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F:\CWATM_ECHO\CWATM_exercise1\Zambezi\"/>
    </mc:Choice>
  </mc:AlternateContent>
  <xr:revisionPtr revIDLastSave="0" documentId="13_ncr:1_{CD9932FC-E824-43AE-B566-49E4EABB5DB3}" xr6:coauthVersionLast="45" xr6:coauthVersionMax="45" xr10:uidLastSave="{00000000-0000-0000-0000-000000000000}"/>
  <bookViews>
    <workbookView xWindow="22714" yWindow="-109" windowWidth="23040" windowHeight="13898" activeTab="1" xr2:uid="{00000000-000D-0000-FFFF-FFFF00000000}"/>
  </bookViews>
  <sheets>
    <sheet name="Scenarios" sheetId="7" r:id="rId1"/>
    <sheet name="analyse" sheetId="2" r:id="rId2"/>
    <sheet name="output" sheetId="3" r:id="rId3"/>
    <sheet name="MAPS" sheetId="8" r:id="rId4"/>
    <sheet name="choosen" sheetId="4" r:id="rId5"/>
    <sheet name="Population" sheetId="9" r:id="rId6"/>
    <sheet name="discharge_rcp26" sheetId="6" r:id="rId7"/>
    <sheet name="discharge_rcp45" sheetId="10" r:id="rId8"/>
    <sheet name="discharge_rcp60" sheetId="11"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9" l="1"/>
  <c r="D266" i="2"/>
  <c r="D265" i="2"/>
  <c r="D264" i="2"/>
  <c r="D263" i="2"/>
  <c r="D262" i="2"/>
  <c r="D261" i="2"/>
  <c r="D257" i="2"/>
  <c r="D256" i="2"/>
  <c r="D255" i="2"/>
  <c r="D254" i="2"/>
  <c r="D253" i="2"/>
  <c r="D252" i="2"/>
  <c r="D248" i="2"/>
  <c r="D247" i="2"/>
  <c r="D246" i="2"/>
  <c r="D245" i="2"/>
  <c r="D244" i="2"/>
  <c r="D243" i="2"/>
  <c r="D239" i="2"/>
  <c r="D238" i="2"/>
  <c r="D237" i="2"/>
  <c r="D236" i="2"/>
  <c r="D235" i="2"/>
  <c r="D234" i="2"/>
  <c r="D230" i="2"/>
  <c r="D229" i="2"/>
  <c r="D228" i="2"/>
  <c r="D227" i="2"/>
  <c r="D226" i="2"/>
  <c r="D225" i="2"/>
  <c r="D221" i="2"/>
  <c r="D220" i="2"/>
  <c r="D219" i="2"/>
  <c r="D218" i="2"/>
  <c r="D217" i="2"/>
  <c r="D216" i="2"/>
  <c r="D212" i="2"/>
  <c r="D211" i="2"/>
  <c r="D210" i="2"/>
  <c r="D209" i="2"/>
  <c r="D208" i="2"/>
  <c r="D207" i="2"/>
  <c r="D203" i="2"/>
  <c r="D202" i="2"/>
  <c r="D201" i="2"/>
  <c r="D200" i="2"/>
  <c r="D199" i="2"/>
  <c r="D198" i="2"/>
  <c r="D194" i="2"/>
  <c r="D193" i="2"/>
  <c r="D192" i="2"/>
  <c r="D191" i="2"/>
  <c r="D190" i="2"/>
  <c r="D189" i="2"/>
  <c r="D185" i="2"/>
  <c r="D184" i="2"/>
  <c r="D183" i="2"/>
  <c r="D182" i="2"/>
  <c r="D181" i="2"/>
  <c r="D180" i="2"/>
  <c r="D176" i="2"/>
  <c r="D175" i="2"/>
  <c r="D174" i="2"/>
  <c r="D173" i="2"/>
  <c r="D172" i="2"/>
  <c r="D171" i="2"/>
  <c r="D167" i="2"/>
  <c r="D166" i="2"/>
  <c r="D165" i="2"/>
  <c r="D164" i="2"/>
  <c r="D163" i="2"/>
  <c r="D162" i="2"/>
  <c r="D158" i="2"/>
  <c r="D157" i="2"/>
  <c r="D156" i="2"/>
  <c r="D155" i="2"/>
  <c r="D154" i="2"/>
  <c r="D153" i="2"/>
  <c r="D149" i="2"/>
  <c r="D148" i="2"/>
  <c r="D147" i="2"/>
  <c r="D146" i="2"/>
  <c r="D145" i="2"/>
  <c r="D144" i="2"/>
  <c r="D140" i="2"/>
  <c r="D139" i="2"/>
  <c r="D138" i="2"/>
  <c r="D137" i="2"/>
  <c r="D136" i="2"/>
  <c r="D135" i="2"/>
  <c r="D131" i="2"/>
  <c r="D130" i="2"/>
  <c r="D129" i="2"/>
  <c r="D128" i="2"/>
  <c r="D127" i="2"/>
  <c r="D126" i="2"/>
  <c r="D122" i="2"/>
  <c r="D121" i="2"/>
  <c r="D120" i="2"/>
  <c r="D119" i="2"/>
  <c r="D118" i="2"/>
  <c r="D117" i="2"/>
  <c r="D113" i="2"/>
  <c r="D112" i="2"/>
  <c r="D111" i="2"/>
  <c r="D110" i="2"/>
  <c r="D109" i="2"/>
  <c r="D108" i="2"/>
  <c r="D104" i="2"/>
  <c r="D103" i="2"/>
  <c r="D102" i="2"/>
  <c r="D101" i="2"/>
  <c r="D100" i="2"/>
  <c r="D99" i="2"/>
  <c r="D95" i="2"/>
  <c r="D94" i="2"/>
  <c r="D93" i="2"/>
  <c r="D92" i="2"/>
  <c r="D91" i="2"/>
  <c r="D90" i="2"/>
  <c r="D86" i="2"/>
  <c r="D85" i="2"/>
  <c r="D84" i="2"/>
  <c r="D83" i="2"/>
  <c r="D82" i="2"/>
  <c r="D81" i="2"/>
  <c r="E74" i="2"/>
  <c r="E43" i="2" s="1"/>
  <c r="C45" i="2"/>
  <c r="C249" i="2" s="1"/>
  <c r="C44" i="2"/>
  <c r="BL117" i="11"/>
  <c r="AV117" i="11"/>
  <c r="AF117" i="11"/>
  <c r="P117" i="11"/>
  <c r="BL116" i="11"/>
  <c r="AV116" i="11"/>
  <c r="AF116" i="11"/>
  <c r="P116" i="11"/>
  <c r="BL115" i="11"/>
  <c r="AV115" i="11"/>
  <c r="AF115" i="11"/>
  <c r="P115" i="11"/>
  <c r="BL114" i="11"/>
  <c r="AV114" i="11"/>
  <c r="AF114" i="11"/>
  <c r="P114" i="11"/>
  <c r="BL113" i="11"/>
  <c r="AV113" i="11"/>
  <c r="AF113" i="11"/>
  <c r="P113" i="11"/>
  <c r="BL112" i="11"/>
  <c r="AV112" i="11"/>
  <c r="AF112" i="11"/>
  <c r="P112" i="11"/>
  <c r="BL111" i="11"/>
  <c r="AV111" i="11"/>
  <c r="AF111" i="11"/>
  <c r="P111" i="11"/>
  <c r="BL110" i="11"/>
  <c r="AV110" i="11"/>
  <c r="AF110" i="11"/>
  <c r="P110" i="11"/>
  <c r="BL109" i="11"/>
  <c r="AV109" i="11"/>
  <c r="AF109" i="11"/>
  <c r="P109" i="11"/>
  <c r="BL108" i="11"/>
  <c r="AV108" i="11"/>
  <c r="AF108" i="11"/>
  <c r="P108" i="11"/>
  <c r="BL107" i="11"/>
  <c r="AV107" i="11"/>
  <c r="AF107" i="11"/>
  <c r="P107" i="11"/>
  <c r="BL106" i="11"/>
  <c r="AV106" i="11"/>
  <c r="AF106" i="11"/>
  <c r="P106" i="11"/>
  <c r="BL105" i="11"/>
  <c r="AV105" i="11"/>
  <c r="AF105" i="11"/>
  <c r="P105" i="11"/>
  <c r="BL104" i="11"/>
  <c r="AV104" i="11"/>
  <c r="AF104" i="11"/>
  <c r="P104" i="11"/>
  <c r="BL103" i="11"/>
  <c r="AV103" i="11"/>
  <c r="AF103" i="11"/>
  <c r="P103" i="11"/>
  <c r="BL102" i="11"/>
  <c r="AV102" i="11"/>
  <c r="AF102" i="11"/>
  <c r="P102" i="11"/>
  <c r="BL101" i="11"/>
  <c r="AV101" i="11"/>
  <c r="AF101" i="11"/>
  <c r="P101" i="11"/>
  <c r="BL100" i="11"/>
  <c r="AV100" i="11"/>
  <c r="AF100" i="11"/>
  <c r="P100" i="11"/>
  <c r="BL99" i="11"/>
  <c r="AV99" i="11"/>
  <c r="AF99" i="11"/>
  <c r="P99" i="11"/>
  <c r="BL98" i="11"/>
  <c r="AV98" i="11"/>
  <c r="AF98" i="11"/>
  <c r="P98" i="11"/>
  <c r="BL97" i="11"/>
  <c r="AV97" i="11"/>
  <c r="AF97" i="11"/>
  <c r="P97" i="11"/>
  <c r="BL96" i="11"/>
  <c r="AV96" i="11"/>
  <c r="AF96" i="11"/>
  <c r="P96" i="11"/>
  <c r="BL95" i="11"/>
  <c r="AV95" i="11"/>
  <c r="AF95" i="11"/>
  <c r="P95" i="11"/>
  <c r="BL94" i="11"/>
  <c r="AV94" i="11"/>
  <c r="AF94" i="11"/>
  <c r="P94" i="11"/>
  <c r="BL93" i="11"/>
  <c r="AV93" i="11"/>
  <c r="AF93" i="11"/>
  <c r="P93" i="11"/>
  <c r="BL92" i="11"/>
  <c r="AV92" i="11"/>
  <c r="AF92" i="11"/>
  <c r="P92" i="11"/>
  <c r="BL91" i="11"/>
  <c r="AV91" i="11"/>
  <c r="AF91" i="11"/>
  <c r="P91" i="11"/>
  <c r="BL90" i="11"/>
  <c r="AV90" i="11"/>
  <c r="AF90" i="11"/>
  <c r="P90" i="11"/>
  <c r="BL89" i="11"/>
  <c r="AV89" i="11"/>
  <c r="AF89" i="11"/>
  <c r="P89" i="11"/>
  <c r="BL88" i="11"/>
  <c r="AV88" i="11"/>
  <c r="AF88" i="11"/>
  <c r="P88" i="11"/>
  <c r="BL87" i="11"/>
  <c r="AV87" i="11"/>
  <c r="AF87" i="11"/>
  <c r="P87" i="11"/>
  <c r="BL86" i="11"/>
  <c r="AV86" i="11"/>
  <c r="AF86" i="11"/>
  <c r="P86" i="11"/>
  <c r="BL85" i="11"/>
  <c r="AV85" i="11"/>
  <c r="AF85" i="11"/>
  <c r="P85" i="11"/>
  <c r="BL84" i="11"/>
  <c r="AV84" i="11"/>
  <c r="AF84" i="11"/>
  <c r="P84" i="11"/>
  <c r="BL83" i="11"/>
  <c r="AV83" i="11"/>
  <c r="AF83" i="11"/>
  <c r="P83" i="11"/>
  <c r="BL82" i="11"/>
  <c r="AV82" i="11"/>
  <c r="AF82" i="11"/>
  <c r="P82" i="11"/>
  <c r="BL81" i="11"/>
  <c r="AV81" i="11"/>
  <c r="AF81" i="11"/>
  <c r="P81" i="11"/>
  <c r="BL80" i="11"/>
  <c r="AV80" i="11"/>
  <c r="AF80" i="11"/>
  <c r="P80" i="11"/>
  <c r="BL79" i="11"/>
  <c r="AV79" i="11"/>
  <c r="AF79" i="11"/>
  <c r="P79" i="11"/>
  <c r="BL78" i="11"/>
  <c r="AV78" i="11"/>
  <c r="AF78" i="11"/>
  <c r="P78" i="11"/>
  <c r="BL77" i="11"/>
  <c r="AV77" i="11"/>
  <c r="AF77" i="11"/>
  <c r="P77" i="11"/>
  <c r="BL76" i="11"/>
  <c r="AV76" i="11"/>
  <c r="AF76" i="11"/>
  <c r="P76" i="11"/>
  <c r="BL75" i="11"/>
  <c r="AV75" i="11"/>
  <c r="AF75" i="11"/>
  <c r="P75" i="11"/>
  <c r="BL74" i="11"/>
  <c r="AV74" i="11"/>
  <c r="AF74" i="11"/>
  <c r="P74" i="11"/>
  <c r="BL73" i="11"/>
  <c r="AV73" i="11"/>
  <c r="AF73" i="11"/>
  <c r="P73" i="11"/>
  <c r="BL72" i="11"/>
  <c r="AV72" i="11"/>
  <c r="AF72" i="11"/>
  <c r="P72" i="11"/>
  <c r="BL71" i="11"/>
  <c r="AV71" i="11"/>
  <c r="AF71" i="11"/>
  <c r="P71" i="11"/>
  <c r="BL70" i="11"/>
  <c r="AV70" i="11"/>
  <c r="AF70" i="11"/>
  <c r="P70" i="11"/>
  <c r="BL69" i="11"/>
  <c r="AV69" i="11"/>
  <c r="AF69" i="11"/>
  <c r="P69" i="11"/>
  <c r="BL68" i="11"/>
  <c r="AV68" i="11"/>
  <c r="AF68" i="11"/>
  <c r="P68" i="11"/>
  <c r="BL67" i="11"/>
  <c r="AV67" i="11"/>
  <c r="AF67" i="11"/>
  <c r="P67" i="11"/>
  <c r="BL66" i="11"/>
  <c r="AV66" i="11"/>
  <c r="AF66" i="11"/>
  <c r="P66" i="11"/>
  <c r="BL65" i="11"/>
  <c r="AV65" i="11"/>
  <c r="AF65" i="11"/>
  <c r="P65" i="11"/>
  <c r="BL64" i="11"/>
  <c r="AV64" i="11"/>
  <c r="AF64" i="11"/>
  <c r="P64" i="11"/>
  <c r="BL63" i="11"/>
  <c r="AV63" i="11"/>
  <c r="AF63" i="11"/>
  <c r="P63" i="11"/>
  <c r="BL62" i="11"/>
  <c r="AV62" i="11"/>
  <c r="AF62" i="11"/>
  <c r="P62" i="11"/>
  <c r="BL61" i="11"/>
  <c r="AV61" i="11"/>
  <c r="AF61" i="11"/>
  <c r="P61" i="11"/>
  <c r="BL60" i="11"/>
  <c r="AV60" i="11"/>
  <c r="AF60" i="11"/>
  <c r="P60" i="11"/>
  <c r="BL59" i="11"/>
  <c r="AV59" i="11"/>
  <c r="AF59" i="11"/>
  <c r="P59" i="11"/>
  <c r="BL58" i="11"/>
  <c r="AV58" i="11"/>
  <c r="AF58" i="11"/>
  <c r="P58" i="11"/>
  <c r="BL57" i="11"/>
  <c r="AV57" i="11"/>
  <c r="AF57" i="11"/>
  <c r="P57" i="11"/>
  <c r="BL56" i="11"/>
  <c r="AV56" i="11"/>
  <c r="AF56" i="11"/>
  <c r="P56" i="11"/>
  <c r="BL55" i="11"/>
  <c r="AV55" i="11"/>
  <c r="AF55" i="11"/>
  <c r="P55" i="11"/>
  <c r="BL54" i="11"/>
  <c r="AV54" i="11"/>
  <c r="AF54" i="11"/>
  <c r="P54" i="11"/>
  <c r="BL53" i="11"/>
  <c r="AV53" i="11"/>
  <c r="AF53" i="11"/>
  <c r="P53" i="11"/>
  <c r="BL52" i="11"/>
  <c r="AV52" i="11"/>
  <c r="AF52" i="11"/>
  <c r="P52" i="11"/>
  <c r="BL51" i="11"/>
  <c r="AV51" i="11"/>
  <c r="AF51" i="11"/>
  <c r="P51" i="11"/>
  <c r="BL50" i="11"/>
  <c r="AV50" i="11"/>
  <c r="AF50" i="11"/>
  <c r="P50" i="11"/>
  <c r="BL49" i="11"/>
  <c r="AV49" i="11"/>
  <c r="AF49" i="11"/>
  <c r="P49" i="11"/>
  <c r="BL48" i="11"/>
  <c r="AV48" i="11"/>
  <c r="AF48" i="11"/>
  <c r="P48" i="11"/>
  <c r="BL47" i="11"/>
  <c r="AV47" i="11"/>
  <c r="AF47" i="11"/>
  <c r="P47" i="11"/>
  <c r="BL46" i="11"/>
  <c r="AV46" i="11"/>
  <c r="AF46" i="11"/>
  <c r="P46" i="11"/>
  <c r="BL45" i="11"/>
  <c r="AV45" i="11"/>
  <c r="AF45" i="11"/>
  <c r="P45" i="11"/>
  <c r="BL44" i="11"/>
  <c r="AV44" i="11"/>
  <c r="AF44" i="11"/>
  <c r="P44" i="11"/>
  <c r="BL43" i="11"/>
  <c r="AV43" i="11"/>
  <c r="AF43" i="11"/>
  <c r="P43" i="11"/>
  <c r="BL42" i="11"/>
  <c r="AV42" i="11"/>
  <c r="AF42" i="11"/>
  <c r="P42" i="11"/>
  <c r="BL41" i="11"/>
  <c r="AV41" i="11"/>
  <c r="AF41" i="11"/>
  <c r="P41" i="11"/>
  <c r="BL40" i="11"/>
  <c r="AV40" i="11"/>
  <c r="AF40" i="11"/>
  <c r="P40" i="11"/>
  <c r="BL39" i="11"/>
  <c r="AV39" i="11"/>
  <c r="AF39" i="11"/>
  <c r="P39" i="11"/>
  <c r="BL38" i="11"/>
  <c r="AV38" i="11"/>
  <c r="AF38" i="11"/>
  <c r="P38" i="11"/>
  <c r="BL37" i="11"/>
  <c r="AV37" i="11"/>
  <c r="AF37" i="11"/>
  <c r="P37" i="11"/>
  <c r="BL36" i="11"/>
  <c r="AV36" i="11"/>
  <c r="AF36" i="11"/>
  <c r="P36" i="11"/>
  <c r="BL35" i="11"/>
  <c r="AV35" i="11"/>
  <c r="AF35" i="11"/>
  <c r="P35" i="11"/>
  <c r="BL34" i="11"/>
  <c r="AV34" i="11"/>
  <c r="AF34" i="11"/>
  <c r="P34" i="11"/>
  <c r="BL33" i="11"/>
  <c r="AV33" i="11"/>
  <c r="AF33" i="11"/>
  <c r="P33" i="11"/>
  <c r="BL32" i="11"/>
  <c r="AV32" i="11"/>
  <c r="AF32" i="11"/>
  <c r="P32" i="11"/>
  <c r="BL31" i="11"/>
  <c r="AV31" i="11"/>
  <c r="AF31" i="11"/>
  <c r="P31" i="11"/>
  <c r="BL30" i="11"/>
  <c r="AV30" i="11"/>
  <c r="AF30" i="11"/>
  <c r="P30" i="11"/>
  <c r="BL29" i="11"/>
  <c r="AV29" i="11"/>
  <c r="AF29" i="11"/>
  <c r="P29" i="11"/>
  <c r="BL28" i="11"/>
  <c r="AV28" i="11"/>
  <c r="AF28" i="11"/>
  <c r="P28" i="11"/>
  <c r="BL27" i="11"/>
  <c r="AV27" i="11"/>
  <c r="AF27" i="11"/>
  <c r="P27" i="11"/>
  <c r="BL26" i="11"/>
  <c r="AV26" i="11"/>
  <c r="AF26" i="11"/>
  <c r="P26" i="11"/>
  <c r="BL25" i="11"/>
  <c r="AV25" i="11"/>
  <c r="AF25" i="11"/>
  <c r="P25" i="11"/>
  <c r="BL24" i="11"/>
  <c r="AV24" i="11"/>
  <c r="AF24" i="11"/>
  <c r="P24" i="11"/>
  <c r="BL23" i="11"/>
  <c r="AV23" i="11"/>
  <c r="AF23" i="11"/>
  <c r="P23" i="11"/>
  <c r="BL22" i="11"/>
  <c r="AV22" i="11"/>
  <c r="AF22" i="11"/>
  <c r="P22" i="11"/>
  <c r="BL21" i="11"/>
  <c r="AV21" i="11"/>
  <c r="AF21" i="11"/>
  <c r="P21" i="11"/>
  <c r="BL20" i="11"/>
  <c r="AV20" i="11"/>
  <c r="AF20" i="11"/>
  <c r="P20" i="11"/>
  <c r="BL19" i="11"/>
  <c r="AV19" i="11"/>
  <c r="AF19" i="11"/>
  <c r="P19" i="11"/>
  <c r="BL18" i="11"/>
  <c r="AV18" i="11"/>
  <c r="AF18" i="11"/>
  <c r="P18" i="11"/>
  <c r="BL17" i="11"/>
  <c r="AV17" i="11"/>
  <c r="AF17" i="11"/>
  <c r="P17" i="11"/>
  <c r="BL16" i="11"/>
  <c r="AV16" i="11"/>
  <c r="AF16" i="11"/>
  <c r="P16" i="11"/>
  <c r="BL15" i="11"/>
  <c r="AV15" i="11"/>
  <c r="AF15" i="11"/>
  <c r="P15" i="11"/>
  <c r="BL14" i="11"/>
  <c r="AV14" i="11"/>
  <c r="AF14" i="11"/>
  <c r="P14" i="11"/>
  <c r="BL13" i="11"/>
  <c r="AV13" i="11"/>
  <c r="AF13" i="11"/>
  <c r="P13" i="11"/>
  <c r="BK8" i="11"/>
  <c r="BJ8" i="11"/>
  <c r="BI8" i="11"/>
  <c r="BH8" i="11"/>
  <c r="BG8" i="11"/>
  <c r="BF8" i="11"/>
  <c r="BE8" i="11"/>
  <c r="BD8" i="11"/>
  <c r="BC8" i="11"/>
  <c r="BB8" i="11"/>
  <c r="BL8" i="11" s="1"/>
  <c r="BA8" i="11"/>
  <c r="AZ8" i="11"/>
  <c r="AU8" i="11"/>
  <c r="AT8" i="11"/>
  <c r="AS8" i="11"/>
  <c r="AR8" i="11"/>
  <c r="AQ8" i="11"/>
  <c r="AP8" i="11"/>
  <c r="AO8" i="11"/>
  <c r="AN8" i="11"/>
  <c r="AM8" i="11"/>
  <c r="AL8" i="11"/>
  <c r="AK8" i="11"/>
  <c r="AJ8" i="11"/>
  <c r="AE8" i="11"/>
  <c r="AD8" i="11"/>
  <c r="AC8" i="11"/>
  <c r="AB8" i="11"/>
  <c r="AA8" i="11"/>
  <c r="Z8" i="11"/>
  <c r="Y8" i="11"/>
  <c r="X8" i="11"/>
  <c r="W8" i="11"/>
  <c r="V8" i="11"/>
  <c r="AF8" i="11" s="1"/>
  <c r="U8" i="11"/>
  <c r="T8" i="11"/>
  <c r="O8" i="11"/>
  <c r="N8" i="11"/>
  <c r="M8" i="11"/>
  <c r="L8" i="11"/>
  <c r="K8" i="11"/>
  <c r="J8" i="11"/>
  <c r="I8" i="11"/>
  <c r="H8" i="11"/>
  <c r="G8" i="11"/>
  <c r="F8" i="11"/>
  <c r="E8" i="11"/>
  <c r="D8" i="11"/>
  <c r="BK7" i="11"/>
  <c r="BJ7" i="11"/>
  <c r="BI7" i="11"/>
  <c r="BH7" i="11"/>
  <c r="BG7" i="11"/>
  <c r="BF7" i="11"/>
  <c r="BE7" i="11"/>
  <c r="BD7" i="11"/>
  <c r="BC7" i="11"/>
  <c r="BL7" i="11" s="1"/>
  <c r="BB7" i="11"/>
  <c r="BA7" i="11"/>
  <c r="AZ7" i="11"/>
  <c r="AU7" i="11"/>
  <c r="AT7" i="11"/>
  <c r="AS7" i="11"/>
  <c r="AR7" i="11"/>
  <c r="AQ7" i="11"/>
  <c r="AP7" i="11"/>
  <c r="AO7" i="11"/>
  <c r="AN7" i="11"/>
  <c r="AM7" i="11"/>
  <c r="AL7" i="11"/>
  <c r="AK7" i="11"/>
  <c r="AJ7" i="11"/>
  <c r="AE7" i="11"/>
  <c r="AD7" i="11"/>
  <c r="AC7" i="11"/>
  <c r="AB7" i="11"/>
  <c r="AA7" i="11"/>
  <c r="Z7" i="11"/>
  <c r="Y7" i="11"/>
  <c r="X7" i="11"/>
  <c r="W7" i="11"/>
  <c r="V7" i="11"/>
  <c r="U7" i="11"/>
  <c r="T7" i="11"/>
  <c r="O7" i="11"/>
  <c r="N7" i="11"/>
  <c r="M7" i="11"/>
  <c r="L7" i="11"/>
  <c r="K7" i="11"/>
  <c r="J7" i="11"/>
  <c r="I7" i="11"/>
  <c r="H7" i="11"/>
  <c r="G7" i="11"/>
  <c r="F7" i="11"/>
  <c r="E7" i="11"/>
  <c r="P7" i="11" s="1"/>
  <c r="D7" i="11"/>
  <c r="BK6" i="11"/>
  <c r="BJ6" i="11"/>
  <c r="BI6" i="11"/>
  <c r="BH6" i="11"/>
  <c r="BG6" i="11"/>
  <c r="BF6" i="11"/>
  <c r="BE6" i="11"/>
  <c r="BL6" i="11" s="1"/>
  <c r="BD6" i="11"/>
  <c r="BC6" i="11"/>
  <c r="BB6" i="11"/>
  <c r="BA6" i="11"/>
  <c r="AZ6" i="11"/>
  <c r="AU6" i="11"/>
  <c r="AT6" i="11"/>
  <c r="AS6" i="11"/>
  <c r="AR6" i="11"/>
  <c r="AQ6" i="11"/>
  <c r="AP6" i="11"/>
  <c r="AO6" i="11"/>
  <c r="AN6" i="11"/>
  <c r="AM6" i="11"/>
  <c r="AV6" i="11" s="1"/>
  <c r="AL6" i="11"/>
  <c r="AK6" i="11"/>
  <c r="AJ6" i="11"/>
  <c r="AE6" i="11"/>
  <c r="AD6" i="11"/>
  <c r="AC6" i="11"/>
  <c r="AB6" i="11"/>
  <c r="AA6" i="11"/>
  <c r="Z6" i="11"/>
  <c r="Y6" i="11"/>
  <c r="X6" i="11"/>
  <c r="W6" i="11"/>
  <c r="V6" i="11"/>
  <c r="U6" i="11"/>
  <c r="T6" i="11"/>
  <c r="AF6" i="11"/>
  <c r="O6" i="11"/>
  <c r="N6" i="11"/>
  <c r="M6" i="11"/>
  <c r="L6" i="11"/>
  <c r="K6" i="11"/>
  <c r="J6" i="11"/>
  <c r="I6" i="11"/>
  <c r="H6" i="11"/>
  <c r="G6" i="11"/>
  <c r="F6" i="11"/>
  <c r="E6" i="11"/>
  <c r="D6" i="11"/>
  <c r="BK5" i="11"/>
  <c r="BJ5" i="11"/>
  <c r="BI5" i="11"/>
  <c r="BH5" i="11"/>
  <c r="BG5" i="11"/>
  <c r="BF5" i="11"/>
  <c r="BE5" i="11"/>
  <c r="BD5" i="11"/>
  <c r="BC5" i="11"/>
  <c r="BB5" i="11"/>
  <c r="BA5" i="11"/>
  <c r="AZ5" i="11"/>
  <c r="BL5" i="11" s="1"/>
  <c r="AU5" i="11"/>
  <c r="AT5" i="11"/>
  <c r="AS5" i="11"/>
  <c r="AR5" i="11"/>
  <c r="AQ5" i="11"/>
  <c r="AP5" i="11"/>
  <c r="AO5" i="11"/>
  <c r="AN5" i="11"/>
  <c r="AM5" i="11"/>
  <c r="AL5" i="11"/>
  <c r="AK5" i="11"/>
  <c r="AJ5" i="11"/>
  <c r="AE5" i="11"/>
  <c r="AD5" i="11"/>
  <c r="AC5" i="11"/>
  <c r="AB5" i="11"/>
  <c r="AA5" i="11"/>
  <c r="Z5" i="11"/>
  <c r="Y5" i="11"/>
  <c r="X5" i="11"/>
  <c r="W5" i="11"/>
  <c r="V5" i="11"/>
  <c r="U5" i="11"/>
  <c r="T5" i="11"/>
  <c r="AF5" i="11" s="1"/>
  <c r="O5" i="11"/>
  <c r="N5" i="11"/>
  <c r="M5" i="11"/>
  <c r="L5" i="11"/>
  <c r="K5" i="11"/>
  <c r="J5" i="11"/>
  <c r="I5" i="11"/>
  <c r="H5" i="11"/>
  <c r="G5" i="11"/>
  <c r="F5" i="11"/>
  <c r="E5" i="11"/>
  <c r="D5" i="11"/>
  <c r="BK4" i="11"/>
  <c r="BJ4" i="11"/>
  <c r="BI4" i="11"/>
  <c r="BH4" i="11"/>
  <c r="BG4" i="11"/>
  <c r="BF4" i="11"/>
  <c r="BE4" i="11"/>
  <c r="BD4" i="11"/>
  <c r="BC4" i="11"/>
  <c r="BB4" i="11"/>
  <c r="BA4" i="11"/>
  <c r="BL4" i="11" s="1"/>
  <c r="AZ4" i="11"/>
  <c r="AU4" i="11"/>
  <c r="AT4" i="11"/>
  <c r="AS4" i="11"/>
  <c r="AR4" i="11"/>
  <c r="AQ4" i="11"/>
  <c r="AP4" i="11"/>
  <c r="AO4" i="11"/>
  <c r="AN4" i="11"/>
  <c r="AM4" i="11"/>
  <c r="AL4" i="11"/>
  <c r="AK4" i="11"/>
  <c r="AJ4" i="11"/>
  <c r="AE4" i="11"/>
  <c r="AD4" i="11"/>
  <c r="AC4" i="11"/>
  <c r="AB4" i="11"/>
  <c r="AA4" i="11"/>
  <c r="Z4" i="11"/>
  <c r="Y4" i="11"/>
  <c r="X4" i="11"/>
  <c r="W4" i="11"/>
  <c r="V4" i="11"/>
  <c r="U4" i="11"/>
  <c r="T4" i="11"/>
  <c r="O4" i="11"/>
  <c r="N4" i="11"/>
  <c r="M4" i="11"/>
  <c r="L4" i="11"/>
  <c r="K4" i="11"/>
  <c r="J4" i="11"/>
  <c r="I4" i="11"/>
  <c r="H4" i="11"/>
  <c r="G4" i="11"/>
  <c r="F4" i="11"/>
  <c r="E4" i="11"/>
  <c r="D4" i="11"/>
  <c r="AX3" i="11"/>
  <c r="AH3" i="11"/>
  <c r="R3" i="11"/>
  <c r="B3" i="11"/>
  <c r="BL117" i="10"/>
  <c r="AV117" i="10"/>
  <c r="AF117" i="10"/>
  <c r="P117" i="10"/>
  <c r="BL116" i="10"/>
  <c r="AV116" i="10"/>
  <c r="AF116" i="10"/>
  <c r="P116" i="10"/>
  <c r="BL115" i="10"/>
  <c r="AV115" i="10"/>
  <c r="AF115" i="10"/>
  <c r="P115" i="10"/>
  <c r="BL114" i="10"/>
  <c r="AV114" i="10"/>
  <c r="AF114" i="10"/>
  <c r="P114" i="10"/>
  <c r="BL113" i="10"/>
  <c r="AV113" i="10"/>
  <c r="AF113" i="10"/>
  <c r="P113" i="10"/>
  <c r="BL112" i="10"/>
  <c r="AV112" i="10"/>
  <c r="AF112" i="10"/>
  <c r="P112" i="10"/>
  <c r="BL111" i="10"/>
  <c r="AV111" i="10"/>
  <c r="AF111" i="10"/>
  <c r="P111" i="10"/>
  <c r="BL110" i="10"/>
  <c r="AV110" i="10"/>
  <c r="AF110" i="10"/>
  <c r="P110" i="10"/>
  <c r="BL109" i="10"/>
  <c r="AV109" i="10"/>
  <c r="AF109" i="10"/>
  <c r="P109" i="10"/>
  <c r="BL108" i="10"/>
  <c r="AV108" i="10"/>
  <c r="AF108" i="10"/>
  <c r="P108" i="10"/>
  <c r="BL107" i="10"/>
  <c r="AV107" i="10"/>
  <c r="AF107" i="10"/>
  <c r="P107" i="10"/>
  <c r="BL106" i="10"/>
  <c r="AV106" i="10"/>
  <c r="AF106" i="10"/>
  <c r="P106" i="10"/>
  <c r="BL105" i="10"/>
  <c r="AV105" i="10"/>
  <c r="AF105" i="10"/>
  <c r="P105" i="10"/>
  <c r="BL104" i="10"/>
  <c r="AV104" i="10"/>
  <c r="AF104" i="10"/>
  <c r="P104" i="10"/>
  <c r="BL103" i="10"/>
  <c r="AV103" i="10"/>
  <c r="AF103" i="10"/>
  <c r="P103" i="10"/>
  <c r="BL102" i="10"/>
  <c r="AV102" i="10"/>
  <c r="AF102" i="10"/>
  <c r="P102" i="10"/>
  <c r="BL101" i="10"/>
  <c r="AV101" i="10"/>
  <c r="AF101" i="10"/>
  <c r="P101" i="10"/>
  <c r="BL100" i="10"/>
  <c r="AV100" i="10"/>
  <c r="AF100" i="10"/>
  <c r="P100" i="10"/>
  <c r="BL99" i="10"/>
  <c r="AV99" i="10"/>
  <c r="AF99" i="10"/>
  <c r="P99" i="10"/>
  <c r="BL98" i="10"/>
  <c r="AV98" i="10"/>
  <c r="AF98" i="10"/>
  <c r="P98" i="10"/>
  <c r="BL97" i="10"/>
  <c r="AV97" i="10"/>
  <c r="AF97" i="10"/>
  <c r="P97" i="10"/>
  <c r="BL96" i="10"/>
  <c r="AV96" i="10"/>
  <c r="AF96" i="10"/>
  <c r="P96" i="10"/>
  <c r="BL95" i="10"/>
  <c r="AV95" i="10"/>
  <c r="AF95" i="10"/>
  <c r="P95" i="10"/>
  <c r="BL94" i="10"/>
  <c r="AV94" i="10"/>
  <c r="AF94" i="10"/>
  <c r="P94" i="10"/>
  <c r="BL93" i="10"/>
  <c r="AV93" i="10"/>
  <c r="AF93" i="10"/>
  <c r="P93" i="10"/>
  <c r="BL92" i="10"/>
  <c r="AV92" i="10"/>
  <c r="AF92" i="10"/>
  <c r="P92" i="10"/>
  <c r="BL91" i="10"/>
  <c r="AV91" i="10"/>
  <c r="AF91" i="10"/>
  <c r="P91" i="10"/>
  <c r="BL90" i="10"/>
  <c r="AV90" i="10"/>
  <c r="AF90" i="10"/>
  <c r="P90" i="10"/>
  <c r="BL89" i="10"/>
  <c r="AV89" i="10"/>
  <c r="AF89" i="10"/>
  <c r="P89" i="10"/>
  <c r="BL88" i="10"/>
  <c r="AV88" i="10"/>
  <c r="AF88" i="10"/>
  <c r="P88" i="10"/>
  <c r="BL87" i="10"/>
  <c r="AV87" i="10"/>
  <c r="AF87" i="10"/>
  <c r="P87" i="10"/>
  <c r="BL86" i="10"/>
  <c r="AV86" i="10"/>
  <c r="AF86" i="10"/>
  <c r="P86" i="10"/>
  <c r="BL85" i="10"/>
  <c r="AV85" i="10"/>
  <c r="AF85" i="10"/>
  <c r="P85" i="10"/>
  <c r="BL84" i="10"/>
  <c r="AV84" i="10"/>
  <c r="AF84" i="10"/>
  <c r="P84" i="10"/>
  <c r="BL83" i="10"/>
  <c r="AV83" i="10"/>
  <c r="AF83" i="10"/>
  <c r="P83" i="10"/>
  <c r="BL82" i="10"/>
  <c r="AV82" i="10"/>
  <c r="AF82" i="10"/>
  <c r="P82" i="10"/>
  <c r="BL81" i="10"/>
  <c r="AV81" i="10"/>
  <c r="AF81" i="10"/>
  <c r="P81" i="10"/>
  <c r="BL80" i="10"/>
  <c r="AV80" i="10"/>
  <c r="AF80" i="10"/>
  <c r="P80" i="10"/>
  <c r="BL79" i="10"/>
  <c r="AV79" i="10"/>
  <c r="AF79" i="10"/>
  <c r="P79" i="10"/>
  <c r="BL78" i="10"/>
  <c r="AV78" i="10"/>
  <c r="AF78" i="10"/>
  <c r="P78" i="10"/>
  <c r="BL77" i="10"/>
  <c r="AV77" i="10"/>
  <c r="AF77" i="10"/>
  <c r="P77" i="10"/>
  <c r="BL76" i="10"/>
  <c r="AV76" i="10"/>
  <c r="AF76" i="10"/>
  <c r="P76" i="10"/>
  <c r="BL75" i="10"/>
  <c r="AV75" i="10"/>
  <c r="AF75" i="10"/>
  <c r="P75" i="10"/>
  <c r="BL74" i="10"/>
  <c r="AV74" i="10"/>
  <c r="AF74" i="10"/>
  <c r="P74" i="10"/>
  <c r="BL73" i="10"/>
  <c r="AV73" i="10"/>
  <c r="AF73" i="10"/>
  <c r="P73" i="10"/>
  <c r="BL72" i="10"/>
  <c r="AV72" i="10"/>
  <c r="AF72" i="10"/>
  <c r="P72" i="10"/>
  <c r="BL71" i="10"/>
  <c r="AV71" i="10"/>
  <c r="AF71" i="10"/>
  <c r="P71" i="10"/>
  <c r="BL70" i="10"/>
  <c r="AV70" i="10"/>
  <c r="AF70" i="10"/>
  <c r="P70" i="10"/>
  <c r="BL69" i="10"/>
  <c r="AV69" i="10"/>
  <c r="AF69" i="10"/>
  <c r="P69" i="10"/>
  <c r="BL68" i="10"/>
  <c r="AV68" i="10"/>
  <c r="AF68" i="10"/>
  <c r="P68" i="10"/>
  <c r="BL67" i="10"/>
  <c r="AV67" i="10"/>
  <c r="AF67" i="10"/>
  <c r="P67" i="10"/>
  <c r="BL66" i="10"/>
  <c r="AV66" i="10"/>
  <c r="AF66" i="10"/>
  <c r="P66" i="10"/>
  <c r="BL65" i="10"/>
  <c r="AV65" i="10"/>
  <c r="AF65" i="10"/>
  <c r="P65" i="10"/>
  <c r="BL64" i="10"/>
  <c r="AV64" i="10"/>
  <c r="AF64" i="10"/>
  <c r="P64" i="10"/>
  <c r="BL63" i="10"/>
  <c r="AV63" i="10"/>
  <c r="AF63" i="10"/>
  <c r="P63" i="10"/>
  <c r="BL62" i="10"/>
  <c r="AV62" i="10"/>
  <c r="AF62" i="10"/>
  <c r="P62" i="10"/>
  <c r="BL61" i="10"/>
  <c r="AV61" i="10"/>
  <c r="AF61" i="10"/>
  <c r="P61" i="10"/>
  <c r="BL60" i="10"/>
  <c r="AV60" i="10"/>
  <c r="AF60" i="10"/>
  <c r="P60" i="10"/>
  <c r="BL59" i="10"/>
  <c r="AV59" i="10"/>
  <c r="AF59" i="10"/>
  <c r="P59" i="10"/>
  <c r="BL58" i="10"/>
  <c r="AV58" i="10"/>
  <c r="AF58" i="10"/>
  <c r="P58" i="10"/>
  <c r="BL57" i="10"/>
  <c r="AV57" i="10"/>
  <c r="AF57" i="10"/>
  <c r="P57" i="10"/>
  <c r="BL56" i="10"/>
  <c r="AV56" i="10"/>
  <c r="AF56" i="10"/>
  <c r="P56" i="10"/>
  <c r="BL55" i="10"/>
  <c r="AV55" i="10"/>
  <c r="AF55" i="10"/>
  <c r="P55" i="10"/>
  <c r="BL54" i="10"/>
  <c r="AV54" i="10"/>
  <c r="AF54" i="10"/>
  <c r="P54" i="10"/>
  <c r="BL53" i="10"/>
  <c r="AV53" i="10"/>
  <c r="AF53" i="10"/>
  <c r="P53" i="10"/>
  <c r="BL52" i="10"/>
  <c r="AV52" i="10"/>
  <c r="AF52" i="10"/>
  <c r="P52" i="10"/>
  <c r="BL51" i="10"/>
  <c r="AV51" i="10"/>
  <c r="AF51" i="10"/>
  <c r="P51" i="10"/>
  <c r="BL50" i="10"/>
  <c r="AV50" i="10"/>
  <c r="AF50" i="10"/>
  <c r="P50" i="10"/>
  <c r="BL49" i="10"/>
  <c r="AV49" i="10"/>
  <c r="AF49" i="10"/>
  <c r="P49" i="10"/>
  <c r="BL48" i="10"/>
  <c r="AV48" i="10"/>
  <c r="AF48" i="10"/>
  <c r="P48" i="10"/>
  <c r="BL47" i="10"/>
  <c r="AV47" i="10"/>
  <c r="AF47" i="10"/>
  <c r="P47" i="10"/>
  <c r="BL46" i="10"/>
  <c r="AV46" i="10"/>
  <c r="AF46" i="10"/>
  <c r="P46" i="10"/>
  <c r="BL45" i="10"/>
  <c r="AV45" i="10"/>
  <c r="AF45" i="10"/>
  <c r="P45" i="10"/>
  <c r="BL44" i="10"/>
  <c r="AV44" i="10"/>
  <c r="AF44" i="10"/>
  <c r="P44" i="10"/>
  <c r="BL43" i="10"/>
  <c r="AV43" i="10"/>
  <c r="AF43" i="10"/>
  <c r="P43" i="10"/>
  <c r="BL42" i="10"/>
  <c r="AV42" i="10"/>
  <c r="AF42" i="10"/>
  <c r="P42" i="10"/>
  <c r="BL41" i="10"/>
  <c r="AV41" i="10"/>
  <c r="AF41" i="10"/>
  <c r="P41" i="10"/>
  <c r="BL40" i="10"/>
  <c r="AV40" i="10"/>
  <c r="AF40" i="10"/>
  <c r="P40" i="10"/>
  <c r="BL39" i="10"/>
  <c r="AV39" i="10"/>
  <c r="AF39" i="10"/>
  <c r="P39" i="10"/>
  <c r="BL38" i="10"/>
  <c r="AV38" i="10"/>
  <c r="AF38" i="10"/>
  <c r="P38" i="10"/>
  <c r="BL37" i="10"/>
  <c r="AV37" i="10"/>
  <c r="AF37" i="10"/>
  <c r="P37" i="10"/>
  <c r="BL36" i="10"/>
  <c r="AV36" i="10"/>
  <c r="AF36" i="10"/>
  <c r="P36" i="10"/>
  <c r="BL35" i="10"/>
  <c r="AV35" i="10"/>
  <c r="AF35" i="10"/>
  <c r="P35" i="10"/>
  <c r="BL34" i="10"/>
  <c r="AV34" i="10"/>
  <c r="AF34" i="10"/>
  <c r="P34" i="10"/>
  <c r="BL33" i="10"/>
  <c r="AV33" i="10"/>
  <c r="AF33" i="10"/>
  <c r="P33" i="10"/>
  <c r="BL32" i="10"/>
  <c r="AV32" i="10"/>
  <c r="AF32" i="10"/>
  <c r="P32" i="10"/>
  <c r="BL31" i="10"/>
  <c r="AV31" i="10"/>
  <c r="AF31" i="10"/>
  <c r="P31" i="10"/>
  <c r="BL30" i="10"/>
  <c r="AV30" i="10"/>
  <c r="AF30" i="10"/>
  <c r="P30" i="10"/>
  <c r="BL29" i="10"/>
  <c r="AV29" i="10"/>
  <c r="AF29" i="10"/>
  <c r="P29" i="10"/>
  <c r="BL28" i="10"/>
  <c r="AV28" i="10"/>
  <c r="AF28" i="10"/>
  <c r="P28" i="10"/>
  <c r="BL27" i="10"/>
  <c r="AV27" i="10"/>
  <c r="AF27" i="10"/>
  <c r="P27" i="10"/>
  <c r="BL26" i="10"/>
  <c r="AV26" i="10"/>
  <c r="AF26" i="10"/>
  <c r="P26" i="10"/>
  <c r="BL25" i="10"/>
  <c r="AV25" i="10"/>
  <c r="AF25" i="10"/>
  <c r="P25" i="10"/>
  <c r="BL24" i="10"/>
  <c r="AV24" i="10"/>
  <c r="AF24" i="10"/>
  <c r="P24" i="10"/>
  <c r="BL23" i="10"/>
  <c r="AV23" i="10"/>
  <c r="AF23" i="10"/>
  <c r="P23" i="10"/>
  <c r="BL22" i="10"/>
  <c r="AV22" i="10"/>
  <c r="AF22" i="10"/>
  <c r="P22" i="10"/>
  <c r="BL21" i="10"/>
  <c r="AV21" i="10"/>
  <c r="AF21" i="10"/>
  <c r="P21" i="10"/>
  <c r="BL20" i="10"/>
  <c r="AV20" i="10"/>
  <c r="AF20" i="10"/>
  <c r="P20" i="10"/>
  <c r="BL19" i="10"/>
  <c r="AV19" i="10"/>
  <c r="AF19" i="10"/>
  <c r="P19" i="10"/>
  <c r="BL18" i="10"/>
  <c r="AV18" i="10"/>
  <c r="AF18" i="10"/>
  <c r="P18" i="10"/>
  <c r="BL17" i="10"/>
  <c r="AV17" i="10"/>
  <c r="AF17" i="10"/>
  <c r="P17" i="10"/>
  <c r="BL16" i="10"/>
  <c r="AV16" i="10"/>
  <c r="AF16" i="10"/>
  <c r="P16" i="10"/>
  <c r="BL15" i="10"/>
  <c r="AV15" i="10"/>
  <c r="AF15" i="10"/>
  <c r="P15" i="10"/>
  <c r="BL14" i="10"/>
  <c r="AV14" i="10"/>
  <c r="AF14" i="10"/>
  <c r="P14" i="10"/>
  <c r="BL13" i="10"/>
  <c r="AV13" i="10"/>
  <c r="AF13" i="10"/>
  <c r="P13" i="10"/>
  <c r="BK8" i="10"/>
  <c r="BJ8" i="10"/>
  <c r="BI8" i="10"/>
  <c r="BH8" i="10"/>
  <c r="BG8" i="10"/>
  <c r="BF8" i="10"/>
  <c r="BE8" i="10"/>
  <c r="BD8" i="10"/>
  <c r="BC8" i="10"/>
  <c r="BB8" i="10"/>
  <c r="BA8" i="10"/>
  <c r="AZ8" i="10"/>
  <c r="AU8" i="10"/>
  <c r="AT8" i="10"/>
  <c r="AS8" i="10"/>
  <c r="AR8" i="10"/>
  <c r="AQ8" i="10"/>
  <c r="AP8" i="10"/>
  <c r="AO8" i="10"/>
  <c r="AN8" i="10"/>
  <c r="AM8" i="10"/>
  <c r="AL8" i="10"/>
  <c r="AK8" i="10"/>
  <c r="AJ8" i="10"/>
  <c r="AE8" i="10"/>
  <c r="AD8" i="10"/>
  <c r="AC8" i="10"/>
  <c r="AB8" i="10"/>
  <c r="AA8" i="10"/>
  <c r="Z8" i="10"/>
  <c r="Y8" i="10"/>
  <c r="X8" i="10"/>
  <c r="W8" i="10"/>
  <c r="V8" i="10"/>
  <c r="U8" i="10"/>
  <c r="T8" i="10"/>
  <c r="O8" i="10"/>
  <c r="N8" i="10"/>
  <c r="M8" i="10"/>
  <c r="L8" i="10"/>
  <c r="K8" i="10"/>
  <c r="J8" i="10"/>
  <c r="I8" i="10"/>
  <c r="H8" i="10"/>
  <c r="G8" i="10"/>
  <c r="F8" i="10"/>
  <c r="E8" i="10"/>
  <c r="D8" i="10"/>
  <c r="BK7" i="10"/>
  <c r="BJ7" i="10"/>
  <c r="BI7" i="10"/>
  <c r="BH7" i="10"/>
  <c r="BG7" i="10"/>
  <c r="BF7" i="10"/>
  <c r="BE7" i="10"/>
  <c r="BD7" i="10"/>
  <c r="BC7" i="10"/>
  <c r="BB7" i="10"/>
  <c r="BA7" i="10"/>
  <c r="AZ7" i="10"/>
  <c r="BL7" i="10"/>
  <c r="AU7" i="10"/>
  <c r="AT7" i="10"/>
  <c r="AS7" i="10"/>
  <c r="AR7" i="10"/>
  <c r="AQ7" i="10"/>
  <c r="AP7" i="10"/>
  <c r="AO7" i="10"/>
  <c r="AN7" i="10"/>
  <c r="AM7" i="10"/>
  <c r="AL7" i="10"/>
  <c r="AK7" i="10"/>
  <c r="AJ7" i="10"/>
  <c r="AE7" i="10"/>
  <c r="AD7" i="10"/>
  <c r="AC7" i="10"/>
  <c r="AB7" i="10"/>
  <c r="AA7" i="10"/>
  <c r="Z7" i="10"/>
  <c r="Y7" i="10"/>
  <c r="X7" i="10"/>
  <c r="W7" i="10"/>
  <c r="V7" i="10"/>
  <c r="U7" i="10"/>
  <c r="T7" i="10"/>
  <c r="AF7" i="10" s="1"/>
  <c r="O7" i="10"/>
  <c r="N7" i="10"/>
  <c r="M7" i="10"/>
  <c r="L7" i="10"/>
  <c r="K7" i="10"/>
  <c r="J7" i="10"/>
  <c r="I7" i="10"/>
  <c r="H7" i="10"/>
  <c r="G7" i="10"/>
  <c r="F7" i="10"/>
  <c r="E7" i="10"/>
  <c r="D7" i="10"/>
  <c r="BK6" i="10"/>
  <c r="BJ6" i="10"/>
  <c r="BI6" i="10"/>
  <c r="BH6" i="10"/>
  <c r="BG6" i="10"/>
  <c r="BL6" i="10" s="1"/>
  <c r="BF6" i="10"/>
  <c r="BE6" i="10"/>
  <c r="BD6" i="10"/>
  <c r="BC6" i="10"/>
  <c r="BB6" i="10"/>
  <c r="BA6" i="10"/>
  <c r="AZ6" i="10"/>
  <c r="AU6" i="10"/>
  <c r="AT6" i="10"/>
  <c r="AS6" i="10"/>
  <c r="AR6" i="10"/>
  <c r="AQ6" i="10"/>
  <c r="AP6" i="10"/>
  <c r="AO6" i="10"/>
  <c r="AN6" i="10"/>
  <c r="AM6" i="10"/>
  <c r="AL6" i="10"/>
  <c r="AK6" i="10"/>
  <c r="AJ6" i="10"/>
  <c r="AE6" i="10"/>
  <c r="AD6" i="10"/>
  <c r="AC6" i="10"/>
  <c r="AB6" i="10"/>
  <c r="AA6" i="10"/>
  <c r="Z6" i="10"/>
  <c r="Y6" i="10"/>
  <c r="X6" i="10"/>
  <c r="W6" i="10"/>
  <c r="V6" i="10"/>
  <c r="U6" i="10"/>
  <c r="T6" i="10"/>
  <c r="O6" i="10"/>
  <c r="N6" i="10"/>
  <c r="M6" i="10"/>
  <c r="L6" i="10"/>
  <c r="K6" i="10"/>
  <c r="J6" i="10"/>
  <c r="I6" i="10"/>
  <c r="H6" i="10"/>
  <c r="G6" i="10"/>
  <c r="P6" i="10" s="1"/>
  <c r="F6" i="10"/>
  <c r="E6" i="10"/>
  <c r="D6" i="10"/>
  <c r="BK5" i="10"/>
  <c r="BJ5" i="10"/>
  <c r="BI5" i="10"/>
  <c r="BH5" i="10"/>
  <c r="BG5" i="10"/>
  <c r="BF5" i="10"/>
  <c r="BE5" i="10"/>
  <c r="BD5" i="10"/>
  <c r="BC5" i="10"/>
  <c r="BB5" i="10"/>
  <c r="BA5" i="10"/>
  <c r="AZ5" i="10"/>
  <c r="BL5" i="10"/>
  <c r="AU5" i="10"/>
  <c r="AT5" i="10"/>
  <c r="AS5" i="10"/>
  <c r="AR5" i="10"/>
  <c r="AQ5" i="10"/>
  <c r="AP5" i="10"/>
  <c r="AO5" i="10"/>
  <c r="AN5" i="10"/>
  <c r="AV5" i="10" s="1"/>
  <c r="AM5" i="10"/>
  <c r="AL5" i="10"/>
  <c r="AK5" i="10"/>
  <c r="AJ5" i="10"/>
  <c r="AE5" i="10"/>
  <c r="AD5" i="10"/>
  <c r="AC5" i="10"/>
  <c r="AB5" i="10"/>
  <c r="AA5" i="10"/>
  <c r="Z5" i="10"/>
  <c r="Y5" i="10"/>
  <c r="X5" i="10"/>
  <c r="W5" i="10"/>
  <c r="V5" i="10"/>
  <c r="U5" i="10"/>
  <c r="T5" i="10"/>
  <c r="AF5" i="10" s="1"/>
  <c r="O5" i="10"/>
  <c r="N5" i="10"/>
  <c r="M5" i="10"/>
  <c r="L5" i="10"/>
  <c r="K5" i="10"/>
  <c r="J5" i="10"/>
  <c r="I5" i="10"/>
  <c r="H5" i="10"/>
  <c r="P5" i="10" s="1"/>
  <c r="G5" i="10"/>
  <c r="F5" i="10"/>
  <c r="E5" i="10"/>
  <c r="D5" i="10"/>
  <c r="BK4" i="10"/>
  <c r="BJ4" i="10"/>
  <c r="BI4" i="10"/>
  <c r="BH4" i="10"/>
  <c r="BG4" i="10"/>
  <c r="BF4" i="10"/>
  <c r="BE4" i="10"/>
  <c r="BD4" i="10"/>
  <c r="BC4" i="10"/>
  <c r="BB4" i="10"/>
  <c r="BA4" i="10"/>
  <c r="AZ4" i="10"/>
  <c r="BL4" i="10" s="1"/>
  <c r="AU4" i="10"/>
  <c r="AT4" i="10"/>
  <c r="AS4" i="10"/>
  <c r="AR4" i="10"/>
  <c r="AQ4" i="10"/>
  <c r="AP4" i="10"/>
  <c r="AO4" i="10"/>
  <c r="AN4" i="10"/>
  <c r="AV4" i="10" s="1"/>
  <c r="AM4" i="10"/>
  <c r="AL4" i="10"/>
  <c r="AK4" i="10"/>
  <c r="AJ4" i="10"/>
  <c r="AE4" i="10"/>
  <c r="AD4" i="10"/>
  <c r="AC4" i="10"/>
  <c r="AB4" i="10"/>
  <c r="AA4" i="10"/>
  <c r="Z4" i="10"/>
  <c r="Y4" i="10"/>
  <c r="X4" i="10"/>
  <c r="W4" i="10"/>
  <c r="V4" i="10"/>
  <c r="U4" i="10"/>
  <c r="AF4" i="10"/>
  <c r="T4" i="10"/>
  <c r="O4" i="10"/>
  <c r="N4" i="10"/>
  <c r="M4" i="10"/>
  <c r="L4" i="10"/>
  <c r="K4" i="10"/>
  <c r="J4" i="10"/>
  <c r="I4" i="10"/>
  <c r="H4" i="10"/>
  <c r="G4" i="10"/>
  <c r="F4" i="10"/>
  <c r="E4" i="10"/>
  <c r="D4" i="10"/>
  <c r="AX3" i="10"/>
  <c r="AH3" i="10"/>
  <c r="R3" i="10"/>
  <c r="B3" i="10"/>
  <c r="BA4" i="6"/>
  <c r="BB4" i="6"/>
  <c r="BC4" i="6"/>
  <c r="BD4" i="6"/>
  <c r="BE4" i="6"/>
  <c r="BF4" i="6"/>
  <c r="BG4" i="6"/>
  <c r="BH4" i="6"/>
  <c r="BI4" i="6"/>
  <c r="BJ4" i="6"/>
  <c r="BK4" i="6"/>
  <c r="BA5" i="6"/>
  <c r="BB5" i="6"/>
  <c r="BC5" i="6"/>
  <c r="BD5" i="6"/>
  <c r="BE5" i="6"/>
  <c r="BF5" i="6"/>
  <c r="BG5" i="6"/>
  <c r="BH5" i="6"/>
  <c r="BI5" i="6"/>
  <c r="BJ5" i="6"/>
  <c r="BK5" i="6"/>
  <c r="BA6" i="6"/>
  <c r="BB6" i="6"/>
  <c r="BC6" i="6"/>
  <c r="BD6" i="6"/>
  <c r="BE6" i="6"/>
  <c r="BF6" i="6"/>
  <c r="BG6" i="6"/>
  <c r="BH6" i="6"/>
  <c r="BI6" i="6"/>
  <c r="BJ6" i="6"/>
  <c r="BK6" i="6"/>
  <c r="BA7" i="6"/>
  <c r="BB7" i="6"/>
  <c r="BC7" i="6"/>
  <c r="BD7" i="6"/>
  <c r="BE7" i="6"/>
  <c r="BF7" i="6"/>
  <c r="BG7" i="6"/>
  <c r="BH7" i="6"/>
  <c r="BI7" i="6"/>
  <c r="BJ7" i="6"/>
  <c r="BK7" i="6"/>
  <c r="BA8" i="6"/>
  <c r="BB8" i="6"/>
  <c r="BC8" i="6"/>
  <c r="BD8" i="6"/>
  <c r="BE8" i="6"/>
  <c r="BL8" i="6" s="1"/>
  <c r="BF8" i="6"/>
  <c r="BG8" i="6"/>
  <c r="BH8" i="6"/>
  <c r="BI8" i="6"/>
  <c r="BJ8" i="6"/>
  <c r="BK8" i="6"/>
  <c r="AZ5" i="6"/>
  <c r="AZ6" i="6"/>
  <c r="AZ7" i="6"/>
  <c r="AZ8" i="6"/>
  <c r="AZ4" i="6"/>
  <c r="AK4" i="6"/>
  <c r="AL4" i="6"/>
  <c r="AM4" i="6"/>
  <c r="AN4" i="6"/>
  <c r="AO4" i="6"/>
  <c r="AP4" i="6"/>
  <c r="AQ4" i="6"/>
  <c r="AR4" i="6"/>
  <c r="AS4" i="6"/>
  <c r="AT4" i="6"/>
  <c r="AU4" i="6"/>
  <c r="AK5" i="6"/>
  <c r="AL5" i="6"/>
  <c r="AM5" i="6"/>
  <c r="AN5" i="6"/>
  <c r="AO5" i="6"/>
  <c r="AP5" i="6"/>
  <c r="AQ5" i="6"/>
  <c r="AR5" i="6"/>
  <c r="AS5" i="6"/>
  <c r="AT5" i="6"/>
  <c r="AU5" i="6"/>
  <c r="AK6" i="6"/>
  <c r="AL6" i="6"/>
  <c r="AM6" i="6"/>
  <c r="AN6" i="6"/>
  <c r="AO6" i="6"/>
  <c r="AP6" i="6"/>
  <c r="AQ6" i="6"/>
  <c r="AR6" i="6"/>
  <c r="AS6" i="6"/>
  <c r="AT6" i="6"/>
  <c r="AU6" i="6"/>
  <c r="AK7" i="6"/>
  <c r="AL7" i="6"/>
  <c r="AM7" i="6"/>
  <c r="AN7" i="6"/>
  <c r="AO7" i="6"/>
  <c r="AP7" i="6"/>
  <c r="AQ7" i="6"/>
  <c r="AR7" i="6"/>
  <c r="AS7" i="6"/>
  <c r="AT7" i="6"/>
  <c r="AU7" i="6"/>
  <c r="AK8" i="6"/>
  <c r="AL8" i="6"/>
  <c r="AM8" i="6"/>
  <c r="AN8" i="6"/>
  <c r="AO8" i="6"/>
  <c r="AP8" i="6"/>
  <c r="AQ8" i="6"/>
  <c r="AR8" i="6"/>
  <c r="AS8" i="6"/>
  <c r="AT8" i="6"/>
  <c r="AU8" i="6"/>
  <c r="AJ5" i="6"/>
  <c r="AJ6" i="6"/>
  <c r="AJ7" i="6"/>
  <c r="AV7" i="6" s="1"/>
  <c r="AJ8" i="6"/>
  <c r="AJ4" i="6"/>
  <c r="U4" i="6"/>
  <c r="V4" i="6"/>
  <c r="W4" i="6"/>
  <c r="X4" i="6"/>
  <c r="Y4" i="6"/>
  <c r="Z4" i="6"/>
  <c r="AA4" i="6"/>
  <c r="AB4" i="6"/>
  <c r="AC4" i="6"/>
  <c r="AD4" i="6"/>
  <c r="AE4" i="6"/>
  <c r="U5" i="6"/>
  <c r="V5" i="6"/>
  <c r="W5" i="6"/>
  <c r="X5" i="6"/>
  <c r="Y5" i="6"/>
  <c r="Z5" i="6"/>
  <c r="AA5" i="6"/>
  <c r="AB5" i="6"/>
  <c r="AC5" i="6"/>
  <c r="AD5" i="6"/>
  <c r="AE5" i="6"/>
  <c r="U6" i="6"/>
  <c r="V6" i="6"/>
  <c r="W6" i="6"/>
  <c r="X6" i="6"/>
  <c r="AF6" i="6" s="1"/>
  <c r="Y6" i="6"/>
  <c r="Z6" i="6"/>
  <c r="AA6" i="6"/>
  <c r="AB6" i="6"/>
  <c r="AC6" i="6"/>
  <c r="AD6" i="6"/>
  <c r="AE6" i="6"/>
  <c r="U7" i="6"/>
  <c r="V7" i="6"/>
  <c r="W7" i="6"/>
  <c r="X7" i="6"/>
  <c r="Y7" i="6"/>
  <c r="Z7" i="6"/>
  <c r="AA7" i="6"/>
  <c r="AB7" i="6"/>
  <c r="AC7" i="6"/>
  <c r="AD7" i="6"/>
  <c r="AE7" i="6"/>
  <c r="U8" i="6"/>
  <c r="V8" i="6"/>
  <c r="W8" i="6"/>
  <c r="X8" i="6"/>
  <c r="Y8" i="6"/>
  <c r="Z8" i="6"/>
  <c r="AA8" i="6"/>
  <c r="AB8" i="6"/>
  <c r="AC8" i="6"/>
  <c r="AD8" i="6"/>
  <c r="AE8" i="6"/>
  <c r="AF8" i="6" s="1"/>
  <c r="T5" i="6"/>
  <c r="T6" i="6"/>
  <c r="T7" i="6"/>
  <c r="T8" i="6"/>
  <c r="T4" i="6"/>
  <c r="E4" i="6"/>
  <c r="F4" i="6"/>
  <c r="G4" i="6"/>
  <c r="H4" i="6"/>
  <c r="I4" i="6"/>
  <c r="J4" i="6"/>
  <c r="K4" i="6"/>
  <c r="L4" i="6"/>
  <c r="M4" i="6"/>
  <c r="N4" i="6"/>
  <c r="O4" i="6"/>
  <c r="E5" i="6"/>
  <c r="F5" i="6"/>
  <c r="G5" i="6"/>
  <c r="H5" i="6"/>
  <c r="P5" i="6"/>
  <c r="I5" i="6"/>
  <c r="J5" i="6"/>
  <c r="K5" i="6"/>
  <c r="L5" i="6"/>
  <c r="M5" i="6"/>
  <c r="N5" i="6"/>
  <c r="O5" i="6"/>
  <c r="E6" i="6"/>
  <c r="F6" i="6"/>
  <c r="G6" i="6"/>
  <c r="H6" i="6"/>
  <c r="I6" i="6"/>
  <c r="J6" i="6"/>
  <c r="K6" i="6"/>
  <c r="L6" i="6"/>
  <c r="M6" i="6"/>
  <c r="N6" i="6"/>
  <c r="O6" i="6"/>
  <c r="E7" i="6"/>
  <c r="F7" i="6"/>
  <c r="G7" i="6"/>
  <c r="H7" i="6"/>
  <c r="I7" i="6"/>
  <c r="J7" i="6"/>
  <c r="K7" i="6"/>
  <c r="L7" i="6"/>
  <c r="M7" i="6"/>
  <c r="N7" i="6"/>
  <c r="O7" i="6"/>
  <c r="E8" i="6"/>
  <c r="F8" i="6"/>
  <c r="G8" i="6"/>
  <c r="H8" i="6"/>
  <c r="I8" i="6"/>
  <c r="J8" i="6"/>
  <c r="K8" i="6"/>
  <c r="L8" i="6"/>
  <c r="M8" i="6"/>
  <c r="N8" i="6"/>
  <c r="O8" i="6"/>
  <c r="D5" i="6"/>
  <c r="D6" i="6"/>
  <c r="D7" i="6"/>
  <c r="D8" i="6"/>
  <c r="D4" i="6"/>
  <c r="A1" i="4"/>
  <c r="E5" i="9"/>
  <c r="BL117" i="6"/>
  <c r="AV117" i="6"/>
  <c r="AF117" i="6"/>
  <c r="P117" i="6"/>
  <c r="BL116" i="6"/>
  <c r="AV116" i="6"/>
  <c r="AF116" i="6"/>
  <c r="P116" i="6"/>
  <c r="BL115" i="6"/>
  <c r="AV115" i="6"/>
  <c r="AF115" i="6"/>
  <c r="P115" i="6"/>
  <c r="BL114" i="6"/>
  <c r="AV114" i="6"/>
  <c r="AF114" i="6"/>
  <c r="P114" i="6"/>
  <c r="BL113" i="6"/>
  <c r="AV113" i="6"/>
  <c r="AF113" i="6"/>
  <c r="P113" i="6"/>
  <c r="BL112" i="6"/>
  <c r="AV112" i="6"/>
  <c r="AF112" i="6"/>
  <c r="P112" i="6"/>
  <c r="BL111" i="6"/>
  <c r="AV111" i="6"/>
  <c r="AF111" i="6"/>
  <c r="P111" i="6"/>
  <c r="BL110" i="6"/>
  <c r="AV110" i="6"/>
  <c r="AF110" i="6"/>
  <c r="P110" i="6"/>
  <c r="BL109" i="6"/>
  <c r="AV109" i="6"/>
  <c r="AF109" i="6"/>
  <c r="P109" i="6"/>
  <c r="BL108" i="6"/>
  <c r="AV108" i="6"/>
  <c r="AF108" i="6"/>
  <c r="P108" i="6"/>
  <c r="BL107" i="6"/>
  <c r="AV107" i="6"/>
  <c r="AF107" i="6"/>
  <c r="P107" i="6"/>
  <c r="BL106" i="6"/>
  <c r="AV106" i="6"/>
  <c r="AF106" i="6"/>
  <c r="P106" i="6"/>
  <c r="BL105" i="6"/>
  <c r="AV105" i="6"/>
  <c r="AF105" i="6"/>
  <c r="P105" i="6"/>
  <c r="BL104" i="6"/>
  <c r="AV104" i="6"/>
  <c r="AF104" i="6"/>
  <c r="P104" i="6"/>
  <c r="BL103" i="6"/>
  <c r="AV103" i="6"/>
  <c r="AF103" i="6"/>
  <c r="P103" i="6"/>
  <c r="BL102" i="6"/>
  <c r="AV102" i="6"/>
  <c r="AF102" i="6"/>
  <c r="P102" i="6"/>
  <c r="BL101" i="6"/>
  <c r="AV101" i="6"/>
  <c r="AF101" i="6"/>
  <c r="P101" i="6"/>
  <c r="BL100" i="6"/>
  <c r="AV100" i="6"/>
  <c r="AF100" i="6"/>
  <c r="P100" i="6"/>
  <c r="BL99" i="6"/>
  <c r="AV99" i="6"/>
  <c r="AF99" i="6"/>
  <c r="P99" i="6"/>
  <c r="BL98" i="6"/>
  <c r="AV98" i="6"/>
  <c r="AF98" i="6"/>
  <c r="P98" i="6"/>
  <c r="BL97" i="6"/>
  <c r="AV97" i="6"/>
  <c r="AF97" i="6"/>
  <c r="P97" i="6"/>
  <c r="BL96" i="6"/>
  <c r="AV96" i="6"/>
  <c r="AF96" i="6"/>
  <c r="P96" i="6"/>
  <c r="BL95" i="6"/>
  <c r="AV95" i="6"/>
  <c r="AF95" i="6"/>
  <c r="P95" i="6"/>
  <c r="BL94" i="6"/>
  <c r="AV94" i="6"/>
  <c r="AF94" i="6"/>
  <c r="P94" i="6"/>
  <c r="BL93" i="6"/>
  <c r="AV93" i="6"/>
  <c r="AF93" i="6"/>
  <c r="P93" i="6"/>
  <c r="BL92" i="6"/>
  <c r="AV92" i="6"/>
  <c r="AF92" i="6"/>
  <c r="P92" i="6"/>
  <c r="BL91" i="6"/>
  <c r="AV91" i="6"/>
  <c r="AF91" i="6"/>
  <c r="P91" i="6"/>
  <c r="BL90" i="6"/>
  <c r="AV90" i="6"/>
  <c r="AF90" i="6"/>
  <c r="P90" i="6"/>
  <c r="BL89" i="6"/>
  <c r="AV89" i="6"/>
  <c r="AF89" i="6"/>
  <c r="P89" i="6"/>
  <c r="BL88" i="6"/>
  <c r="AV88" i="6"/>
  <c r="AF88" i="6"/>
  <c r="P88" i="6"/>
  <c r="BL87" i="6"/>
  <c r="AV87" i="6"/>
  <c r="AF87" i="6"/>
  <c r="P87" i="6"/>
  <c r="BL86" i="6"/>
  <c r="AV86" i="6"/>
  <c r="AF86" i="6"/>
  <c r="P86" i="6"/>
  <c r="BL85" i="6"/>
  <c r="AV85" i="6"/>
  <c r="AF85" i="6"/>
  <c r="P85" i="6"/>
  <c r="BL84" i="6"/>
  <c r="AV84" i="6"/>
  <c r="AF84" i="6"/>
  <c r="P84" i="6"/>
  <c r="BL83" i="6"/>
  <c r="AV83" i="6"/>
  <c r="AF83" i="6"/>
  <c r="P83" i="6"/>
  <c r="BL82" i="6"/>
  <c r="AV82" i="6"/>
  <c r="AF82" i="6"/>
  <c r="P82" i="6"/>
  <c r="BL81" i="6"/>
  <c r="AV81" i="6"/>
  <c r="AF81" i="6"/>
  <c r="P81" i="6"/>
  <c r="BL80" i="6"/>
  <c r="AV80" i="6"/>
  <c r="AF80" i="6"/>
  <c r="P80" i="6"/>
  <c r="BL79" i="6"/>
  <c r="AV79" i="6"/>
  <c r="AF79" i="6"/>
  <c r="P79" i="6"/>
  <c r="BL78" i="6"/>
  <c r="AV78" i="6"/>
  <c r="AF78" i="6"/>
  <c r="P78" i="6"/>
  <c r="BL77" i="6"/>
  <c r="AV77" i="6"/>
  <c r="AF77" i="6"/>
  <c r="P77" i="6"/>
  <c r="BL76" i="6"/>
  <c r="AV76" i="6"/>
  <c r="AF76" i="6"/>
  <c r="P76" i="6"/>
  <c r="BL75" i="6"/>
  <c r="AV75" i="6"/>
  <c r="AF75" i="6"/>
  <c r="P75" i="6"/>
  <c r="BL74" i="6"/>
  <c r="AV74" i="6"/>
  <c r="AF74" i="6"/>
  <c r="P74" i="6"/>
  <c r="BL73" i="6"/>
  <c r="AV73" i="6"/>
  <c r="AF73" i="6"/>
  <c r="P73" i="6"/>
  <c r="BL72" i="6"/>
  <c r="AV72" i="6"/>
  <c r="AF72" i="6"/>
  <c r="P72" i="6"/>
  <c r="BL71" i="6"/>
  <c r="AV71" i="6"/>
  <c r="AF71" i="6"/>
  <c r="P71" i="6"/>
  <c r="BL70" i="6"/>
  <c r="AV70" i="6"/>
  <c r="AF70" i="6"/>
  <c r="P70" i="6"/>
  <c r="BL69" i="6"/>
  <c r="AV69" i="6"/>
  <c r="AF69" i="6"/>
  <c r="P69" i="6"/>
  <c r="BL68" i="6"/>
  <c r="AV68" i="6"/>
  <c r="AF68" i="6"/>
  <c r="P68" i="6"/>
  <c r="BL67" i="6"/>
  <c r="AV67" i="6"/>
  <c r="AF67" i="6"/>
  <c r="P67" i="6"/>
  <c r="BL66" i="6"/>
  <c r="AV66" i="6"/>
  <c r="AF66" i="6"/>
  <c r="P66" i="6"/>
  <c r="BL65" i="6"/>
  <c r="AV65" i="6"/>
  <c r="AF65" i="6"/>
  <c r="P65" i="6"/>
  <c r="BL64" i="6"/>
  <c r="AV64" i="6"/>
  <c r="AF64" i="6"/>
  <c r="P64" i="6"/>
  <c r="BL63" i="6"/>
  <c r="AV63" i="6"/>
  <c r="AF63" i="6"/>
  <c r="P63" i="6"/>
  <c r="BL62" i="6"/>
  <c r="AV62" i="6"/>
  <c r="AF62" i="6"/>
  <c r="P62" i="6"/>
  <c r="BL61" i="6"/>
  <c r="AV61" i="6"/>
  <c r="AF61" i="6"/>
  <c r="P61" i="6"/>
  <c r="BL60" i="6"/>
  <c r="AV60" i="6"/>
  <c r="AF60" i="6"/>
  <c r="P60" i="6"/>
  <c r="BL59" i="6"/>
  <c r="AV59" i="6"/>
  <c r="AF59" i="6"/>
  <c r="P59" i="6"/>
  <c r="BL58" i="6"/>
  <c r="AV58" i="6"/>
  <c r="AF58" i="6"/>
  <c r="P58" i="6"/>
  <c r="BL57" i="6"/>
  <c r="AV57" i="6"/>
  <c r="AF57" i="6"/>
  <c r="P57" i="6"/>
  <c r="BL56" i="6"/>
  <c r="AV56" i="6"/>
  <c r="AF56" i="6"/>
  <c r="P56" i="6"/>
  <c r="BL55" i="6"/>
  <c r="AV55" i="6"/>
  <c r="AF55" i="6"/>
  <c r="P55" i="6"/>
  <c r="BL54" i="6"/>
  <c r="AV54" i="6"/>
  <c r="AF54" i="6"/>
  <c r="P54" i="6"/>
  <c r="BL53" i="6"/>
  <c r="AV53" i="6"/>
  <c r="AF53" i="6"/>
  <c r="P53" i="6"/>
  <c r="BL52" i="6"/>
  <c r="AV52" i="6"/>
  <c r="AF52" i="6"/>
  <c r="P52" i="6"/>
  <c r="BL51" i="6"/>
  <c r="AV51" i="6"/>
  <c r="AF51" i="6"/>
  <c r="P51" i="6"/>
  <c r="BL50" i="6"/>
  <c r="AV50" i="6"/>
  <c r="AF50" i="6"/>
  <c r="P50" i="6"/>
  <c r="BL49" i="6"/>
  <c r="AV49" i="6"/>
  <c r="AF49" i="6"/>
  <c r="P49" i="6"/>
  <c r="BL48" i="6"/>
  <c r="AV48" i="6"/>
  <c r="AF48" i="6"/>
  <c r="P48" i="6"/>
  <c r="BL47" i="6"/>
  <c r="AV47" i="6"/>
  <c r="AF47" i="6"/>
  <c r="P47" i="6"/>
  <c r="BL46" i="6"/>
  <c r="AV46" i="6"/>
  <c r="AF46" i="6"/>
  <c r="P46" i="6"/>
  <c r="BL45" i="6"/>
  <c r="AV45" i="6"/>
  <c r="AF45" i="6"/>
  <c r="P45" i="6"/>
  <c r="BL44" i="6"/>
  <c r="AV44" i="6"/>
  <c r="AF44" i="6"/>
  <c r="P44" i="6"/>
  <c r="BL43" i="6"/>
  <c r="AV43" i="6"/>
  <c r="AF43" i="6"/>
  <c r="P43" i="6"/>
  <c r="BL42" i="6"/>
  <c r="AV42" i="6"/>
  <c r="AF42" i="6"/>
  <c r="P42" i="6"/>
  <c r="BL41" i="6"/>
  <c r="AV41" i="6"/>
  <c r="AF41" i="6"/>
  <c r="P41" i="6"/>
  <c r="BL40" i="6"/>
  <c r="AV40" i="6"/>
  <c r="AF40" i="6"/>
  <c r="P40" i="6"/>
  <c r="BL39" i="6"/>
  <c r="AV39" i="6"/>
  <c r="AF39" i="6"/>
  <c r="P39" i="6"/>
  <c r="BL38" i="6"/>
  <c r="AV38" i="6"/>
  <c r="AF38" i="6"/>
  <c r="P38" i="6"/>
  <c r="BL37" i="6"/>
  <c r="AV37" i="6"/>
  <c r="AF37" i="6"/>
  <c r="P37" i="6"/>
  <c r="BL36" i="6"/>
  <c r="AV36" i="6"/>
  <c r="AF36" i="6"/>
  <c r="P36" i="6"/>
  <c r="BL35" i="6"/>
  <c r="AV35" i="6"/>
  <c r="AF35" i="6"/>
  <c r="P35" i="6"/>
  <c r="BL34" i="6"/>
  <c r="AV34" i="6"/>
  <c r="AF34" i="6"/>
  <c r="P34" i="6"/>
  <c r="BL33" i="6"/>
  <c r="AV33" i="6"/>
  <c r="AF33" i="6"/>
  <c r="P33" i="6"/>
  <c r="BL32" i="6"/>
  <c r="AV32" i="6"/>
  <c r="AF32" i="6"/>
  <c r="P32" i="6"/>
  <c r="BL31" i="6"/>
  <c r="AV31" i="6"/>
  <c r="AF31" i="6"/>
  <c r="P31" i="6"/>
  <c r="BL30" i="6"/>
  <c r="AV30" i="6"/>
  <c r="AF30" i="6"/>
  <c r="P30" i="6"/>
  <c r="BL29" i="6"/>
  <c r="AV29" i="6"/>
  <c r="AF29" i="6"/>
  <c r="P29" i="6"/>
  <c r="BL28" i="6"/>
  <c r="AV28" i="6"/>
  <c r="AF28" i="6"/>
  <c r="P28" i="6"/>
  <c r="BL27" i="6"/>
  <c r="AV27" i="6"/>
  <c r="AF27" i="6"/>
  <c r="P27" i="6"/>
  <c r="BL26" i="6"/>
  <c r="AV26" i="6"/>
  <c r="AF26" i="6"/>
  <c r="P26" i="6"/>
  <c r="BL25" i="6"/>
  <c r="AV25" i="6"/>
  <c r="AF25" i="6"/>
  <c r="P25" i="6"/>
  <c r="BL24" i="6"/>
  <c r="AV24" i="6"/>
  <c r="AF24" i="6"/>
  <c r="P24" i="6"/>
  <c r="BL23" i="6"/>
  <c r="AV23" i="6"/>
  <c r="AF23" i="6"/>
  <c r="P23" i="6"/>
  <c r="BL22" i="6"/>
  <c r="AV22" i="6"/>
  <c r="AF22" i="6"/>
  <c r="P22" i="6"/>
  <c r="BL21" i="6"/>
  <c r="AV21" i="6"/>
  <c r="AF21" i="6"/>
  <c r="P21" i="6"/>
  <c r="BL20" i="6"/>
  <c r="AV20" i="6"/>
  <c r="AF20" i="6"/>
  <c r="P20" i="6"/>
  <c r="BL19" i="6"/>
  <c r="AV19" i="6"/>
  <c r="AF19" i="6"/>
  <c r="P19" i="6"/>
  <c r="BL18" i="6"/>
  <c r="AV18" i="6"/>
  <c r="AF18" i="6"/>
  <c r="P18" i="6"/>
  <c r="BL17" i="6"/>
  <c r="AV17" i="6"/>
  <c r="AF17" i="6"/>
  <c r="P17" i="6"/>
  <c r="BL16" i="6"/>
  <c r="AV16" i="6"/>
  <c r="AF16" i="6"/>
  <c r="P16" i="6"/>
  <c r="BL15" i="6"/>
  <c r="AV15" i="6"/>
  <c r="AF15" i="6"/>
  <c r="P15" i="6"/>
  <c r="BL14" i="6"/>
  <c r="AV14" i="6"/>
  <c r="AF14" i="6"/>
  <c r="P14" i="6"/>
  <c r="BL13" i="6"/>
  <c r="AV13" i="6"/>
  <c r="AF13" i="6"/>
  <c r="P13" i="6"/>
  <c r="AX3" i="6"/>
  <c r="AH3" i="6"/>
  <c r="R3" i="6"/>
  <c r="B3" i="6"/>
  <c r="L1" i="2"/>
  <c r="N1" i="2" s="1"/>
  <c r="K1" i="2"/>
  <c r="AV5" i="11"/>
  <c r="AV7" i="10"/>
  <c r="AV8" i="10"/>
  <c r="P8" i="10"/>
  <c r="AV8" i="11" l="1"/>
  <c r="AF6" i="10"/>
  <c r="AV6" i="6"/>
  <c r="P6" i="6"/>
  <c r="AF4" i="6"/>
  <c r="P4" i="10"/>
  <c r="P8" i="6"/>
  <c r="P4" i="6"/>
  <c r="AF7" i="6"/>
  <c r="AV5" i="6"/>
  <c r="BL4" i="6"/>
  <c r="BL8" i="10"/>
  <c r="P6" i="11"/>
  <c r="AV7" i="11"/>
  <c r="P8" i="11"/>
  <c r="P7" i="6"/>
  <c r="AF5" i="6"/>
  <c r="BL7" i="6"/>
  <c r="AF4" i="11"/>
  <c r="BL6" i="6"/>
  <c r="AV4" i="6"/>
  <c r="BL5" i="6"/>
  <c r="AF8" i="10"/>
  <c r="P4" i="11"/>
  <c r="P5" i="11"/>
  <c r="AF7" i="11"/>
  <c r="AV8" i="6"/>
  <c r="AV6" i="10"/>
  <c r="P7" i="10"/>
  <c r="AV4" i="11"/>
  <c r="C50" i="2"/>
  <c r="C52" i="2" s="1"/>
  <c r="M1" i="2"/>
  <c r="B1" i="9"/>
  <c r="D249" i="2"/>
  <c r="E249" i="2"/>
  <c r="E45" i="2"/>
  <c r="C116" i="2"/>
  <c r="C133" i="2"/>
  <c r="C168" i="2"/>
  <c r="C187" i="2"/>
  <c r="C197" i="2"/>
  <c r="E47" i="2"/>
  <c r="C87" i="2"/>
  <c r="C98" i="2"/>
  <c r="C105" i="2"/>
  <c r="C123" i="2"/>
  <c r="C152" i="2"/>
  <c r="C159" i="2"/>
  <c r="C204" i="2"/>
  <c r="E204" i="2" s="1"/>
  <c r="C215" i="2"/>
  <c r="C232" i="2"/>
  <c r="C250" i="2"/>
  <c r="C178" i="2"/>
  <c r="C195" i="2"/>
  <c r="C205" i="2"/>
  <c r="E205" i="2" s="1"/>
  <c r="C222" i="2"/>
  <c r="E39" i="2"/>
  <c r="C88" i="2"/>
  <c r="C106" i="2"/>
  <c r="C124" i="2"/>
  <c r="C134" i="2"/>
  <c r="C169" i="2"/>
  <c r="C188" i="2"/>
  <c r="C206" i="2"/>
  <c r="C213" i="2"/>
  <c r="C233" i="2"/>
  <c r="C240" i="2"/>
  <c r="C251" i="2"/>
  <c r="C258" i="2"/>
  <c r="E258" i="2" s="1"/>
  <c r="E41" i="2"/>
  <c r="C141" i="2"/>
  <c r="C160" i="2"/>
  <c r="C223" i="2"/>
  <c r="C259" i="2"/>
  <c r="E259" i="2" s="1"/>
  <c r="C267" i="2"/>
  <c r="C89" i="2"/>
  <c r="C96" i="2"/>
  <c r="C107" i="2"/>
  <c r="C114" i="2"/>
  <c r="E114" i="2" s="1"/>
  <c r="C125" i="2"/>
  <c r="C132" i="2"/>
  <c r="C142" i="2"/>
  <c r="C150" i="2"/>
  <c r="C179" i="2"/>
  <c r="C196" i="2"/>
  <c r="C241" i="2"/>
  <c r="C260" i="2"/>
  <c r="E260" i="2" s="1"/>
  <c r="C268" i="2"/>
  <c r="E268" i="2" s="1"/>
  <c r="C115" i="2"/>
  <c r="C143" i="2"/>
  <c r="C170" i="2"/>
  <c r="C186" i="2"/>
  <c r="C214" i="2"/>
  <c r="C224" i="2"/>
  <c r="C269" i="2"/>
  <c r="C97" i="2"/>
  <c r="C151" i="2"/>
  <c r="C161" i="2"/>
  <c r="C177" i="2"/>
  <c r="C231" i="2"/>
  <c r="C242" i="2"/>
  <c r="D114" i="2"/>
  <c r="D142" i="2"/>
  <c r="E142" i="2"/>
  <c r="D143" i="2"/>
  <c r="E143" i="2"/>
  <c r="D141" i="2"/>
  <c r="E141" i="2"/>
  <c r="E188" i="2"/>
  <c r="D188" i="2"/>
  <c r="D205" i="2"/>
  <c r="E267" i="2"/>
  <c r="D267" i="2"/>
  <c r="E269" i="2"/>
  <c r="D269" i="2"/>
  <c r="D258" i="2"/>
  <c r="D259" i="2"/>
  <c r="D260" i="2"/>
  <c r="D23" i="9"/>
  <c r="D21" i="9"/>
  <c r="D19" i="9"/>
  <c r="D17" i="9"/>
  <c r="D15" i="9"/>
  <c r="D13" i="9"/>
  <c r="D11" i="9"/>
  <c r="D9" i="9"/>
  <c r="D7" i="9"/>
  <c r="D5" i="9"/>
  <c r="C23" i="9"/>
  <c r="H22" i="3" s="1"/>
  <c r="C21" i="9"/>
  <c r="H20" i="3" s="1"/>
  <c r="C19" i="9"/>
  <c r="H18" i="3" s="1"/>
  <c r="C17" i="9"/>
  <c r="H16" i="3" s="1"/>
  <c r="C15" i="9"/>
  <c r="H14" i="3" s="1"/>
  <c r="C13" i="9"/>
  <c r="H12" i="3" s="1"/>
  <c r="C11" i="9"/>
  <c r="H10" i="3" s="1"/>
  <c r="C9" i="9"/>
  <c r="H8" i="3" s="1"/>
  <c r="C7" i="9"/>
  <c r="H6" i="3" s="1"/>
  <c r="C5" i="9"/>
  <c r="H4" i="3" s="1"/>
  <c r="B23" i="9"/>
  <c r="G22" i="3" s="1"/>
  <c r="B21" i="9"/>
  <c r="G20" i="3" s="1"/>
  <c r="B19" i="9"/>
  <c r="G18" i="3" s="1"/>
  <c r="B17" i="9"/>
  <c r="G16" i="3" s="1"/>
  <c r="B15" i="9"/>
  <c r="G14" i="3" s="1"/>
  <c r="B13" i="9"/>
  <c r="G12" i="3" s="1"/>
  <c r="B11" i="9"/>
  <c r="G10" i="3" s="1"/>
  <c r="B9" i="9"/>
  <c r="G8" i="3" s="1"/>
  <c r="B7" i="9"/>
  <c r="G6" i="3" s="1"/>
  <c r="B5" i="9"/>
  <c r="G4" i="3" s="1"/>
  <c r="B3" i="9"/>
  <c r="G2" i="3" s="1"/>
  <c r="E22" i="9"/>
  <c r="E20" i="9"/>
  <c r="E18" i="9"/>
  <c r="E16" i="9"/>
  <c r="E14" i="9"/>
  <c r="E12" i="9"/>
  <c r="E10" i="9"/>
  <c r="E8" i="9"/>
  <c r="E6" i="9"/>
  <c r="E4" i="9"/>
  <c r="E3" i="9"/>
  <c r="D22" i="9"/>
  <c r="D20" i="9"/>
  <c r="D18" i="9"/>
  <c r="D16" i="9"/>
  <c r="D14" i="9"/>
  <c r="D12" i="9"/>
  <c r="D10" i="9"/>
  <c r="D8" i="9"/>
  <c r="D6" i="9"/>
  <c r="D4" i="9"/>
  <c r="D3" i="9"/>
  <c r="C22" i="9"/>
  <c r="H21" i="3" s="1"/>
  <c r="C20" i="9"/>
  <c r="H19" i="3" s="1"/>
  <c r="C18" i="9"/>
  <c r="H17" i="3" s="1"/>
  <c r="C16" i="9"/>
  <c r="H15" i="3" s="1"/>
  <c r="C14" i="9"/>
  <c r="H13" i="3" s="1"/>
  <c r="C12" i="9"/>
  <c r="H11" i="3" s="1"/>
  <c r="C10" i="9"/>
  <c r="H9" i="3" s="1"/>
  <c r="C8" i="9"/>
  <c r="H7" i="3" s="1"/>
  <c r="C6" i="9"/>
  <c r="H5" i="3" s="1"/>
  <c r="C4" i="9"/>
  <c r="H3" i="3" s="1"/>
  <c r="C3" i="9"/>
  <c r="H2" i="3" s="1"/>
  <c r="B22" i="9"/>
  <c r="G21" i="3" s="1"/>
  <c r="B20" i="9"/>
  <c r="G19" i="3" s="1"/>
  <c r="B18" i="9"/>
  <c r="G17" i="3" s="1"/>
  <c r="B16" i="9"/>
  <c r="G15" i="3" s="1"/>
  <c r="B14" i="9"/>
  <c r="G13" i="3" s="1"/>
  <c r="B12" i="9"/>
  <c r="G11" i="3" s="1"/>
  <c r="B10" i="9"/>
  <c r="G9" i="3" s="1"/>
  <c r="B8" i="9"/>
  <c r="G7" i="3" s="1"/>
  <c r="B6" i="9"/>
  <c r="G5" i="3" s="1"/>
  <c r="B4" i="9"/>
  <c r="G3" i="3" s="1"/>
  <c r="E23" i="9"/>
  <c r="E21" i="9"/>
  <c r="E19" i="9"/>
  <c r="E17" i="9"/>
  <c r="E15" i="9"/>
  <c r="E13" i="9"/>
  <c r="E11" i="9"/>
  <c r="E9" i="9"/>
  <c r="E7" i="9"/>
  <c r="U46" i="4"/>
  <c r="V56" i="4"/>
  <c r="T27" i="4"/>
  <c r="AS41" i="4"/>
  <c r="BI99" i="4"/>
  <c r="I45" i="4"/>
  <c r="AP49" i="4"/>
  <c r="J46" i="4"/>
  <c r="F70" i="4"/>
  <c r="D42" i="4"/>
  <c r="E90" i="4"/>
  <c r="BI24" i="4"/>
  <c r="AB101" i="4"/>
  <c r="K79" i="4"/>
  <c r="G40" i="4"/>
  <c r="AM86" i="4"/>
  <c r="AD67" i="4"/>
  <c r="D105" i="4"/>
  <c r="Y91" i="4"/>
  <c r="AF26" i="4"/>
  <c r="Z79" i="4"/>
  <c r="G70" i="4"/>
  <c r="Y53" i="4"/>
  <c r="M113" i="4"/>
  <c r="AA51" i="4"/>
  <c r="AA99" i="4"/>
  <c r="L104" i="4"/>
  <c r="O36" i="4"/>
  <c r="BC16" i="4"/>
  <c r="L26" i="4"/>
  <c r="Y93" i="4"/>
  <c r="AJ92" i="4"/>
  <c r="H24" i="4"/>
  <c r="M102" i="4"/>
  <c r="BI69" i="4"/>
  <c r="H86" i="4"/>
  <c r="W38" i="4"/>
  <c r="AA103" i="4"/>
  <c r="Z44" i="4"/>
  <c r="V34" i="4"/>
  <c r="AZ111" i="4"/>
  <c r="AD63" i="4"/>
  <c r="G92" i="4"/>
  <c r="J82" i="4"/>
  <c r="O109" i="4"/>
  <c r="L4" i="4"/>
  <c r="BH61" i="4"/>
  <c r="BL86" i="4"/>
  <c r="M115" i="4"/>
  <c r="W30" i="4"/>
  <c r="I52" i="4"/>
  <c r="E16" i="4"/>
  <c r="BD107" i="4"/>
  <c r="P34" i="4"/>
  <c r="M85" i="4"/>
  <c r="AF25" i="4"/>
  <c r="AN51" i="4"/>
  <c r="AC49" i="4"/>
  <c r="G65" i="4"/>
  <c r="U13" i="4"/>
  <c r="U88" i="4"/>
  <c r="AR79" i="4"/>
  <c r="E91" i="4"/>
  <c r="AV59" i="4"/>
  <c r="M76" i="4"/>
  <c r="T15" i="4"/>
  <c r="E67" i="4"/>
  <c r="H101" i="4"/>
  <c r="AC113" i="4"/>
  <c r="AA20" i="4"/>
  <c r="U98" i="4"/>
  <c r="BH19" i="4"/>
  <c r="AR28" i="4"/>
  <c r="E98" i="4"/>
  <c r="L83" i="4"/>
  <c r="F68" i="4"/>
  <c r="W101" i="4"/>
  <c r="W56" i="4"/>
  <c r="BB93" i="4"/>
  <c r="N105" i="4"/>
  <c r="BJ75" i="4"/>
  <c r="I19" i="4"/>
  <c r="AM26" i="4"/>
  <c r="AD34" i="4"/>
  <c r="K89" i="4"/>
  <c r="M64" i="4"/>
  <c r="BJ98" i="4"/>
  <c r="AV103" i="4"/>
  <c r="AK36" i="4"/>
  <c r="M86" i="4"/>
  <c r="X57" i="4"/>
  <c r="Y45" i="4"/>
  <c r="M68" i="4"/>
  <c r="E41" i="4"/>
  <c r="X51" i="4"/>
  <c r="AE39" i="4"/>
  <c r="AB81" i="4"/>
  <c r="AA114" i="4"/>
  <c r="L19" i="4"/>
  <c r="E115" i="4"/>
  <c r="BF66" i="4"/>
  <c r="H42" i="4"/>
  <c r="AK58" i="4"/>
  <c r="Y96" i="4"/>
  <c r="AD61" i="4"/>
  <c r="G113" i="4"/>
  <c r="M62" i="4"/>
  <c r="BC113" i="4"/>
  <c r="AE71" i="4"/>
  <c r="AJ71" i="4"/>
  <c r="E37" i="4"/>
  <c r="K95" i="4"/>
  <c r="AP65" i="4"/>
  <c r="BC78" i="4"/>
  <c r="AF13" i="4"/>
  <c r="AM71" i="4"/>
  <c r="AQ32" i="4"/>
  <c r="J42" i="4"/>
  <c r="L110" i="4"/>
  <c r="AC92" i="4"/>
  <c r="Z53" i="4"/>
  <c r="I29" i="4"/>
  <c r="AB105" i="4"/>
  <c r="BA91" i="4"/>
  <c r="AR94" i="4"/>
  <c r="AC17" i="4"/>
  <c r="AM51" i="4"/>
  <c r="BB114" i="4"/>
  <c r="BJ54" i="4"/>
  <c r="AF114" i="4"/>
  <c r="T43" i="4"/>
  <c r="E29" i="4"/>
  <c r="W57" i="4"/>
  <c r="D49" i="4"/>
  <c r="I30" i="4"/>
  <c r="H60" i="4"/>
  <c r="AO101" i="4"/>
  <c r="AQ23" i="4"/>
  <c r="BG70" i="4"/>
  <c r="BC104" i="4"/>
  <c r="U32" i="4"/>
  <c r="U29" i="4"/>
  <c r="H88" i="4"/>
  <c r="AS72" i="4"/>
  <c r="U112" i="4"/>
  <c r="H72" i="4"/>
  <c r="T40" i="4"/>
  <c r="AC83" i="4"/>
  <c r="BD29" i="4"/>
  <c r="L75" i="4"/>
  <c r="AZ110" i="4"/>
  <c r="AK35" i="4"/>
  <c r="AU48" i="4"/>
  <c r="AK103" i="4"/>
  <c r="K36" i="4"/>
  <c r="AJ77" i="4"/>
  <c r="AA85" i="4"/>
  <c r="O116" i="4"/>
  <c r="E28" i="4"/>
  <c r="AP108" i="4"/>
  <c r="U56" i="4"/>
  <c r="F74" i="4"/>
  <c r="F35" i="4"/>
  <c r="I111" i="4"/>
  <c r="AB70" i="4"/>
  <c r="J68" i="4"/>
  <c r="BL40" i="4"/>
  <c r="AO61" i="4"/>
  <c r="AO78" i="4"/>
  <c r="AB25" i="4"/>
  <c r="Y41" i="4"/>
  <c r="AJ15" i="4"/>
  <c r="AO44" i="4"/>
  <c r="W104" i="4"/>
  <c r="K84" i="4"/>
  <c r="M100" i="4"/>
  <c r="AK88" i="4"/>
  <c r="E116" i="4"/>
  <c r="W91" i="4"/>
  <c r="J56" i="4"/>
  <c r="AK61" i="4"/>
  <c r="AA62" i="4"/>
  <c r="AU78" i="4"/>
  <c r="AO106" i="4"/>
  <c r="W74" i="4"/>
  <c r="AE37" i="4"/>
  <c r="O71" i="4"/>
  <c r="AK115" i="4"/>
  <c r="AJ30" i="4"/>
  <c r="BL43" i="4"/>
  <c r="AO41" i="4"/>
  <c r="O85" i="4"/>
  <c r="E62" i="4"/>
  <c r="BG47" i="4"/>
  <c r="AO21" i="4"/>
  <c r="Z106" i="4"/>
  <c r="Z82" i="4"/>
  <c r="AE42" i="4"/>
  <c r="D116" i="4"/>
  <c r="AA95" i="4"/>
  <c r="AS66" i="4"/>
  <c r="AM28" i="4"/>
  <c r="AC112" i="4"/>
  <c r="O70" i="4"/>
  <c r="AE66" i="4"/>
  <c r="AB82" i="4"/>
  <c r="AV16" i="4"/>
  <c r="AQ39" i="4"/>
  <c r="AZ82" i="4"/>
  <c r="L89" i="4"/>
  <c r="V28" i="4"/>
  <c r="AR80" i="4"/>
  <c r="T23" i="4"/>
  <c r="X49" i="4"/>
  <c r="AO25" i="4"/>
  <c r="Y70" i="4"/>
  <c r="U117" i="4"/>
  <c r="AB85" i="4"/>
  <c r="AA63" i="4"/>
  <c r="AU34" i="4"/>
  <c r="U37" i="4"/>
  <c r="AU107" i="4"/>
  <c r="O24" i="4"/>
  <c r="AD13" i="4"/>
  <c r="BJ47" i="4"/>
  <c r="O60" i="4"/>
  <c r="BC31" i="4"/>
  <c r="L112" i="4"/>
  <c r="AN17" i="4"/>
  <c r="BG99" i="4"/>
  <c r="V8" i="4"/>
  <c r="BA101" i="4"/>
  <c r="I28" i="4"/>
  <c r="H91" i="4"/>
  <c r="E107" i="4"/>
  <c r="AE89" i="4"/>
  <c r="E51" i="4"/>
  <c r="AO16" i="4"/>
  <c r="Y92" i="4"/>
  <c r="G98" i="4"/>
  <c r="J70" i="4"/>
  <c r="AP62" i="4"/>
  <c r="AO91" i="4"/>
  <c r="J8" i="4"/>
  <c r="W40" i="4"/>
  <c r="N60" i="4"/>
  <c r="E59" i="4"/>
  <c r="Y104" i="4"/>
  <c r="N22" i="4"/>
  <c r="E79" i="4"/>
  <c r="AE97" i="4"/>
  <c r="AF22" i="4"/>
  <c r="BE52" i="4"/>
  <c r="AS100" i="4"/>
  <c r="V80" i="4"/>
  <c r="AN102" i="4"/>
  <c r="Z76" i="4"/>
  <c r="BL47" i="4"/>
  <c r="H40" i="4"/>
  <c r="AM35" i="4"/>
  <c r="V30" i="4"/>
  <c r="BG81" i="4"/>
  <c r="BK103" i="4"/>
  <c r="N117" i="4"/>
  <c r="F32" i="4"/>
  <c r="U75" i="4"/>
  <c r="D53" i="4"/>
  <c r="J63" i="4"/>
  <c r="BB107" i="4"/>
  <c r="O58" i="4"/>
  <c r="BG84" i="4"/>
  <c r="AA13" i="4"/>
  <c r="X42" i="4"/>
  <c r="AA8" i="4"/>
  <c r="AK117" i="4"/>
  <c r="H70" i="4"/>
  <c r="E89" i="4"/>
  <c r="O51" i="4"/>
  <c r="Y47" i="4"/>
  <c r="BI88" i="4"/>
  <c r="K86" i="4"/>
  <c r="AC99" i="4"/>
  <c r="AP77" i="4"/>
  <c r="AE98" i="4"/>
  <c r="AC13" i="4"/>
  <c r="AP29" i="4"/>
  <c r="G23" i="4"/>
  <c r="Z103" i="4"/>
  <c r="L85" i="4"/>
  <c r="AP54" i="4"/>
  <c r="Z115" i="4"/>
  <c r="AB35" i="4"/>
  <c r="AO32" i="4"/>
  <c r="AQ77" i="4"/>
  <c r="M88" i="4"/>
  <c r="N102" i="4"/>
  <c r="J81" i="4"/>
  <c r="T20" i="4"/>
  <c r="D98" i="4"/>
  <c r="AA23" i="4"/>
  <c r="AJ63" i="4"/>
  <c r="Z60" i="4"/>
  <c r="W112" i="4"/>
  <c r="BG22" i="4"/>
  <c r="W85" i="4"/>
  <c r="AM21" i="4"/>
  <c r="AN103" i="4"/>
  <c r="AE91" i="4"/>
  <c r="H84" i="4"/>
  <c r="BD48" i="4"/>
  <c r="M75" i="4"/>
  <c r="BD61" i="4"/>
  <c r="AV21" i="4"/>
  <c r="BJ101" i="4"/>
  <c r="AJ60" i="4"/>
  <c r="AR83" i="4"/>
  <c r="G75" i="4"/>
  <c r="AP97" i="4"/>
  <c r="H109" i="4"/>
  <c r="AU112" i="4"/>
  <c r="M94" i="4"/>
  <c r="BI77" i="4"/>
  <c r="M105" i="4"/>
  <c r="AB93" i="4"/>
  <c r="F59" i="4"/>
  <c r="AU37" i="4"/>
  <c r="BG110" i="4"/>
  <c r="AD22" i="4"/>
  <c r="AK77" i="4"/>
  <c r="J111" i="4"/>
  <c r="AA65" i="4"/>
  <c r="F95" i="4"/>
  <c r="F38" i="4"/>
  <c r="I50" i="4"/>
  <c r="AT37" i="4"/>
  <c r="AS52" i="4"/>
  <c r="AV64" i="4"/>
  <c r="BA110" i="4"/>
  <c r="AB67" i="4"/>
  <c r="D40" i="4"/>
  <c r="L72" i="4"/>
  <c r="BC36" i="4"/>
  <c r="T58" i="4"/>
  <c r="U31" i="4"/>
  <c r="AR37" i="4"/>
  <c r="AP91" i="4"/>
  <c r="H26" i="4"/>
  <c r="BD41" i="4"/>
  <c r="O61" i="4"/>
  <c r="AB109" i="4"/>
  <c r="AQ64" i="4"/>
  <c r="N108" i="4"/>
  <c r="K107" i="4"/>
  <c r="H114" i="4"/>
  <c r="I27" i="4"/>
  <c r="BK101" i="4"/>
  <c r="AA19" i="4"/>
  <c r="I48" i="4"/>
  <c r="W76" i="4"/>
  <c r="N57" i="4"/>
  <c r="O82" i="4"/>
  <c r="U115" i="4"/>
  <c r="D46" i="4"/>
  <c r="J108" i="4"/>
  <c r="AR112" i="4"/>
  <c r="BF58" i="4"/>
  <c r="L78" i="4"/>
  <c r="AM23" i="4"/>
  <c r="AU76" i="4"/>
  <c r="AE111" i="4"/>
  <c r="AV101" i="4"/>
  <c r="AF85" i="4"/>
  <c r="AJ102" i="4"/>
  <c r="AJ49" i="4"/>
  <c r="J77" i="4"/>
  <c r="BG82" i="4"/>
  <c r="AL104" i="4"/>
  <c r="AM8" i="4"/>
  <c r="BB32" i="4"/>
  <c r="BE101" i="4"/>
  <c r="W68" i="4"/>
  <c r="AB54" i="4"/>
  <c r="L14" i="4"/>
  <c r="U17" i="4"/>
  <c r="H110" i="4"/>
  <c r="I53" i="4"/>
  <c r="T57" i="4"/>
  <c r="AT67" i="4"/>
  <c r="BB67" i="4"/>
  <c r="I109" i="4"/>
  <c r="T21" i="4"/>
  <c r="N91" i="4"/>
  <c r="AZ117" i="4"/>
  <c r="B10" i="4"/>
  <c r="V50" i="4"/>
  <c r="N67" i="4"/>
  <c r="O113" i="4"/>
  <c r="AA104" i="4"/>
  <c r="BE90" i="4"/>
  <c r="AD54" i="4"/>
  <c r="AF65" i="4"/>
  <c r="AB43" i="4"/>
  <c r="G72" i="4"/>
  <c r="AC81" i="4"/>
  <c r="D55" i="4"/>
  <c r="W108" i="4"/>
  <c r="G59" i="4"/>
  <c r="AN19" i="4"/>
  <c r="I113" i="4"/>
  <c r="T39" i="4"/>
  <c r="M42" i="4"/>
  <c r="O57" i="4"/>
  <c r="AE35" i="4"/>
  <c r="J69" i="4"/>
  <c r="AJ89" i="4"/>
  <c r="AA100" i="4"/>
  <c r="M26" i="4"/>
  <c r="AS35" i="4"/>
  <c r="U66" i="4"/>
  <c r="G112" i="4"/>
  <c r="AP13" i="4"/>
  <c r="X26" i="4"/>
  <c r="AB68" i="4"/>
  <c r="T88" i="4"/>
  <c r="T53" i="4"/>
  <c r="W62" i="4"/>
  <c r="AB117" i="4"/>
  <c r="AU36" i="4"/>
  <c r="T105" i="4"/>
  <c r="X52" i="4"/>
  <c r="E85" i="4"/>
  <c r="AR65" i="4"/>
  <c r="AT96" i="4"/>
  <c r="K14" i="4"/>
  <c r="V112" i="4"/>
  <c r="D76" i="4"/>
  <c r="BF41" i="4"/>
  <c r="AA89" i="4"/>
  <c r="BC29" i="4"/>
  <c r="J16" i="4"/>
  <c r="AA32" i="4"/>
  <c r="Z37" i="4"/>
  <c r="W110" i="4"/>
  <c r="AC67" i="4"/>
  <c r="W70" i="4"/>
  <c r="L87" i="4"/>
  <c r="AS7" i="4"/>
  <c r="W92" i="4"/>
  <c r="AJ116" i="4"/>
  <c r="AN39" i="4"/>
  <c r="E5" i="4"/>
  <c r="AM30" i="4"/>
  <c r="H104" i="4"/>
  <c r="AK95" i="4"/>
  <c r="AR31" i="4"/>
  <c r="BH14" i="4"/>
  <c r="BE87" i="4"/>
  <c r="AC22" i="4"/>
  <c r="H62" i="4"/>
  <c r="K37" i="4"/>
  <c r="AK105" i="4"/>
  <c r="BC77" i="4"/>
  <c r="W116" i="4"/>
  <c r="D18" i="4"/>
  <c r="AL34" i="4"/>
  <c r="J64" i="4"/>
  <c r="AB75" i="4"/>
  <c r="N42" i="4"/>
  <c r="Z56" i="4"/>
  <c r="Z101" i="4"/>
  <c r="AC53" i="4"/>
  <c r="AA14" i="4"/>
  <c r="BI101" i="4"/>
  <c r="G20" i="4"/>
  <c r="AD48" i="4"/>
  <c r="BI40" i="4"/>
  <c r="G102" i="4"/>
  <c r="J30" i="4"/>
  <c r="K96" i="4"/>
  <c r="AQ30" i="4"/>
  <c r="AR67" i="4"/>
  <c r="F78" i="4"/>
  <c r="V68" i="4"/>
  <c r="BD23" i="4"/>
  <c r="AL92" i="4"/>
  <c r="AO6" i="4"/>
  <c r="V15" i="4"/>
  <c r="AC55" i="4"/>
  <c r="BK111" i="4"/>
  <c r="D30" i="4"/>
  <c r="Z89" i="4"/>
  <c r="AA72" i="4"/>
  <c r="M41" i="4"/>
  <c r="L32" i="4"/>
  <c r="AO116" i="4"/>
  <c r="AN72" i="4"/>
  <c r="E22" i="4"/>
  <c r="AS49" i="4"/>
  <c r="AQ43" i="4"/>
  <c r="BE39" i="4"/>
  <c r="H32" i="4"/>
  <c r="V16" i="4"/>
  <c r="D51" i="4"/>
  <c r="AM96" i="4"/>
  <c r="AL83" i="4"/>
  <c r="J105" i="4"/>
  <c r="AC58" i="4"/>
  <c r="W18" i="4"/>
  <c r="I34" i="4"/>
  <c r="AK18" i="4"/>
  <c r="BH66" i="4"/>
  <c r="G34" i="4"/>
  <c r="L101" i="4"/>
  <c r="AM72" i="4"/>
  <c r="T36" i="4"/>
  <c r="F111" i="4"/>
  <c r="BB40" i="4"/>
  <c r="AE109" i="4"/>
  <c r="D6" i="4"/>
  <c r="AC38" i="4"/>
  <c r="L37" i="4"/>
  <c r="W25" i="4"/>
  <c r="O97" i="4"/>
  <c r="AK107" i="4"/>
  <c r="I73" i="4"/>
  <c r="F4" i="4"/>
  <c r="AD100" i="4"/>
  <c r="AE92" i="4"/>
  <c r="AD81" i="4"/>
  <c r="V55" i="4"/>
  <c r="K46" i="4"/>
  <c r="AM61" i="4"/>
  <c r="AU59" i="4"/>
  <c r="AP27" i="4"/>
  <c r="AZ33" i="4"/>
  <c r="BL27" i="4"/>
  <c r="AC30" i="4"/>
  <c r="F19" i="4"/>
  <c r="AQ74" i="4"/>
  <c r="AU109" i="4"/>
  <c r="AV110" i="4"/>
  <c r="AR98" i="4"/>
  <c r="AS113" i="4"/>
  <c r="D72" i="4"/>
  <c r="V45" i="4"/>
  <c r="X114" i="4"/>
  <c r="BH71" i="4"/>
  <c r="F57" i="4"/>
  <c r="U44" i="4"/>
  <c r="AB114" i="4"/>
  <c r="AO19" i="4"/>
  <c r="F96" i="4"/>
  <c r="BA52" i="4"/>
  <c r="T97" i="4"/>
  <c r="AP113" i="4"/>
  <c r="AT21" i="4"/>
  <c r="AS36" i="4"/>
  <c r="F25" i="4"/>
  <c r="D26" i="4"/>
  <c r="E92" i="4"/>
  <c r="BI32" i="4"/>
  <c r="AB65" i="4"/>
  <c r="AN34" i="4"/>
  <c r="H51" i="4"/>
  <c r="D100" i="4"/>
  <c r="Z96" i="4"/>
  <c r="E80" i="4"/>
  <c r="P30" i="4"/>
  <c r="I102" i="4"/>
  <c r="V7" i="4"/>
  <c r="V29" i="4"/>
  <c r="AD79" i="4"/>
  <c r="L53" i="4"/>
  <c r="K75" i="4"/>
  <c r="F44" i="4"/>
  <c r="X109" i="4"/>
  <c r="BI74" i="4"/>
  <c r="BG52" i="4"/>
  <c r="BH69" i="4"/>
  <c r="AA81" i="4"/>
  <c r="G71" i="4"/>
  <c r="H34" i="4"/>
  <c r="AS40" i="4"/>
  <c r="L40" i="4"/>
  <c r="BC42" i="4"/>
  <c r="BK50" i="4"/>
  <c r="O101" i="4"/>
  <c r="AM76" i="4"/>
  <c r="V44" i="4"/>
  <c r="AL115" i="4"/>
  <c r="AD85" i="4"/>
  <c r="AB21" i="4"/>
  <c r="G45" i="4"/>
  <c r="AO96" i="4"/>
  <c r="AO74" i="4"/>
  <c r="X17" i="4"/>
  <c r="D68" i="4"/>
  <c r="U78" i="4"/>
  <c r="E38" i="4"/>
  <c r="F28" i="4"/>
  <c r="E42" i="4"/>
  <c r="O102" i="4"/>
  <c r="N49" i="4"/>
  <c r="BG33" i="4"/>
  <c r="J96" i="4"/>
  <c r="AD41" i="4"/>
  <c r="G54" i="4"/>
  <c r="AR97" i="4"/>
  <c r="L22" i="4"/>
  <c r="H5" i="4"/>
  <c r="BA68" i="4"/>
  <c r="K99" i="4"/>
  <c r="D60" i="4"/>
  <c r="AP40" i="4"/>
  <c r="BA25" i="4"/>
  <c r="AV55" i="4"/>
  <c r="H74" i="4"/>
  <c r="AD96" i="4"/>
  <c r="H99" i="4"/>
  <c r="BH58" i="4"/>
  <c r="F72" i="4"/>
  <c r="BH98" i="4"/>
  <c r="AE36" i="4"/>
  <c r="AE62" i="4"/>
  <c r="AE61" i="4"/>
  <c r="L84" i="4"/>
  <c r="BE89" i="4"/>
  <c r="X34" i="4"/>
  <c r="T101" i="4"/>
  <c r="M18" i="4"/>
  <c r="I71" i="4"/>
  <c r="AA94" i="4"/>
  <c r="AT52" i="4"/>
  <c r="K49" i="4"/>
  <c r="U113" i="4"/>
  <c r="AF94" i="4"/>
  <c r="L15" i="4"/>
  <c r="Y56" i="4"/>
  <c r="AR59" i="4"/>
  <c r="BD7" i="4"/>
  <c r="AB34" i="4"/>
  <c r="X112" i="4"/>
  <c r="K53" i="4"/>
  <c r="I36" i="4"/>
  <c r="L71" i="4"/>
  <c r="Y52" i="4"/>
  <c r="E8" i="4"/>
  <c r="U49" i="4"/>
  <c r="G66" i="4"/>
  <c r="W59" i="4"/>
  <c r="BA35" i="4"/>
  <c r="G17" i="4"/>
  <c r="AA117" i="4"/>
  <c r="AV51" i="4"/>
  <c r="U48" i="4"/>
  <c r="F77" i="4"/>
  <c r="BF52" i="4"/>
  <c r="I40" i="4"/>
  <c r="AS95" i="4"/>
  <c r="AP75" i="4"/>
  <c r="BC111" i="4"/>
  <c r="T77" i="4"/>
  <c r="BD51" i="4"/>
  <c r="AE77" i="4"/>
  <c r="AN52" i="4"/>
  <c r="N64" i="4"/>
  <c r="Z42" i="4"/>
  <c r="J79" i="4"/>
  <c r="AC87" i="4"/>
  <c r="D38" i="4"/>
  <c r="Z97" i="4"/>
  <c r="BJ57" i="4"/>
  <c r="AS42" i="4"/>
  <c r="AP47" i="4"/>
  <c r="AC109" i="4"/>
  <c r="BG41" i="4"/>
  <c r="V13" i="4"/>
  <c r="O27" i="4"/>
  <c r="D65" i="4"/>
  <c r="AB29" i="4"/>
  <c r="BB97" i="4"/>
  <c r="AU7" i="4"/>
  <c r="K38" i="4"/>
  <c r="L16" i="4"/>
  <c r="AT4" i="4"/>
  <c r="AA98" i="4"/>
  <c r="V106" i="4"/>
  <c r="BC105" i="4"/>
  <c r="AP76" i="4"/>
  <c r="AQ99" i="4"/>
  <c r="O22" i="4"/>
  <c r="BK51" i="4"/>
  <c r="BF6" i="4"/>
  <c r="X39" i="4"/>
  <c r="O15" i="4"/>
  <c r="T85" i="4"/>
  <c r="BJ6" i="4"/>
  <c r="Y72" i="4"/>
  <c r="AZ68" i="4"/>
  <c r="W55" i="4"/>
  <c r="T41" i="4"/>
  <c r="AA79" i="4"/>
  <c r="AO109" i="4"/>
  <c r="Z39" i="4"/>
  <c r="AE32" i="4"/>
  <c r="AP39" i="4"/>
  <c r="BF27" i="4"/>
  <c r="AQ55" i="4"/>
  <c r="AC102" i="4"/>
  <c r="BE109" i="4"/>
  <c r="U58" i="4"/>
  <c r="BL14" i="4"/>
  <c r="F101" i="4"/>
  <c r="BB88" i="4"/>
  <c r="G53" i="4"/>
  <c r="J23" i="4"/>
  <c r="AO76" i="4"/>
  <c r="BD19" i="4"/>
  <c r="AU30" i="4"/>
  <c r="AA60" i="4"/>
  <c r="F52" i="4"/>
  <c r="AU65" i="4"/>
  <c r="AQ7" i="4"/>
  <c r="AA92" i="4"/>
  <c r="BD57" i="4"/>
  <c r="AD75" i="4"/>
  <c r="AC29" i="4"/>
  <c r="AN99" i="4"/>
  <c r="U23" i="4"/>
  <c r="AB99" i="4"/>
  <c r="W29" i="4"/>
  <c r="T94" i="4"/>
  <c r="L28" i="4"/>
  <c r="K41" i="4"/>
  <c r="BI15" i="4"/>
  <c r="AD84" i="4"/>
  <c r="T25" i="4"/>
  <c r="F23" i="4"/>
  <c r="O110" i="4"/>
  <c r="I74" i="4"/>
  <c r="AQ106" i="4"/>
  <c r="N106" i="4"/>
  <c r="AP95" i="4"/>
  <c r="AK84" i="4"/>
  <c r="BJ84" i="4"/>
  <c r="AK79" i="4"/>
  <c r="V114" i="4"/>
  <c r="X14" i="4"/>
  <c r="N110" i="4"/>
  <c r="BG19" i="4"/>
  <c r="W14" i="4"/>
  <c r="F41" i="4"/>
  <c r="BH7" i="4"/>
  <c r="AC114" i="4"/>
  <c r="Y105" i="4"/>
  <c r="W37" i="4"/>
  <c r="L68" i="4"/>
  <c r="Z64" i="4"/>
  <c r="BL91" i="4"/>
  <c r="BC53" i="4"/>
  <c r="I49" i="4"/>
  <c r="AU13" i="4"/>
  <c r="X38" i="4"/>
  <c r="AK57" i="4"/>
  <c r="AZ7" i="4"/>
  <c r="X6" i="4"/>
  <c r="N20" i="4"/>
  <c r="AA31" i="4"/>
  <c r="E84" i="4"/>
  <c r="AJ58" i="4"/>
  <c r="X21" i="4"/>
  <c r="AO33" i="4"/>
  <c r="Z15" i="4"/>
  <c r="BH75" i="4"/>
  <c r="M60" i="4"/>
  <c r="T29" i="4"/>
  <c r="AO29" i="4"/>
  <c r="M24" i="4"/>
  <c r="AV93" i="4"/>
  <c r="AD62" i="4"/>
  <c r="AK72" i="4"/>
  <c r="X19" i="4"/>
  <c r="BF67" i="4"/>
  <c r="AF53" i="4"/>
  <c r="BG75" i="4"/>
  <c r="T26" i="4"/>
  <c r="AK24" i="4"/>
  <c r="I91" i="4"/>
  <c r="I66" i="4"/>
  <c r="AA87" i="4"/>
  <c r="BH74" i="4"/>
  <c r="E117" i="4"/>
  <c r="D85" i="4"/>
  <c r="Z43" i="4"/>
  <c r="X59" i="4"/>
  <c r="U45" i="4"/>
  <c r="AR32" i="4"/>
  <c r="L47" i="4"/>
  <c r="BG68" i="4"/>
  <c r="BK23" i="4"/>
  <c r="BJ107" i="4"/>
  <c r="AO53" i="4"/>
  <c r="BB57" i="4"/>
  <c r="F97" i="4"/>
  <c r="E65" i="4"/>
  <c r="AL111" i="4"/>
  <c r="BE29" i="4"/>
  <c r="BH35" i="4"/>
  <c r="BA99" i="4"/>
  <c r="AC26" i="4"/>
  <c r="AJ48" i="4"/>
  <c r="J53" i="4"/>
  <c r="AP73" i="4"/>
  <c r="BG93" i="4"/>
  <c r="BK84" i="4"/>
  <c r="BA105" i="4"/>
  <c r="M81" i="4"/>
  <c r="V75" i="4"/>
  <c r="AL25" i="4"/>
  <c r="AR82" i="4"/>
  <c r="AV25" i="4"/>
  <c r="W36" i="4"/>
  <c r="K112" i="4"/>
  <c r="BC49" i="4"/>
  <c r="AQ19" i="4"/>
  <c r="BH27" i="4"/>
  <c r="AL36" i="4"/>
  <c r="AB76" i="4"/>
  <c r="Z28" i="4"/>
  <c r="AL70" i="4"/>
  <c r="K16" i="4"/>
  <c r="AR72" i="4"/>
  <c r="AD29" i="4"/>
  <c r="M14" i="4"/>
  <c r="AC47" i="4"/>
  <c r="AB104" i="4"/>
  <c r="AA24" i="4"/>
  <c r="Y114" i="4"/>
  <c r="AC44" i="4"/>
  <c r="AJ23" i="4"/>
  <c r="V37" i="4"/>
  <c r="AD97" i="4"/>
  <c r="AK21" i="4"/>
  <c r="BH80" i="4"/>
  <c r="E53" i="4"/>
  <c r="AU55" i="4"/>
  <c r="BH53" i="4"/>
  <c r="AJ85" i="4"/>
  <c r="AV56" i="4"/>
  <c r="K52" i="4"/>
  <c r="M96" i="4"/>
  <c r="AU73" i="4"/>
  <c r="V52" i="4"/>
  <c r="BC89" i="4"/>
  <c r="J89" i="4"/>
  <c r="M19" i="4"/>
  <c r="BE34" i="4"/>
  <c r="E81" i="4"/>
  <c r="AB108" i="4"/>
  <c r="I35" i="4"/>
  <c r="W42" i="4"/>
  <c r="AK100" i="4"/>
  <c r="X91" i="4"/>
  <c r="AZ80" i="4"/>
  <c r="AO62" i="4"/>
  <c r="BG42" i="4"/>
  <c r="E112" i="4"/>
  <c r="AE43" i="4"/>
  <c r="AN94" i="4"/>
  <c r="Z35" i="4"/>
  <c r="BA95" i="4"/>
  <c r="AE41" i="4"/>
  <c r="BB110" i="4"/>
  <c r="BG113" i="4"/>
  <c r="BD104" i="4"/>
  <c r="AC80" i="4"/>
  <c r="BL105" i="4"/>
  <c r="AJ113" i="4"/>
  <c r="H13" i="4"/>
  <c r="AM54" i="4"/>
  <c r="AV31" i="4"/>
  <c r="P46" i="4"/>
  <c r="N70" i="4"/>
  <c r="X85" i="4"/>
  <c r="N92" i="4"/>
  <c r="T92" i="4"/>
  <c r="W95" i="4"/>
  <c r="AE27" i="4"/>
  <c r="X99" i="4"/>
  <c r="BE92" i="4"/>
  <c r="AD21" i="4"/>
  <c r="BD66" i="4"/>
  <c r="AB38" i="4"/>
  <c r="BE98" i="4"/>
  <c r="M45" i="4"/>
  <c r="E17" i="4"/>
  <c r="Z63" i="4"/>
  <c r="AC39" i="4"/>
  <c r="AZ52" i="4"/>
  <c r="D36" i="4"/>
  <c r="BJ99" i="4"/>
  <c r="BK47" i="4"/>
  <c r="X44" i="4"/>
  <c r="BI21" i="4"/>
  <c r="AF43" i="4"/>
  <c r="L74" i="4"/>
  <c r="AR46" i="4"/>
  <c r="AL15" i="4"/>
  <c r="Z36" i="4"/>
  <c r="U18" i="4"/>
  <c r="M31" i="4"/>
  <c r="Y83" i="4"/>
  <c r="BJ87" i="4"/>
  <c r="AS88" i="4"/>
  <c r="BD97" i="4"/>
  <c r="U39" i="4"/>
  <c r="AB22" i="4"/>
  <c r="I22" i="4"/>
  <c r="AS80" i="4"/>
  <c r="AQ62" i="4"/>
  <c r="E49" i="4"/>
  <c r="AO49" i="4"/>
  <c r="AT22" i="4"/>
  <c r="J43" i="4"/>
  <c r="M36" i="4"/>
  <c r="Z78" i="4"/>
  <c r="BC51" i="4"/>
  <c r="AL64" i="4"/>
  <c r="J15" i="4"/>
  <c r="AN92" i="4"/>
  <c r="BK37" i="4"/>
  <c r="P92" i="4"/>
  <c r="AF19" i="4"/>
  <c r="U20" i="4"/>
  <c r="V113" i="4"/>
  <c r="BK29" i="4"/>
  <c r="AL117" i="4"/>
  <c r="AK87" i="4"/>
  <c r="AU26" i="4"/>
  <c r="BH57" i="4"/>
  <c r="N78" i="4"/>
  <c r="AQ37" i="4"/>
  <c r="BC112" i="4"/>
  <c r="G105" i="4"/>
  <c r="O18" i="4"/>
  <c r="O117" i="4"/>
  <c r="Z85" i="4"/>
  <c r="BL50" i="4"/>
  <c r="AK94" i="4"/>
  <c r="AA77" i="4"/>
  <c r="BD31" i="4"/>
  <c r="AU35" i="4"/>
  <c r="M70" i="4"/>
  <c r="AM108" i="4"/>
  <c r="AT102" i="4"/>
  <c r="AL50" i="4"/>
  <c r="BG37" i="4"/>
  <c r="M20" i="4"/>
  <c r="BJ115" i="4"/>
  <c r="BE114" i="4"/>
  <c r="J7" i="4"/>
  <c r="BK60" i="4"/>
  <c r="AP68" i="4"/>
  <c r="AS94" i="4"/>
  <c r="AC64" i="4"/>
  <c r="BL78" i="4"/>
  <c r="BH104" i="4"/>
  <c r="E27" i="4"/>
  <c r="O81" i="4"/>
  <c r="AR42" i="4"/>
  <c r="G61" i="4"/>
  <c r="BA117" i="4"/>
  <c r="J60" i="4"/>
  <c r="AD76" i="4"/>
  <c r="I89" i="4"/>
  <c r="K25" i="4"/>
  <c r="M61" i="4"/>
  <c r="Z68" i="4"/>
  <c r="AE68" i="4"/>
  <c r="BB79" i="4"/>
  <c r="BE111" i="4"/>
  <c r="AS115" i="4"/>
  <c r="AN62" i="4"/>
  <c r="BB7" i="4"/>
  <c r="I79" i="4"/>
  <c r="M98" i="4"/>
  <c r="L100" i="4"/>
  <c r="AN21" i="4"/>
  <c r="Z107" i="4"/>
  <c r="T75" i="4"/>
  <c r="AD50" i="4"/>
  <c r="K108" i="4"/>
  <c r="G85" i="4"/>
  <c r="AM60" i="4"/>
  <c r="AM62" i="4"/>
  <c r="K29" i="4"/>
  <c r="U95" i="4"/>
  <c r="T73" i="4"/>
  <c r="AS87" i="4"/>
  <c r="W69" i="4"/>
  <c r="BG21" i="4"/>
  <c r="AL116" i="4"/>
  <c r="J109" i="4"/>
  <c r="N31" i="4"/>
  <c r="O21" i="4"/>
  <c r="AV67" i="4"/>
  <c r="L13" i="4"/>
  <c r="H48" i="4"/>
  <c r="BB94" i="4"/>
  <c r="J107" i="4"/>
  <c r="E76" i="4"/>
  <c r="N114" i="4"/>
  <c r="V77" i="4"/>
  <c r="J31" i="4"/>
  <c r="BK75" i="4"/>
  <c r="J49" i="4"/>
  <c r="G19" i="4"/>
  <c r="AB110" i="4"/>
  <c r="F115" i="4"/>
  <c r="AU97" i="4"/>
  <c r="O16" i="4"/>
  <c r="F110" i="4"/>
  <c r="AA112" i="4"/>
  <c r="F8" i="4"/>
  <c r="BC50" i="4"/>
  <c r="M77" i="4"/>
  <c r="BG7" i="4"/>
  <c r="AU46" i="4"/>
  <c r="N47" i="4"/>
  <c r="I86" i="4"/>
  <c r="I14" i="4"/>
  <c r="AK116" i="4"/>
  <c r="L38" i="4"/>
  <c r="T5" i="4"/>
  <c r="G104" i="4"/>
  <c r="AF109" i="4"/>
  <c r="AA36" i="4"/>
  <c r="H103" i="4"/>
  <c r="AM103" i="4"/>
  <c r="BJ55" i="4"/>
  <c r="AC116" i="4"/>
  <c r="BH81" i="4"/>
  <c r="D15" i="4"/>
  <c r="L58" i="4"/>
  <c r="BJ40" i="4"/>
  <c r="BE116" i="4"/>
  <c r="E103" i="4"/>
  <c r="F5" i="4"/>
  <c r="BH64" i="4"/>
  <c r="AD92" i="4"/>
  <c r="P79" i="4"/>
  <c r="AM52" i="4"/>
  <c r="N56" i="4"/>
  <c r="AL84" i="4"/>
  <c r="BH114" i="4"/>
  <c r="BH29" i="4"/>
  <c r="AU51" i="4"/>
  <c r="J65" i="4"/>
  <c r="V82" i="4"/>
  <c r="BG39" i="4"/>
  <c r="M95" i="4"/>
  <c r="K80" i="4"/>
  <c r="F14" i="4"/>
  <c r="AO87" i="4"/>
  <c r="D88" i="4"/>
  <c r="BI117" i="4"/>
  <c r="BH59" i="4"/>
  <c r="AK5" i="4"/>
  <c r="BF64" i="4"/>
  <c r="AU71" i="4"/>
  <c r="BF49" i="4"/>
  <c r="Y33" i="4"/>
  <c r="AM112" i="4"/>
  <c r="AC71" i="4"/>
  <c r="N77" i="4"/>
  <c r="J26" i="4"/>
  <c r="AM39" i="4"/>
  <c r="BL38" i="4"/>
  <c r="AV65" i="4"/>
  <c r="I81" i="4"/>
  <c r="BL51" i="4"/>
  <c r="H77" i="4"/>
  <c r="AQ59" i="4"/>
  <c r="AF27" i="4"/>
  <c r="N100" i="4"/>
  <c r="AV44" i="4"/>
  <c r="AT86" i="4"/>
  <c r="V27" i="4"/>
  <c r="AP88" i="4"/>
  <c r="BC91" i="4"/>
  <c r="AS114" i="4"/>
  <c r="AM90" i="4"/>
  <c r="AO108" i="4"/>
  <c r="E13" i="4"/>
  <c r="BH62" i="4"/>
  <c r="AP66" i="4"/>
  <c r="AA15" i="4"/>
  <c r="J13" i="4"/>
  <c r="AK51" i="4"/>
  <c r="U28" i="4"/>
  <c r="P49" i="4"/>
  <c r="P27" i="4"/>
  <c r="AQ21" i="4"/>
  <c r="Z4" i="4"/>
  <c r="AT83" i="4"/>
  <c r="AB6" i="4"/>
  <c r="BG116" i="4"/>
  <c r="V71" i="4"/>
  <c r="P61" i="4"/>
  <c r="Y74" i="4"/>
  <c r="BK25" i="4"/>
  <c r="AF38" i="4"/>
  <c r="AM59" i="4"/>
  <c r="AU116" i="4"/>
  <c r="N23" i="4"/>
  <c r="BA76" i="4"/>
  <c r="AL75" i="4"/>
  <c r="AU52" i="4"/>
  <c r="AT24" i="4"/>
  <c r="AB37" i="4"/>
  <c r="E100" i="4"/>
  <c r="G111" i="4"/>
  <c r="AM18" i="4"/>
  <c r="AU83" i="4"/>
  <c r="AB106" i="4"/>
  <c r="U114" i="4"/>
  <c r="I23" i="4"/>
  <c r="H73" i="4"/>
  <c r="AP21" i="4"/>
  <c r="AC106" i="4"/>
  <c r="O41" i="4"/>
  <c r="G47" i="4"/>
  <c r="BC22" i="4"/>
  <c r="E44" i="4"/>
  <c r="U19" i="4"/>
  <c r="Z48" i="4"/>
  <c r="K27" i="4"/>
  <c r="AJ94" i="4"/>
  <c r="AD33" i="4"/>
  <c r="AS102" i="4"/>
  <c r="BB89" i="4"/>
  <c r="F45" i="4"/>
  <c r="AC68" i="4"/>
  <c r="T17" i="4"/>
  <c r="Z81" i="4"/>
  <c r="AF107" i="4"/>
  <c r="W24" i="4"/>
  <c r="AF37" i="4"/>
  <c r="J114" i="4"/>
  <c r="L114" i="4"/>
  <c r="L64" i="4"/>
  <c r="AN89" i="4"/>
  <c r="D17" i="4"/>
  <c r="AK104" i="4"/>
  <c r="AS97" i="4"/>
  <c r="N36" i="4"/>
  <c r="BE65" i="4"/>
  <c r="V87" i="4"/>
  <c r="E15" i="4"/>
  <c r="AS116" i="4"/>
  <c r="AE63" i="4"/>
  <c r="O29" i="4"/>
  <c r="BF70" i="4"/>
  <c r="BD64" i="4"/>
  <c r="AD101" i="4"/>
  <c r="AT20" i="4"/>
  <c r="K31" i="4"/>
  <c r="AC93" i="4"/>
  <c r="AN38" i="4"/>
  <c r="BE94" i="4"/>
  <c r="AN45" i="4"/>
  <c r="BB75" i="4"/>
  <c r="J102" i="4"/>
  <c r="D14" i="4"/>
  <c r="BL112" i="4"/>
  <c r="AL39" i="4"/>
  <c r="AP26" i="4"/>
  <c r="H75" i="4"/>
  <c r="M25" i="4"/>
  <c r="M110" i="4"/>
  <c r="M53" i="4"/>
  <c r="AF102" i="4"/>
  <c r="AC48" i="4"/>
  <c r="AZ27" i="4"/>
  <c r="BF116" i="4"/>
  <c r="P88" i="4"/>
  <c r="AQ51" i="4"/>
  <c r="K72" i="4"/>
  <c r="AQ116" i="4"/>
  <c r="AN108" i="4"/>
  <c r="AQ103" i="4"/>
  <c r="E106" i="4"/>
  <c r="BI28" i="4"/>
  <c r="Y14" i="4"/>
  <c r="T96" i="4"/>
  <c r="AD44" i="4"/>
  <c r="BG117" i="4"/>
  <c r="BJ8" i="4"/>
  <c r="AT80" i="4"/>
  <c r="T56" i="4"/>
  <c r="AF103" i="4"/>
  <c r="AB64" i="4"/>
  <c r="AO48" i="4"/>
  <c r="AZ32" i="4"/>
  <c r="BF8" i="4"/>
  <c r="BG78" i="4"/>
  <c r="BL58" i="4"/>
  <c r="BJ37" i="4"/>
  <c r="AS86" i="4"/>
  <c r="BG40" i="4"/>
  <c r="BH31" i="4"/>
  <c r="AJ88" i="4"/>
  <c r="AT33" i="4"/>
  <c r="G87" i="4"/>
  <c r="AN28" i="4"/>
  <c r="AP42" i="4"/>
  <c r="M57" i="4"/>
  <c r="BD111" i="4"/>
  <c r="AL93" i="4"/>
  <c r="AE70" i="4"/>
  <c r="AA46" i="4"/>
  <c r="O69" i="4"/>
  <c r="F93" i="4"/>
  <c r="AL99" i="4"/>
  <c r="Y8" i="4"/>
  <c r="M37" i="4"/>
  <c r="AP61" i="4"/>
  <c r="AD27" i="4"/>
  <c r="BK112" i="4"/>
  <c r="AJ84" i="4"/>
  <c r="AB63" i="4"/>
  <c r="J51" i="4"/>
  <c r="AD82" i="4"/>
  <c r="L23" i="4"/>
  <c r="AM24" i="4"/>
  <c r="M93" i="4"/>
  <c r="F64" i="4"/>
  <c r="AZ55" i="4"/>
  <c r="F90" i="4"/>
  <c r="AR71" i="4"/>
  <c r="AF50" i="4"/>
  <c r="K50" i="4"/>
  <c r="L59" i="4"/>
  <c r="X113" i="4"/>
  <c r="AO86" i="4"/>
  <c r="L56" i="4"/>
  <c r="I64" i="4"/>
  <c r="N25" i="4"/>
  <c r="AL76" i="4"/>
  <c r="AU20" i="4"/>
  <c r="L67" i="4"/>
  <c r="E35" i="4"/>
  <c r="T32" i="4"/>
  <c r="AA55" i="4"/>
  <c r="J71" i="4"/>
  <c r="K6" i="4"/>
  <c r="BE30" i="4"/>
  <c r="AK63" i="4"/>
  <c r="AL110" i="4"/>
  <c r="X105" i="4"/>
  <c r="AM85" i="4"/>
  <c r="T38" i="4"/>
  <c r="BK114" i="4"/>
  <c r="K44" i="4"/>
  <c r="H63" i="4"/>
  <c r="BB35" i="4"/>
  <c r="H80" i="4"/>
  <c r="AQ35" i="4"/>
  <c r="AU38" i="4"/>
  <c r="D93" i="4"/>
  <c r="BB111" i="4"/>
  <c r="AM100" i="4"/>
  <c r="BC83" i="4"/>
  <c r="T61" i="4"/>
  <c r="AO58" i="4"/>
  <c r="AT116" i="4"/>
  <c r="AV75" i="4"/>
  <c r="H36" i="4"/>
  <c r="N21" i="4"/>
  <c r="Y55" i="4"/>
  <c r="N54" i="4"/>
  <c r="F61" i="4"/>
  <c r="D52" i="4"/>
  <c r="J20" i="4"/>
  <c r="AA45" i="4"/>
  <c r="I103" i="4"/>
  <c r="K101" i="4"/>
  <c r="BC74" i="4"/>
  <c r="BE36" i="4"/>
  <c r="I47" i="4"/>
  <c r="M104" i="4"/>
  <c r="N79" i="4"/>
  <c r="BJ29" i="4"/>
  <c r="D82" i="4"/>
  <c r="AB116" i="4"/>
  <c r="K93" i="4"/>
  <c r="I105" i="4"/>
  <c r="X16" i="4"/>
  <c r="AE21" i="4"/>
  <c r="AO52" i="4"/>
  <c r="AK19" i="4"/>
  <c r="H69" i="4"/>
  <c r="AU79" i="4"/>
  <c r="J19" i="4"/>
  <c r="AT54" i="4"/>
  <c r="AU47" i="4"/>
  <c r="BI92" i="4"/>
  <c r="AD28" i="4"/>
  <c r="AK8" i="4"/>
  <c r="M74" i="4"/>
  <c r="Z13" i="4"/>
  <c r="AS20" i="4"/>
  <c r="AB92" i="4"/>
  <c r="AU108" i="4"/>
  <c r="AQ61" i="4"/>
  <c r="N4" i="4"/>
  <c r="U42" i="4"/>
  <c r="BF87" i="4"/>
  <c r="AC42" i="4"/>
  <c r="P59" i="4"/>
  <c r="K73" i="4"/>
  <c r="BB103" i="4"/>
  <c r="G41" i="4"/>
  <c r="M51" i="4"/>
  <c r="BD30" i="4"/>
  <c r="U103" i="4"/>
  <c r="BF77" i="4"/>
  <c r="I87" i="4"/>
  <c r="BK64" i="4"/>
  <c r="AK73" i="4"/>
  <c r="E82" i="4"/>
  <c r="O99" i="4"/>
  <c r="W79" i="4"/>
  <c r="L52" i="4"/>
  <c r="AP57" i="4"/>
  <c r="BF97" i="4"/>
  <c r="BK110" i="4"/>
  <c r="AP86" i="4"/>
  <c r="BC32" i="4"/>
  <c r="AC108" i="4"/>
  <c r="AJ105" i="4"/>
  <c r="U34" i="4"/>
  <c r="V72" i="4"/>
  <c r="Y44" i="4"/>
  <c r="BJ88" i="4"/>
  <c r="K28" i="4"/>
  <c r="BA27" i="4"/>
  <c r="AE112" i="4"/>
  <c r="AA58" i="4"/>
  <c r="AM109" i="4"/>
  <c r="AU60" i="4"/>
  <c r="BB92" i="4"/>
  <c r="AM48" i="4"/>
  <c r="N30" i="4"/>
  <c r="BG15" i="4"/>
  <c r="BA4" i="4"/>
  <c r="BD80" i="4"/>
  <c r="M44" i="4"/>
  <c r="BB70" i="4"/>
  <c r="P16" i="4"/>
  <c r="BG51" i="4"/>
  <c r="F43" i="4"/>
  <c r="BD27" i="4"/>
  <c r="V99" i="4"/>
  <c r="AA54" i="4"/>
  <c r="BB60" i="4"/>
  <c r="AP16" i="4"/>
  <c r="U64" i="4"/>
  <c r="BL93" i="4"/>
  <c r="H115" i="4"/>
  <c r="AP56" i="4"/>
  <c r="T64" i="4"/>
  <c r="V108" i="4"/>
  <c r="AB111" i="4"/>
  <c r="AM46" i="4"/>
  <c r="J47" i="4"/>
  <c r="U43" i="4"/>
  <c r="K68" i="4"/>
  <c r="M35" i="4"/>
  <c r="L33" i="4"/>
  <c r="AJ54" i="4"/>
  <c r="M79" i="4"/>
  <c r="M32" i="4"/>
  <c r="F62" i="4"/>
  <c r="AC84" i="4"/>
  <c r="J85" i="4"/>
  <c r="BD117" i="4"/>
  <c r="AC6" i="4"/>
  <c r="BK106" i="4"/>
  <c r="AB51" i="4"/>
  <c r="H41" i="4"/>
  <c r="U16" i="4"/>
  <c r="U106" i="4"/>
  <c r="J99" i="4"/>
  <c r="BF113" i="4"/>
  <c r="Y57" i="4"/>
  <c r="AN26" i="4"/>
  <c r="H23" i="4"/>
  <c r="AC77" i="4"/>
  <c r="G97" i="4"/>
  <c r="AD30" i="4"/>
  <c r="AN81" i="4"/>
  <c r="AF48" i="4"/>
  <c r="W71" i="4"/>
  <c r="H46" i="4"/>
  <c r="P106" i="4"/>
  <c r="D56" i="4"/>
  <c r="E68" i="4"/>
  <c r="AN43" i="4"/>
  <c r="BB115" i="4"/>
  <c r="AZ25" i="4"/>
  <c r="AF71" i="4"/>
  <c r="AT27" i="4"/>
  <c r="BK102" i="4"/>
  <c r="K13" i="4"/>
  <c r="AU32" i="4"/>
  <c r="E25" i="4"/>
  <c r="J103" i="4"/>
  <c r="Z47" i="4"/>
  <c r="X82" i="4"/>
  <c r="AN56" i="4"/>
  <c r="AL32" i="4"/>
  <c r="BH102" i="4"/>
  <c r="E45" i="4"/>
  <c r="AQ78" i="4"/>
  <c r="H50" i="4"/>
  <c r="AD47" i="4"/>
  <c r="N34" i="4"/>
  <c r="U68" i="4"/>
  <c r="L45" i="4"/>
  <c r="BK86" i="4"/>
  <c r="U80" i="4"/>
  <c r="F87" i="4"/>
  <c r="AE108" i="4"/>
  <c r="D41" i="4"/>
  <c r="BI51" i="4"/>
  <c r="BA81" i="4"/>
  <c r="AZ40" i="4"/>
  <c r="P63" i="4"/>
  <c r="E71" i="4"/>
  <c r="D89" i="4"/>
  <c r="P51" i="4"/>
  <c r="O23" i="4"/>
  <c r="G89" i="4"/>
  <c r="AN42" i="4"/>
  <c r="H14" i="4"/>
  <c r="J37" i="4"/>
  <c r="W105" i="4"/>
  <c r="BE43" i="4"/>
  <c r="AR36" i="4"/>
  <c r="AB8" i="4"/>
  <c r="U41" i="4"/>
  <c r="W60" i="4"/>
  <c r="E108" i="4"/>
  <c r="AV86" i="4"/>
  <c r="BH94" i="4"/>
  <c r="H98" i="4"/>
  <c r="BD47" i="4"/>
  <c r="AP115" i="4"/>
  <c r="BJ90" i="4"/>
  <c r="BJ17" i="4"/>
  <c r="P87" i="4"/>
  <c r="AJ22" i="4"/>
  <c r="X68" i="4"/>
  <c r="N75" i="4"/>
  <c r="Y49" i="4"/>
  <c r="AQ8" i="4"/>
  <c r="BB37" i="4"/>
  <c r="AZ83" i="4"/>
  <c r="AS54" i="4"/>
  <c r="X94" i="4"/>
  <c r="N14" i="4"/>
  <c r="J54" i="4"/>
  <c r="AE82" i="4"/>
  <c r="D117" i="4"/>
  <c r="AM74" i="4"/>
  <c r="H93" i="4"/>
  <c r="AJ43" i="4"/>
  <c r="AJ57" i="4"/>
  <c r="BB51" i="4"/>
  <c r="Z24" i="4"/>
  <c r="BG104" i="4"/>
  <c r="X62" i="4"/>
  <c r="AN112" i="4"/>
  <c r="AM22" i="4"/>
  <c r="T84" i="4"/>
  <c r="X103" i="4"/>
  <c r="BB98" i="4"/>
  <c r="AE38" i="4"/>
  <c r="X111" i="4"/>
  <c r="E83" i="4"/>
  <c r="W31" i="4"/>
  <c r="L107" i="4"/>
  <c r="AM5" i="4"/>
  <c r="AF74" i="4"/>
  <c r="W65" i="4"/>
  <c r="H28" i="4"/>
  <c r="AQ91" i="4"/>
  <c r="BJ5" i="4"/>
  <c r="AT7" i="4"/>
  <c r="U99" i="4"/>
  <c r="AQ15" i="4"/>
  <c r="AE14" i="4"/>
  <c r="P20" i="4"/>
  <c r="AQ18" i="4"/>
  <c r="F91" i="4"/>
  <c r="U62" i="4"/>
  <c r="BG90" i="4"/>
  <c r="AL68" i="4"/>
  <c r="AP60" i="4"/>
  <c r="T52" i="4"/>
  <c r="K102" i="4"/>
  <c r="N44" i="4"/>
  <c r="BA65" i="4"/>
  <c r="AQ38" i="4"/>
  <c r="M38" i="4"/>
  <c r="V93" i="4"/>
  <c r="BE88" i="4"/>
  <c r="AD4" i="4"/>
  <c r="O68" i="4"/>
  <c r="AO75" i="4"/>
  <c r="K32" i="4"/>
  <c r="BI75" i="4"/>
  <c r="AU99" i="4"/>
  <c r="AN22" i="4"/>
  <c r="D83" i="4"/>
  <c r="O59" i="4"/>
  <c r="BK95" i="4"/>
  <c r="AB74" i="4"/>
  <c r="AB45" i="4"/>
  <c r="BD113" i="4"/>
  <c r="AC60" i="4"/>
  <c r="AU68" i="4"/>
  <c r="AR14" i="4"/>
  <c r="X106" i="4"/>
  <c r="AN91" i="4"/>
  <c r="BA79" i="4"/>
  <c r="AV107" i="4"/>
  <c r="Y64" i="4"/>
  <c r="BE20" i="4"/>
  <c r="AO80" i="4"/>
  <c r="N48" i="4"/>
  <c r="AV83" i="4"/>
  <c r="AD59" i="4"/>
  <c r="Y80" i="4"/>
  <c r="Z105" i="4"/>
  <c r="AF34" i="4"/>
  <c r="I84" i="4"/>
  <c r="J93" i="4"/>
  <c r="D39" i="4"/>
  <c r="N69" i="4"/>
  <c r="J67" i="4"/>
  <c r="E30" i="4"/>
  <c r="Y13" i="4"/>
  <c r="AR43" i="4"/>
  <c r="I76" i="4"/>
  <c r="F108" i="4"/>
  <c r="N16" i="4"/>
  <c r="AJ111" i="4"/>
  <c r="Z21" i="4"/>
  <c r="AR26" i="4"/>
  <c r="P45" i="4"/>
  <c r="BH86" i="4"/>
  <c r="AV82" i="4"/>
  <c r="AO64" i="4"/>
  <c r="AA80" i="4"/>
  <c r="Y90" i="4"/>
  <c r="T68" i="4"/>
  <c r="D4" i="4"/>
  <c r="AS37" i="4"/>
  <c r="G24" i="4"/>
  <c r="BH52" i="4"/>
  <c r="Y65" i="4"/>
  <c r="BL13" i="4"/>
  <c r="AQ110" i="4"/>
  <c r="N99" i="4"/>
  <c r="K39" i="4"/>
  <c r="U21" i="4"/>
  <c r="AC27" i="4"/>
  <c r="T6" i="4"/>
  <c r="O93" i="4"/>
  <c r="N107" i="4"/>
  <c r="AA21" i="4"/>
  <c r="AN13" i="4"/>
  <c r="U76" i="4"/>
  <c r="AN77" i="4"/>
  <c r="AL26" i="4"/>
  <c r="BL68" i="4"/>
  <c r="I13" i="4"/>
  <c r="AD116" i="4"/>
  <c r="Z19" i="4"/>
  <c r="M39" i="4"/>
  <c r="BG38" i="4"/>
  <c r="BD42" i="4"/>
  <c r="E47" i="4"/>
  <c r="AP8" i="4"/>
  <c r="AC50" i="4"/>
  <c r="AL31" i="4"/>
  <c r="Z91" i="4"/>
  <c r="Y107" i="4"/>
  <c r="I68" i="4"/>
  <c r="BD98" i="4"/>
  <c r="AN18" i="4"/>
  <c r="AA71" i="4"/>
  <c r="N28" i="4"/>
  <c r="BJ44" i="4"/>
  <c r="BL79" i="4"/>
  <c r="Y54" i="4"/>
  <c r="AC14" i="4"/>
  <c r="BD91" i="4"/>
  <c r="AS91" i="4"/>
  <c r="AP90" i="4"/>
  <c r="AB19" i="4"/>
  <c r="F75" i="4"/>
  <c r="BK108" i="4"/>
  <c r="U55" i="4"/>
  <c r="AQ24" i="4"/>
  <c r="F42" i="4"/>
  <c r="I99" i="4"/>
  <c r="BH17" i="4"/>
  <c r="AS48" i="4"/>
  <c r="M21" i="4"/>
  <c r="AB97" i="4"/>
  <c r="G50" i="4"/>
  <c r="AN44" i="4"/>
  <c r="BF63" i="4"/>
  <c r="BC108" i="4"/>
  <c r="AA39" i="4"/>
  <c r="I32" i="4"/>
  <c r="AR100" i="4"/>
  <c r="X93" i="4"/>
  <c r="AU18" i="4"/>
  <c r="G91" i="4"/>
  <c r="BC115" i="4"/>
  <c r="AN97" i="4"/>
  <c r="AL28" i="4"/>
  <c r="I31" i="4"/>
  <c r="Z38" i="4"/>
  <c r="AT55" i="4"/>
  <c r="H111" i="4"/>
  <c r="X64" i="4"/>
  <c r="AD53" i="4"/>
  <c r="F116" i="4"/>
  <c r="I46" i="4"/>
  <c r="U15" i="4"/>
  <c r="Z104" i="4"/>
  <c r="BJ43" i="4"/>
  <c r="AQ107" i="4"/>
  <c r="W54" i="4"/>
  <c r="AO83" i="4"/>
  <c r="T31" i="4"/>
  <c r="E61" i="4"/>
  <c r="F51" i="4"/>
  <c r="BI29" i="4"/>
  <c r="K115" i="4"/>
  <c r="AC37" i="4"/>
  <c r="AB28" i="4"/>
  <c r="AR51" i="4"/>
  <c r="D47" i="4"/>
  <c r="H96" i="4"/>
  <c r="AZ48" i="4"/>
  <c r="AE76" i="4"/>
  <c r="Y35" i="4"/>
  <c r="AQ101" i="4"/>
  <c r="AV96" i="4"/>
  <c r="AP101" i="4"/>
  <c r="BG85" i="4"/>
  <c r="BF95" i="4"/>
  <c r="Y50" i="4"/>
  <c r="Z6" i="4"/>
  <c r="P35" i="4"/>
  <c r="AP70" i="4"/>
  <c r="H33" i="4"/>
  <c r="BF106" i="4"/>
  <c r="E19" i="4"/>
  <c r="X24" i="4"/>
  <c r="V48" i="4"/>
  <c r="H85" i="4"/>
  <c r="T95" i="4"/>
  <c r="I69" i="4"/>
  <c r="AN30" i="4"/>
  <c r="O84" i="4"/>
  <c r="AD7" i="4"/>
  <c r="BF17" i="4"/>
  <c r="AQ102" i="4"/>
  <c r="AO28" i="4"/>
  <c r="Z113" i="4"/>
  <c r="G81" i="4"/>
  <c r="BL73" i="4"/>
  <c r="O90" i="4"/>
  <c r="AZ50" i="4"/>
  <c r="U107" i="4"/>
  <c r="AU85" i="4"/>
  <c r="W16" i="4"/>
  <c r="K90" i="4"/>
  <c r="AC74" i="4"/>
  <c r="Z18" i="4"/>
  <c r="E99" i="4"/>
  <c r="AR48" i="4"/>
  <c r="AN36" i="4"/>
  <c r="I42" i="4"/>
  <c r="BE48" i="4"/>
  <c r="BF44" i="4"/>
  <c r="J25" i="4"/>
  <c r="AD51" i="4"/>
  <c r="O25" i="4"/>
  <c r="AA88" i="4"/>
  <c r="I107" i="4"/>
  <c r="J83" i="4"/>
  <c r="BH44" i="4"/>
  <c r="V65" i="4"/>
  <c r="AB84" i="4"/>
  <c r="BH79" i="4"/>
  <c r="Z25" i="4"/>
  <c r="AE6" i="4"/>
  <c r="G95" i="4"/>
  <c r="T81" i="4"/>
  <c r="O94" i="4"/>
  <c r="BB100" i="4"/>
  <c r="AD103" i="4"/>
  <c r="AP116" i="4"/>
  <c r="AN35" i="4"/>
  <c r="AV92" i="4"/>
  <c r="BL97" i="4"/>
  <c r="AQ33" i="4"/>
  <c r="J76" i="4"/>
  <c r="AE100" i="4"/>
  <c r="B3" i="4"/>
  <c r="M87" i="4"/>
  <c r="BA38" i="4"/>
  <c r="H29" i="4"/>
  <c r="X102" i="4"/>
  <c r="W67" i="4"/>
  <c r="BJ30" i="4"/>
  <c r="Y19" i="4"/>
  <c r="AD106" i="4"/>
  <c r="Y15" i="4"/>
  <c r="O28" i="4"/>
  <c r="N15" i="4"/>
  <c r="F103" i="4"/>
  <c r="J21" i="4"/>
  <c r="BA103" i="4"/>
  <c r="AZ101" i="4"/>
  <c r="AB46" i="4"/>
  <c r="AZ54" i="4"/>
  <c r="E33" i="4"/>
  <c r="AL54" i="4"/>
  <c r="AN37" i="4"/>
  <c r="AL18" i="4"/>
  <c r="BE21" i="4"/>
  <c r="AB107" i="4"/>
  <c r="BI39" i="4"/>
  <c r="Y75" i="4"/>
  <c r="AN16" i="4"/>
  <c r="BF105" i="4"/>
  <c r="N13" i="4"/>
  <c r="BE23" i="4"/>
  <c r="E50" i="4"/>
  <c r="AU82" i="4"/>
  <c r="BG108" i="4"/>
  <c r="BI67" i="4"/>
  <c r="X48" i="4"/>
  <c r="AZ114" i="4"/>
  <c r="AZ75" i="4"/>
  <c r="Y38" i="4"/>
  <c r="AN71" i="4"/>
  <c r="AN41" i="4"/>
  <c r="AR24" i="4"/>
  <c r="M66" i="4"/>
  <c r="AE50" i="4"/>
  <c r="W45" i="4"/>
  <c r="AT76" i="4"/>
  <c r="BC60" i="4"/>
  <c r="W34" i="4"/>
  <c r="AP50" i="4"/>
  <c r="K103" i="4"/>
  <c r="J80" i="4"/>
  <c r="E39" i="4"/>
  <c r="K67" i="4"/>
  <c r="AJ79" i="4"/>
  <c r="N76" i="4"/>
  <c r="AQ79" i="4"/>
  <c r="AA93" i="4"/>
  <c r="AZ61" i="4"/>
  <c r="BB84" i="4"/>
  <c r="D71" i="4"/>
  <c r="E14" i="4"/>
  <c r="O76" i="4"/>
  <c r="BI82" i="4"/>
  <c r="AC57" i="4"/>
  <c r="U5" i="4"/>
  <c r="Z8" i="4"/>
  <c r="F54" i="4"/>
  <c r="W106" i="4"/>
  <c r="AO15" i="4"/>
  <c r="BA98" i="4"/>
  <c r="AO92" i="4"/>
  <c r="K85" i="4"/>
  <c r="V61" i="4"/>
  <c r="BH85" i="4"/>
  <c r="AL69" i="4"/>
  <c r="J92" i="4"/>
  <c r="AT73" i="4"/>
  <c r="N101" i="4"/>
  <c r="D27" i="4"/>
  <c r="AC31" i="4"/>
  <c r="BK21" i="4"/>
  <c r="AJ16" i="4"/>
  <c r="Z33" i="4"/>
  <c r="BK83" i="4"/>
  <c r="BD69" i="4"/>
  <c r="AQ68" i="4"/>
  <c r="AL103" i="4"/>
  <c r="BJ104" i="4"/>
  <c r="AS78" i="4"/>
  <c r="BB81" i="4"/>
  <c r="AJ32" i="4"/>
  <c r="AF115" i="4"/>
  <c r="O75" i="4"/>
  <c r="AF86" i="4"/>
  <c r="AZ22" i="4"/>
  <c r="AU29" i="4"/>
  <c r="F7" i="4"/>
  <c r="BG92" i="4"/>
  <c r="F98" i="4"/>
  <c r="AR110" i="4"/>
  <c r="AJ78" i="4"/>
  <c r="K66" i="4"/>
  <c r="BG20" i="4"/>
  <c r="F106" i="4"/>
  <c r="BA102" i="4"/>
  <c r="BL87" i="4"/>
  <c r="AF70" i="4"/>
  <c r="AZ17" i="4"/>
  <c r="L103" i="4"/>
  <c r="BB52" i="4"/>
  <c r="V4" i="4"/>
  <c r="AE75" i="4"/>
  <c r="AK17" i="4"/>
  <c r="AV115" i="4"/>
  <c r="BK34" i="4"/>
  <c r="T116" i="4"/>
  <c r="BL34" i="4"/>
  <c r="BF117" i="4"/>
  <c r="BK61" i="4"/>
  <c r="AU86" i="4"/>
  <c r="BH112" i="4"/>
  <c r="AR23" i="4"/>
  <c r="Z83" i="4"/>
  <c r="D64" i="4"/>
  <c r="Y101" i="4"/>
  <c r="BE82" i="4"/>
  <c r="AO63" i="4"/>
  <c r="P104" i="4"/>
  <c r="H116" i="4"/>
  <c r="BB85" i="4"/>
  <c r="X92" i="4"/>
  <c r="AE33" i="4"/>
  <c r="V33" i="4"/>
  <c r="AC43" i="4"/>
  <c r="Y84" i="4"/>
  <c r="W13" i="4"/>
  <c r="Y20" i="4"/>
  <c r="X40" i="4"/>
  <c r="AS22" i="4"/>
  <c r="J75" i="4"/>
  <c r="AB15" i="4"/>
  <c r="G32" i="4"/>
  <c r="BD22" i="4"/>
  <c r="F15" i="4"/>
  <c r="K87" i="4"/>
  <c r="X7" i="4"/>
  <c r="BE66" i="4"/>
  <c r="T102" i="4"/>
  <c r="F56" i="4"/>
  <c r="L76" i="4"/>
  <c r="BI20" i="4"/>
  <c r="BD84" i="4"/>
  <c r="I67" i="4"/>
  <c r="AP36" i="4"/>
  <c r="BH92" i="4"/>
  <c r="AN53" i="4"/>
  <c r="K17" i="4"/>
  <c r="W20" i="4"/>
  <c r="D37" i="4"/>
  <c r="O107" i="4"/>
  <c r="V67" i="4"/>
  <c r="BF96" i="4"/>
  <c r="K21" i="4"/>
  <c r="AZ60" i="4"/>
  <c r="G106" i="4"/>
  <c r="N80" i="4"/>
  <c r="Y23" i="4"/>
  <c r="BK56" i="4"/>
  <c r="AJ76" i="4"/>
  <c r="AM107" i="4"/>
  <c r="AU117" i="4"/>
  <c r="P71" i="4"/>
  <c r="D31" i="4"/>
  <c r="I117" i="4"/>
  <c r="AJ81" i="4"/>
  <c r="AN14" i="4"/>
  <c r="O114" i="4"/>
  <c r="Y59" i="4"/>
  <c r="AE59" i="4"/>
  <c r="AR55" i="4"/>
  <c r="AO113" i="4"/>
  <c r="F65" i="4"/>
  <c r="AJ68" i="4"/>
  <c r="AS106" i="4"/>
  <c r="D48" i="4"/>
  <c r="T72" i="4"/>
  <c r="BL46" i="4"/>
  <c r="F114" i="4"/>
  <c r="M106" i="4"/>
  <c r="W89" i="4"/>
  <c r="Z90" i="4"/>
  <c r="E102" i="4"/>
  <c r="AV94" i="4"/>
  <c r="X66" i="4"/>
  <c r="H61" i="4"/>
  <c r="I63" i="4"/>
  <c r="BA51" i="4"/>
  <c r="BL6" i="4"/>
  <c r="AC40" i="4"/>
  <c r="V57" i="4"/>
  <c r="BL26" i="4"/>
  <c r="I43" i="4"/>
  <c r="BA64" i="4"/>
  <c r="AE29" i="4"/>
  <c r="BH6" i="4"/>
  <c r="AO89" i="4"/>
  <c r="AT117" i="4"/>
  <c r="I77" i="4"/>
  <c r="BL101" i="4"/>
  <c r="U93" i="4"/>
  <c r="M13" i="4"/>
  <c r="AJ45" i="4"/>
  <c r="H92" i="4"/>
  <c r="I75" i="4"/>
  <c r="AT32" i="4"/>
  <c r="F89" i="4"/>
  <c r="AM42" i="4"/>
  <c r="BA114" i="4"/>
  <c r="H76" i="4"/>
  <c r="J40" i="4"/>
  <c r="T71" i="4"/>
  <c r="V63" i="4"/>
  <c r="I38" i="4"/>
  <c r="F69" i="4"/>
  <c r="BI34" i="4"/>
  <c r="BH23" i="4"/>
  <c r="X110" i="4"/>
  <c r="X87" i="4"/>
  <c r="L62" i="4"/>
  <c r="K35" i="4"/>
  <c r="AM45" i="4"/>
  <c r="AM16" i="4"/>
  <c r="AM79" i="4"/>
  <c r="BL36" i="4"/>
  <c r="Y106" i="4"/>
  <c r="AO50" i="4"/>
  <c r="AT74" i="4"/>
  <c r="AM117" i="4"/>
  <c r="AK91" i="4"/>
  <c r="AB100" i="4"/>
  <c r="BA21" i="4"/>
  <c r="N85" i="4"/>
  <c r="H102" i="4"/>
  <c r="P89" i="4"/>
  <c r="BB83" i="4"/>
  <c r="H31" i="4"/>
  <c r="AA42" i="4"/>
  <c r="AT110" i="4"/>
  <c r="BE40" i="4"/>
  <c r="G64" i="4"/>
  <c r="I96" i="4"/>
  <c r="X28" i="4"/>
  <c r="J32" i="4"/>
  <c r="AR57" i="4"/>
  <c r="AZ56" i="4"/>
  <c r="AN55" i="4"/>
  <c r="L35" i="4"/>
  <c r="AC72" i="4"/>
  <c r="BA67" i="4"/>
  <c r="Z66" i="4"/>
  <c r="X104" i="4"/>
  <c r="AT63" i="4"/>
  <c r="P25" i="4"/>
  <c r="AF76" i="4"/>
  <c r="X80" i="4"/>
  <c r="X58" i="4"/>
  <c r="V107" i="4"/>
  <c r="AE56" i="4"/>
  <c r="BJ91" i="4"/>
  <c r="AV41" i="4"/>
  <c r="AQ36" i="4"/>
  <c r="N103" i="4"/>
  <c r="AU101" i="4"/>
  <c r="BJ95" i="4"/>
  <c r="N86" i="4"/>
  <c r="AA57" i="4"/>
  <c r="Y22" i="4"/>
  <c r="BI56" i="4"/>
  <c r="BD39" i="4"/>
  <c r="AJ117" i="4"/>
  <c r="N65" i="4"/>
  <c r="U81" i="4"/>
  <c r="K43" i="4"/>
  <c r="BA17" i="4"/>
  <c r="Y40" i="4"/>
  <c r="AD43" i="4"/>
  <c r="L39" i="4"/>
  <c r="D21" i="4"/>
  <c r="U69" i="4"/>
  <c r="J44" i="4"/>
  <c r="H106" i="4"/>
  <c r="AR44" i="4"/>
  <c r="AE5" i="4"/>
  <c r="AS105" i="4"/>
  <c r="M97" i="4"/>
  <c r="AC7" i="4"/>
  <c r="AM36" i="4"/>
  <c r="BK49" i="4"/>
  <c r="BC86" i="4"/>
  <c r="AS79" i="4"/>
  <c r="W19" i="4"/>
  <c r="F117" i="4"/>
  <c r="U22" i="4"/>
  <c r="AU14" i="4"/>
  <c r="BE4" i="4"/>
  <c r="M117" i="4"/>
  <c r="V109" i="4"/>
  <c r="BD49" i="4"/>
  <c r="T24" i="4"/>
  <c r="U111" i="4"/>
  <c r="U87" i="4"/>
  <c r="BA41" i="4"/>
  <c r="BK54" i="4"/>
  <c r="AP74" i="4"/>
  <c r="BD92" i="4"/>
  <c r="AU33" i="4"/>
  <c r="BE84" i="4"/>
  <c r="BI25" i="4"/>
  <c r="BG65" i="4"/>
  <c r="BJ46" i="4"/>
  <c r="AQ82" i="4"/>
  <c r="AM44" i="4"/>
  <c r="AD39" i="4"/>
  <c r="AA35" i="4"/>
  <c r="L6" i="4"/>
  <c r="N73" i="4"/>
  <c r="D8" i="4"/>
  <c r="Z54" i="4"/>
  <c r="W115" i="4"/>
  <c r="D114" i="4"/>
  <c r="D104" i="4"/>
  <c r="AU63" i="4"/>
  <c r="G5" i="4"/>
  <c r="I61" i="4"/>
  <c r="AL40" i="4"/>
  <c r="X116" i="4"/>
  <c r="D113" i="4"/>
  <c r="BB56" i="4"/>
  <c r="F18" i="4"/>
  <c r="AF100" i="4"/>
  <c r="BC37" i="4"/>
  <c r="C1" i="4"/>
  <c r="Y100" i="4"/>
  <c r="BD6" i="4"/>
  <c r="Z52" i="4"/>
  <c r="AS32" i="4"/>
  <c r="AT103" i="4"/>
  <c r="AV17" i="4"/>
  <c r="AT93" i="4"/>
  <c r="W73" i="4"/>
  <c r="AS117" i="4"/>
  <c r="F83" i="4"/>
  <c r="AP17" i="4"/>
  <c r="G35" i="4"/>
  <c r="AM69" i="4"/>
  <c r="AT66" i="4"/>
  <c r="AQ5" i="4"/>
  <c r="Z92" i="4"/>
  <c r="Z69" i="4"/>
  <c r="I18" i="4"/>
  <c r="BL102" i="4"/>
  <c r="AT56" i="4"/>
  <c r="M52" i="4"/>
  <c r="AN49" i="4"/>
  <c r="AO100" i="4"/>
  <c r="AM14" i="4"/>
  <c r="BL20" i="4"/>
  <c r="AK50" i="4"/>
  <c r="AQ115" i="4"/>
  <c r="AL71" i="4"/>
  <c r="D91" i="4"/>
  <c r="AU43" i="4"/>
  <c r="BI108" i="4"/>
  <c r="U59" i="4"/>
  <c r="BB101" i="4"/>
  <c r="AZ37" i="4"/>
  <c r="AA56" i="4"/>
  <c r="AC88" i="4"/>
  <c r="BG100" i="4"/>
  <c r="BG66" i="4"/>
  <c r="BF110" i="4"/>
  <c r="BI44" i="4"/>
  <c r="AV113" i="4"/>
  <c r="AQ49" i="4"/>
  <c r="AP78" i="4"/>
  <c r="AL20" i="4"/>
  <c r="BF93" i="4"/>
  <c r="W97" i="4"/>
  <c r="AM99" i="4"/>
  <c r="BJ71" i="4"/>
  <c r="P83" i="4"/>
  <c r="AJ52" i="4"/>
  <c r="BD72" i="4"/>
  <c r="AE73" i="4"/>
  <c r="E46" i="4"/>
  <c r="J36" i="4"/>
  <c r="BB38" i="4"/>
  <c r="AD45" i="4"/>
  <c r="AA47" i="4"/>
  <c r="I88" i="4"/>
  <c r="O83" i="4"/>
  <c r="Y34" i="4"/>
  <c r="I114" i="4"/>
  <c r="W66" i="4"/>
  <c r="AC28" i="4"/>
  <c r="X41" i="4"/>
  <c r="AN8" i="4"/>
  <c r="AA34" i="4"/>
  <c r="AA26" i="4"/>
  <c r="W99" i="4"/>
  <c r="D22" i="4"/>
  <c r="AP94" i="4"/>
  <c r="BE70" i="4"/>
  <c r="BF81" i="4"/>
  <c r="I24" i="4"/>
  <c r="H15" i="4"/>
  <c r="AA91" i="4"/>
  <c r="AV98" i="4"/>
  <c r="AP84" i="4"/>
  <c r="D110" i="4"/>
  <c r="BG44" i="4"/>
  <c r="AB69" i="4"/>
  <c r="O106" i="4"/>
  <c r="W61" i="4"/>
  <c r="L73" i="4"/>
  <c r="AB32" i="4"/>
  <c r="V110" i="4"/>
  <c r="Y86" i="4"/>
  <c r="AN60" i="4"/>
  <c r="AR20" i="4"/>
  <c r="BJ82" i="4"/>
  <c r="P107" i="4"/>
  <c r="AU6" i="4"/>
  <c r="M73" i="4"/>
  <c r="G79" i="4"/>
  <c r="AL43" i="4"/>
  <c r="Z75" i="4"/>
  <c r="AN29" i="4"/>
  <c r="AD24" i="4"/>
  <c r="AT17" i="4"/>
  <c r="O50" i="4"/>
  <c r="H25" i="4"/>
  <c r="AS70" i="4"/>
  <c r="BB58" i="4"/>
  <c r="AZ102" i="4"/>
  <c r="AA40" i="4"/>
  <c r="AT18" i="4"/>
  <c r="BE74" i="4"/>
  <c r="AP89" i="4"/>
  <c r="BA20" i="4"/>
  <c r="AO38" i="4"/>
  <c r="AT19" i="4"/>
  <c r="N111" i="4"/>
  <c r="AT35" i="4"/>
  <c r="BC58" i="4"/>
  <c r="AB98" i="4"/>
  <c r="AM43" i="4"/>
  <c r="AC66" i="4"/>
  <c r="K5" i="4"/>
  <c r="AS25" i="4"/>
  <c r="AT113" i="4"/>
  <c r="AR21" i="4"/>
  <c r="AA73" i="4"/>
  <c r="BA56" i="4"/>
  <c r="AS81" i="4"/>
  <c r="AK93" i="4"/>
  <c r="AD16" i="4"/>
  <c r="AM57" i="4"/>
  <c r="P60" i="4"/>
  <c r="O6" i="4"/>
  <c r="AL30" i="4"/>
  <c r="AO65" i="4"/>
  <c r="W103" i="4"/>
  <c r="AZ99" i="4"/>
  <c r="AL108" i="4"/>
  <c r="P115" i="4"/>
  <c r="BA113" i="4"/>
  <c r="BC63" i="4"/>
  <c r="BL29" i="4"/>
  <c r="V76" i="4"/>
  <c r="AB115" i="4"/>
  <c r="K15" i="4"/>
  <c r="AN90" i="4"/>
  <c r="N41" i="4"/>
  <c r="E26" i="4"/>
  <c r="BB49" i="4"/>
  <c r="T59" i="4"/>
  <c r="BI65" i="4"/>
  <c r="O105" i="4"/>
  <c r="AN114" i="4"/>
  <c r="I90" i="4"/>
  <c r="K61" i="4"/>
  <c r="AN40" i="4"/>
  <c r="BD65" i="4"/>
  <c r="P99" i="4"/>
  <c r="AS6" i="4"/>
  <c r="AN23" i="4"/>
  <c r="AM92" i="4"/>
  <c r="BA59" i="4"/>
  <c r="BJ14" i="4"/>
  <c r="Y25" i="4"/>
  <c r="P64" i="4"/>
  <c r="AT114" i="4"/>
  <c r="BF76" i="4"/>
  <c r="G88" i="4"/>
  <c r="BH110" i="4"/>
  <c r="BA82" i="4"/>
  <c r="K88" i="4"/>
  <c r="AJ101" i="4"/>
  <c r="BG67" i="4"/>
  <c r="AQ65" i="4"/>
  <c r="BK81" i="4"/>
  <c r="AS47" i="4"/>
  <c r="BC13" i="4"/>
  <c r="AO23" i="4"/>
  <c r="AE49" i="4"/>
  <c r="P57" i="4"/>
  <c r="Z95" i="4"/>
  <c r="BA5" i="4"/>
  <c r="AJ33" i="4"/>
  <c r="AQ70" i="4"/>
  <c r="BK71" i="4"/>
  <c r="BL49" i="4"/>
  <c r="V79" i="4"/>
  <c r="K55" i="4"/>
  <c r="AE107" i="4"/>
  <c r="AE22" i="4"/>
  <c r="AR53" i="4"/>
  <c r="BH49" i="4"/>
  <c r="Z74" i="4"/>
  <c r="M30" i="4"/>
  <c r="AD109" i="4"/>
  <c r="U6" i="4"/>
  <c r="Z98" i="4"/>
  <c r="U101" i="4"/>
  <c r="BL80" i="4"/>
  <c r="AZ31" i="4"/>
  <c r="T55" i="4"/>
  <c r="BE25" i="4"/>
  <c r="BC19" i="4"/>
  <c r="G28" i="4"/>
  <c r="Z51" i="4"/>
  <c r="BF20" i="4"/>
  <c r="AK97" i="4"/>
  <c r="BC85" i="4"/>
  <c r="AL45" i="4"/>
  <c r="G110" i="4"/>
  <c r="AU93" i="4"/>
  <c r="BB90" i="4"/>
  <c r="AB60" i="4"/>
  <c r="BC93" i="4"/>
  <c r="AO79" i="4"/>
  <c r="U71" i="4"/>
  <c r="BL110" i="4"/>
  <c r="P90" i="4"/>
  <c r="AN70" i="4"/>
  <c r="U36" i="4"/>
  <c r="H83" i="4"/>
  <c r="V91" i="4"/>
  <c r="AR40" i="4"/>
  <c r="Y111" i="4"/>
  <c r="AD88" i="4"/>
  <c r="AU8" i="4"/>
  <c r="AK76" i="4"/>
  <c r="L46" i="4"/>
  <c r="J113" i="4"/>
  <c r="AV57" i="4"/>
  <c r="AV6" i="4"/>
  <c r="BJ77" i="4"/>
  <c r="F50" i="4"/>
  <c r="AT59" i="4"/>
  <c r="BA108" i="4"/>
  <c r="BJ79" i="4"/>
  <c r="AN46" i="4"/>
  <c r="AZ5" i="4"/>
  <c r="AO72" i="4"/>
  <c r="AK113" i="4"/>
  <c r="AD65" i="4"/>
  <c r="AR38" i="4"/>
  <c r="AF68" i="4"/>
  <c r="AS69" i="4"/>
  <c r="BH51" i="4"/>
  <c r="BJ76" i="4"/>
  <c r="N6" i="4"/>
  <c r="BE62" i="4"/>
  <c r="BF43" i="4"/>
  <c r="AN67" i="4"/>
  <c r="BL116" i="4"/>
  <c r="BK97" i="4"/>
  <c r="E86" i="4"/>
  <c r="AD72" i="4"/>
  <c r="AT60" i="4"/>
  <c r="BC79" i="4"/>
  <c r="Y43" i="4"/>
  <c r="AU57" i="4"/>
  <c r="AB23" i="4"/>
  <c r="U65" i="4"/>
  <c r="BF102" i="4"/>
  <c r="AL52" i="4"/>
  <c r="BK113" i="4"/>
  <c r="AZ26" i="4"/>
  <c r="AK83" i="4"/>
  <c r="AA69" i="4"/>
  <c r="BL37" i="4"/>
  <c r="BL30" i="4"/>
  <c r="BE103" i="4"/>
  <c r="AC75" i="4"/>
  <c r="L21" i="4"/>
  <c r="BE99" i="4"/>
  <c r="AT88" i="4"/>
  <c r="BI49" i="4"/>
  <c r="I104" i="4"/>
  <c r="X108" i="4"/>
  <c r="AQ67" i="4"/>
  <c r="AM32" i="4"/>
  <c r="AQ105" i="4"/>
  <c r="N55" i="4"/>
  <c r="BC102" i="4"/>
  <c r="BK104" i="4"/>
  <c r="BD53" i="4"/>
  <c r="W50" i="4"/>
  <c r="BF92" i="4"/>
  <c r="K77" i="4"/>
  <c r="E104" i="4"/>
  <c r="BA74" i="4"/>
  <c r="BC106" i="4"/>
  <c r="AV5" i="4"/>
  <c r="AD5" i="4"/>
  <c r="AP14" i="4"/>
  <c r="AN48" i="4"/>
  <c r="BJ7" i="4"/>
  <c r="BL66" i="4"/>
  <c r="K45" i="4"/>
  <c r="L36" i="4"/>
  <c r="BC44" i="4"/>
  <c r="AC21" i="4"/>
  <c r="K34" i="4"/>
  <c r="Z108" i="4"/>
  <c r="BD24" i="4"/>
  <c r="J97" i="4"/>
  <c r="BJ33" i="4"/>
  <c r="I70" i="4"/>
  <c r="AU39" i="4"/>
  <c r="P33" i="4"/>
  <c r="BF56" i="4"/>
  <c r="BC110" i="4"/>
  <c r="AQ22" i="4"/>
  <c r="AP105" i="4"/>
  <c r="U4" i="4"/>
  <c r="AF60" i="4"/>
  <c r="BB68" i="4"/>
  <c r="AJ6" i="4"/>
  <c r="AP80" i="4"/>
  <c r="AO36" i="4"/>
  <c r="U92" i="4"/>
  <c r="N8" i="4"/>
  <c r="AK23" i="4"/>
  <c r="X15" i="4"/>
  <c r="AQ89" i="4"/>
  <c r="N104" i="4"/>
  <c r="BJ24" i="4"/>
  <c r="N32" i="4"/>
  <c r="BB87" i="4"/>
  <c r="AV61" i="4"/>
  <c r="AU64" i="4"/>
  <c r="Z111" i="4"/>
  <c r="N37" i="4"/>
  <c r="BJ49" i="4"/>
  <c r="AN58" i="4"/>
  <c r="BC116" i="4"/>
  <c r="J90" i="4"/>
  <c r="AO85" i="4"/>
  <c r="F113" i="4"/>
  <c r="Y17" i="4"/>
  <c r="F20" i="4"/>
  <c r="D103" i="4"/>
  <c r="BD71" i="4"/>
  <c r="J28" i="4"/>
  <c r="AC24" i="4"/>
  <c r="Y68" i="4"/>
  <c r="M107" i="4"/>
  <c r="AR8" i="4"/>
  <c r="L57" i="4"/>
  <c r="AS76" i="4"/>
  <c r="G57" i="4"/>
  <c r="AN32" i="4"/>
  <c r="Y51" i="4"/>
  <c r="BI89" i="4"/>
  <c r="AS62" i="4"/>
  <c r="AR114" i="4"/>
  <c r="Z94" i="4"/>
  <c r="V78" i="4"/>
  <c r="AJ90" i="4"/>
  <c r="Y7" i="4"/>
  <c r="AB79" i="4"/>
  <c r="AV28" i="4"/>
  <c r="X71" i="4"/>
  <c r="T108" i="4"/>
  <c r="H20" i="4"/>
  <c r="BD103" i="4"/>
  <c r="Y97" i="4"/>
  <c r="AB5" i="4"/>
  <c r="K97" i="4"/>
  <c r="AJ20" i="4"/>
  <c r="AE115" i="4"/>
  <c r="T16" i="4"/>
  <c r="AF67" i="4"/>
  <c r="X77" i="4"/>
  <c r="I8" i="4"/>
  <c r="BG25" i="4"/>
  <c r="E52" i="4"/>
  <c r="AE30" i="4"/>
  <c r="AM78" i="4"/>
  <c r="K81" i="4"/>
  <c r="W53" i="4"/>
  <c r="AQ98" i="4"/>
  <c r="AJ41" i="4"/>
  <c r="BA70" i="4"/>
  <c r="BJ27" i="4"/>
  <c r="AF95" i="4"/>
  <c r="AR17" i="4"/>
  <c r="J88" i="4"/>
  <c r="G58" i="4"/>
  <c r="F53" i="4"/>
  <c r="BD112" i="4"/>
  <c r="BF75" i="4"/>
  <c r="AL44" i="4"/>
  <c r="AD38" i="4"/>
  <c r="AZ51" i="4"/>
  <c r="BH13" i="4"/>
  <c r="AJ13" i="4"/>
  <c r="Z46" i="4"/>
  <c r="X50" i="4"/>
  <c r="AL42" i="4"/>
  <c r="AZ45" i="4"/>
  <c r="AK102" i="4"/>
  <c r="BJ15" i="4"/>
  <c r="BG45" i="4"/>
  <c r="X37" i="4"/>
  <c r="AK52" i="4"/>
  <c r="F13" i="4"/>
  <c r="AN78" i="4"/>
  <c r="BL115" i="4"/>
  <c r="AV60" i="4"/>
  <c r="E57" i="4"/>
  <c r="AC54" i="4"/>
  <c r="AZ115" i="4"/>
  <c r="AZ8" i="4"/>
  <c r="P4" i="4"/>
  <c r="AN96" i="4"/>
  <c r="AZ38" i="4"/>
  <c r="AB53" i="4"/>
  <c r="AU96" i="4"/>
  <c r="BK55" i="4"/>
  <c r="Y27" i="4"/>
  <c r="AZ28" i="4"/>
  <c r="L17" i="4"/>
  <c r="BC109" i="4"/>
  <c r="M59" i="4"/>
  <c r="W100" i="4"/>
  <c r="AZ41" i="4"/>
  <c r="AZ18" i="4"/>
  <c r="AD107" i="4"/>
  <c r="E111" i="4"/>
  <c r="AK92" i="4"/>
  <c r="AR52" i="4"/>
  <c r="W28" i="4"/>
  <c r="AE31" i="4"/>
  <c r="X84" i="4"/>
  <c r="AE45" i="4"/>
  <c r="BG16" i="4"/>
  <c r="BE78" i="4"/>
  <c r="BK65" i="4"/>
  <c r="BB72" i="4"/>
  <c r="AO39" i="4"/>
  <c r="BB4" i="4"/>
  <c r="Y62" i="4"/>
  <c r="V83" i="4"/>
  <c r="BA77" i="4"/>
  <c r="BG53" i="4"/>
  <c r="BA6" i="4"/>
  <c r="BF109" i="4"/>
  <c r="AA66" i="4"/>
  <c r="BH84" i="4"/>
  <c r="O45" i="4"/>
  <c r="AE88" i="4"/>
  <c r="AN115" i="4"/>
  <c r="AB95" i="4"/>
  <c r="BH88" i="4"/>
  <c r="AN73" i="4"/>
  <c r="X96" i="4"/>
  <c r="BD70" i="4"/>
  <c r="BC54" i="4"/>
  <c r="AD113" i="4"/>
  <c r="AD49" i="4"/>
  <c r="AB4" i="4"/>
  <c r="AO82" i="4"/>
  <c r="BH5" i="4"/>
  <c r="BK77" i="4"/>
  <c r="AE15" i="4"/>
  <c r="V25" i="4"/>
  <c r="AM27" i="4"/>
  <c r="BE33" i="4"/>
  <c r="BL48" i="4"/>
  <c r="BB46" i="4"/>
  <c r="BG6" i="4"/>
  <c r="BF89" i="4"/>
  <c r="K60" i="4"/>
  <c r="BB61" i="4"/>
  <c r="U52" i="4"/>
  <c r="BF40" i="4"/>
  <c r="M90" i="4"/>
  <c r="AQ75" i="4"/>
  <c r="AR93" i="4"/>
  <c r="N19" i="4"/>
  <c r="M78" i="4"/>
  <c r="AS21" i="4"/>
  <c r="D95" i="4"/>
  <c r="BI16" i="4"/>
  <c r="H27" i="4"/>
  <c r="BK66" i="4"/>
  <c r="AE64" i="4"/>
  <c r="BI91" i="4"/>
  <c r="Y31" i="4"/>
  <c r="AR25" i="4"/>
  <c r="AO26" i="4"/>
  <c r="J74" i="4"/>
  <c r="BA71" i="4"/>
  <c r="AQ114" i="4"/>
  <c r="AU80" i="4"/>
  <c r="H45" i="4"/>
  <c r="M22" i="4"/>
  <c r="AB26" i="4"/>
  <c r="BJ73" i="4"/>
  <c r="AJ5" i="4"/>
  <c r="BE68" i="4"/>
  <c r="AL58" i="4"/>
  <c r="AN107" i="4"/>
  <c r="AQ14" i="4"/>
  <c r="AA49" i="4"/>
  <c r="AM111" i="4"/>
  <c r="J6" i="4"/>
  <c r="BI19" i="4"/>
  <c r="AR61" i="4"/>
  <c r="AC25" i="4"/>
  <c r="AL90" i="4"/>
  <c r="O13" i="4"/>
  <c r="BL19" i="4"/>
  <c r="AF8" i="4"/>
  <c r="BK31" i="4"/>
  <c r="AP58" i="4"/>
  <c r="AR30" i="4"/>
  <c r="I94" i="4"/>
  <c r="AO81" i="4"/>
  <c r="I100" i="4"/>
  <c r="BE115" i="4"/>
  <c r="F24" i="4"/>
  <c r="BF48" i="4"/>
  <c r="BH25" i="4"/>
  <c r="BL74" i="4"/>
  <c r="AF90" i="4"/>
  <c r="AV80" i="4"/>
  <c r="BC5" i="4"/>
  <c r="AR29" i="4"/>
  <c r="BI86" i="4"/>
  <c r="K7" i="4"/>
  <c r="BC82" i="4"/>
  <c r="AQ85" i="4"/>
  <c r="O78" i="4"/>
  <c r="AO45" i="4"/>
  <c r="AR50" i="4"/>
  <c r="L65" i="4"/>
  <c r="BH54" i="4"/>
  <c r="BA23" i="4"/>
  <c r="V24" i="4"/>
  <c r="BJ63" i="4"/>
  <c r="BE102" i="4"/>
  <c r="I80" i="4"/>
  <c r="AO8" i="4"/>
  <c r="AA106" i="4"/>
  <c r="L69" i="4"/>
  <c r="BH68" i="4"/>
  <c r="E24" i="4"/>
  <c r="V66" i="4"/>
  <c r="AE8" i="4"/>
  <c r="AZ90" i="4"/>
  <c r="AV102" i="4"/>
  <c r="K4" i="4"/>
  <c r="M84" i="4"/>
  <c r="W52" i="4"/>
  <c r="F27" i="4"/>
  <c r="F30" i="4"/>
  <c r="P100" i="4"/>
  <c r="AA18" i="4"/>
  <c r="T89" i="4"/>
  <c r="AP32" i="4"/>
  <c r="O54" i="4"/>
  <c r="Y87" i="4"/>
  <c r="AV32" i="4"/>
  <c r="BF54" i="4"/>
  <c r="AP37" i="4"/>
  <c r="BD55" i="4"/>
  <c r="Z102" i="4"/>
  <c r="AC79" i="4"/>
  <c r="AT87" i="4"/>
  <c r="X36" i="4"/>
  <c r="E4" i="4"/>
  <c r="AU89" i="4"/>
  <c r="X100" i="4"/>
  <c r="BL8" i="4"/>
  <c r="F21" i="4"/>
  <c r="AO5" i="4"/>
  <c r="BA22" i="4"/>
  <c r="AN104" i="4"/>
  <c r="BA48" i="4"/>
  <c r="AO47" i="4"/>
  <c r="U110" i="4"/>
  <c r="G101" i="4"/>
  <c r="AE69" i="4"/>
  <c r="E7" i="4"/>
  <c r="AS103" i="4"/>
  <c r="BK78" i="4"/>
  <c r="F22" i="4"/>
  <c r="AJ26" i="4"/>
  <c r="BD87" i="4"/>
  <c r="P52" i="4"/>
  <c r="X35" i="4"/>
  <c r="K42" i="4"/>
  <c r="AE78" i="4"/>
  <c r="AZ58" i="4"/>
  <c r="Y32" i="4"/>
  <c r="J110" i="4"/>
  <c r="BE51" i="4"/>
  <c r="L49" i="4"/>
  <c r="BI27" i="4"/>
  <c r="AD99" i="4"/>
  <c r="D33" i="4"/>
  <c r="W80" i="4"/>
  <c r="AN47" i="4"/>
  <c r="F99" i="4"/>
  <c r="W102" i="4"/>
  <c r="AZ95" i="4"/>
  <c r="AL60" i="4"/>
  <c r="E55" i="4"/>
  <c r="I92" i="4"/>
  <c r="M48" i="4"/>
  <c r="BA40" i="4"/>
  <c r="AP51" i="4"/>
  <c r="AQ42" i="4"/>
  <c r="W51" i="4"/>
  <c r="AT61" i="4"/>
  <c r="D73" i="4"/>
  <c r="AQ83" i="4"/>
  <c r="U85" i="4"/>
  <c r="AL56" i="4"/>
  <c r="J73" i="4"/>
  <c r="AE16" i="4"/>
  <c r="AS83" i="4"/>
  <c r="M103" i="4"/>
  <c r="X54" i="4"/>
  <c r="BA96" i="4"/>
  <c r="H47" i="4"/>
  <c r="BE60" i="4"/>
  <c r="BE56" i="4"/>
  <c r="X70" i="4"/>
  <c r="X98" i="4"/>
  <c r="AA76" i="4"/>
  <c r="BI57" i="4"/>
  <c r="AJ37" i="4"/>
  <c r="BJ117" i="4"/>
  <c r="BA60" i="4"/>
  <c r="L91" i="4"/>
  <c r="Y117" i="4"/>
  <c r="O31" i="4"/>
  <c r="T114" i="4"/>
  <c r="AB72" i="4"/>
  <c r="O34" i="4"/>
  <c r="BE32" i="4"/>
  <c r="J87" i="4"/>
  <c r="J33" i="4"/>
  <c r="AO7" i="4"/>
  <c r="BJ48" i="4"/>
  <c r="AJ4" i="4"/>
  <c r="BK100" i="4"/>
  <c r="J4" i="4"/>
  <c r="L115" i="4"/>
  <c r="AV29" i="4"/>
  <c r="BE19" i="4"/>
  <c r="T80" i="4"/>
  <c r="BD95" i="4"/>
  <c r="BH32" i="4"/>
  <c r="AC36" i="4"/>
  <c r="J45" i="4"/>
  <c r="AZ81" i="4"/>
  <c r="W17" i="4"/>
  <c r="AA7" i="4"/>
  <c r="AR109" i="4"/>
  <c r="BG89" i="4"/>
  <c r="O91" i="4"/>
  <c r="AB113" i="4"/>
  <c r="BB117" i="4"/>
  <c r="F104" i="4"/>
  <c r="AV87" i="4"/>
  <c r="Z5" i="4"/>
  <c r="BI8" i="4"/>
  <c r="BJ113" i="4"/>
  <c r="J115" i="4"/>
  <c r="AS29" i="4"/>
  <c r="AV90" i="4"/>
  <c r="AF93" i="4"/>
  <c r="AZ21" i="4"/>
  <c r="BA28" i="4"/>
  <c r="G21" i="4"/>
  <c r="K20" i="4"/>
  <c r="M111" i="4"/>
  <c r="AS46" i="4"/>
  <c r="M17" i="4"/>
  <c r="BC100" i="4"/>
  <c r="AD58" i="4"/>
  <c r="AE84" i="4"/>
  <c r="AN57" i="4"/>
  <c r="BJ78" i="4"/>
  <c r="AM93" i="4"/>
  <c r="F86" i="4"/>
  <c r="AO43" i="4"/>
  <c r="AD66" i="4"/>
  <c r="K111" i="4"/>
  <c r="Z20" i="4"/>
  <c r="AC18" i="4"/>
  <c r="BE72" i="4"/>
  <c r="AK46" i="4"/>
  <c r="AF80" i="4"/>
  <c r="AK114" i="4"/>
  <c r="BG115" i="4"/>
  <c r="BF90" i="4"/>
  <c r="BD43" i="4"/>
  <c r="L80" i="4"/>
  <c r="D106" i="4"/>
  <c r="AN24" i="4"/>
  <c r="AR77" i="4"/>
  <c r="AZ92" i="4"/>
  <c r="L105" i="4"/>
  <c r="BC24" i="4"/>
  <c r="T91" i="4"/>
  <c r="I25" i="4"/>
  <c r="BK63" i="4"/>
  <c r="AU54" i="4"/>
  <c r="BL24" i="4"/>
  <c r="M108" i="4"/>
  <c r="M43" i="4"/>
  <c r="AM56" i="4"/>
  <c r="Y6" i="4"/>
  <c r="N97" i="4"/>
  <c r="U27" i="4"/>
  <c r="AF30" i="4"/>
  <c r="BJ103" i="4"/>
  <c r="Y36" i="4"/>
  <c r="AL37" i="4"/>
  <c r="P80" i="4"/>
  <c r="BL83" i="4"/>
  <c r="X27" i="4"/>
  <c r="BB13" i="4"/>
  <c r="V116" i="4"/>
  <c r="AL105" i="4"/>
  <c r="BE38" i="4"/>
  <c r="BH38" i="4"/>
  <c r="BB63" i="4"/>
  <c r="BI76" i="4"/>
  <c r="AZ49" i="4"/>
  <c r="AQ80" i="4"/>
  <c r="I98" i="4"/>
  <c r="AB18" i="4"/>
  <c r="AE90" i="4"/>
  <c r="D24" i="4"/>
  <c r="AS89" i="4"/>
  <c r="V104" i="4"/>
  <c r="X31" i="4"/>
  <c r="AN110" i="4"/>
  <c r="AP7" i="4"/>
  <c r="L51" i="4"/>
  <c r="G13" i="4"/>
  <c r="AA109" i="4"/>
  <c r="AE13" i="4"/>
  <c r="AF57" i="4"/>
  <c r="AA17" i="4"/>
  <c r="E93" i="4"/>
  <c r="U77" i="4"/>
  <c r="AE86" i="4"/>
  <c r="L117" i="4"/>
  <c r="D79" i="4"/>
  <c r="G82" i="4"/>
  <c r="H49" i="4"/>
  <c r="AK28" i="4"/>
  <c r="D28" i="4"/>
  <c r="AE23" i="4"/>
  <c r="V31" i="4"/>
  <c r="AD112" i="4"/>
  <c r="BK22" i="4"/>
  <c r="AJ46" i="4"/>
  <c r="BD77" i="4"/>
  <c r="G115" i="4"/>
  <c r="AV52" i="4"/>
  <c r="BL52" i="4"/>
  <c r="J34" i="4"/>
  <c r="AF14" i="4"/>
  <c r="BK58" i="4"/>
  <c r="AQ72" i="4"/>
  <c r="X61" i="4"/>
  <c r="G43" i="4"/>
  <c r="AK64" i="4"/>
  <c r="AS59" i="4"/>
  <c r="Y61" i="4"/>
  <c r="Y26" i="4"/>
  <c r="BA97" i="4"/>
  <c r="BA46" i="4"/>
  <c r="AE105" i="4"/>
  <c r="BC70" i="4"/>
  <c r="BG32" i="4"/>
  <c r="F17" i="4"/>
  <c r="E20" i="4"/>
  <c r="AZ65" i="4"/>
  <c r="L88" i="4"/>
  <c r="AL88" i="4"/>
  <c r="AO95" i="4"/>
  <c r="AC90" i="4"/>
  <c r="O62" i="4"/>
  <c r="AJ86" i="4"/>
  <c r="AQ29" i="4"/>
  <c r="X67" i="4"/>
  <c r="AJ83" i="4"/>
  <c r="L61" i="4"/>
  <c r="AB56" i="4"/>
  <c r="E43" i="4"/>
  <c r="AC4" i="4"/>
  <c r="AM55" i="4"/>
  <c r="AE28" i="4"/>
  <c r="AJ109" i="4"/>
  <c r="BB41" i="4"/>
  <c r="AR63" i="4"/>
  <c r="H4" i="4"/>
  <c r="D115" i="4"/>
  <c r="BH56" i="4"/>
  <c r="AT72" i="4"/>
  <c r="AT8" i="4"/>
  <c r="Y112" i="4"/>
  <c r="AM64" i="4"/>
  <c r="AZ77" i="4"/>
  <c r="BF82" i="4"/>
  <c r="AV39" i="4"/>
  <c r="D50" i="4"/>
  <c r="AE48" i="4"/>
  <c r="AO57" i="4"/>
  <c r="AO94" i="4"/>
  <c r="AZ78" i="4"/>
  <c r="BK30" i="4"/>
  <c r="AE4" i="4"/>
  <c r="K92" i="4"/>
  <c r="AR33" i="4"/>
  <c r="AQ13" i="4"/>
  <c r="O86" i="4"/>
  <c r="O46" i="4"/>
  <c r="AL14" i="4"/>
  <c r="BB76" i="4"/>
  <c r="AV8" i="4"/>
  <c r="AV34" i="4"/>
  <c r="X32" i="4"/>
  <c r="AE20" i="4"/>
  <c r="BC81" i="4"/>
  <c r="BL57" i="4"/>
  <c r="I20" i="4"/>
  <c r="O95" i="4"/>
  <c r="AK13" i="4"/>
  <c r="AF111" i="4"/>
  <c r="Y46" i="4"/>
  <c r="AS16" i="4"/>
  <c r="X47" i="4"/>
  <c r="AP18" i="4"/>
  <c r="U14" i="4"/>
  <c r="AV53" i="4"/>
  <c r="BA111" i="4"/>
  <c r="BF37" i="4"/>
  <c r="BI36" i="4"/>
  <c r="BH46" i="4"/>
  <c r="G16" i="4"/>
  <c r="AC117" i="4"/>
  <c r="AO35" i="4"/>
  <c r="BG28" i="4"/>
  <c r="Z84" i="4"/>
  <c r="T48" i="4"/>
  <c r="L5" i="4"/>
  <c r="AR91" i="4"/>
  <c r="BI78" i="4"/>
  <c r="AC23" i="4"/>
  <c r="AQ112" i="4"/>
  <c r="I44" i="4"/>
  <c r="AT40" i="4"/>
  <c r="BB55" i="4"/>
  <c r="V40" i="4"/>
  <c r="U82" i="4"/>
  <c r="BJ102" i="4"/>
  <c r="AT75" i="4"/>
  <c r="G49" i="4"/>
  <c r="Z86" i="4"/>
  <c r="AU115" i="4"/>
  <c r="BE107" i="4"/>
  <c r="AD102" i="4"/>
  <c r="BJ114" i="4"/>
  <c r="AU44" i="4"/>
  <c r="AS85" i="4"/>
  <c r="AB57" i="4"/>
  <c r="AJ27" i="4"/>
  <c r="N98" i="4"/>
  <c r="AA86" i="4"/>
  <c r="AT48" i="4"/>
  <c r="BI107" i="4"/>
  <c r="AL77" i="4"/>
  <c r="BI59" i="4"/>
  <c r="BD94" i="4"/>
  <c r="AZ53" i="4"/>
  <c r="AZ24" i="4"/>
  <c r="AJ65" i="4"/>
  <c r="AM19" i="4"/>
  <c r="V74" i="4"/>
  <c r="AO93" i="4"/>
  <c r="AS77" i="4"/>
  <c r="BI35" i="4"/>
  <c r="G56" i="4"/>
  <c r="AP93" i="4"/>
  <c r="BL104" i="4"/>
  <c r="W23" i="4"/>
  <c r="BE67" i="4"/>
  <c r="D57" i="4"/>
  <c r="U7" i="4"/>
  <c r="W49" i="4"/>
  <c r="BB48" i="4"/>
  <c r="BI66" i="4"/>
  <c r="O5" i="4"/>
  <c r="X53" i="4"/>
  <c r="N88" i="4"/>
  <c r="AR19" i="4"/>
  <c r="H105" i="4"/>
  <c r="I112" i="4"/>
  <c r="AF87" i="4"/>
  <c r="H71" i="4"/>
  <c r="BF79" i="4"/>
  <c r="AB103" i="4"/>
  <c r="AL27" i="4"/>
  <c r="N46" i="4"/>
  <c r="BI68" i="4"/>
  <c r="F80" i="4"/>
  <c r="BH77" i="4"/>
  <c r="AE117" i="4"/>
  <c r="F31" i="4"/>
  <c r="AV58" i="4"/>
  <c r="O63" i="4"/>
  <c r="AT68" i="4"/>
  <c r="BA54" i="4"/>
  <c r="N94" i="4"/>
  <c r="AR81" i="4"/>
  <c r="AC111" i="4"/>
  <c r="O65" i="4"/>
  <c r="AF18" i="4"/>
  <c r="AZ63" i="4"/>
  <c r="AM47" i="4"/>
  <c r="BA100" i="4"/>
  <c r="AM41" i="4"/>
  <c r="H52" i="4"/>
  <c r="BL15" i="4"/>
  <c r="O111" i="4"/>
  <c r="BG76" i="4"/>
  <c r="AF55" i="4"/>
  <c r="N53" i="4"/>
  <c r="AM87" i="4"/>
  <c r="W83" i="4"/>
  <c r="AL21" i="4"/>
  <c r="AB89" i="4"/>
  <c r="AM84" i="4"/>
  <c r="AD115" i="4"/>
  <c r="N27" i="4"/>
  <c r="I78" i="4"/>
  <c r="AE110" i="4"/>
  <c r="BH15" i="4"/>
  <c r="BC68" i="4"/>
  <c r="W43" i="4"/>
  <c r="L116" i="4"/>
  <c r="AE52" i="4"/>
  <c r="AR69" i="4"/>
  <c r="AV71" i="4"/>
  <c r="G44" i="4"/>
  <c r="AU42" i="4"/>
  <c r="Z45" i="4"/>
  <c r="AB66" i="4"/>
  <c r="BA45" i="4"/>
  <c r="Y109" i="4"/>
  <c r="AK37" i="4"/>
  <c r="O37" i="4"/>
  <c r="E88" i="4"/>
  <c r="BH89" i="4"/>
  <c r="M27" i="4"/>
  <c r="AD105" i="4"/>
  <c r="H57" i="4"/>
  <c r="AR62" i="4"/>
  <c r="M4" i="4"/>
  <c r="AN27" i="4"/>
  <c r="H17" i="4"/>
  <c r="AO84" i="4"/>
  <c r="AP117" i="4"/>
  <c r="BC17" i="4"/>
  <c r="F102" i="4"/>
  <c r="AC82" i="4"/>
  <c r="AK39" i="4"/>
  <c r="K94" i="4"/>
  <c r="BE44" i="4"/>
  <c r="BH72" i="4"/>
  <c r="BL25" i="4"/>
  <c r="W88" i="4"/>
  <c r="AB30" i="4"/>
  <c r="BI104" i="4"/>
  <c r="P39" i="4"/>
  <c r="I5" i="4"/>
  <c r="F49" i="4"/>
  <c r="BI71" i="4"/>
  <c r="D19" i="4"/>
  <c r="AP104" i="4"/>
  <c r="Y66" i="4"/>
  <c r="AD80" i="4"/>
  <c r="AC91" i="4"/>
  <c r="AF24" i="4"/>
  <c r="AK45" i="4"/>
  <c r="BK116" i="4"/>
  <c r="BA49" i="4"/>
  <c r="AU5" i="4"/>
  <c r="BG101" i="4"/>
  <c r="M15" i="4"/>
  <c r="AB88" i="4"/>
  <c r="E48" i="4"/>
  <c r="AZ36" i="4"/>
  <c r="J61" i="4"/>
  <c r="BC84" i="4"/>
  <c r="U72" i="4"/>
  <c r="AR7" i="4"/>
  <c r="AP59" i="4"/>
  <c r="BI22" i="4"/>
  <c r="H68" i="4"/>
  <c r="AZ71" i="4"/>
  <c r="AS58" i="4"/>
  <c r="BC21" i="4"/>
  <c r="AF73" i="4"/>
  <c r="U26" i="4"/>
  <c r="E114" i="4"/>
  <c r="AT91" i="4"/>
  <c r="AK86" i="4"/>
  <c r="BJ50" i="4"/>
  <c r="U84" i="4"/>
  <c r="AR78" i="4"/>
  <c r="V115" i="4"/>
  <c r="AF75" i="4"/>
  <c r="K64" i="4"/>
  <c r="M101" i="4"/>
  <c r="AZ88" i="4"/>
  <c r="K58" i="4"/>
  <c r="AU16" i="4"/>
  <c r="AB50" i="4"/>
  <c r="L96" i="4"/>
  <c r="P84" i="4"/>
  <c r="BF73" i="4"/>
  <c r="AF78" i="4"/>
  <c r="AP99" i="4"/>
  <c r="AF117" i="4"/>
  <c r="P68" i="4"/>
  <c r="K59" i="4"/>
  <c r="N62" i="4"/>
  <c r="P31" i="4"/>
  <c r="F63" i="4"/>
  <c r="BF23" i="4"/>
  <c r="BK16" i="4"/>
  <c r="AZ86" i="4"/>
  <c r="X81" i="4"/>
  <c r="AK65" i="4"/>
  <c r="BJ86" i="4"/>
  <c r="AL8" i="4"/>
  <c r="AP46" i="4"/>
  <c r="AT50" i="4"/>
  <c r="AZ20" i="4"/>
  <c r="BI4" i="4"/>
  <c r="G108" i="4"/>
  <c r="AC41" i="4"/>
  <c r="BE117" i="4"/>
  <c r="O103" i="4"/>
  <c r="AV19" i="4"/>
  <c r="AC65" i="4"/>
  <c r="AB94" i="4"/>
  <c r="AN79" i="4"/>
  <c r="Z65" i="4"/>
  <c r="BL59" i="4"/>
  <c r="AV62" i="4"/>
  <c r="J94" i="4"/>
  <c r="AK30" i="4"/>
  <c r="BA19" i="4"/>
  <c r="AR70" i="4"/>
  <c r="AE7" i="4"/>
  <c r="BF39" i="4"/>
  <c r="AL113" i="4"/>
  <c r="AU24" i="4"/>
  <c r="AF21" i="4"/>
  <c r="M71" i="4"/>
  <c r="F112" i="4"/>
  <c r="K109" i="4"/>
  <c r="BJ94" i="4"/>
  <c r="BI50" i="4"/>
  <c r="K98" i="4"/>
  <c r="H35" i="4"/>
  <c r="W113" i="4"/>
  <c r="AA78" i="4"/>
  <c r="AT104" i="4"/>
  <c r="G15" i="4"/>
  <c r="AL87" i="4"/>
  <c r="AU105" i="4"/>
  <c r="AU88" i="4"/>
  <c r="H18" i="4"/>
  <c r="BE77" i="4"/>
  <c r="BC98" i="4"/>
  <c r="AP71" i="4"/>
  <c r="I16" i="4"/>
  <c r="AO40" i="4"/>
  <c r="AK68" i="4"/>
  <c r="G27" i="4"/>
  <c r="AN31" i="4"/>
  <c r="F92" i="4"/>
  <c r="BD46" i="4"/>
  <c r="M116" i="4"/>
  <c r="AJ61" i="4"/>
  <c r="P111" i="4"/>
  <c r="BF4" i="4"/>
  <c r="K71" i="4"/>
  <c r="BJ64" i="4"/>
  <c r="P26" i="4"/>
  <c r="BB113" i="4"/>
  <c r="E110" i="4"/>
  <c r="AD91" i="4"/>
  <c r="AJ47" i="4"/>
  <c r="BF13" i="4"/>
  <c r="AZ13" i="4"/>
  <c r="AD46" i="4"/>
  <c r="X25" i="4"/>
  <c r="AS82" i="4"/>
  <c r="U50" i="4"/>
  <c r="AT47" i="4"/>
  <c r="AQ45" i="4"/>
  <c r="T67" i="4"/>
  <c r="L109" i="4"/>
  <c r="I95" i="4"/>
  <c r="AO88" i="4"/>
  <c r="N112" i="4"/>
  <c r="AE47" i="4"/>
  <c r="BK18" i="4"/>
  <c r="BG94" i="4"/>
  <c r="AQ88" i="4"/>
  <c r="AM25" i="4"/>
  <c r="T100" i="4"/>
  <c r="BA42" i="4"/>
  <c r="P95" i="4"/>
  <c r="AV109" i="4"/>
  <c r="BK69" i="4"/>
  <c r="BE73" i="4"/>
  <c r="AT53" i="4"/>
  <c r="AO55" i="4"/>
  <c r="AV30" i="4"/>
  <c r="BC73" i="4"/>
  <c r="AM110" i="4"/>
  <c r="T83" i="4"/>
  <c r="X76" i="4"/>
  <c r="BC23" i="4"/>
  <c r="AF92" i="4"/>
  <c r="AP98" i="4"/>
  <c r="AV36" i="4"/>
  <c r="AK29" i="4"/>
  <c r="BG95" i="4"/>
  <c r="K24" i="4"/>
  <c r="AJ56" i="4"/>
  <c r="P82" i="4"/>
  <c r="AQ54" i="4"/>
  <c r="AF6" i="4"/>
  <c r="AB80" i="4"/>
  <c r="BL94" i="4"/>
  <c r="BD100" i="4"/>
  <c r="T87" i="4"/>
  <c r="N116" i="4"/>
  <c r="D66" i="4"/>
  <c r="G76" i="4"/>
  <c r="BL71" i="4"/>
  <c r="W47" i="4"/>
  <c r="D87" i="4"/>
  <c r="AL112" i="4"/>
  <c r="BK80" i="4"/>
  <c r="AU94" i="4"/>
  <c r="O33" i="4"/>
  <c r="D74" i="4"/>
  <c r="O112" i="4"/>
  <c r="BF57" i="4"/>
  <c r="V81" i="4"/>
  <c r="U89" i="4"/>
  <c r="BL61" i="4"/>
  <c r="O96" i="4"/>
  <c r="T63" i="4"/>
  <c r="AL61" i="4"/>
  <c r="AP30" i="4"/>
  <c r="AJ62" i="4"/>
  <c r="I4" i="4"/>
  <c r="N63" i="4"/>
  <c r="D70" i="4"/>
  <c r="AO42" i="4"/>
  <c r="L18" i="4"/>
  <c r="P47" i="4"/>
  <c r="AA50" i="4"/>
  <c r="AN76" i="4"/>
  <c r="G26" i="4"/>
  <c r="V64" i="4"/>
  <c r="BB20" i="4"/>
  <c r="W63" i="4"/>
  <c r="BK76" i="4"/>
  <c r="D69" i="4"/>
  <c r="V92" i="4"/>
  <c r="AE99" i="4"/>
  <c r="BC88" i="4"/>
  <c r="D75" i="4"/>
  <c r="BA73" i="4"/>
  <c r="BI17" i="4"/>
  <c r="Y37" i="4"/>
  <c r="P105" i="4"/>
  <c r="AF64" i="4"/>
  <c r="BJ38" i="4"/>
  <c r="BB74" i="4"/>
  <c r="AV43" i="4"/>
  <c r="BH47" i="4"/>
  <c r="AJ74" i="4"/>
  <c r="AL95" i="4"/>
  <c r="F47" i="4"/>
  <c r="AC63" i="4"/>
  <c r="BD17" i="4"/>
  <c r="AU102" i="4"/>
  <c r="H16" i="4"/>
  <c r="H82" i="4"/>
  <c r="AM81" i="4"/>
  <c r="BA78" i="4"/>
  <c r="AR41" i="4"/>
  <c r="AL97" i="4"/>
  <c r="AV54" i="4"/>
  <c r="BD38" i="4"/>
  <c r="BC35" i="4"/>
  <c r="BJ60" i="4"/>
  <c r="AS109" i="4"/>
  <c r="W114" i="4"/>
  <c r="AK62" i="4"/>
  <c r="AD71" i="4"/>
  <c r="BG59" i="4"/>
  <c r="AE34" i="4"/>
  <c r="AR108" i="4"/>
  <c r="AN105" i="4"/>
  <c r="BD60" i="4"/>
  <c r="E58" i="4"/>
  <c r="AR101" i="4"/>
  <c r="AR45" i="4"/>
  <c r="BG31" i="4"/>
  <c r="AB39" i="4"/>
  <c r="I6" i="4"/>
  <c r="BK68" i="4"/>
  <c r="BH73" i="4"/>
  <c r="AZ67" i="4"/>
  <c r="AN111" i="4"/>
  <c r="AD42" i="4"/>
  <c r="BA36" i="4"/>
  <c r="AB77" i="4"/>
  <c r="Z117" i="4"/>
  <c r="BH30" i="4"/>
  <c r="O100" i="4"/>
  <c r="H54" i="4"/>
  <c r="K91" i="4"/>
  <c r="BD75" i="4"/>
  <c r="BL113" i="4"/>
  <c r="AD19" i="4"/>
  <c r="AA64" i="4"/>
  <c r="BL81" i="4"/>
  <c r="AS90" i="4"/>
  <c r="BH22" i="4"/>
  <c r="AK53" i="4"/>
  <c r="H39" i="4"/>
  <c r="L98" i="4"/>
  <c r="BL108" i="4"/>
  <c r="BC62" i="4"/>
  <c r="J72" i="4"/>
  <c r="X117" i="4"/>
  <c r="BA115" i="4"/>
  <c r="M69" i="4"/>
  <c r="AM73" i="4"/>
  <c r="J18" i="4"/>
  <c r="E66" i="4"/>
  <c r="AL24" i="4"/>
  <c r="L99" i="4"/>
  <c r="BE113" i="4"/>
  <c r="Z26" i="4"/>
  <c r="BJ81" i="4"/>
  <c r="AP103" i="4"/>
  <c r="BF47" i="4"/>
  <c r="E109" i="4"/>
  <c r="I62" i="4"/>
  <c r="AJ91" i="4"/>
  <c r="BL32" i="4"/>
  <c r="O4" i="4"/>
  <c r="Y89" i="4"/>
  <c r="AC89" i="4"/>
  <c r="AA116" i="4"/>
  <c r="U83" i="4"/>
  <c r="AL74" i="4"/>
  <c r="AT6" i="4"/>
  <c r="D63" i="4"/>
  <c r="AA37" i="4"/>
  <c r="AO104" i="4"/>
  <c r="U91" i="4"/>
  <c r="AU41" i="4"/>
  <c r="BE91" i="4"/>
  <c r="P93" i="4"/>
  <c r="AV45" i="4"/>
  <c r="P69" i="4"/>
  <c r="H19" i="4"/>
  <c r="N93" i="4"/>
  <c r="F66" i="4"/>
  <c r="G99" i="4"/>
  <c r="BA30" i="4"/>
  <c r="AJ50" i="4"/>
  <c r="BA86" i="4"/>
  <c r="AA74" i="4"/>
  <c r="AE65" i="4"/>
  <c r="AZ15" i="4"/>
  <c r="N81" i="4"/>
  <c r="AL16" i="4"/>
  <c r="AK31" i="4"/>
  <c r="K106" i="4"/>
  <c r="BB44" i="4"/>
  <c r="AS31" i="4"/>
  <c r="BI37" i="4"/>
  <c r="U35" i="4"/>
  <c r="Z93" i="4"/>
  <c r="G117" i="4"/>
  <c r="AE17" i="4"/>
  <c r="W84" i="4"/>
  <c r="G78" i="4"/>
  <c r="F82" i="4"/>
  <c r="H7" i="4"/>
  <c r="V98" i="4"/>
  <c r="F81" i="4"/>
  <c r="BH105" i="4"/>
  <c r="T66" i="4"/>
  <c r="V102" i="4"/>
  <c r="AK43" i="4"/>
  <c r="G22" i="4"/>
  <c r="AN84" i="4"/>
  <c r="AJ114" i="4"/>
  <c r="AT97" i="4"/>
  <c r="BB43" i="4"/>
  <c r="P44" i="4"/>
  <c r="AC35" i="4"/>
  <c r="AU69" i="4"/>
  <c r="Z29" i="4"/>
  <c r="BB31" i="4"/>
  <c r="AQ6" i="4"/>
  <c r="AR117" i="4"/>
  <c r="N82" i="4"/>
  <c r="BB17" i="4"/>
  <c r="W58" i="4"/>
  <c r="AC78" i="4"/>
  <c r="AM20" i="4"/>
  <c r="BG114" i="4"/>
  <c r="BA106" i="4"/>
  <c r="V47" i="4"/>
  <c r="AE101" i="4"/>
  <c r="AD110" i="4"/>
  <c r="AV77" i="4"/>
  <c r="AM105" i="4"/>
  <c r="W94" i="4"/>
  <c r="AV104" i="4"/>
  <c r="U109" i="4"/>
  <c r="BJ56" i="4"/>
  <c r="BB86" i="4"/>
  <c r="BG106" i="4"/>
  <c r="U30" i="4"/>
  <c r="AT38" i="4"/>
  <c r="X46" i="4"/>
  <c r="AS15" i="4"/>
  <c r="BA72" i="4"/>
  <c r="AJ40" i="4"/>
  <c r="AE79" i="4"/>
  <c r="BJ65" i="4"/>
  <c r="AT5" i="4"/>
  <c r="AS99" i="4"/>
  <c r="BD35" i="4"/>
  <c r="AJ97" i="4"/>
  <c r="BG86" i="4"/>
  <c r="T104" i="4"/>
  <c r="BF80" i="4"/>
  <c r="AL6" i="4"/>
  <c r="AJ53" i="4"/>
  <c r="U97" i="4"/>
  <c r="V49" i="4"/>
  <c r="AF56" i="4"/>
  <c r="M56" i="4"/>
  <c r="AD68" i="4"/>
  <c r="BC64" i="4"/>
  <c r="AE44" i="4"/>
  <c r="P38" i="4"/>
  <c r="BH16" i="4"/>
  <c r="BB66" i="4"/>
  <c r="AU98" i="4"/>
  <c r="X8" i="4"/>
  <c r="AC115" i="4"/>
  <c r="BJ22" i="4"/>
  <c r="AK111" i="4"/>
  <c r="AQ86" i="4"/>
  <c r="AK40" i="4"/>
  <c r="AB83" i="4"/>
  <c r="BG79" i="4"/>
  <c r="P67" i="4"/>
  <c r="AK16" i="4"/>
  <c r="AN83" i="4"/>
  <c r="BB16" i="4"/>
  <c r="AL67" i="4"/>
  <c r="AS74" i="4"/>
  <c r="BI53" i="4"/>
  <c r="Z70" i="4"/>
  <c r="AL91" i="4"/>
  <c r="AM4" i="4"/>
  <c r="BG74" i="4"/>
  <c r="D97" i="4"/>
  <c r="F105" i="4"/>
  <c r="Y16" i="4"/>
  <c r="AB42" i="4"/>
  <c r="BA32" i="4"/>
  <c r="AZ109" i="4"/>
  <c r="BG49" i="4"/>
  <c r="AJ103" i="4"/>
  <c r="BJ109" i="4"/>
  <c r="J17" i="4"/>
  <c r="V36" i="4"/>
  <c r="AQ28" i="4"/>
  <c r="AK75" i="4"/>
  <c r="Y42" i="4"/>
  <c r="AN54" i="4"/>
  <c r="N61" i="4"/>
  <c r="X20" i="4"/>
  <c r="AC32" i="4"/>
  <c r="BD85" i="4"/>
  <c r="J100" i="4"/>
  <c r="M34" i="4"/>
  <c r="AR105" i="4"/>
  <c r="X69" i="4"/>
  <c r="H108" i="4"/>
  <c r="AE51" i="4"/>
  <c r="AK82" i="4"/>
  <c r="BB95" i="4"/>
  <c r="BA14" i="4"/>
  <c r="AD86" i="4"/>
  <c r="BD54" i="4"/>
  <c r="M83" i="4"/>
  <c r="BL76" i="4"/>
  <c r="X97" i="4"/>
  <c r="AK89" i="4"/>
  <c r="BL63" i="4"/>
  <c r="I58" i="4"/>
  <c r="AB27" i="4"/>
  <c r="AK85" i="4"/>
  <c r="AM66" i="4"/>
  <c r="P117" i="4"/>
  <c r="G60" i="4"/>
  <c r="BK88" i="4"/>
  <c r="BH97" i="4"/>
  <c r="BG103" i="4"/>
  <c r="M89" i="4"/>
  <c r="BI30" i="4"/>
  <c r="BA8" i="4"/>
  <c r="AF108" i="4"/>
  <c r="BB116" i="4"/>
  <c r="AC45" i="4"/>
  <c r="AT78" i="4"/>
  <c r="AT43" i="4"/>
  <c r="H59" i="4"/>
  <c r="H43" i="4"/>
  <c r="BD14" i="4"/>
  <c r="AT44" i="4"/>
  <c r="BG55" i="4"/>
  <c r="AT62" i="4"/>
  <c r="E77" i="4"/>
  <c r="K110" i="4"/>
  <c r="K105" i="4"/>
  <c r="T82" i="4"/>
  <c r="V32" i="4"/>
  <c r="BI31" i="4"/>
  <c r="AO27" i="4"/>
  <c r="BL96" i="4"/>
  <c r="T33" i="4"/>
  <c r="AQ100" i="4"/>
  <c r="AO30" i="4"/>
  <c r="AM17" i="4"/>
  <c r="G38" i="4"/>
  <c r="BK8" i="4"/>
  <c r="AP28" i="4"/>
  <c r="U53" i="4"/>
  <c r="BJ53" i="4"/>
  <c r="AT65" i="4"/>
  <c r="K47" i="4"/>
  <c r="AJ106" i="4"/>
  <c r="AS18" i="4"/>
  <c r="BL107" i="4"/>
  <c r="P32" i="4"/>
  <c r="BK14" i="4"/>
  <c r="H37" i="4"/>
  <c r="AC104" i="4"/>
  <c r="V88" i="4"/>
  <c r="AD87" i="4"/>
  <c r="BH43" i="4"/>
  <c r="BI81" i="4"/>
  <c r="BH21" i="4"/>
  <c r="T86" i="4"/>
  <c r="BA55" i="4"/>
  <c r="AS111" i="4"/>
  <c r="BF22" i="4"/>
  <c r="AT29" i="4"/>
  <c r="F100" i="4"/>
  <c r="BL88" i="4"/>
  <c r="AF39" i="4"/>
  <c r="BC94" i="4"/>
  <c r="AT100" i="4"/>
  <c r="BC7" i="4"/>
  <c r="BF85" i="4"/>
  <c r="BD62" i="4"/>
  <c r="AT85" i="4"/>
  <c r="P37" i="4"/>
  <c r="O43" i="4"/>
  <c r="BE64" i="4"/>
  <c r="T51" i="4"/>
  <c r="P97" i="4"/>
  <c r="AV88" i="4"/>
  <c r="V14" i="4"/>
  <c r="O104" i="4"/>
  <c r="BB22" i="4"/>
  <c r="BE75" i="4"/>
  <c r="BI52" i="4"/>
  <c r="Y48" i="4"/>
  <c r="AR85" i="4"/>
  <c r="X115" i="4"/>
  <c r="BL56" i="4"/>
  <c r="BH8" i="4"/>
  <c r="Y73" i="4"/>
  <c r="BC20" i="4"/>
  <c r="AQ63" i="4"/>
  <c r="AS5" i="4"/>
  <c r="AV95" i="4"/>
  <c r="AF61" i="4"/>
  <c r="BG105" i="4"/>
  <c r="AK90" i="4"/>
  <c r="BL33" i="4"/>
  <c r="T14" i="4"/>
  <c r="AD37" i="4"/>
  <c r="AF40" i="4"/>
  <c r="AK32" i="4"/>
  <c r="BF83" i="4"/>
  <c r="W6" i="4"/>
  <c r="AB96" i="4"/>
  <c r="BC38" i="4"/>
  <c r="BF21" i="4"/>
  <c r="BH20" i="4"/>
  <c r="AF96" i="4"/>
  <c r="BA37" i="4"/>
  <c r="I17" i="4"/>
  <c r="AU61" i="4"/>
  <c r="AU114" i="4"/>
  <c r="AU81" i="4"/>
  <c r="W39" i="4"/>
  <c r="AR87" i="4"/>
  <c r="BC55" i="4"/>
  <c r="AF35" i="4"/>
  <c r="BK73" i="4"/>
  <c r="BB27" i="4"/>
  <c r="AM49" i="4"/>
  <c r="E74" i="4"/>
  <c r="AD52" i="4"/>
  <c r="D7" i="4"/>
  <c r="AM58" i="4"/>
  <c r="BF104" i="4"/>
  <c r="I15" i="4"/>
  <c r="AN61" i="4"/>
  <c r="BH111" i="4"/>
  <c r="BC40" i="4"/>
  <c r="AR89" i="4"/>
  <c r="AA53" i="4"/>
  <c r="AC56" i="4"/>
  <c r="AQ76" i="4"/>
  <c r="BJ23" i="4"/>
  <c r="P96" i="4"/>
  <c r="BG61" i="4"/>
  <c r="AQ92" i="4"/>
  <c r="BC92" i="4"/>
  <c r="AD32" i="4"/>
  <c r="BF24" i="4"/>
  <c r="BD58" i="4"/>
  <c r="BI113" i="4"/>
  <c r="BF15" i="4"/>
  <c r="G86" i="4"/>
  <c r="AN93" i="4"/>
  <c r="G94" i="4"/>
  <c r="AM37" i="4"/>
  <c r="BC46" i="4"/>
  <c r="BL31" i="4"/>
  <c r="D102" i="4"/>
  <c r="AE104" i="4"/>
  <c r="U100" i="4"/>
  <c r="M23" i="4"/>
  <c r="O17" i="4"/>
  <c r="D54" i="4"/>
  <c r="BC39" i="4"/>
  <c r="AF72" i="4"/>
  <c r="AO67" i="4"/>
  <c r="F58" i="4"/>
  <c r="AZ19" i="4"/>
  <c r="AT107" i="4"/>
  <c r="E113" i="4"/>
  <c r="AZ94" i="4"/>
  <c r="P114" i="4"/>
  <c r="BB33" i="4"/>
  <c r="BE58" i="4"/>
  <c r="T107" i="4"/>
  <c r="AT81" i="4"/>
  <c r="AK54" i="4"/>
  <c r="BB5" i="4"/>
  <c r="AT15" i="4"/>
  <c r="AO77" i="4"/>
  <c r="F29" i="4"/>
  <c r="AV105" i="4"/>
  <c r="J91" i="4"/>
  <c r="AQ4" i="4"/>
  <c r="AN98" i="4"/>
  <c r="AB7" i="4"/>
  <c r="BF107" i="4"/>
  <c r="O77" i="4"/>
  <c r="AA75" i="4"/>
  <c r="AS30" i="4"/>
  <c r="AM75" i="4"/>
  <c r="T4" i="4"/>
  <c r="BI42" i="4"/>
  <c r="AA82" i="4"/>
  <c r="AR115" i="4"/>
  <c r="AU77" i="4"/>
  <c r="AJ95" i="4"/>
  <c r="BJ92" i="4"/>
  <c r="N29" i="4"/>
  <c r="I110" i="4"/>
  <c r="AO97" i="4"/>
  <c r="Z100" i="4"/>
  <c r="AS73" i="4"/>
  <c r="AN25" i="4"/>
  <c r="AF41" i="4"/>
  <c r="BE81" i="4"/>
  <c r="O30" i="4"/>
  <c r="AF104" i="4"/>
  <c r="P24" i="4"/>
  <c r="L111" i="4"/>
  <c r="BH33" i="4"/>
  <c r="I26" i="4"/>
  <c r="AF98" i="4"/>
  <c r="H95" i="4"/>
  <c r="AF29" i="4"/>
  <c r="AR104" i="4"/>
  <c r="AN116" i="4"/>
  <c r="AZ104" i="4"/>
  <c r="H117" i="4"/>
  <c r="P112" i="4"/>
  <c r="M112" i="4"/>
  <c r="BG27" i="4"/>
  <c r="AK22" i="4"/>
  <c r="I106" i="4"/>
  <c r="AQ53" i="4"/>
  <c r="M72" i="4"/>
  <c r="AM113" i="4"/>
  <c r="AJ39" i="4"/>
  <c r="AO71" i="4"/>
  <c r="AM77" i="4"/>
  <c r="AA30" i="4"/>
  <c r="F33" i="4"/>
  <c r="BB50" i="4"/>
  <c r="AF113" i="4"/>
  <c r="O7" i="4"/>
  <c r="P85" i="4"/>
  <c r="BC14" i="4"/>
  <c r="L77" i="4"/>
  <c r="L79" i="4"/>
  <c r="AM65" i="4"/>
  <c r="AS93" i="4"/>
  <c r="BH41" i="4"/>
  <c r="J116" i="4"/>
  <c r="BG69" i="4"/>
  <c r="X75" i="4"/>
  <c r="AE18" i="4"/>
  <c r="AP38" i="4"/>
  <c r="W75" i="4"/>
  <c r="AL17" i="4"/>
  <c r="AT57" i="4"/>
  <c r="AN109" i="4"/>
  <c r="AJ35" i="4"/>
  <c r="V86" i="4"/>
  <c r="AV26" i="4"/>
  <c r="AL85" i="4"/>
  <c r="Z62" i="4"/>
  <c r="I115" i="4"/>
  <c r="Z61" i="4"/>
  <c r="AC8" i="4"/>
  <c r="J24" i="4"/>
  <c r="V101" i="4"/>
  <c r="AJ24" i="4"/>
  <c r="BL23" i="4"/>
  <c r="W48" i="4"/>
  <c r="AM80" i="4"/>
  <c r="BE37" i="4"/>
  <c r="J5" i="4"/>
  <c r="BL53" i="4"/>
  <c r="M114" i="4"/>
  <c r="BK91" i="4"/>
  <c r="AC107" i="4"/>
  <c r="AA102" i="4"/>
  <c r="T78" i="4"/>
  <c r="J86" i="4"/>
  <c r="I108" i="4"/>
  <c r="BJ21" i="4"/>
  <c r="BK94" i="4"/>
  <c r="O35" i="4"/>
  <c r="E101" i="4"/>
  <c r="AL89" i="4"/>
  <c r="AM98" i="4"/>
  <c r="BD33" i="4"/>
  <c r="P109" i="4"/>
  <c r="AP5" i="4"/>
  <c r="BD115" i="4"/>
  <c r="AM102" i="4"/>
  <c r="AB58" i="4"/>
  <c r="X23" i="4"/>
  <c r="AN80" i="4"/>
  <c r="AC97" i="4"/>
  <c r="Z110" i="4"/>
  <c r="AO105" i="4"/>
  <c r="AJ98" i="4"/>
  <c r="AV73" i="4"/>
  <c r="AE113" i="4"/>
  <c r="BB15" i="4"/>
  <c r="AF83" i="4"/>
  <c r="BF84" i="4"/>
  <c r="W5" i="4"/>
  <c r="Y29" i="4"/>
  <c r="BL72" i="4"/>
  <c r="E31" i="4"/>
  <c r="L31" i="4"/>
  <c r="BE41" i="4"/>
  <c r="G84" i="4"/>
  <c r="AV37" i="4"/>
  <c r="K74" i="4"/>
  <c r="AQ41" i="4"/>
  <c r="V89" i="4"/>
  <c r="BI96" i="4"/>
  <c r="BJ74" i="4"/>
  <c r="AE26" i="4"/>
  <c r="W8" i="4"/>
  <c r="AL22" i="4"/>
  <c r="BF14" i="4"/>
  <c r="AD8" i="4"/>
  <c r="AP83" i="4"/>
  <c r="T42" i="4"/>
  <c r="BG87" i="4"/>
  <c r="T8" i="4"/>
  <c r="AT70" i="4"/>
  <c r="AD83" i="4"/>
  <c r="BG18" i="4"/>
  <c r="BF36" i="4"/>
  <c r="BD74" i="4"/>
  <c r="BF114" i="4"/>
  <c r="BJ69" i="4"/>
  <c r="AV48" i="4"/>
  <c r="G74" i="4"/>
  <c r="AS56" i="4"/>
  <c r="AV4" i="4"/>
  <c r="BI18" i="4"/>
  <c r="AL81" i="4"/>
  <c r="AP63" i="4"/>
  <c r="AO69" i="4"/>
  <c r="U54" i="4"/>
  <c r="AA111" i="4"/>
  <c r="AJ107" i="4"/>
  <c r="BF62" i="4"/>
  <c r="BC75" i="4"/>
  <c r="AO37" i="4"/>
  <c r="BB39" i="4"/>
  <c r="Z99" i="4"/>
  <c r="AU17" i="4"/>
  <c r="AD20" i="4"/>
  <c r="AE54" i="4"/>
  <c r="AM91" i="4"/>
  <c r="BF108" i="4"/>
  <c r="X72" i="4"/>
  <c r="AU103" i="4"/>
  <c r="AF17" i="4"/>
  <c r="BG63" i="4"/>
  <c r="BK13" i="4"/>
  <c r="L27" i="4"/>
  <c r="BE105" i="4"/>
  <c r="AZ14" i="4"/>
  <c r="BH70" i="4"/>
  <c r="AM7" i="4"/>
  <c r="BF53" i="4"/>
  <c r="AU87" i="4"/>
  <c r="AB48" i="4"/>
  <c r="BI112" i="4"/>
  <c r="AZ29" i="4"/>
  <c r="Y39" i="4"/>
  <c r="L106" i="4"/>
  <c r="W46" i="4"/>
  <c r="AN64" i="4"/>
  <c r="BB62" i="4"/>
  <c r="X107" i="4"/>
  <c r="AK80" i="4"/>
  <c r="AK101" i="4"/>
  <c r="M58" i="4"/>
  <c r="T60" i="4"/>
  <c r="T22" i="4"/>
  <c r="BD68" i="4"/>
  <c r="AB87" i="4"/>
  <c r="AJ28" i="4"/>
  <c r="H58" i="4"/>
  <c r="L30" i="4"/>
  <c r="AF31" i="4"/>
  <c r="O55" i="4"/>
  <c r="AS34" i="4"/>
  <c r="AU49" i="4"/>
  <c r="AU75" i="4"/>
  <c r="AZ98" i="4"/>
  <c r="BL7" i="4"/>
  <c r="BK52" i="4"/>
  <c r="AR39" i="4"/>
  <c r="E64" i="4"/>
  <c r="AV112" i="4"/>
  <c r="BA107" i="4"/>
  <c r="BI105" i="4"/>
  <c r="F88" i="4"/>
  <c r="BD63" i="4"/>
  <c r="BK38" i="4"/>
  <c r="BG36" i="4"/>
  <c r="L97" i="4"/>
  <c r="BJ59" i="4"/>
  <c r="BK4" i="4"/>
  <c r="BE49" i="4"/>
  <c r="BC30" i="4"/>
  <c r="G55" i="4"/>
  <c r="AU56" i="4"/>
  <c r="AE81" i="4"/>
  <c r="H79" i="4"/>
  <c r="BH40" i="4"/>
  <c r="W32" i="4"/>
  <c r="AF58" i="4"/>
  <c r="O108" i="4"/>
  <c r="BB64" i="4"/>
  <c r="T44" i="4"/>
  <c r="K18" i="4"/>
  <c r="AL49" i="4"/>
  <c r="BI72" i="4"/>
  <c r="BF59" i="4"/>
  <c r="L93" i="4"/>
  <c r="BD76" i="4"/>
  <c r="W35" i="4"/>
  <c r="AK27" i="4"/>
  <c r="K63" i="4"/>
  <c r="AJ42" i="4"/>
  <c r="AM38" i="4"/>
  <c r="BC47" i="4"/>
  <c r="BF45" i="4"/>
  <c r="AR56" i="4"/>
  <c r="F39" i="4"/>
  <c r="Y98" i="4"/>
  <c r="Z31" i="4"/>
  <c r="BC87" i="4"/>
  <c r="BK79" i="4"/>
  <c r="AL73" i="4"/>
  <c r="AT112" i="4"/>
  <c r="AB71" i="4"/>
  <c r="K8" i="4"/>
  <c r="AM104" i="4"/>
  <c r="O88" i="4"/>
  <c r="AS65" i="4"/>
  <c r="BJ110" i="4"/>
  <c r="D94" i="4"/>
  <c r="BL55" i="4"/>
  <c r="BG46" i="4"/>
  <c r="AN4" i="4"/>
  <c r="AT98" i="4"/>
  <c r="BF7" i="4"/>
  <c r="AP92" i="4"/>
  <c r="G7" i="4"/>
  <c r="BE31" i="4"/>
  <c r="BC48" i="4"/>
  <c r="BG29" i="4"/>
  <c r="M49" i="4"/>
  <c r="AK41" i="4"/>
  <c r="AN69" i="4"/>
  <c r="BL99" i="4"/>
  <c r="AD36" i="4"/>
  <c r="AU72" i="4"/>
  <c r="U57" i="4"/>
  <c r="X88" i="4"/>
  <c r="K23" i="4"/>
  <c r="O26" i="4"/>
  <c r="K22" i="4"/>
  <c r="AP55" i="4"/>
  <c r="AR102" i="4"/>
  <c r="D29" i="4"/>
  <c r="O115" i="4"/>
  <c r="BA53" i="4"/>
  <c r="AE25" i="4"/>
  <c r="E23" i="4"/>
  <c r="AS104" i="4"/>
  <c r="AD17" i="4"/>
  <c r="O14" i="4"/>
  <c r="AO54" i="4"/>
  <c r="AD114" i="4"/>
  <c r="AV72" i="4"/>
  <c r="BC107" i="4"/>
  <c r="AD14" i="4"/>
  <c r="BB104" i="4"/>
  <c r="AS8" i="4"/>
  <c r="U38" i="4"/>
  <c r="M33" i="4"/>
  <c r="Z59" i="4"/>
  <c r="AS19" i="4"/>
  <c r="BC114" i="4"/>
  <c r="H22" i="4"/>
  <c r="AQ96" i="4"/>
  <c r="BB18" i="4"/>
  <c r="X18" i="4"/>
  <c r="W21" i="4"/>
  <c r="BL45" i="4"/>
  <c r="AZ64" i="4"/>
  <c r="BL85" i="4"/>
  <c r="AZ91" i="4"/>
  <c r="AA25" i="4"/>
  <c r="J29" i="4"/>
  <c r="BH82" i="4"/>
  <c r="AK33" i="4"/>
  <c r="V103" i="4"/>
  <c r="H6" i="4"/>
  <c r="D13" i="4"/>
  <c r="AM15" i="4"/>
  <c r="BD105" i="4"/>
  <c r="BD20" i="4"/>
  <c r="AJ7" i="4"/>
  <c r="BH39" i="4"/>
  <c r="AD77" i="4"/>
  <c r="BH42" i="4"/>
  <c r="E78" i="4"/>
  <c r="T117" i="4"/>
  <c r="BI13" i="4"/>
  <c r="AT51" i="4"/>
  <c r="AA41" i="4"/>
  <c r="AO46" i="4"/>
  <c r="AL46" i="4"/>
  <c r="BH45" i="4"/>
  <c r="BG112" i="4"/>
  <c r="BL103" i="4"/>
  <c r="AT16" i="4"/>
  <c r="BH36" i="4"/>
  <c r="BA69" i="4"/>
  <c r="P23" i="4"/>
  <c r="BJ105" i="4"/>
  <c r="AS92" i="4"/>
  <c r="BB29" i="4"/>
  <c r="AC69" i="4"/>
  <c r="AF62" i="4"/>
  <c r="AD26" i="4"/>
  <c r="E105" i="4"/>
  <c r="BL18" i="4"/>
  <c r="H56" i="4"/>
  <c r="BH34" i="4"/>
  <c r="AR66" i="4"/>
  <c r="W33" i="4"/>
  <c r="K57" i="4"/>
  <c r="AO51" i="4"/>
  <c r="X78" i="4"/>
  <c r="BK85" i="4"/>
  <c r="X45" i="4"/>
  <c r="AV27" i="4"/>
  <c r="AV33" i="4"/>
  <c r="Y81" i="4"/>
  <c r="AK78" i="4"/>
  <c r="BL109" i="4"/>
  <c r="Y58" i="4"/>
  <c r="AR58" i="4"/>
  <c r="BD18" i="4"/>
  <c r="BB34" i="4"/>
  <c r="Z50" i="4"/>
  <c r="AK48" i="4"/>
  <c r="D34" i="4"/>
  <c r="AE83" i="4"/>
  <c r="G30" i="4"/>
  <c r="BF31" i="4"/>
  <c r="H112" i="4"/>
  <c r="AJ99" i="4"/>
  <c r="V94" i="4"/>
  <c r="G25" i="4"/>
  <c r="E87" i="4"/>
  <c r="AF88" i="4"/>
  <c r="BK93" i="4"/>
  <c r="AM67" i="4"/>
  <c r="AT111" i="4"/>
  <c r="D78" i="4"/>
  <c r="P36" i="4"/>
  <c r="P5" i="4"/>
  <c r="BA92" i="4"/>
  <c r="F84" i="4"/>
  <c r="BK115" i="4"/>
  <c r="T106" i="4"/>
  <c r="BF38" i="4"/>
  <c r="AT84" i="4"/>
  <c r="BF42" i="4"/>
  <c r="BG54" i="4"/>
  <c r="AP4" i="4"/>
  <c r="AU74" i="4"/>
  <c r="BH4" i="4"/>
  <c r="K56" i="4"/>
  <c r="BB105" i="4"/>
  <c r="BD45" i="4"/>
  <c r="AF15" i="4"/>
  <c r="BF69" i="4"/>
  <c r="G4" i="4"/>
  <c r="M47" i="4"/>
  <c r="Z40" i="4"/>
  <c r="G46" i="4"/>
  <c r="AL41" i="4"/>
  <c r="AD111" i="4"/>
  <c r="BK117" i="4"/>
  <c r="O73" i="4"/>
  <c r="AC94" i="4"/>
  <c r="BF26" i="4"/>
  <c r="AK110" i="4"/>
  <c r="F16" i="4"/>
  <c r="BL75" i="4"/>
  <c r="BD108" i="4"/>
  <c r="J27" i="4"/>
  <c r="AA6" i="4"/>
  <c r="BF61" i="4"/>
  <c r="BI54" i="4"/>
  <c r="J50" i="4"/>
  <c r="P56" i="4"/>
  <c r="BC56" i="4"/>
  <c r="N89" i="4"/>
  <c r="AR103" i="4"/>
  <c r="V22" i="4"/>
  <c r="BE27" i="4"/>
  <c r="BJ51" i="4"/>
  <c r="D32" i="4"/>
  <c r="BA57" i="4"/>
  <c r="AQ47" i="4"/>
  <c r="K48" i="4"/>
  <c r="BG80" i="4"/>
  <c r="W90" i="4"/>
  <c r="G90" i="4"/>
  <c r="K51" i="4"/>
  <c r="AD56" i="4"/>
  <c r="BH67" i="4"/>
  <c r="AF52" i="4"/>
  <c r="AO110" i="4"/>
  <c r="K19" i="4"/>
  <c r="BJ45" i="4"/>
  <c r="AC76" i="4"/>
  <c r="V26" i="4"/>
  <c r="Y67" i="4"/>
  <c r="AE102" i="4"/>
  <c r="H44" i="4"/>
  <c r="Z67" i="4"/>
  <c r="BB54" i="4"/>
  <c r="D43" i="4"/>
  <c r="AZ106" i="4"/>
  <c r="X101" i="4"/>
  <c r="J58" i="4"/>
  <c r="O39" i="4"/>
  <c r="P78" i="4"/>
  <c r="BE106" i="4"/>
  <c r="BF99" i="4"/>
  <c r="T99" i="4"/>
  <c r="K26" i="4"/>
  <c r="P86" i="4"/>
  <c r="G67" i="4"/>
  <c r="U96" i="4"/>
  <c r="Y30" i="4"/>
  <c r="N74" i="4"/>
  <c r="N39" i="4"/>
  <c r="F94" i="4"/>
  <c r="O79" i="4"/>
  <c r="BI110" i="4"/>
  <c r="D59" i="4"/>
  <c r="I60" i="4"/>
  <c r="O89" i="4"/>
  <c r="BH55" i="4"/>
  <c r="BA39" i="4"/>
  <c r="AE19" i="4"/>
  <c r="AR15" i="4"/>
  <c r="BA75" i="4"/>
  <c r="V58" i="4"/>
  <c r="BC4" i="4"/>
  <c r="AP87" i="4"/>
  <c r="AJ8" i="4"/>
  <c r="T30" i="4"/>
  <c r="AZ39" i="4"/>
  <c r="AL51" i="4"/>
  <c r="AS68" i="4"/>
  <c r="AT71" i="4"/>
  <c r="Y113" i="4"/>
  <c r="AL59" i="4"/>
  <c r="AM63" i="4"/>
  <c r="AF82" i="4"/>
  <c r="L8" i="4"/>
  <c r="BI93" i="4"/>
  <c r="BK107" i="4"/>
  <c r="P40" i="4"/>
  <c r="BJ93" i="4"/>
  <c r="BG96" i="4"/>
  <c r="V95" i="4"/>
  <c r="AR5" i="4"/>
  <c r="F26" i="4"/>
  <c r="AB59" i="4"/>
  <c r="BJ111" i="4"/>
  <c r="AU90" i="4"/>
  <c r="Y115" i="4"/>
  <c r="X65" i="4"/>
  <c r="L42" i="4"/>
  <c r="L48" i="4"/>
  <c r="AL29" i="4"/>
  <c r="BG5" i="4"/>
  <c r="P29" i="4"/>
  <c r="AK15" i="4"/>
  <c r="AJ55" i="4"/>
  <c r="BC18" i="4"/>
  <c r="AP100" i="4"/>
  <c r="BI62" i="4"/>
  <c r="AJ69" i="4"/>
  <c r="AR47" i="4"/>
  <c r="AZ23" i="4"/>
  <c r="AO117" i="4"/>
  <c r="AA27" i="4"/>
  <c r="BH103" i="4"/>
  <c r="AZ70" i="4"/>
  <c r="BC41" i="4"/>
  <c r="BJ42" i="4"/>
  <c r="BE112" i="4"/>
  <c r="BL5" i="4"/>
  <c r="AM88" i="4"/>
  <c r="X55" i="4"/>
  <c r="U73" i="4"/>
  <c r="BD90" i="4"/>
  <c r="N24" i="4"/>
  <c r="AO4" i="4"/>
  <c r="BF68" i="4"/>
  <c r="AN85" i="4"/>
  <c r="AQ56" i="4"/>
  <c r="AZ97" i="4"/>
  <c r="BH108" i="4"/>
  <c r="AF51" i="4"/>
  <c r="BH113" i="4"/>
  <c r="AT39" i="4"/>
  <c r="BI94" i="4"/>
  <c r="Y60" i="4"/>
  <c r="AZ113" i="4"/>
  <c r="AU4" i="4"/>
  <c r="BG60" i="4"/>
  <c r="BK44" i="4"/>
  <c r="BA90" i="4"/>
  <c r="AU92" i="4"/>
  <c r="AJ96" i="4"/>
  <c r="AD31" i="4"/>
  <c r="G100" i="4"/>
  <c r="E18" i="4"/>
  <c r="BK62" i="4"/>
  <c r="AQ20" i="4"/>
  <c r="BH87" i="4"/>
  <c r="AK14" i="4"/>
  <c r="AO17" i="4"/>
  <c r="P94" i="4"/>
  <c r="BG77" i="4"/>
  <c r="K33" i="4"/>
  <c r="AC86" i="4"/>
  <c r="BJ35" i="4"/>
  <c r="AQ46" i="4"/>
  <c r="M5" i="4"/>
  <c r="U47" i="4"/>
  <c r="BK109" i="4"/>
  <c r="AS101" i="4"/>
  <c r="X83" i="4"/>
  <c r="BI111" i="4"/>
  <c r="BK105" i="4"/>
  <c r="AZ6" i="4"/>
  <c r="W64" i="4"/>
  <c r="AO24" i="4"/>
  <c r="V42" i="4"/>
  <c r="M109" i="4"/>
  <c r="BH78" i="4"/>
  <c r="G42" i="4"/>
  <c r="M63" i="4"/>
  <c r="BG13" i="4"/>
  <c r="AQ87" i="4"/>
  <c r="L43" i="4"/>
  <c r="AU113" i="4"/>
  <c r="AC51" i="4"/>
  <c r="Z49" i="4"/>
  <c r="BE46" i="4"/>
  <c r="D77" i="4"/>
  <c r="AD108" i="4"/>
  <c r="AQ95" i="4"/>
  <c r="Z112" i="4"/>
  <c r="BE108" i="4"/>
  <c r="BB102" i="4"/>
  <c r="J55" i="4"/>
  <c r="BG109" i="4"/>
  <c r="BE18" i="4"/>
  <c r="P18" i="4"/>
  <c r="AA101" i="4"/>
  <c r="AZ107" i="4"/>
  <c r="AM106" i="4"/>
  <c r="U63" i="4"/>
  <c r="M82" i="4"/>
  <c r="AA108" i="4"/>
  <c r="AQ60" i="4"/>
  <c r="AL100" i="4"/>
  <c r="T90" i="4"/>
  <c r="BJ80" i="4"/>
  <c r="BG111" i="4"/>
  <c r="V21" i="4"/>
  <c r="F34" i="4"/>
  <c r="BG30" i="4"/>
  <c r="H94" i="4"/>
  <c r="AA67" i="4"/>
  <c r="AZ4" i="4"/>
  <c r="BF112" i="4"/>
  <c r="BA43" i="4"/>
  <c r="O42" i="4"/>
  <c r="W77" i="4"/>
  <c r="BC25" i="4"/>
  <c r="D84" i="4"/>
  <c r="AZ30" i="4"/>
  <c r="M16" i="4"/>
  <c r="BC45" i="4"/>
  <c r="BL28" i="4"/>
  <c r="AL66" i="4"/>
  <c r="N33" i="4"/>
  <c r="F85" i="4"/>
  <c r="AO103" i="4"/>
  <c r="AA105" i="4"/>
  <c r="Z116" i="4"/>
  <c r="AN82" i="4"/>
  <c r="AO107" i="4"/>
  <c r="BL65" i="4"/>
  <c r="AL57" i="4"/>
  <c r="BH60" i="4"/>
  <c r="AC62" i="4"/>
  <c r="AU53" i="4"/>
  <c r="AK59" i="4"/>
  <c r="AS110" i="4"/>
  <c r="D109" i="4"/>
  <c r="AJ82" i="4"/>
  <c r="AR76" i="4"/>
  <c r="BC15" i="4"/>
  <c r="AK109" i="4"/>
  <c r="AZ44" i="4"/>
  <c r="AB31" i="4"/>
  <c r="AD104" i="4"/>
  <c r="AD70" i="4"/>
  <c r="AB17" i="4"/>
  <c r="AN63" i="4"/>
  <c r="AU22" i="4"/>
  <c r="AN20" i="4"/>
  <c r="P108" i="4"/>
  <c r="P58" i="4"/>
  <c r="AC20" i="4"/>
  <c r="BB42" i="4"/>
  <c r="AR18" i="4"/>
  <c r="BI43" i="4"/>
  <c r="F107" i="4"/>
  <c r="N84" i="4"/>
  <c r="BL77" i="4"/>
  <c r="BB26" i="4"/>
  <c r="AQ81" i="4"/>
  <c r="BL44" i="4"/>
  <c r="X22" i="4"/>
  <c r="AV69" i="4"/>
  <c r="P53" i="4"/>
  <c r="BC6" i="4"/>
  <c r="AC96" i="4"/>
  <c r="BH76" i="4"/>
  <c r="BE5" i="4"/>
  <c r="BH115" i="4"/>
  <c r="AL13" i="4"/>
  <c r="T35" i="4"/>
  <c r="BE35" i="4"/>
  <c r="AD15" i="4"/>
  <c r="BD86" i="4"/>
  <c r="AL72" i="4"/>
  <c r="BJ58" i="4"/>
  <c r="M65" i="4"/>
  <c r="U61" i="4"/>
  <c r="AU91" i="4"/>
  <c r="BF101" i="4"/>
  <c r="P50" i="4"/>
  <c r="AJ115" i="4"/>
  <c r="AV78" i="4"/>
  <c r="AQ48" i="4"/>
  <c r="BF78" i="4"/>
  <c r="AT36" i="4"/>
  <c r="AL62" i="4"/>
  <c r="L29" i="4"/>
  <c r="AA38" i="4"/>
  <c r="BE63" i="4"/>
  <c r="BK24" i="4"/>
  <c r="L108" i="4"/>
  <c r="BJ83" i="4"/>
  <c r="BI60" i="4"/>
  <c r="V51" i="4"/>
  <c r="AJ36" i="4"/>
  <c r="BI14" i="4"/>
  <c r="Z32" i="4"/>
  <c r="Y71" i="4"/>
  <c r="BF5" i="4"/>
  <c r="H100" i="4"/>
  <c r="BD32" i="4"/>
  <c r="L20" i="4"/>
  <c r="BF60" i="4"/>
  <c r="AN106" i="4"/>
  <c r="H65" i="4"/>
  <c r="T65" i="4"/>
  <c r="BH65" i="4"/>
  <c r="AK70" i="4"/>
  <c r="AF112" i="4"/>
  <c r="BH101" i="4"/>
  <c r="AR84" i="4"/>
  <c r="Y4" i="4"/>
  <c r="BJ34" i="4"/>
  <c r="N115" i="4"/>
  <c r="AK69" i="4"/>
  <c r="D90" i="4"/>
  <c r="U116" i="4"/>
  <c r="BL21" i="4"/>
  <c r="Z58" i="4"/>
  <c r="AE116" i="4"/>
  <c r="BG26" i="4"/>
  <c r="X4" i="4"/>
  <c r="AT95" i="4"/>
  <c r="BK42" i="4"/>
  <c r="AD25" i="4"/>
  <c r="AA33" i="4"/>
  <c r="Y5" i="4"/>
  <c r="BF98" i="4"/>
  <c r="AJ80" i="4"/>
  <c r="O44" i="4"/>
  <c r="AV74" i="4"/>
  <c r="AP52" i="4"/>
  <c r="BI100" i="4"/>
  <c r="AM6" i="4"/>
  <c r="AS67" i="4"/>
  <c r="BA88" i="4"/>
  <c r="AF66" i="4"/>
  <c r="BE86" i="4"/>
  <c r="T46" i="4"/>
  <c r="AN87" i="4"/>
  <c r="AN86" i="4"/>
  <c r="AJ104" i="4"/>
  <c r="K54" i="4"/>
  <c r="AQ34" i="4"/>
  <c r="BA44" i="4"/>
  <c r="D5" i="4"/>
  <c r="AA90" i="4"/>
  <c r="AK106" i="4"/>
  <c r="AJ21" i="4"/>
  <c r="BK46" i="4"/>
  <c r="AB40" i="4"/>
  <c r="AO22" i="4"/>
  <c r="V18" i="4"/>
  <c r="AS71" i="4"/>
  <c r="H89" i="4"/>
  <c r="BI64" i="4"/>
  <c r="AV116" i="4"/>
  <c r="AM116" i="4"/>
  <c r="D101" i="4"/>
  <c r="Y82" i="4"/>
  <c r="BB78" i="4"/>
  <c r="AM89" i="4"/>
  <c r="BL95" i="4"/>
  <c r="AF46" i="4"/>
  <c r="AP81" i="4"/>
  <c r="P72" i="4"/>
  <c r="Y103" i="4"/>
  <c r="P21" i="4"/>
  <c r="AC73" i="4"/>
  <c r="AF79" i="4"/>
  <c r="AC70" i="4"/>
  <c r="Z22" i="4"/>
  <c r="AD40" i="4"/>
  <c r="AM83" i="4"/>
  <c r="AV91" i="4"/>
  <c r="BJ13" i="4"/>
  <c r="AD18" i="4"/>
  <c r="V117" i="4"/>
  <c r="AO66" i="4"/>
  <c r="P42" i="4"/>
  <c r="AE46" i="4"/>
  <c r="BE85" i="4"/>
  <c r="N72" i="4"/>
  <c r="BL111" i="4"/>
  <c r="BD96" i="4"/>
  <c r="AV50" i="4"/>
  <c r="BL17" i="4"/>
  <c r="BD40" i="4"/>
  <c r="H107" i="4"/>
  <c r="AJ100" i="4"/>
  <c r="AZ112" i="4"/>
  <c r="AV35" i="4"/>
  <c r="AT79" i="4"/>
  <c r="BF30" i="4"/>
  <c r="BE7" i="4"/>
  <c r="AF106" i="4"/>
  <c r="AM82" i="4"/>
  <c r="O48" i="4"/>
  <c r="Y21" i="4"/>
  <c r="H30" i="4"/>
  <c r="BJ26" i="4"/>
  <c r="AZ57" i="4"/>
  <c r="BC66" i="4"/>
  <c r="BB82" i="4"/>
  <c r="AJ73" i="4"/>
  <c r="AS107" i="4"/>
  <c r="H66" i="4"/>
  <c r="AP22" i="4"/>
  <c r="BC80" i="4"/>
  <c r="BC65" i="4"/>
  <c r="AT89" i="4"/>
  <c r="AU23" i="4"/>
  <c r="AR92" i="4"/>
  <c r="BB65" i="4"/>
  <c r="I51" i="4"/>
  <c r="BE93" i="4"/>
  <c r="AK55" i="4"/>
  <c r="BL70" i="4"/>
  <c r="W15" i="4"/>
  <c r="P65" i="4"/>
  <c r="AN7" i="4"/>
  <c r="AL102" i="4"/>
  <c r="U74" i="4"/>
  <c r="AP96" i="4"/>
  <c r="J84" i="4"/>
  <c r="AK74" i="4"/>
  <c r="BB80" i="4"/>
  <c r="AA96" i="4"/>
  <c r="AQ94" i="4"/>
  <c r="AF23" i="4"/>
  <c r="BG56" i="4"/>
  <c r="AB55" i="4"/>
  <c r="AZ47" i="4"/>
  <c r="G6" i="4"/>
  <c r="BG73" i="4"/>
  <c r="AD89" i="4"/>
  <c r="AR4" i="4"/>
  <c r="BJ39" i="4"/>
  <c r="G73" i="4"/>
  <c r="BJ66" i="4"/>
  <c r="BE42" i="4"/>
  <c r="L81" i="4"/>
  <c r="BI47" i="4"/>
  <c r="BD13" i="4"/>
  <c r="AN50" i="4"/>
  <c r="G48" i="4"/>
  <c r="AZ93" i="4"/>
  <c r="AR99" i="4"/>
  <c r="G18" i="4"/>
  <c r="G69" i="4"/>
  <c r="BG57" i="4"/>
  <c r="E70" i="4"/>
  <c r="D111" i="4"/>
  <c r="AK96" i="4"/>
  <c r="AJ72" i="4"/>
  <c r="BH107" i="4"/>
  <c r="AS33" i="4"/>
  <c r="AL53" i="4"/>
  <c r="AF89" i="4"/>
  <c r="AN95" i="4"/>
  <c r="E97" i="4"/>
  <c r="BJ62" i="4"/>
  <c r="BF71" i="4"/>
  <c r="BD16" i="4"/>
  <c r="AL94" i="4"/>
  <c r="AA16" i="4"/>
  <c r="AR22" i="4"/>
  <c r="BG23" i="4"/>
  <c r="V20" i="4"/>
  <c r="BC99" i="4"/>
  <c r="BB8" i="4"/>
  <c r="BA109" i="4"/>
  <c r="AN66" i="4"/>
  <c r="J22" i="4"/>
  <c r="AP53" i="4"/>
  <c r="AP102" i="4"/>
  <c r="BA94" i="4"/>
  <c r="BF100" i="4"/>
  <c r="BC34" i="4"/>
  <c r="N43" i="4"/>
  <c r="AO115" i="4"/>
  <c r="AF7" i="4"/>
  <c r="X30" i="4"/>
  <c r="BI5" i="4"/>
  <c r="X79" i="4"/>
  <c r="BJ108" i="4"/>
  <c r="AC19" i="4"/>
  <c r="BD106" i="4"/>
  <c r="X60" i="4"/>
  <c r="AP20" i="4"/>
  <c r="E60" i="4"/>
  <c r="BI48" i="4"/>
  <c r="AB73" i="4"/>
  <c r="E94" i="4"/>
  <c r="AN68" i="4"/>
  <c r="N7" i="4"/>
  <c r="N58" i="4"/>
  <c r="V59" i="4"/>
  <c r="BE95" i="4"/>
  <c r="P113" i="4"/>
  <c r="AB14" i="4"/>
  <c r="Z14" i="4"/>
  <c r="BI84" i="4"/>
  <c r="H55" i="4"/>
  <c r="BL35" i="4"/>
  <c r="T110" i="4"/>
  <c r="AD90" i="4"/>
  <c r="F36" i="4"/>
  <c r="AK7" i="4"/>
  <c r="BE17" i="4"/>
  <c r="D96" i="4"/>
  <c r="AU15" i="4"/>
  <c r="AB52" i="4"/>
  <c r="BI61" i="4"/>
  <c r="AL55" i="4"/>
  <c r="D81" i="4"/>
  <c r="O80" i="4"/>
  <c r="AR88" i="4"/>
  <c r="AQ97" i="4"/>
  <c r="BG50" i="4"/>
  <c r="V41" i="4"/>
  <c r="Y85" i="4"/>
  <c r="P110" i="4"/>
  <c r="BH63" i="4"/>
  <c r="AE106" i="4"/>
  <c r="N87" i="4"/>
  <c r="L95" i="4"/>
  <c r="BE61" i="4"/>
  <c r="N38" i="4"/>
  <c r="AO90" i="4"/>
  <c r="AM29" i="4"/>
  <c r="AO98" i="4"/>
  <c r="BK59" i="4"/>
  <c r="AZ96" i="4"/>
  <c r="AP35" i="4"/>
  <c r="AV47" i="4"/>
  <c r="L44" i="4"/>
  <c r="AJ31" i="4"/>
  <c r="AV66" i="4"/>
  <c r="BG17" i="4"/>
  <c r="F76" i="4"/>
  <c r="AB91" i="4"/>
  <c r="Z34" i="4"/>
  <c r="AT14" i="4"/>
  <c r="BC90" i="4"/>
  <c r="AT92" i="4"/>
  <c r="BF29" i="4"/>
  <c r="AD23" i="4"/>
  <c r="Y110" i="4"/>
  <c r="BL60" i="4"/>
  <c r="BH109" i="4"/>
  <c r="P77" i="4"/>
  <c r="BK99" i="4"/>
  <c r="G80" i="4"/>
  <c r="AF69" i="4"/>
  <c r="AO114" i="4"/>
  <c r="AV79" i="4"/>
  <c r="W26" i="4"/>
  <c r="J38" i="4"/>
  <c r="G36" i="4"/>
  <c r="AV84" i="4"/>
  <c r="BB73" i="4"/>
  <c r="AF54" i="4"/>
  <c r="AT23" i="4"/>
  <c r="L63" i="4"/>
  <c r="AU111" i="4"/>
  <c r="D25" i="4"/>
  <c r="Z17" i="4"/>
  <c r="AM101" i="4"/>
  <c r="K113" i="4"/>
  <c r="BJ67" i="4"/>
  <c r="BD28" i="4"/>
  <c r="AJ64" i="4"/>
  <c r="AP48" i="4"/>
  <c r="AP107" i="4"/>
  <c r="Z57" i="4"/>
  <c r="AJ66" i="4"/>
  <c r="I33" i="4"/>
  <c r="Z87" i="4"/>
  <c r="V39" i="4"/>
  <c r="AZ76" i="4"/>
  <c r="AR74" i="4"/>
  <c r="BJ96" i="4"/>
  <c r="AO31" i="4"/>
  <c r="X74" i="4"/>
  <c r="W96" i="4"/>
  <c r="G77" i="4"/>
  <c r="BH106" i="4"/>
  <c r="AC15" i="4"/>
  <c r="D80" i="4"/>
  <c r="AJ29" i="4"/>
  <c r="L70" i="4"/>
  <c r="N35" i="4"/>
  <c r="AP82" i="4"/>
  <c r="G96" i="4"/>
  <c r="BG83" i="4"/>
  <c r="AE93" i="4"/>
  <c r="G109" i="4"/>
  <c r="AJ19" i="4"/>
  <c r="AM68" i="4"/>
  <c r="AM33" i="4"/>
  <c r="Z80" i="4"/>
  <c r="BF88" i="4"/>
  <c r="T45" i="4"/>
  <c r="V97" i="4"/>
  <c r="BD81" i="4"/>
  <c r="AF116" i="4"/>
  <c r="O72" i="4"/>
  <c r="T74" i="4"/>
  <c r="I7" i="4"/>
  <c r="AB102" i="4"/>
  <c r="J39" i="4"/>
  <c r="AN33" i="4"/>
  <c r="AZ46" i="4"/>
  <c r="AN101" i="4"/>
  <c r="AJ38" i="4"/>
  <c r="AT46" i="4"/>
  <c r="BC97" i="4"/>
  <c r="AT31" i="4"/>
  <c r="BK45" i="4"/>
  <c r="AN5" i="4"/>
  <c r="BJ97" i="4"/>
  <c r="U70" i="4"/>
  <c r="AM94" i="4"/>
  <c r="AO68" i="4"/>
  <c r="G52" i="4"/>
  <c r="AT105" i="4"/>
  <c r="W78" i="4"/>
  <c r="AF81" i="4"/>
  <c r="AB36" i="4"/>
  <c r="AK4" i="4"/>
  <c r="BG58" i="4"/>
  <c r="BH28" i="4"/>
  <c r="V85" i="4"/>
  <c r="BK15" i="4"/>
  <c r="AK34" i="4"/>
  <c r="BA47" i="4"/>
  <c r="AS55" i="4"/>
  <c r="AT99" i="4"/>
  <c r="BD36" i="4"/>
  <c r="AK56" i="4"/>
  <c r="AP33" i="4"/>
  <c r="BL67" i="4"/>
  <c r="BI6" i="4"/>
  <c r="BA87" i="4"/>
  <c r="P81" i="4"/>
  <c r="AL38" i="4"/>
  <c r="T49" i="4"/>
  <c r="AB86" i="4"/>
  <c r="AT49" i="4"/>
  <c r="BA63" i="4"/>
  <c r="AO60" i="4"/>
  <c r="H81" i="4"/>
  <c r="T50" i="4"/>
  <c r="BK35" i="4"/>
  <c r="BC33" i="4"/>
  <c r="AB44" i="4"/>
  <c r="AQ117" i="4"/>
  <c r="E40" i="4"/>
  <c r="AL7" i="4"/>
  <c r="H90" i="4"/>
  <c r="X89" i="4"/>
  <c r="BK90" i="4"/>
  <c r="T28" i="4"/>
  <c r="I56" i="4"/>
  <c r="BI41" i="4"/>
  <c r="AJ51" i="4"/>
  <c r="BG71" i="4"/>
  <c r="K65" i="4"/>
  <c r="P54" i="4"/>
  <c r="AL33" i="4"/>
  <c r="BG72" i="4"/>
  <c r="BJ116" i="4"/>
  <c r="P75" i="4"/>
  <c r="BI116" i="4"/>
  <c r="T34" i="4"/>
  <c r="BE59" i="4"/>
  <c r="BJ4" i="4"/>
  <c r="K104" i="4"/>
  <c r="AQ25" i="4"/>
  <c r="AL79" i="4"/>
  <c r="U79" i="4"/>
  <c r="I116" i="4"/>
  <c r="BI58" i="4"/>
  <c r="G31" i="4"/>
  <c r="P14" i="4"/>
  <c r="I54" i="4"/>
  <c r="P41" i="4"/>
  <c r="BJ31" i="4"/>
  <c r="AR49" i="4"/>
  <c r="BH117" i="4"/>
  <c r="V90" i="4"/>
  <c r="AQ40" i="4"/>
  <c r="E69" i="4"/>
  <c r="P55" i="4"/>
  <c r="BB77" i="4"/>
  <c r="I85" i="4"/>
  <c r="AF91" i="4"/>
  <c r="J106" i="4"/>
  <c r="AP106" i="4"/>
  <c r="BL54" i="4"/>
  <c r="AQ44" i="4"/>
  <c r="AB16" i="4"/>
  <c r="AV117" i="4"/>
  <c r="AT13" i="4"/>
  <c r="AB90" i="4"/>
  <c r="AF101" i="4"/>
  <c r="AP112" i="4"/>
  <c r="AL101" i="4"/>
  <c r="AM95" i="4"/>
  <c r="AR34" i="4"/>
  <c r="BL16" i="4"/>
  <c r="AK67" i="4"/>
  <c r="V23" i="4"/>
  <c r="BB99" i="4"/>
  <c r="BC59" i="4"/>
  <c r="BB45" i="4"/>
  <c r="BD59" i="4"/>
  <c r="BF86" i="4"/>
  <c r="AP25" i="4"/>
  <c r="N71" i="4"/>
  <c r="AK49" i="4"/>
  <c r="BI33" i="4"/>
  <c r="BC69" i="4"/>
  <c r="BC117" i="4"/>
  <c r="AV100" i="4"/>
  <c r="W82" i="4"/>
  <c r="BF46" i="4"/>
  <c r="AF84" i="4"/>
  <c r="AV13" i="4"/>
  <c r="AD35" i="4"/>
  <c r="V19" i="4"/>
  <c r="M91" i="4"/>
  <c r="AP6" i="4"/>
  <c r="AV85" i="4"/>
  <c r="AV22" i="4"/>
  <c r="D107" i="4"/>
  <c r="BF34" i="4"/>
  <c r="AS84" i="4"/>
  <c r="T69" i="4"/>
  <c r="BG97" i="4"/>
  <c r="AL47" i="4"/>
  <c r="V105" i="4"/>
  <c r="BK26" i="4"/>
  <c r="BH100" i="4"/>
  <c r="G8" i="4"/>
  <c r="AL98" i="4"/>
  <c r="BI73" i="4"/>
  <c r="U108" i="4"/>
  <c r="AO34" i="4"/>
  <c r="AP34" i="4"/>
  <c r="AR54" i="4"/>
  <c r="X56" i="4"/>
  <c r="AR6" i="4"/>
  <c r="U105" i="4"/>
  <c r="AN15" i="4"/>
  <c r="F48" i="4"/>
  <c r="L54" i="4"/>
  <c r="AB112" i="4"/>
  <c r="BA83" i="4"/>
  <c r="BI103" i="4"/>
  <c r="AE96" i="4"/>
  <c r="BK57" i="4"/>
  <c r="AV14" i="4"/>
  <c r="AM115" i="4"/>
  <c r="Z27" i="4"/>
  <c r="AQ73" i="4"/>
  <c r="AT94" i="4"/>
  <c r="AS61" i="4"/>
  <c r="BL22" i="4"/>
  <c r="BK70" i="4"/>
  <c r="O56" i="4"/>
  <c r="AN113" i="4"/>
  <c r="AS13" i="4"/>
  <c r="D99" i="4"/>
  <c r="K70" i="4"/>
  <c r="AA113" i="4"/>
  <c r="BD4" i="4"/>
  <c r="M50" i="4"/>
  <c r="BE76" i="4"/>
  <c r="BE54" i="4"/>
  <c r="AL107" i="4"/>
  <c r="AO18" i="4"/>
  <c r="Z16" i="4"/>
  <c r="AF97" i="4"/>
  <c r="L66" i="4"/>
  <c r="E72" i="4"/>
  <c r="AE80" i="4"/>
  <c r="AD98" i="4"/>
  <c r="H113" i="4"/>
  <c r="V69" i="4"/>
  <c r="U86" i="4"/>
  <c r="AB61" i="4"/>
  <c r="AQ113" i="4"/>
  <c r="BF25" i="4"/>
  <c r="T109" i="4"/>
  <c r="AM31" i="4"/>
  <c r="J117" i="4"/>
  <c r="J95" i="4"/>
  <c r="AS50" i="4"/>
  <c r="G51" i="4"/>
  <c r="U94" i="4"/>
  <c r="BH96" i="4"/>
  <c r="AZ69" i="4"/>
  <c r="AU110" i="4"/>
  <c r="AT42" i="4"/>
  <c r="BK96" i="4"/>
  <c r="AV38" i="4"/>
  <c r="W72" i="4"/>
  <c r="V35" i="4"/>
  <c r="BB109" i="4"/>
  <c r="AT101" i="4"/>
  <c r="U24" i="4"/>
  <c r="F67" i="4"/>
  <c r="AJ93" i="4"/>
  <c r="M28" i="4"/>
  <c r="BD8" i="4"/>
  <c r="E34" i="4"/>
  <c r="AF99" i="4"/>
  <c r="BJ36" i="4"/>
  <c r="BI79" i="4"/>
  <c r="D16" i="4"/>
  <c r="AK98" i="4"/>
  <c r="BJ52" i="4"/>
  <c r="BE13" i="4"/>
  <c r="AC5" i="4"/>
  <c r="AL19" i="4"/>
  <c r="BC103" i="4"/>
  <c r="F46" i="4"/>
  <c r="D62" i="4"/>
  <c r="BD73" i="4"/>
  <c r="U102" i="4"/>
  <c r="BE83" i="4"/>
  <c r="G14" i="4"/>
  <c r="AD64" i="4"/>
  <c r="BB69" i="4"/>
  <c r="AD74" i="4"/>
  <c r="AL35" i="4"/>
  <c r="AJ17" i="4"/>
  <c r="AN74" i="4"/>
  <c r="AJ75" i="4"/>
  <c r="AC95" i="4"/>
  <c r="U60" i="4"/>
  <c r="BL42" i="4"/>
  <c r="X95" i="4"/>
  <c r="V17" i="4"/>
  <c r="AU50" i="4"/>
  <c r="E96" i="4"/>
  <c r="BA50" i="4"/>
  <c r="AF33" i="4"/>
  <c r="BD116" i="4"/>
  <c r="BI26" i="4"/>
  <c r="BK27" i="4"/>
  <c r="D20" i="4"/>
  <c r="BF16" i="4"/>
  <c r="K30" i="4"/>
  <c r="V111" i="4"/>
  <c r="P66" i="4"/>
  <c r="AD55" i="4"/>
  <c r="J59" i="4"/>
  <c r="AA59" i="4"/>
  <c r="AV63" i="4"/>
  <c r="BL64" i="4"/>
  <c r="I21" i="4"/>
  <c r="AV81" i="4"/>
  <c r="AO102" i="4"/>
  <c r="AQ71" i="4"/>
  <c r="Z114" i="4"/>
  <c r="AV114" i="4"/>
  <c r="AC59" i="4"/>
  <c r="BE96" i="4"/>
  <c r="AA43" i="4"/>
  <c r="AS75" i="4"/>
  <c r="AS98" i="4"/>
  <c r="AE24" i="4"/>
  <c r="AT108" i="4"/>
  <c r="AU84" i="4"/>
  <c r="BL100" i="4"/>
  <c r="N96" i="4"/>
  <c r="T54" i="4"/>
  <c r="AU31" i="4"/>
  <c r="BB59" i="4"/>
  <c r="AL5" i="4"/>
  <c r="AF45" i="4"/>
  <c r="K78" i="4"/>
  <c r="AP15" i="4"/>
  <c r="AF63" i="4"/>
  <c r="BK28" i="4"/>
  <c r="I57" i="4"/>
  <c r="T18" i="4"/>
  <c r="BC76" i="4"/>
  <c r="AJ18" i="4"/>
  <c r="L7" i="4"/>
  <c r="AP67" i="4"/>
  <c r="AO99" i="4"/>
  <c r="BG102" i="4"/>
  <c r="X33" i="4"/>
  <c r="O49" i="4"/>
  <c r="W4" i="4"/>
  <c r="N40" i="4"/>
  <c r="AS4" i="4"/>
  <c r="H78" i="4"/>
  <c r="AO111" i="4"/>
  <c r="O98" i="4"/>
  <c r="BD78" i="4"/>
  <c r="AL4" i="4"/>
  <c r="AB20" i="4"/>
  <c r="J66" i="4"/>
  <c r="Y76" i="4"/>
  <c r="AU45" i="4"/>
  <c r="AA107" i="4"/>
  <c r="AJ67" i="4"/>
  <c r="AP114" i="4"/>
  <c r="AF44" i="4"/>
  <c r="U67" i="4"/>
  <c r="Y24" i="4"/>
  <c r="AV46" i="4"/>
  <c r="AS27" i="4"/>
  <c r="AK81" i="4"/>
  <c r="BG98" i="4"/>
  <c r="D45" i="4"/>
  <c r="BI90" i="4"/>
  <c r="H64" i="4"/>
  <c r="H38" i="4"/>
  <c r="AP72" i="4"/>
  <c r="BB24" i="4"/>
  <c r="Y78" i="4"/>
  <c r="AQ26" i="4"/>
  <c r="AE58" i="4"/>
  <c r="M40" i="4"/>
  <c r="AT115" i="4"/>
  <c r="AV97" i="4"/>
  <c r="AT90" i="4"/>
  <c r="AM40" i="4"/>
  <c r="W22" i="4"/>
  <c r="W27" i="4"/>
  <c r="AQ69" i="4"/>
  <c r="AS17" i="4"/>
  <c r="BJ72" i="4"/>
  <c r="BH50" i="4"/>
  <c r="BD25" i="4"/>
  <c r="BJ89" i="4"/>
  <c r="BC26" i="4"/>
  <c r="AQ90" i="4"/>
  <c r="BK39" i="4"/>
  <c r="AZ89" i="4"/>
  <c r="BI85" i="4"/>
  <c r="T62" i="4"/>
  <c r="AU62" i="4"/>
  <c r="L34" i="4"/>
  <c r="BE80" i="4"/>
  <c r="N68" i="4"/>
  <c r="BH24" i="4"/>
  <c r="BJ100" i="4"/>
  <c r="BK33" i="4"/>
  <c r="BB25" i="4"/>
  <c r="AO70" i="4"/>
  <c r="L41" i="4"/>
  <c r="V70" i="4"/>
  <c r="AZ79" i="4"/>
  <c r="AV68" i="4"/>
  <c r="BA66" i="4"/>
  <c r="G114" i="4"/>
  <c r="BK82" i="4"/>
  <c r="AF4" i="4"/>
  <c r="BF103" i="4"/>
  <c r="BG43" i="4"/>
  <c r="BC71" i="4"/>
  <c r="BE53" i="4"/>
  <c r="AN100" i="4"/>
  <c r="I97" i="4"/>
  <c r="AZ74" i="4"/>
  <c r="AL96" i="4"/>
  <c r="AP109" i="4"/>
  <c r="AS108" i="4"/>
  <c r="AR90" i="4"/>
  <c r="BA7" i="4"/>
  <c r="AQ57" i="4"/>
  <c r="L55" i="4"/>
  <c r="AZ34" i="4"/>
  <c r="AD95" i="4"/>
  <c r="G116" i="4"/>
  <c r="AE57" i="4"/>
  <c r="Y88" i="4"/>
  <c r="AM70" i="4"/>
  <c r="AK26" i="4"/>
  <c r="BK20" i="4"/>
  <c r="AD73" i="4"/>
  <c r="H53" i="4"/>
  <c r="V62" i="4"/>
  <c r="BD15" i="4"/>
  <c r="AA4" i="4"/>
  <c r="BD102" i="4"/>
  <c r="AO59" i="4"/>
  <c r="BC57" i="4"/>
  <c r="AR107" i="4"/>
  <c r="BL92" i="4"/>
  <c r="BK53" i="4"/>
  <c r="AU104" i="4"/>
  <c r="P8" i="4"/>
  <c r="AA44" i="4"/>
  <c r="O32" i="4"/>
  <c r="BD93" i="4"/>
  <c r="AP31" i="4"/>
  <c r="BH91" i="4"/>
  <c r="BI87" i="4"/>
  <c r="BI55" i="4"/>
  <c r="AL82" i="4"/>
  <c r="W41" i="4"/>
  <c r="K76" i="4"/>
  <c r="AM53" i="4"/>
  <c r="AL48" i="4"/>
  <c r="AU27" i="4"/>
  <c r="AP24" i="4"/>
  <c r="AR68" i="4"/>
  <c r="BI102" i="4"/>
  <c r="Z88" i="4"/>
  <c r="BE14" i="4"/>
  <c r="BK74" i="4"/>
  <c r="BK48" i="4"/>
  <c r="AS28" i="4"/>
  <c r="E73" i="4"/>
  <c r="J112" i="4"/>
  <c r="P48" i="4"/>
  <c r="BJ41" i="4"/>
  <c r="BE79" i="4"/>
  <c r="V54" i="4"/>
  <c r="W93" i="4"/>
  <c r="AV49" i="4"/>
  <c r="AD78" i="4"/>
  <c r="D92" i="4"/>
  <c r="AV15" i="4"/>
  <c r="AF5" i="4"/>
  <c r="J62" i="4"/>
  <c r="P73" i="4"/>
  <c r="BC96" i="4"/>
  <c r="BK67" i="4"/>
  <c r="AQ58" i="4"/>
  <c r="P22" i="4"/>
  <c r="M46" i="4"/>
  <c r="N50" i="4"/>
  <c r="BB23" i="4"/>
  <c r="J48" i="4"/>
  <c r="BK41" i="4"/>
  <c r="Y95" i="4"/>
  <c r="Y108" i="4"/>
  <c r="G83" i="4"/>
  <c r="BI63" i="4"/>
  <c r="AE85" i="4"/>
  <c r="V6" i="4"/>
  <c r="AE94" i="4"/>
  <c r="BI70" i="4"/>
  <c r="AR13" i="4"/>
  <c r="BA104" i="4"/>
  <c r="X90" i="4"/>
  <c r="F60" i="4"/>
  <c r="BE24" i="4"/>
  <c r="BL62" i="4"/>
  <c r="BL114" i="4"/>
  <c r="AV99" i="4"/>
  <c r="BE16" i="4"/>
  <c r="I55" i="4"/>
  <c r="AU67" i="4"/>
  <c r="AP111" i="4"/>
  <c r="AZ84" i="4"/>
  <c r="Y102" i="4"/>
  <c r="N109" i="4"/>
  <c r="P43" i="4"/>
  <c r="BE100" i="4"/>
  <c r="BJ19" i="4"/>
  <c r="AF77" i="4"/>
  <c r="D44" i="4"/>
  <c r="AF42" i="4"/>
  <c r="O40" i="4"/>
  <c r="AV108" i="4"/>
  <c r="E63" i="4"/>
  <c r="BA31" i="4"/>
  <c r="AP43" i="4"/>
  <c r="AB47" i="4"/>
  <c r="AK71" i="4"/>
  <c r="AB13" i="4"/>
  <c r="AM34" i="4"/>
  <c r="AO112" i="4"/>
  <c r="D112" i="4"/>
  <c r="BI45" i="4"/>
  <c r="J104" i="4"/>
  <c r="BL39" i="4"/>
  <c r="V43" i="4"/>
  <c r="BG91" i="4"/>
  <c r="P76" i="4"/>
  <c r="BB108" i="4"/>
  <c r="AQ108" i="4"/>
  <c r="H8" i="4"/>
  <c r="BE57" i="4"/>
  <c r="W44" i="4"/>
  <c r="P15" i="4"/>
  <c r="BA58" i="4"/>
  <c r="N17" i="4"/>
  <c r="BH37" i="4"/>
  <c r="AS24" i="4"/>
  <c r="BF18" i="4"/>
  <c r="AR73" i="4"/>
  <c r="AC46" i="4"/>
  <c r="BJ20" i="4"/>
  <c r="BG14" i="4"/>
  <c r="AF49" i="4"/>
  <c r="W111" i="4"/>
  <c r="AO20" i="4"/>
  <c r="BD26" i="4"/>
  <c r="AS64" i="4"/>
  <c r="AZ85" i="4"/>
  <c r="BL4" i="4"/>
  <c r="BG35" i="4"/>
  <c r="AT28" i="4"/>
  <c r="D67" i="4"/>
  <c r="K40" i="4"/>
  <c r="BK7" i="4"/>
  <c r="AV70" i="4"/>
  <c r="AP110" i="4"/>
  <c r="AE53" i="4"/>
  <c r="AM50" i="4"/>
  <c r="O92" i="4"/>
  <c r="F37" i="4"/>
  <c r="BE110" i="4"/>
  <c r="AT77" i="4"/>
  <c r="AR16" i="4"/>
  <c r="AE67" i="4"/>
  <c r="G68" i="4"/>
  <c r="O67" i="4"/>
  <c r="AT106" i="4"/>
  <c r="J57" i="4"/>
  <c r="H67" i="4"/>
  <c r="Y28" i="4"/>
  <c r="AT30" i="4"/>
  <c r="AQ50" i="4"/>
  <c r="K62" i="4"/>
  <c r="F109" i="4"/>
  <c r="AO14" i="4"/>
  <c r="BD79" i="4"/>
  <c r="BK43" i="4"/>
  <c r="BA13" i="4"/>
  <c r="K82" i="4"/>
  <c r="AT26" i="4"/>
  <c r="O87" i="4"/>
  <c r="AU58" i="4"/>
  <c r="AT82" i="4"/>
  <c r="W86" i="4"/>
  <c r="BE104" i="4"/>
  <c r="BL117" i="4"/>
  <c r="AU40" i="4"/>
  <c r="BB6" i="4"/>
  <c r="L86" i="4"/>
  <c r="BA24" i="4"/>
  <c r="BF35" i="4"/>
  <c r="BA61" i="4"/>
  <c r="AV106" i="4"/>
  <c r="Z7" i="4"/>
  <c r="L25" i="4"/>
  <c r="AK47" i="4"/>
  <c r="AL114" i="4"/>
  <c r="AR113" i="4"/>
  <c r="BH83" i="4"/>
  <c r="BA34" i="4"/>
  <c r="BK32" i="4"/>
  <c r="T47" i="4"/>
  <c r="AF47" i="4"/>
  <c r="AZ100" i="4"/>
  <c r="AK66" i="4"/>
  <c r="AM114" i="4"/>
  <c r="I101" i="4"/>
  <c r="L50" i="4"/>
  <c r="AO13" i="4"/>
  <c r="AL109" i="4"/>
  <c r="AO73" i="4"/>
  <c r="AC110" i="4"/>
  <c r="BH93" i="4"/>
  <c r="BK87" i="4"/>
  <c r="BA15" i="4"/>
  <c r="AL65" i="4"/>
  <c r="Z77" i="4"/>
  <c r="BK72" i="4"/>
  <c r="L24" i="4"/>
  <c r="BD83" i="4"/>
  <c r="AZ116" i="4"/>
  <c r="AQ109" i="4"/>
  <c r="AV40" i="4"/>
  <c r="AR95" i="4"/>
  <c r="H87" i="4"/>
  <c r="BF50" i="4"/>
  <c r="AU106" i="4"/>
  <c r="AE60" i="4"/>
  <c r="AZ108" i="4"/>
  <c r="AL23" i="4"/>
  <c r="X73" i="4"/>
  <c r="BE55" i="4"/>
  <c r="BI95" i="4"/>
  <c r="V53" i="4"/>
  <c r="Y18" i="4"/>
  <c r="P98" i="4"/>
  <c r="BE50" i="4"/>
  <c r="J101" i="4"/>
  <c r="BI106" i="4"/>
  <c r="AT58" i="4"/>
  <c r="BH48" i="4"/>
  <c r="P102" i="4"/>
  <c r="E95" i="4"/>
  <c r="M54" i="4"/>
  <c r="BI83" i="4"/>
  <c r="BC52" i="4"/>
  <c r="BE6" i="4"/>
  <c r="N113" i="4"/>
  <c r="O38" i="4"/>
  <c r="BH26" i="4"/>
  <c r="L82" i="4"/>
  <c r="W98" i="4"/>
  <c r="BA112" i="4"/>
  <c r="AJ59" i="4"/>
  <c r="AK60" i="4"/>
  <c r="AC100" i="4"/>
  <c r="T19" i="4"/>
  <c r="F71" i="4"/>
  <c r="T79" i="4"/>
  <c r="AZ72" i="4"/>
  <c r="J52" i="4"/>
  <c r="J78" i="4"/>
  <c r="BC72" i="4"/>
  <c r="BB21" i="4"/>
  <c r="AM13" i="4"/>
  <c r="F6" i="4"/>
  <c r="AL78" i="4"/>
  <c r="BL98" i="4"/>
  <c r="N18" i="4"/>
  <c r="BJ106" i="4"/>
  <c r="AK44" i="4"/>
  <c r="AF110" i="4"/>
  <c r="AJ87" i="4"/>
  <c r="BE97" i="4"/>
  <c r="AN65" i="4"/>
  <c r="AV20" i="4"/>
  <c r="X13" i="4"/>
  <c r="O53" i="4"/>
  <c r="J41" i="4"/>
  <c r="X63" i="4"/>
  <c r="I41" i="4"/>
  <c r="AQ31" i="4"/>
  <c r="AS57" i="4"/>
  <c r="AC105" i="4"/>
  <c r="AU95" i="4"/>
  <c r="BG34" i="4"/>
  <c r="BK40" i="4"/>
  <c r="AD93" i="4"/>
  <c r="AV7" i="4"/>
  <c r="AZ87" i="4"/>
  <c r="AT34" i="4"/>
  <c r="AZ105" i="4"/>
  <c r="AS44" i="4"/>
  <c r="Y79" i="4"/>
  <c r="BA16" i="4"/>
  <c r="BD110" i="4"/>
  <c r="AS53" i="4"/>
  <c r="T111" i="4"/>
  <c r="N26" i="4"/>
  <c r="AT64" i="4"/>
  <c r="BG4" i="4"/>
  <c r="AZ66" i="4"/>
  <c r="P62" i="4"/>
  <c r="F73" i="4"/>
  <c r="M67" i="4"/>
  <c r="K83" i="4"/>
  <c r="N90" i="4"/>
  <c r="AS60" i="4"/>
  <c r="BA84" i="4"/>
  <c r="G62" i="4"/>
  <c r="BD50" i="4"/>
  <c r="Z55" i="4"/>
  <c r="T37" i="4"/>
  <c r="BC43" i="4"/>
  <c r="N5" i="4"/>
  <c r="AT41" i="4"/>
  <c r="AZ62" i="4"/>
  <c r="AK112" i="4"/>
  <c r="AQ84" i="4"/>
  <c r="AQ93" i="4"/>
  <c r="M55" i="4"/>
  <c r="BF28" i="4"/>
  <c r="F40" i="4"/>
  <c r="I72" i="4"/>
  <c r="L102" i="4"/>
  <c r="BD21" i="4"/>
  <c r="BE69" i="4"/>
  <c r="M8" i="4"/>
  <c r="BK17" i="4"/>
  <c r="AB49" i="4"/>
  <c r="AS45" i="4"/>
  <c r="BD101" i="4"/>
  <c r="AU21" i="4"/>
  <c r="AF20" i="4"/>
  <c r="BG62" i="4"/>
  <c r="BB28" i="4"/>
  <c r="H21" i="4"/>
  <c r="BI23" i="4"/>
  <c r="BD89" i="4"/>
  <c r="U104" i="4"/>
  <c r="AQ16" i="4"/>
  <c r="BJ70" i="4"/>
  <c r="BI114" i="4"/>
  <c r="P70" i="4"/>
  <c r="AA68" i="4"/>
  <c r="BB30" i="4"/>
  <c r="AL80" i="4"/>
  <c r="P13" i="4"/>
  <c r="BJ112" i="4"/>
  <c r="AV89" i="4"/>
  <c r="X43" i="4"/>
  <c r="BK19" i="4"/>
  <c r="G29" i="4"/>
  <c r="AA52" i="4"/>
  <c r="BF94" i="4"/>
  <c r="Z41" i="4"/>
  <c r="I93" i="4"/>
  <c r="H97" i="4"/>
  <c r="AA97" i="4"/>
  <c r="BF72" i="4"/>
  <c r="AZ35" i="4"/>
  <c r="E75" i="4"/>
  <c r="BJ25" i="4"/>
  <c r="BE28" i="4"/>
  <c r="L60" i="4"/>
  <c r="BL89" i="4"/>
  <c r="E36" i="4"/>
  <c r="BL41" i="4"/>
  <c r="BB71" i="4"/>
  <c r="BD56" i="4"/>
  <c r="K114" i="4"/>
  <c r="BF32" i="4"/>
  <c r="BC101" i="4"/>
  <c r="O52" i="4"/>
  <c r="Z73" i="4"/>
  <c r="BE45" i="4"/>
  <c r="AP41" i="4"/>
  <c r="AB78" i="4"/>
  <c r="D86" i="4"/>
  <c r="V84" i="4"/>
  <c r="AR27" i="4"/>
  <c r="AE55" i="4"/>
  <c r="AA115" i="4"/>
  <c r="I59" i="4"/>
  <c r="BD5" i="4"/>
  <c r="AD117" i="4"/>
  <c r="K69" i="4"/>
  <c r="AT109" i="4"/>
  <c r="BA33" i="4"/>
  <c r="AC61" i="4"/>
  <c r="BJ28" i="4"/>
  <c r="BC67" i="4"/>
  <c r="J35" i="4"/>
  <c r="Y63" i="4"/>
  <c r="O74" i="4"/>
  <c r="AN75" i="4"/>
  <c r="AP44" i="4"/>
  <c r="BB14" i="4"/>
  <c r="AQ52" i="4"/>
  <c r="AD94" i="4"/>
  <c r="G63" i="4"/>
  <c r="AE74" i="4"/>
  <c r="BJ18" i="4"/>
  <c r="BG48" i="4"/>
  <c r="D108" i="4"/>
  <c r="AA84" i="4"/>
  <c r="AV18" i="4"/>
  <c r="AU66" i="4"/>
  <c r="I83" i="4"/>
  <c r="E6" i="4"/>
  <c r="U33" i="4"/>
  <c r="I37" i="4"/>
  <c r="AN88" i="4"/>
  <c r="AT25" i="4"/>
  <c r="AT69" i="4"/>
  <c r="AQ66" i="4"/>
  <c r="I65" i="4"/>
  <c r="P19" i="4"/>
  <c r="AJ108" i="4"/>
  <c r="W117" i="4"/>
  <c r="AJ112" i="4"/>
  <c r="AE72" i="4"/>
  <c r="W107" i="4"/>
  <c r="BI46" i="4"/>
  <c r="BL84" i="4"/>
  <c r="AR75" i="4"/>
  <c r="AF16" i="4"/>
  <c r="BA29" i="4"/>
  <c r="I82" i="4"/>
  <c r="AC103" i="4"/>
  <c r="BH18" i="4"/>
  <c r="AD69" i="4"/>
  <c r="BF55" i="4"/>
  <c r="G107" i="4"/>
  <c r="K117" i="4"/>
  <c r="AL106" i="4"/>
  <c r="BD67" i="4"/>
  <c r="AD6" i="4"/>
  <c r="E32" i="4"/>
  <c r="BJ32" i="4"/>
  <c r="AU19" i="4"/>
  <c r="L113" i="4"/>
  <c r="P116" i="4"/>
  <c r="AA22" i="4"/>
  <c r="AE40" i="4"/>
  <c r="D61" i="4"/>
  <c r="BD99" i="4"/>
  <c r="BA62" i="4"/>
  <c r="BL106" i="4"/>
  <c r="BB106" i="4"/>
  <c r="AQ27" i="4"/>
  <c r="V5" i="4"/>
  <c r="M80" i="4"/>
  <c r="BK98" i="4"/>
  <c r="AV111" i="4"/>
  <c r="AZ59" i="4"/>
  <c r="AS63" i="4"/>
  <c r="BA80" i="4"/>
  <c r="BD114" i="4"/>
  <c r="AJ34" i="4"/>
  <c r="AM97" i="4"/>
  <c r="BI98" i="4"/>
  <c r="AV42" i="4"/>
  <c r="BJ85" i="4"/>
  <c r="BB53" i="4"/>
  <c r="BH99" i="4"/>
  <c r="AP23" i="4"/>
  <c r="AN6" i="4"/>
  <c r="AR116" i="4"/>
  <c r="BI38" i="4"/>
  <c r="AK38" i="4"/>
  <c r="BD37" i="4"/>
  <c r="AS26" i="4"/>
  <c r="G37" i="4"/>
  <c r="X86" i="4"/>
  <c r="U8" i="4"/>
  <c r="AA29" i="4"/>
  <c r="BK89" i="4"/>
  <c r="BD44" i="4"/>
  <c r="BI80" i="4"/>
  <c r="BE71" i="4"/>
  <c r="BF19" i="4"/>
  <c r="AU100" i="4"/>
  <c r="BB112" i="4"/>
  <c r="AF28" i="4"/>
  <c r="BF33" i="4"/>
  <c r="P7" i="4"/>
  <c r="AR96" i="4"/>
  <c r="AJ44" i="4"/>
  <c r="BI97" i="4"/>
  <c r="AT45" i="4"/>
  <c r="AC34" i="4"/>
  <c r="W109" i="4"/>
  <c r="U51" i="4"/>
  <c r="AU28" i="4"/>
  <c r="Y116" i="4"/>
  <c r="BA93" i="4"/>
  <c r="M29" i="4"/>
  <c r="O64" i="4"/>
  <c r="BL90" i="4"/>
  <c r="G33" i="4"/>
  <c r="AS51" i="4"/>
  <c r="P74" i="4"/>
  <c r="N52" i="4"/>
  <c r="AU70" i="4"/>
  <c r="BJ16" i="4"/>
  <c r="AV23" i="4"/>
  <c r="L94" i="4"/>
  <c r="Z72" i="4"/>
  <c r="V100" i="4"/>
  <c r="BA18" i="4"/>
  <c r="AP45" i="4"/>
  <c r="V96" i="4"/>
  <c r="AC98" i="4"/>
  <c r="AN117" i="4"/>
  <c r="AC85" i="4"/>
  <c r="AV76" i="4"/>
  <c r="T93" i="4"/>
  <c r="AS96" i="4"/>
  <c r="K116" i="4"/>
  <c r="AJ14" i="4"/>
  <c r="Z23" i="4"/>
  <c r="AZ16" i="4"/>
  <c r="BD82" i="4"/>
  <c r="AC16" i="4"/>
  <c r="AS14" i="4"/>
  <c r="E21" i="4"/>
  <c r="BI109" i="4"/>
  <c r="G39" i="4"/>
  <c r="M6" i="4"/>
  <c r="L92" i="4"/>
  <c r="AK20" i="4"/>
  <c r="V38" i="4"/>
  <c r="V73" i="4"/>
  <c r="BG64" i="4"/>
  <c r="O66" i="4"/>
  <c r="W87" i="4"/>
  <c r="O19" i="4"/>
  <c r="AS43" i="4"/>
  <c r="BB36" i="4"/>
  <c r="AZ42" i="4"/>
  <c r="BD34" i="4"/>
  <c r="G103" i="4"/>
  <c r="AA48" i="4"/>
  <c r="T7" i="4"/>
  <c r="AO56" i="4"/>
  <c r="BF74" i="4"/>
  <c r="AP64" i="4"/>
  <c r="BH116" i="4"/>
  <c r="AJ70" i="4"/>
  <c r="BI115" i="4"/>
  <c r="BD88" i="4"/>
  <c r="BG88" i="4"/>
  <c r="AP79" i="4"/>
  <c r="BK92" i="4"/>
  <c r="BF91" i="4"/>
  <c r="BD52" i="4"/>
  <c r="N45" i="4"/>
  <c r="T13" i="4"/>
  <c r="AR60" i="4"/>
  <c r="AS39" i="4"/>
  <c r="BG107" i="4"/>
  <c r="BF51" i="4"/>
  <c r="AF105" i="4"/>
  <c r="AK42" i="4"/>
  <c r="D23" i="4"/>
  <c r="AJ25" i="4"/>
  <c r="W7" i="4"/>
  <c r="BC27" i="4"/>
  <c r="AA5" i="4"/>
  <c r="BJ61" i="4"/>
  <c r="AR35" i="4"/>
  <c r="E56" i="4"/>
  <c r="AA61" i="4"/>
  <c r="P6" i="4"/>
  <c r="T113" i="4"/>
  <c r="Y77" i="4"/>
  <c r="AL63" i="4"/>
  <c r="W81" i="4"/>
  <c r="AB24" i="4"/>
  <c r="AQ104" i="4"/>
  <c r="BB19" i="4"/>
  <c r="I39" i="4"/>
  <c r="V46" i="4"/>
  <c r="BC8" i="4"/>
  <c r="AF59" i="4"/>
  <c r="AA28" i="4"/>
  <c r="AR106" i="4"/>
  <c r="AQ17" i="4"/>
  <c r="BK5" i="4"/>
  <c r="BG24" i="4"/>
  <c r="Z30" i="4"/>
  <c r="BC95" i="4"/>
  <c r="AE95" i="4"/>
  <c r="N66" i="4"/>
  <c r="AN59" i="4"/>
  <c r="Y99" i="4"/>
  <c r="BE26" i="4"/>
  <c r="AB41" i="4"/>
  <c r="P103" i="4"/>
  <c r="AU25" i="4"/>
  <c r="N59" i="4"/>
  <c r="BE47" i="4"/>
  <c r="P101" i="4"/>
  <c r="AZ73" i="4"/>
  <c r="J14" i="4"/>
  <c r="BI7" i="4"/>
  <c r="AE87" i="4"/>
  <c r="BA116" i="4"/>
  <c r="BC28" i="4"/>
  <c r="BF111" i="4"/>
  <c r="BE15" i="4"/>
  <c r="AK25" i="4"/>
  <c r="P17" i="4"/>
  <c r="AF36" i="4"/>
  <c r="BK6" i="4"/>
  <c r="BA85" i="4"/>
  <c r="J98" i="4"/>
  <c r="AA110" i="4"/>
  <c r="AS23" i="4"/>
  <c r="N51" i="4"/>
  <c r="F55" i="4"/>
  <c r="X29" i="4"/>
  <c r="K100" i="4"/>
  <c r="BH90" i="4"/>
  <c r="AD60" i="4"/>
  <c r="AA83" i="4"/>
  <c r="N95" i="4"/>
  <c r="BG8" i="4"/>
  <c r="L90" i="4"/>
  <c r="Y69" i="4"/>
  <c r="N83" i="4"/>
  <c r="BK36" i="4"/>
  <c r="BC61" i="4"/>
  <c r="U25" i="4"/>
  <c r="AZ43" i="4"/>
  <c r="BH95" i="4"/>
  <c r="BA89" i="4"/>
  <c r="AR64" i="4"/>
  <c r="T115" i="4"/>
  <c r="AB62" i="4"/>
  <c r="AC33" i="4"/>
  <c r="O20" i="4"/>
  <c r="F79" i="4"/>
  <c r="AL86" i="4"/>
  <c r="T70" i="4"/>
  <c r="AF32" i="4"/>
  <c r="BF115" i="4"/>
  <c r="D58" i="4"/>
  <c r="AS38" i="4"/>
  <c r="P91" i="4"/>
  <c r="BF65" i="4"/>
  <c r="AQ111" i="4"/>
  <c r="T98" i="4"/>
  <c r="P28" i="4"/>
  <c r="BA26" i="4"/>
  <c r="AR111" i="4"/>
  <c r="AK99" i="4"/>
  <c r="BE22" i="4"/>
  <c r="T103" i="4"/>
  <c r="O8" i="4"/>
  <c r="Y94" i="4"/>
  <c r="AZ103" i="4"/>
  <c r="AP19" i="4"/>
  <c r="AP69" i="4"/>
  <c r="X5" i="4"/>
  <c r="E54" i="4"/>
  <c r="BE8" i="4"/>
  <c r="V60" i="4"/>
  <c r="M92" i="4"/>
  <c r="AK6" i="4"/>
  <c r="BD109" i="4"/>
  <c r="D35" i="4"/>
  <c r="Z109" i="4"/>
  <c r="AE114" i="4"/>
  <c r="AB33" i="4"/>
  <c r="AP85" i="4"/>
  <c r="G93" i="4"/>
  <c r="O47" i="4"/>
  <c r="T112" i="4"/>
  <c r="M99" i="4"/>
  <c r="T76" i="4"/>
  <c r="BB96" i="4"/>
  <c r="U90" i="4"/>
  <c r="BB91" i="4"/>
  <c r="BB47" i="4"/>
  <c r="AK108" i="4"/>
  <c r="AR86" i="4"/>
  <c r="BL69" i="4"/>
  <c r="AD57" i="4"/>
  <c r="AS112" i="4"/>
  <c r="AC52" i="4"/>
  <c r="BL82" i="4"/>
  <c r="Z71" i="4"/>
  <c r="M7" i="4"/>
  <c r="AE103" i="4"/>
  <c r="AA70" i="4"/>
  <c r="AV24" i="4"/>
  <c r="BJ68" i="4"/>
  <c r="U40" i="4"/>
  <c r="AJ110" i="4"/>
  <c r="AC101" i="4"/>
  <c r="K47" i="2" l="1"/>
  <c r="Q41" i="2"/>
  <c r="M47" i="2"/>
  <c r="I47" i="2"/>
  <c r="G43" i="2"/>
  <c r="O41" i="2"/>
  <c r="M46" i="2"/>
  <c r="J41" i="2"/>
  <c r="M42" i="2"/>
  <c r="H44" i="2"/>
  <c r="O44" i="2"/>
  <c r="I42" i="2"/>
  <c r="J47" i="2"/>
  <c r="J46" i="2"/>
  <c r="I41" i="2"/>
  <c r="P46" i="2"/>
  <c r="G44" i="2"/>
  <c r="H47" i="2"/>
  <c r="N44" i="2"/>
  <c r="J42" i="2"/>
  <c r="K42" i="2"/>
  <c r="F46" i="2"/>
  <c r="Q44" i="2"/>
  <c r="K44" i="2"/>
  <c r="N41" i="2"/>
  <c r="F45" i="2"/>
  <c r="I46" i="2"/>
  <c r="I40" i="2"/>
  <c r="N46" i="2"/>
  <c r="L44" i="2"/>
  <c r="O45" i="2"/>
  <c r="J44" i="2"/>
  <c r="M41" i="2"/>
  <c r="Q46" i="2"/>
  <c r="F43" i="2"/>
  <c r="P43" i="2"/>
  <c r="I43" i="2"/>
  <c r="O43" i="2"/>
  <c r="F42" i="2"/>
  <c r="M44" i="2"/>
  <c r="N47" i="2"/>
  <c r="Q47" i="2"/>
  <c r="G47" i="2"/>
  <c r="I44" i="2"/>
  <c r="J43" i="2"/>
  <c r="Q40" i="2"/>
  <c r="K40" i="2"/>
  <c r="L46" i="2"/>
  <c r="O46" i="2"/>
  <c r="H45" i="2"/>
  <c r="O40" i="2"/>
  <c r="Q42" i="2"/>
  <c r="P45" i="2"/>
  <c r="J40" i="2"/>
  <c r="O42" i="2"/>
  <c r="O47" i="2"/>
  <c r="L40" i="2"/>
  <c r="F44" i="2"/>
  <c r="G40" i="2"/>
  <c r="M40" i="2"/>
  <c r="Q43" i="2"/>
  <c r="K45" i="2"/>
  <c r="N42" i="2"/>
  <c r="H46" i="2"/>
  <c r="F47" i="2"/>
  <c r="K41" i="2"/>
  <c r="N45" i="2"/>
  <c r="P41" i="2"/>
  <c r="G42" i="2"/>
  <c r="Q45" i="2"/>
  <c r="J45" i="2"/>
  <c r="F41" i="2"/>
  <c r="K46" i="2"/>
  <c r="H42" i="2"/>
  <c r="L43" i="2"/>
  <c r="L45" i="2"/>
  <c r="P42" i="2"/>
  <c r="M45" i="2"/>
  <c r="N43" i="2"/>
  <c r="G46" i="2"/>
  <c r="P40" i="2"/>
  <c r="G45" i="2"/>
  <c r="K43" i="2"/>
  <c r="L47" i="2"/>
  <c r="P47" i="2"/>
  <c r="L42" i="2"/>
  <c r="H41" i="2"/>
  <c r="P44" i="2"/>
  <c r="G41" i="2"/>
  <c r="H40" i="2"/>
  <c r="I45" i="2"/>
  <c r="M43" i="2"/>
  <c r="L41" i="2"/>
  <c r="H43" i="2"/>
  <c r="N40" i="2"/>
  <c r="F40" i="2"/>
  <c r="I226" i="2"/>
  <c r="I227" i="2"/>
  <c r="I225" i="2"/>
  <c r="F122" i="2"/>
  <c r="F120" i="2"/>
  <c r="F121" i="2"/>
  <c r="Q74" i="2"/>
  <c r="Q39" i="2" s="1"/>
  <c r="K61" i="2"/>
  <c r="R109" i="2"/>
  <c r="R110" i="2"/>
  <c r="R108" i="2"/>
  <c r="F162" i="2"/>
  <c r="F163" i="2"/>
  <c r="F164" i="2"/>
  <c r="Q93" i="2"/>
  <c r="Q94" i="2"/>
  <c r="Q95" i="2"/>
  <c r="P208" i="2"/>
  <c r="P209" i="2"/>
  <c r="P207" i="2"/>
  <c r="N221" i="2"/>
  <c r="N219" i="2"/>
  <c r="N220" i="2"/>
  <c r="P228" i="2"/>
  <c r="P229" i="2"/>
  <c r="P230" i="2"/>
  <c r="M237" i="2"/>
  <c r="M239" i="2"/>
  <c r="M238" i="2"/>
  <c r="H156" i="2"/>
  <c r="H157" i="2"/>
  <c r="H158" i="2"/>
  <c r="L235" i="2"/>
  <c r="L236" i="2"/>
  <c r="L234" i="2"/>
  <c r="R245" i="2"/>
  <c r="R243" i="2"/>
  <c r="R244" i="2"/>
  <c r="R71" i="2"/>
  <c r="F100" i="2"/>
  <c r="F101" i="2"/>
  <c r="F99" i="2"/>
  <c r="P138" i="2"/>
  <c r="P140" i="2"/>
  <c r="P139" i="2"/>
  <c r="I244" i="2"/>
  <c r="I245" i="2"/>
  <c r="I243" i="2"/>
  <c r="O71" i="2"/>
  <c r="G60" i="2"/>
  <c r="I118" i="2"/>
  <c r="I119" i="2"/>
  <c r="I117" i="2"/>
  <c r="O203" i="2"/>
  <c r="O201" i="2"/>
  <c r="O202" i="2"/>
  <c r="M57" i="2"/>
  <c r="N263" i="2"/>
  <c r="N261" i="2"/>
  <c r="N262" i="2"/>
  <c r="N60" i="2"/>
  <c r="K176" i="2"/>
  <c r="K174" i="2"/>
  <c r="K175" i="2"/>
  <c r="G71" i="2"/>
  <c r="K207" i="2"/>
  <c r="K208" i="2"/>
  <c r="K209" i="2"/>
  <c r="R58" i="2"/>
  <c r="F253" i="2"/>
  <c r="F254" i="2"/>
  <c r="F252" i="2"/>
  <c r="P60" i="2"/>
  <c r="I172" i="2"/>
  <c r="I173" i="2"/>
  <c r="I171" i="2"/>
  <c r="L122" i="2"/>
  <c r="L120" i="2"/>
  <c r="L121" i="2"/>
  <c r="N165" i="2"/>
  <c r="N166" i="2"/>
  <c r="N167" i="2"/>
  <c r="G192" i="2"/>
  <c r="G194" i="2"/>
  <c r="G193" i="2"/>
  <c r="K227" i="2"/>
  <c r="K226" i="2"/>
  <c r="K225" i="2"/>
  <c r="R83" i="2"/>
  <c r="R81" i="2"/>
  <c r="R82" i="2"/>
  <c r="R184" i="2"/>
  <c r="R185" i="2"/>
  <c r="R183" i="2"/>
  <c r="O74" i="2"/>
  <c r="O39" i="2" s="1"/>
  <c r="H130" i="2"/>
  <c r="H131" i="2"/>
  <c r="H129" i="2"/>
  <c r="O157" i="2"/>
  <c r="O156" i="2"/>
  <c r="O158" i="2"/>
  <c r="P220" i="2"/>
  <c r="P221" i="2"/>
  <c r="P219" i="2"/>
  <c r="M209" i="2"/>
  <c r="M207" i="2"/>
  <c r="M208" i="2"/>
  <c r="H191" i="2"/>
  <c r="H189" i="2"/>
  <c r="H190" i="2"/>
  <c r="Q154" i="2"/>
  <c r="Q155" i="2"/>
  <c r="Q153" i="2"/>
  <c r="P90" i="2"/>
  <c r="P92" i="2"/>
  <c r="P54" i="2"/>
  <c r="P91" i="2"/>
  <c r="H71" i="2"/>
  <c r="L199" i="2"/>
  <c r="L200" i="2"/>
  <c r="L198" i="2"/>
  <c r="Q128" i="2"/>
  <c r="Q126" i="2"/>
  <c r="Q127" i="2"/>
  <c r="P261" i="2"/>
  <c r="P262" i="2"/>
  <c r="P263" i="2"/>
  <c r="G228" i="2"/>
  <c r="G229" i="2"/>
  <c r="G230" i="2"/>
  <c r="R234" i="2"/>
  <c r="R235" i="2"/>
  <c r="R236" i="2"/>
  <c r="K56" i="2"/>
  <c r="N147" i="2"/>
  <c r="N148" i="2"/>
  <c r="N149" i="2"/>
  <c r="N104" i="2"/>
  <c r="N102" i="2"/>
  <c r="N103" i="2"/>
  <c r="I182" i="2"/>
  <c r="I180" i="2"/>
  <c r="I181" i="2"/>
  <c r="M130" i="2"/>
  <c r="M131" i="2"/>
  <c r="M129" i="2"/>
  <c r="L60" i="2"/>
  <c r="R84" i="2"/>
  <c r="R85" i="2"/>
  <c r="R86" i="2"/>
  <c r="J74" i="2"/>
  <c r="J39" i="2" s="1"/>
  <c r="G173" i="2"/>
  <c r="G172" i="2"/>
  <c r="G171" i="2"/>
  <c r="Q131" i="2"/>
  <c r="Q130" i="2"/>
  <c r="Q129" i="2"/>
  <c r="R137" i="2"/>
  <c r="R135" i="2"/>
  <c r="R136" i="2"/>
  <c r="K156" i="2"/>
  <c r="K157" i="2"/>
  <c r="K158" i="2"/>
  <c r="H166" i="2"/>
  <c r="H167" i="2"/>
  <c r="H165" i="2"/>
  <c r="I209" i="2"/>
  <c r="I207" i="2"/>
  <c r="I208" i="2"/>
  <c r="L146" i="2"/>
  <c r="L144" i="2"/>
  <c r="L145" i="2"/>
  <c r="P148" i="2"/>
  <c r="P149" i="2"/>
  <c r="P147" i="2"/>
  <c r="R55" i="2"/>
  <c r="R191" i="2"/>
  <c r="R189" i="2"/>
  <c r="R190" i="2"/>
  <c r="R144" i="2"/>
  <c r="R145" i="2"/>
  <c r="R146" i="2"/>
  <c r="G189" i="2"/>
  <c r="G190" i="2"/>
  <c r="G191" i="2"/>
  <c r="R74" i="2"/>
  <c r="J153" i="2"/>
  <c r="J154" i="2"/>
  <c r="J155" i="2"/>
  <c r="N158" i="2"/>
  <c r="N156" i="2"/>
  <c r="N157" i="2"/>
  <c r="P182" i="2"/>
  <c r="P180" i="2"/>
  <c r="P181" i="2"/>
  <c r="I57" i="2"/>
  <c r="O129" i="2"/>
  <c r="O131" i="2"/>
  <c r="O130" i="2"/>
  <c r="J127" i="2"/>
  <c r="J126" i="2"/>
  <c r="J128" i="2"/>
  <c r="F138" i="2"/>
  <c r="F139" i="2"/>
  <c r="F140" i="2"/>
  <c r="Q234" i="2"/>
  <c r="Q235" i="2"/>
  <c r="Q236" i="2"/>
  <c r="J200" i="2"/>
  <c r="J199" i="2"/>
  <c r="J198" i="2"/>
  <c r="P131" i="2"/>
  <c r="P129" i="2"/>
  <c r="P130" i="2"/>
  <c r="F58" i="2"/>
  <c r="F56" i="2"/>
  <c r="M198" i="2"/>
  <c r="M200" i="2"/>
  <c r="M199" i="2"/>
  <c r="M111" i="2"/>
  <c r="M112" i="2"/>
  <c r="M113" i="2"/>
  <c r="F94" i="2"/>
  <c r="F93" i="2"/>
  <c r="F95" i="2"/>
  <c r="O110" i="2"/>
  <c r="O108" i="2"/>
  <c r="O109" i="2"/>
  <c r="L228" i="2"/>
  <c r="L229" i="2"/>
  <c r="L230" i="2"/>
  <c r="J261" i="2"/>
  <c r="J262" i="2"/>
  <c r="J263" i="2"/>
  <c r="K58" i="2"/>
  <c r="O149" i="2"/>
  <c r="O147" i="2"/>
  <c r="O148" i="2"/>
  <c r="M183" i="2"/>
  <c r="M184" i="2"/>
  <c r="M185" i="2"/>
  <c r="R61" i="2"/>
  <c r="H144" i="2"/>
  <c r="H145" i="2"/>
  <c r="H146" i="2"/>
  <c r="I74" i="2"/>
  <c r="I39" i="2" s="1"/>
  <c r="F249" i="2"/>
  <c r="R59" i="2"/>
  <c r="K212" i="2"/>
  <c r="K210" i="2"/>
  <c r="K211" i="2"/>
  <c r="R158" i="2"/>
  <c r="R156" i="2"/>
  <c r="R157" i="2"/>
  <c r="R192" i="2"/>
  <c r="R193" i="2"/>
  <c r="R194" i="2"/>
  <c r="M175" i="2"/>
  <c r="M176" i="2"/>
  <c r="M174" i="2"/>
  <c r="J219" i="2"/>
  <c r="J220" i="2"/>
  <c r="J221" i="2"/>
  <c r="G131" i="2"/>
  <c r="G129" i="2"/>
  <c r="G130" i="2"/>
  <c r="P120" i="2"/>
  <c r="P121" i="2"/>
  <c r="P122" i="2"/>
  <c r="N185" i="2"/>
  <c r="N183" i="2"/>
  <c r="N184" i="2"/>
  <c r="F202" i="2"/>
  <c r="F203" i="2"/>
  <c r="F201" i="2"/>
  <c r="K119" i="2"/>
  <c r="K118" i="2"/>
  <c r="K117" i="2"/>
  <c r="M262" i="2"/>
  <c r="M263" i="2"/>
  <c r="M261" i="2"/>
  <c r="F102" i="2"/>
  <c r="F103" i="2"/>
  <c r="F104" i="2"/>
  <c r="N173" i="2"/>
  <c r="N172" i="2"/>
  <c r="N171" i="2"/>
  <c r="L127" i="2"/>
  <c r="L128" i="2"/>
  <c r="L126" i="2"/>
  <c r="I203" i="2"/>
  <c r="I201" i="2"/>
  <c r="I202" i="2"/>
  <c r="P127" i="2"/>
  <c r="P128" i="2"/>
  <c r="P126" i="2"/>
  <c r="N228" i="2"/>
  <c r="N229" i="2"/>
  <c r="N230" i="2"/>
  <c r="R256" i="2"/>
  <c r="R257" i="2"/>
  <c r="R255" i="2"/>
  <c r="Q201" i="2"/>
  <c r="Q203" i="2"/>
  <c r="Q202" i="2"/>
  <c r="J157" i="2"/>
  <c r="J158" i="2"/>
  <c r="J156" i="2"/>
  <c r="R263" i="2"/>
  <c r="R261" i="2"/>
  <c r="R262" i="2"/>
  <c r="P163" i="2"/>
  <c r="P164" i="2"/>
  <c r="P162" i="2"/>
  <c r="G165" i="2"/>
  <c r="G166" i="2"/>
  <c r="G167" i="2"/>
  <c r="P136" i="2"/>
  <c r="P137" i="2"/>
  <c r="P135" i="2"/>
  <c r="L55" i="2"/>
  <c r="N59" i="2"/>
  <c r="G184" i="2"/>
  <c r="G185" i="2"/>
  <c r="G183" i="2"/>
  <c r="I90" i="2"/>
  <c r="I91" i="2"/>
  <c r="I92" i="2"/>
  <c r="I54" i="2"/>
  <c r="I145" i="2"/>
  <c r="I146" i="2"/>
  <c r="I144" i="2"/>
  <c r="I190" i="2"/>
  <c r="I191" i="2"/>
  <c r="I189" i="2"/>
  <c r="I71" i="2"/>
  <c r="R176" i="2"/>
  <c r="R174" i="2"/>
  <c r="R175" i="2"/>
  <c r="L59" i="2"/>
  <c r="J112" i="2"/>
  <c r="J113" i="2"/>
  <c r="J111" i="2"/>
  <c r="Q144" i="2"/>
  <c r="Q146" i="2"/>
  <c r="Q145" i="2"/>
  <c r="J249" i="2"/>
  <c r="P56" i="2"/>
  <c r="L57" i="2"/>
  <c r="H56" i="2"/>
  <c r="K59" i="2"/>
  <c r="F220" i="2"/>
  <c r="F221" i="2"/>
  <c r="F219" i="2"/>
  <c r="P266" i="2"/>
  <c r="P264" i="2"/>
  <c r="P265" i="2"/>
  <c r="J174" i="2"/>
  <c r="J175" i="2"/>
  <c r="J176" i="2"/>
  <c r="N94" i="2"/>
  <c r="N95" i="2"/>
  <c r="N93" i="2"/>
  <c r="J239" i="2"/>
  <c r="J237" i="2"/>
  <c r="J238" i="2"/>
  <c r="N252" i="2"/>
  <c r="N253" i="2"/>
  <c r="N254" i="2"/>
  <c r="R148" i="2"/>
  <c r="R149" i="2"/>
  <c r="R147" i="2"/>
  <c r="O175" i="2"/>
  <c r="O176" i="2"/>
  <c r="O174" i="2"/>
  <c r="R155" i="2"/>
  <c r="R153" i="2"/>
  <c r="R154" i="2"/>
  <c r="J57" i="2"/>
  <c r="H249" i="2"/>
  <c r="N58" i="2"/>
  <c r="R162" i="2"/>
  <c r="R163" i="2"/>
  <c r="R164" i="2"/>
  <c r="R253" i="2"/>
  <c r="R252" i="2"/>
  <c r="R254" i="2"/>
  <c r="Q59" i="2"/>
  <c r="H211" i="2"/>
  <c r="H210" i="2"/>
  <c r="H212" i="2"/>
  <c r="P118" i="2"/>
  <c r="P117" i="2"/>
  <c r="P119" i="2"/>
  <c r="R90" i="2"/>
  <c r="R91" i="2"/>
  <c r="R92" i="2"/>
  <c r="R54" i="2"/>
  <c r="K60" i="2"/>
  <c r="L156" i="2"/>
  <c r="L157" i="2"/>
  <c r="L158" i="2"/>
  <c r="N137" i="2"/>
  <c r="N135" i="2"/>
  <c r="N136" i="2"/>
  <c r="O172" i="2"/>
  <c r="O171" i="2"/>
  <c r="O173" i="2"/>
  <c r="M117" i="2"/>
  <c r="M118" i="2"/>
  <c r="M119" i="2"/>
  <c r="G90" i="2"/>
  <c r="G54" i="2"/>
  <c r="G91" i="2"/>
  <c r="G92" i="2"/>
  <c r="I239" i="2"/>
  <c r="I237" i="2"/>
  <c r="I238" i="2"/>
  <c r="I60" i="2"/>
  <c r="N144" i="2"/>
  <c r="N145" i="2"/>
  <c r="N146" i="2"/>
  <c r="R130" i="2"/>
  <c r="R131" i="2"/>
  <c r="R129" i="2"/>
  <c r="N74" i="2"/>
  <c r="N39" i="2" s="1"/>
  <c r="K166" i="2"/>
  <c r="K165" i="2"/>
  <c r="K167" i="2"/>
  <c r="R198" i="2"/>
  <c r="R200" i="2"/>
  <c r="R199" i="2"/>
  <c r="L164" i="2"/>
  <c r="L162" i="2"/>
  <c r="L163" i="2"/>
  <c r="F137" i="2"/>
  <c r="F135" i="2"/>
  <c r="F136" i="2"/>
  <c r="I220" i="2"/>
  <c r="I221" i="2"/>
  <c r="I219" i="2"/>
  <c r="M146" i="2"/>
  <c r="M144" i="2"/>
  <c r="M145" i="2"/>
  <c r="H57" i="2"/>
  <c r="L147" i="2"/>
  <c r="L148" i="2"/>
  <c r="L149" i="2"/>
  <c r="Q189" i="2"/>
  <c r="Q190" i="2"/>
  <c r="Q191" i="2"/>
  <c r="I68" i="2"/>
  <c r="I38" i="2" s="1"/>
  <c r="F200" i="2"/>
  <c r="F198" i="2"/>
  <c r="F199" i="2"/>
  <c r="I104" i="2"/>
  <c r="I102" i="2"/>
  <c r="I103" i="2"/>
  <c r="I113" i="2"/>
  <c r="I111" i="2"/>
  <c r="I112" i="2"/>
  <c r="J60" i="2"/>
  <c r="R60" i="2"/>
  <c r="G247" i="2"/>
  <c r="G248" i="2"/>
  <c r="G246" i="2"/>
  <c r="R99" i="2"/>
  <c r="R100" i="2"/>
  <c r="R101" i="2"/>
  <c r="G198" i="2"/>
  <c r="G200" i="2"/>
  <c r="G199" i="2"/>
  <c r="F83" i="2"/>
  <c r="F81" i="2"/>
  <c r="F82" i="2"/>
  <c r="J71" i="2"/>
  <c r="J56" i="2"/>
  <c r="H60" i="2"/>
  <c r="J55" i="2"/>
  <c r="O119" i="2"/>
  <c r="O118" i="2"/>
  <c r="O117" i="2"/>
  <c r="G99" i="2"/>
  <c r="G100" i="2"/>
  <c r="G101" i="2"/>
  <c r="Q266" i="2"/>
  <c r="Q264" i="2"/>
  <c r="Q265" i="2"/>
  <c r="M55" i="2"/>
  <c r="M100" i="2"/>
  <c r="M101" i="2"/>
  <c r="M99" i="2"/>
  <c r="Q216" i="2"/>
  <c r="Q218" i="2"/>
  <c r="Q217" i="2"/>
  <c r="M74" i="2"/>
  <c r="M39" i="2" s="1"/>
  <c r="M172" i="2"/>
  <c r="M171" i="2"/>
  <c r="M173" i="2"/>
  <c r="N227" i="2"/>
  <c r="N225" i="2"/>
  <c r="N226" i="2"/>
  <c r="M91" i="2"/>
  <c r="M92" i="2"/>
  <c r="M90" i="2"/>
  <c r="M54" i="2"/>
  <c r="Q253" i="2"/>
  <c r="Q254" i="2"/>
  <c r="Q252" i="2"/>
  <c r="I157" i="2"/>
  <c r="I158" i="2"/>
  <c r="I156" i="2"/>
  <c r="H217" i="2"/>
  <c r="H218" i="2"/>
  <c r="H216" i="2"/>
  <c r="Q157" i="2"/>
  <c r="Q158" i="2"/>
  <c r="Q156" i="2"/>
  <c r="N112" i="2"/>
  <c r="N113" i="2"/>
  <c r="N111" i="2"/>
  <c r="J164" i="2"/>
  <c r="J162" i="2"/>
  <c r="J163" i="2"/>
  <c r="F57" i="2"/>
  <c r="O163" i="2"/>
  <c r="O164" i="2"/>
  <c r="O162" i="2"/>
  <c r="O60" i="2"/>
  <c r="M60" i="2"/>
  <c r="H59" i="2"/>
  <c r="Q122" i="2"/>
  <c r="Q120" i="2"/>
  <c r="Q121" i="2"/>
  <c r="K253" i="2"/>
  <c r="K254" i="2"/>
  <c r="K252" i="2"/>
  <c r="K264" i="2"/>
  <c r="K265" i="2"/>
  <c r="K266" i="2"/>
  <c r="Q56" i="2"/>
  <c r="R212" i="2"/>
  <c r="R210" i="2"/>
  <c r="R211" i="2"/>
  <c r="H118" i="2"/>
  <c r="H119" i="2"/>
  <c r="H117" i="2"/>
  <c r="G59" i="2"/>
  <c r="J229" i="2"/>
  <c r="J230" i="2"/>
  <c r="J228" i="2"/>
  <c r="Q112" i="2"/>
  <c r="Q111" i="2"/>
  <c r="Q113" i="2"/>
  <c r="K255" i="2"/>
  <c r="K256" i="2"/>
  <c r="K257" i="2"/>
  <c r="G263" i="2"/>
  <c r="G262" i="2"/>
  <c r="G261" i="2"/>
  <c r="H163" i="2"/>
  <c r="H164" i="2"/>
  <c r="H162" i="2"/>
  <c r="O101" i="2"/>
  <c r="O99" i="2"/>
  <c r="O100" i="2"/>
  <c r="K85" i="2"/>
  <c r="K84" i="2"/>
  <c r="K86" i="2"/>
  <c r="H61" i="2"/>
  <c r="Q135" i="2"/>
  <c r="Q136" i="2"/>
  <c r="Q137" i="2"/>
  <c r="H239" i="2"/>
  <c r="H237" i="2"/>
  <c r="H238" i="2"/>
  <c r="L61" i="2"/>
  <c r="O58" i="2"/>
  <c r="I127" i="2"/>
  <c r="I128" i="2"/>
  <c r="I126" i="2"/>
  <c r="M246" i="2"/>
  <c r="M248" i="2"/>
  <c r="M247" i="2"/>
  <c r="M257" i="2"/>
  <c r="M255" i="2"/>
  <c r="M256" i="2"/>
  <c r="J135" i="2"/>
  <c r="J136" i="2"/>
  <c r="J137" i="2"/>
  <c r="I166" i="2"/>
  <c r="I167" i="2"/>
  <c r="I165" i="2"/>
  <c r="K164" i="2"/>
  <c r="K162" i="2"/>
  <c r="K163" i="2"/>
  <c r="O208" i="2"/>
  <c r="O209" i="2"/>
  <c r="O207" i="2"/>
  <c r="J254" i="2"/>
  <c r="J252" i="2"/>
  <c r="J253" i="2"/>
  <c r="L238" i="2"/>
  <c r="L239" i="2"/>
  <c r="L237" i="2"/>
  <c r="H247" i="2"/>
  <c r="H246" i="2"/>
  <c r="H248" i="2"/>
  <c r="P61" i="2"/>
  <c r="R126" i="2"/>
  <c r="R127" i="2"/>
  <c r="R128" i="2"/>
  <c r="I55" i="2"/>
  <c r="I200" i="2"/>
  <c r="I198" i="2"/>
  <c r="I199" i="2"/>
  <c r="P227" i="2"/>
  <c r="P225" i="2"/>
  <c r="P226" i="2"/>
  <c r="R226" i="2"/>
  <c r="R227" i="2"/>
  <c r="R225" i="2"/>
  <c r="F171" i="2"/>
  <c r="F173" i="2"/>
  <c r="F172" i="2"/>
  <c r="Q68" i="2"/>
  <c r="Q38" i="2" s="1"/>
  <c r="L54" i="2"/>
  <c r="L91" i="2"/>
  <c r="L90" i="2"/>
  <c r="L92" i="2"/>
  <c r="N236" i="2"/>
  <c r="N234" i="2"/>
  <c r="N235" i="2"/>
  <c r="N61" i="2"/>
  <c r="Q238" i="2"/>
  <c r="Q239" i="2"/>
  <c r="Q237" i="2"/>
  <c r="K71" i="2"/>
  <c r="G164" i="2"/>
  <c r="G162" i="2"/>
  <c r="G163" i="2"/>
  <c r="R248" i="2"/>
  <c r="R247" i="2"/>
  <c r="R246" i="2"/>
  <c r="F193" i="2"/>
  <c r="F194" i="2"/>
  <c r="F192" i="2"/>
  <c r="N92" i="2"/>
  <c r="N90" i="2"/>
  <c r="N91" i="2"/>
  <c r="N54" i="2"/>
  <c r="F183" i="2"/>
  <c r="F184" i="2"/>
  <c r="F185" i="2"/>
  <c r="P172" i="2"/>
  <c r="P171" i="2"/>
  <c r="P173" i="2"/>
  <c r="K68" i="2"/>
  <c r="K38" i="2" s="1"/>
  <c r="Q119" i="2"/>
  <c r="Q118" i="2"/>
  <c r="Q117" i="2"/>
  <c r="R230" i="2"/>
  <c r="R228" i="2"/>
  <c r="R229" i="2"/>
  <c r="Q60" i="2"/>
  <c r="K228" i="2"/>
  <c r="K229" i="2"/>
  <c r="K230" i="2"/>
  <c r="G257" i="2"/>
  <c r="G255" i="2"/>
  <c r="G256" i="2"/>
  <c r="J92" i="2"/>
  <c r="J90" i="2"/>
  <c r="J54" i="2"/>
  <c r="J91" i="2"/>
  <c r="I84" i="2"/>
  <c r="I85" i="2"/>
  <c r="I86" i="2"/>
  <c r="J120" i="2"/>
  <c r="J121" i="2"/>
  <c r="J122" i="2"/>
  <c r="M236" i="2"/>
  <c r="M234" i="2"/>
  <c r="M235" i="2"/>
  <c r="Q245" i="2"/>
  <c r="Q243" i="2"/>
  <c r="Q244" i="2"/>
  <c r="I254" i="2"/>
  <c r="I253" i="2"/>
  <c r="I252" i="2"/>
  <c r="H172" i="2"/>
  <c r="H173" i="2"/>
  <c r="H171" i="2"/>
  <c r="R180" i="2"/>
  <c r="R181" i="2"/>
  <c r="R182" i="2"/>
  <c r="M162" i="2"/>
  <c r="M163" i="2"/>
  <c r="M164" i="2"/>
  <c r="J180" i="2"/>
  <c r="J181" i="2"/>
  <c r="J182" i="2"/>
  <c r="O61" i="2"/>
  <c r="G144" i="2"/>
  <c r="G145" i="2"/>
  <c r="G146" i="2"/>
  <c r="O86" i="2"/>
  <c r="O84" i="2"/>
  <c r="O85" i="2"/>
  <c r="O68" i="2"/>
  <c r="O38" i="2" s="1"/>
  <c r="G217" i="2"/>
  <c r="G218" i="2"/>
  <c r="G216" i="2"/>
  <c r="K200" i="2"/>
  <c r="K198" i="2"/>
  <c r="K199" i="2"/>
  <c r="P154" i="2"/>
  <c r="P155" i="2"/>
  <c r="P153" i="2"/>
  <c r="R56" i="2"/>
  <c r="Q176" i="2"/>
  <c r="Q174" i="2"/>
  <c r="Q175" i="2"/>
  <c r="Q172" i="2"/>
  <c r="Q173" i="2"/>
  <c r="Q171" i="2"/>
  <c r="H203" i="2"/>
  <c r="H202" i="2"/>
  <c r="H201" i="2"/>
  <c r="J246" i="2"/>
  <c r="J247" i="2"/>
  <c r="J248" i="2"/>
  <c r="P217" i="2"/>
  <c r="P216" i="2"/>
  <c r="P218" i="2"/>
  <c r="P236" i="2"/>
  <c r="P234" i="2"/>
  <c r="P235" i="2"/>
  <c r="L58" i="2"/>
  <c r="Q229" i="2"/>
  <c r="Q230" i="2"/>
  <c r="Q228" i="2"/>
  <c r="K93" i="2"/>
  <c r="K94" i="2"/>
  <c r="K95" i="2"/>
  <c r="F148" i="2"/>
  <c r="F149" i="2"/>
  <c r="F147" i="2"/>
  <c r="F265" i="2"/>
  <c r="F266" i="2"/>
  <c r="F264" i="2"/>
  <c r="J68" i="2"/>
  <c r="J38" i="2" s="1"/>
  <c r="G135" i="2"/>
  <c r="G136" i="2"/>
  <c r="G137" i="2"/>
  <c r="N216" i="2"/>
  <c r="N217" i="2"/>
  <c r="N218" i="2"/>
  <c r="G95" i="2"/>
  <c r="G93" i="2"/>
  <c r="G94" i="2"/>
  <c r="I137" i="2"/>
  <c r="I135" i="2"/>
  <c r="I136" i="2"/>
  <c r="I265" i="2"/>
  <c r="I266" i="2"/>
  <c r="I264" i="2"/>
  <c r="Q61" i="2"/>
  <c r="F109" i="2"/>
  <c r="F110" i="2"/>
  <c r="F108" i="2"/>
  <c r="G226" i="2"/>
  <c r="G227" i="2"/>
  <c r="G225" i="2"/>
  <c r="I83" i="2"/>
  <c r="I81" i="2"/>
  <c r="I82" i="2"/>
  <c r="N56" i="2"/>
  <c r="K234" i="2"/>
  <c r="K236" i="2"/>
  <c r="K235" i="2"/>
  <c r="R201" i="2"/>
  <c r="R202" i="2"/>
  <c r="R203" i="2"/>
  <c r="O135" i="2"/>
  <c r="O136" i="2"/>
  <c r="O137" i="2"/>
  <c r="O252" i="2"/>
  <c r="O253" i="2"/>
  <c r="O254" i="2"/>
  <c r="K103" i="2"/>
  <c r="K104" i="2"/>
  <c r="K102" i="2"/>
  <c r="N246" i="2"/>
  <c r="N247" i="2"/>
  <c r="N248" i="2"/>
  <c r="N202" i="2"/>
  <c r="N203" i="2"/>
  <c r="N201" i="2"/>
  <c r="O56" i="2"/>
  <c r="M94" i="2"/>
  <c r="M95" i="2"/>
  <c r="M93" i="2"/>
  <c r="L264" i="2"/>
  <c r="L265" i="2"/>
  <c r="L266" i="2"/>
  <c r="L138" i="2"/>
  <c r="L139" i="2"/>
  <c r="L140" i="2"/>
  <c r="N266" i="2"/>
  <c r="N264" i="2"/>
  <c r="N265" i="2"/>
  <c r="L68" i="2"/>
  <c r="L38" i="2" s="1"/>
  <c r="L119" i="2"/>
  <c r="L118" i="2"/>
  <c r="L117" i="2"/>
  <c r="O243" i="2"/>
  <c r="O244" i="2"/>
  <c r="O245" i="2"/>
  <c r="L189" i="2"/>
  <c r="L190" i="2"/>
  <c r="L191" i="2"/>
  <c r="F190" i="2"/>
  <c r="F191" i="2"/>
  <c r="F189" i="2"/>
  <c r="O146" i="2"/>
  <c r="O144" i="2"/>
  <c r="O145" i="2"/>
  <c r="G158" i="2"/>
  <c r="G156" i="2"/>
  <c r="G157" i="2"/>
  <c r="F119" i="2"/>
  <c r="F117" i="2"/>
  <c r="F118" i="2"/>
  <c r="L256" i="2"/>
  <c r="L257" i="2"/>
  <c r="L255" i="2"/>
  <c r="H55" i="2"/>
  <c r="G61" i="2"/>
  <c r="G68" i="2"/>
  <c r="G38" i="2" s="1"/>
  <c r="M56" i="2"/>
  <c r="R239" i="2"/>
  <c r="R237" i="2"/>
  <c r="R238" i="2"/>
  <c r="H111" i="2"/>
  <c r="H112" i="2"/>
  <c r="H113" i="2"/>
  <c r="M68" i="2"/>
  <c r="M38" i="2" s="1"/>
  <c r="K201" i="2"/>
  <c r="K202" i="2"/>
  <c r="K203" i="2"/>
  <c r="N176" i="2"/>
  <c r="N174" i="2"/>
  <c r="N175" i="2"/>
  <c r="Q199" i="2"/>
  <c r="Q200" i="2"/>
  <c r="Q198" i="2"/>
  <c r="K238" i="2"/>
  <c r="K239" i="2"/>
  <c r="K237" i="2"/>
  <c r="Q81" i="2"/>
  <c r="Q82" i="2"/>
  <c r="Q83" i="2"/>
  <c r="L71" i="2"/>
  <c r="O55" i="2"/>
  <c r="J139" i="2"/>
  <c r="J140" i="2"/>
  <c r="J138" i="2"/>
  <c r="F230" i="2"/>
  <c r="F228" i="2"/>
  <c r="F229" i="2"/>
  <c r="O199" i="2"/>
  <c r="O200" i="2"/>
  <c r="O198" i="2"/>
  <c r="O219" i="2"/>
  <c r="O220" i="2"/>
  <c r="O221" i="2"/>
  <c r="M166" i="2"/>
  <c r="M165" i="2"/>
  <c r="M167" i="2"/>
  <c r="Q139" i="2"/>
  <c r="Q140" i="2"/>
  <c r="Q138" i="2"/>
  <c r="F60" i="2"/>
  <c r="R68" i="2"/>
  <c r="H83" i="2"/>
  <c r="H81" i="2"/>
  <c r="H82" i="2"/>
  <c r="H155" i="2"/>
  <c r="H154" i="2"/>
  <c r="H153" i="2"/>
  <c r="I163" i="2"/>
  <c r="I164" i="2"/>
  <c r="I162" i="2"/>
  <c r="L216" i="2"/>
  <c r="L217" i="2"/>
  <c r="L218" i="2"/>
  <c r="K74" i="2"/>
  <c r="K39" i="2" s="1"/>
  <c r="J94" i="2"/>
  <c r="J95" i="2"/>
  <c r="J93" i="2"/>
  <c r="O251" i="2"/>
  <c r="O249" i="2"/>
  <c r="L109" i="2"/>
  <c r="L110" i="2"/>
  <c r="L108" i="2"/>
  <c r="F245" i="2"/>
  <c r="F244" i="2"/>
  <c r="F243" i="2"/>
  <c r="H95" i="2"/>
  <c r="H93" i="2"/>
  <c r="H94" i="2"/>
  <c r="H263" i="2"/>
  <c r="H261" i="2"/>
  <c r="H262" i="2"/>
  <c r="L221" i="2"/>
  <c r="L219" i="2"/>
  <c r="L220" i="2"/>
  <c r="P74" i="2"/>
  <c r="P39" i="2" s="1"/>
  <c r="M59" i="2"/>
  <c r="R117" i="2"/>
  <c r="R118" i="2"/>
  <c r="R119" i="2"/>
  <c r="K185" i="2"/>
  <c r="K183" i="2"/>
  <c r="K184" i="2"/>
  <c r="M139" i="2"/>
  <c r="M140" i="2"/>
  <c r="M138" i="2"/>
  <c r="P158" i="2"/>
  <c r="P157" i="2"/>
  <c r="P156" i="2"/>
  <c r="P71" i="2"/>
  <c r="H148" i="2"/>
  <c r="H149" i="2"/>
  <c r="H147" i="2"/>
  <c r="L263" i="2"/>
  <c r="L261" i="2"/>
  <c r="L262" i="2"/>
  <c r="J208" i="2"/>
  <c r="J209" i="2"/>
  <c r="J207" i="2"/>
  <c r="R219" i="2"/>
  <c r="R220" i="2"/>
  <c r="R221" i="2"/>
  <c r="I257" i="2"/>
  <c r="I255" i="2"/>
  <c r="I256" i="2"/>
  <c r="I108" i="2"/>
  <c r="I109" i="2"/>
  <c r="I110" i="2"/>
  <c r="O113" i="2"/>
  <c r="O111" i="2"/>
  <c r="O112" i="2"/>
  <c r="Q57" i="2"/>
  <c r="M158" i="2"/>
  <c r="M156" i="2"/>
  <c r="M157" i="2"/>
  <c r="M216" i="2"/>
  <c r="M217" i="2"/>
  <c r="M218" i="2"/>
  <c r="I218" i="2"/>
  <c r="I217" i="2"/>
  <c r="I216" i="2"/>
  <c r="K221" i="2"/>
  <c r="K219" i="2"/>
  <c r="K220" i="2"/>
  <c r="Q246" i="2"/>
  <c r="Q247" i="2"/>
  <c r="Q248" i="2"/>
  <c r="M84" i="2"/>
  <c r="M85" i="2"/>
  <c r="M86" i="2"/>
  <c r="R264" i="2"/>
  <c r="R265" i="2"/>
  <c r="R266" i="2"/>
  <c r="Q71" i="2"/>
  <c r="R166" i="2"/>
  <c r="R167" i="2"/>
  <c r="R165" i="2"/>
  <c r="P58" i="2"/>
  <c r="J104" i="2"/>
  <c r="J102" i="2"/>
  <c r="J103" i="2"/>
  <c r="Q149" i="2"/>
  <c r="Q148" i="2"/>
  <c r="Q147" i="2"/>
  <c r="O190" i="2"/>
  <c r="O191" i="2"/>
  <c r="O189" i="2"/>
  <c r="R251" i="2"/>
  <c r="R249" i="2"/>
  <c r="N189" i="2"/>
  <c r="N190" i="2"/>
  <c r="N191" i="2"/>
  <c r="F255" i="2"/>
  <c r="F257" i="2"/>
  <c r="F256" i="2"/>
  <c r="J86" i="2"/>
  <c r="J84" i="2"/>
  <c r="J85" i="2"/>
  <c r="F55" i="2"/>
  <c r="Q209" i="2"/>
  <c r="Q208" i="2"/>
  <c r="Q207" i="2"/>
  <c r="K218" i="2"/>
  <c r="K217" i="2"/>
  <c r="K216" i="2"/>
  <c r="R209" i="2"/>
  <c r="R207" i="2"/>
  <c r="R208" i="2"/>
  <c r="K92" i="2"/>
  <c r="K90" i="2"/>
  <c r="K54" i="2"/>
  <c r="K91" i="2"/>
  <c r="I122" i="2"/>
  <c r="I120" i="2"/>
  <c r="I121" i="2"/>
  <c r="H208" i="2"/>
  <c r="H209" i="2"/>
  <c r="H207" i="2"/>
  <c r="E1" i="2"/>
  <c r="E50" i="2" s="1"/>
  <c r="H92" i="2"/>
  <c r="H90" i="2"/>
  <c r="H91" i="2"/>
  <c r="H54" i="2"/>
  <c r="F262" i="2"/>
  <c r="F263" i="2"/>
  <c r="F261" i="2"/>
  <c r="F74" i="2"/>
  <c r="F39" i="2" s="1"/>
  <c r="P190" i="2"/>
  <c r="P189" i="2"/>
  <c r="P191" i="2"/>
  <c r="N71" i="2"/>
  <c r="G57" i="2"/>
  <c r="M135" i="2"/>
  <c r="M137" i="2"/>
  <c r="M136" i="2"/>
  <c r="P176" i="2"/>
  <c r="P174" i="2"/>
  <c r="P175" i="2"/>
  <c r="K57" i="2"/>
  <c r="P245" i="2"/>
  <c r="P244" i="2"/>
  <c r="P243" i="2"/>
  <c r="R104" i="2"/>
  <c r="R102" i="2"/>
  <c r="R103" i="2"/>
  <c r="N122" i="2"/>
  <c r="N120" i="2"/>
  <c r="N121" i="2"/>
  <c r="P211" i="2"/>
  <c r="P210" i="2"/>
  <c r="P212" i="2"/>
  <c r="M121" i="2"/>
  <c r="M120" i="2"/>
  <c r="M122" i="2"/>
  <c r="K128" i="2"/>
  <c r="K127" i="2"/>
  <c r="K126" i="2"/>
  <c r="L130" i="2"/>
  <c r="L129" i="2"/>
  <c r="L131" i="2"/>
  <c r="K193" i="2"/>
  <c r="K194" i="2"/>
  <c r="K192" i="2"/>
  <c r="O83" i="2"/>
  <c r="O81" i="2"/>
  <c r="O82" i="2"/>
  <c r="K137" i="2"/>
  <c r="K135" i="2"/>
  <c r="K136" i="2"/>
  <c r="K172" i="2"/>
  <c r="K173" i="2"/>
  <c r="K171" i="2"/>
  <c r="F146" i="2"/>
  <c r="F145" i="2"/>
  <c r="F144" i="2"/>
  <c r="H176" i="2"/>
  <c r="H174" i="2"/>
  <c r="H175" i="2"/>
  <c r="P203" i="2"/>
  <c r="P201" i="2"/>
  <c r="P202" i="2"/>
  <c r="Q251" i="2"/>
  <c r="Q249" i="2"/>
  <c r="H86" i="2"/>
  <c r="H84" i="2"/>
  <c r="H85" i="2"/>
  <c r="J61" i="2"/>
  <c r="L194" i="2"/>
  <c r="L193" i="2"/>
  <c r="L192" i="2"/>
  <c r="O59" i="2"/>
  <c r="N245" i="2"/>
  <c r="N243" i="2"/>
  <c r="N244" i="2"/>
  <c r="H236" i="2"/>
  <c r="H234" i="2"/>
  <c r="H235" i="2"/>
  <c r="F61" i="2"/>
  <c r="Q192" i="2"/>
  <c r="Q193" i="2"/>
  <c r="Q194" i="2"/>
  <c r="M210" i="2"/>
  <c r="M211" i="2"/>
  <c r="M212" i="2"/>
  <c r="L201" i="2"/>
  <c r="L202" i="2"/>
  <c r="L203" i="2"/>
  <c r="M245" i="2"/>
  <c r="M243" i="2"/>
  <c r="M244" i="2"/>
  <c r="G148" i="2"/>
  <c r="G149" i="2"/>
  <c r="G147" i="2"/>
  <c r="P81" i="2"/>
  <c r="P82" i="2"/>
  <c r="P83" i="2"/>
  <c r="H58" i="2"/>
  <c r="G119" i="2"/>
  <c r="G117" i="2"/>
  <c r="G118" i="2"/>
  <c r="H245" i="2"/>
  <c r="H243" i="2"/>
  <c r="H244" i="2"/>
  <c r="P84" i="2"/>
  <c r="P86" i="2"/>
  <c r="P85" i="2"/>
  <c r="Q109" i="2"/>
  <c r="Q110" i="2"/>
  <c r="Q108" i="2"/>
  <c r="R3" i="4"/>
  <c r="R11" i="4"/>
  <c r="B11" i="4"/>
  <c r="AX11" i="4"/>
  <c r="AH11" i="4"/>
  <c r="AX3" i="4"/>
  <c r="AH3" i="4"/>
  <c r="I228" i="2"/>
  <c r="I230" i="2"/>
  <c r="I229" i="2"/>
  <c r="L207" i="2"/>
  <c r="L208" i="2"/>
  <c r="L209" i="2"/>
  <c r="K251" i="2"/>
  <c r="K249" i="2"/>
  <c r="Q103" i="2"/>
  <c r="Q104" i="2"/>
  <c r="Q102" i="2"/>
  <c r="L104" i="2"/>
  <c r="L102" i="2"/>
  <c r="L103" i="2"/>
  <c r="L56" i="2"/>
  <c r="M221" i="2"/>
  <c r="M219" i="2"/>
  <c r="M220" i="2"/>
  <c r="Q221" i="2"/>
  <c r="Q219" i="2"/>
  <c r="Q220" i="2"/>
  <c r="J210" i="2"/>
  <c r="J211" i="2"/>
  <c r="J212" i="2"/>
  <c r="J119" i="2"/>
  <c r="J118" i="2"/>
  <c r="J117" i="2"/>
  <c r="R122" i="2"/>
  <c r="R120" i="2"/>
  <c r="R121" i="2"/>
  <c r="M264" i="2"/>
  <c r="M266" i="2"/>
  <c r="M265" i="2"/>
  <c r="Q58" i="2"/>
  <c r="I147" i="2"/>
  <c r="I148" i="2"/>
  <c r="I149" i="2"/>
  <c r="H192" i="2"/>
  <c r="H193" i="2"/>
  <c r="H194" i="2"/>
  <c r="P110" i="2"/>
  <c r="P108" i="2"/>
  <c r="P109" i="2"/>
  <c r="J58" i="2"/>
  <c r="K180" i="2"/>
  <c r="K181" i="2"/>
  <c r="K182" i="2"/>
  <c r="K82" i="2"/>
  <c r="K81" i="2"/>
  <c r="K83" i="2"/>
  <c r="P251" i="2"/>
  <c r="P249" i="2"/>
  <c r="Q226" i="2"/>
  <c r="Q225" i="2"/>
  <c r="Q227" i="2"/>
  <c r="F68" i="2"/>
  <c r="F38" i="2" s="1"/>
  <c r="R138" i="2"/>
  <c r="R139" i="2"/>
  <c r="R140" i="2"/>
  <c r="H253" i="2"/>
  <c r="H254" i="2"/>
  <c r="H252" i="2"/>
  <c r="G113" i="2"/>
  <c r="G111" i="2"/>
  <c r="G112" i="2"/>
  <c r="L225" i="2"/>
  <c r="L226" i="2"/>
  <c r="L227" i="2"/>
  <c r="P144" i="2"/>
  <c r="P145" i="2"/>
  <c r="P146" i="2"/>
  <c r="F207" i="2"/>
  <c r="F208" i="2"/>
  <c r="F209" i="2"/>
  <c r="J59" i="2"/>
  <c r="Q181" i="2"/>
  <c r="Q180" i="2"/>
  <c r="Q182" i="2"/>
  <c r="O128" i="2"/>
  <c r="O126" i="2"/>
  <c r="O127" i="2"/>
  <c r="M58" i="2"/>
  <c r="R93" i="2"/>
  <c r="R94" i="2"/>
  <c r="R95" i="2"/>
  <c r="J108" i="2"/>
  <c r="J110" i="2"/>
  <c r="J109" i="2"/>
  <c r="N249" i="2"/>
  <c r="G209" i="2"/>
  <c r="G207" i="2"/>
  <c r="G208" i="2"/>
  <c r="I59" i="2"/>
  <c r="J227" i="2"/>
  <c r="J226" i="2"/>
  <c r="J225" i="2"/>
  <c r="P192" i="2"/>
  <c r="P193" i="2"/>
  <c r="P194" i="2"/>
  <c r="F59" i="2"/>
  <c r="J235" i="2"/>
  <c r="J236" i="2"/>
  <c r="J234" i="2"/>
  <c r="G254" i="2"/>
  <c r="G252" i="2"/>
  <c r="G253" i="2"/>
  <c r="Q100" i="2"/>
  <c r="Q101" i="2"/>
  <c r="Q99" i="2"/>
  <c r="R173" i="2"/>
  <c r="R171" i="2"/>
  <c r="R172" i="2"/>
  <c r="N139" i="2"/>
  <c r="N138" i="2"/>
  <c r="N140" i="2"/>
  <c r="J148" i="2"/>
  <c r="J147" i="2"/>
  <c r="J149" i="2"/>
  <c r="G138" i="2"/>
  <c r="G139" i="2"/>
  <c r="G140" i="2"/>
  <c r="L245" i="2"/>
  <c r="L244" i="2"/>
  <c r="L243" i="2"/>
  <c r="G102" i="2"/>
  <c r="G103" i="2"/>
  <c r="G104" i="2"/>
  <c r="M82" i="2"/>
  <c r="M81" i="2"/>
  <c r="M83" i="2"/>
  <c r="G181" i="2"/>
  <c r="G182" i="2"/>
  <c r="G180" i="2"/>
  <c r="J101" i="2"/>
  <c r="J99" i="2"/>
  <c r="J100" i="2"/>
  <c r="L212" i="2"/>
  <c r="L210" i="2"/>
  <c r="L211" i="2"/>
  <c r="N117" i="2"/>
  <c r="N119" i="2"/>
  <c r="N118" i="2"/>
  <c r="O122" i="2"/>
  <c r="O120" i="2"/>
  <c r="O121" i="2"/>
  <c r="M180" i="2"/>
  <c r="M181" i="2"/>
  <c r="M182" i="2"/>
  <c r="J264" i="2"/>
  <c r="J266" i="2"/>
  <c r="J265" i="2"/>
  <c r="H137" i="2"/>
  <c r="H135" i="2"/>
  <c r="H136" i="2"/>
  <c r="P113" i="2"/>
  <c r="P111" i="2"/>
  <c r="P112" i="2"/>
  <c r="M109" i="2"/>
  <c r="M110" i="2"/>
  <c r="M108" i="2"/>
  <c r="M190" i="2"/>
  <c r="M191" i="2"/>
  <c r="M189" i="2"/>
  <c r="P68" i="2"/>
  <c r="P38" i="2" s="1"/>
  <c r="K246" i="2"/>
  <c r="K248" i="2"/>
  <c r="K247" i="2"/>
  <c r="M226" i="2"/>
  <c r="M227" i="2"/>
  <c r="M225" i="2"/>
  <c r="K244" i="2"/>
  <c r="K245" i="2"/>
  <c r="K243" i="2"/>
  <c r="L94" i="2"/>
  <c r="L95" i="2"/>
  <c r="L93" i="2"/>
  <c r="F225" i="2"/>
  <c r="F226" i="2"/>
  <c r="F227" i="2"/>
  <c r="J201" i="2"/>
  <c r="J203" i="2"/>
  <c r="J202" i="2"/>
  <c r="J173" i="2"/>
  <c r="J171" i="2"/>
  <c r="J172" i="2"/>
  <c r="M71" i="2"/>
  <c r="G120" i="2"/>
  <c r="G121" i="2"/>
  <c r="G122" i="2"/>
  <c r="P102" i="2"/>
  <c r="P103" i="2"/>
  <c r="P104" i="2"/>
  <c r="M149" i="2"/>
  <c r="M148" i="2"/>
  <c r="M147" i="2"/>
  <c r="H219" i="2"/>
  <c r="H220" i="2"/>
  <c r="H221" i="2"/>
  <c r="O227" i="2"/>
  <c r="O226" i="2"/>
  <c r="O225" i="2"/>
  <c r="N99" i="2"/>
  <c r="N100" i="2"/>
  <c r="N101" i="2"/>
  <c r="H227" i="2"/>
  <c r="H225" i="2"/>
  <c r="H226" i="2"/>
  <c r="R216" i="2"/>
  <c r="R217" i="2"/>
  <c r="R218" i="2"/>
  <c r="O153" i="2"/>
  <c r="O154" i="2"/>
  <c r="O155" i="2"/>
  <c r="O255" i="2"/>
  <c r="O256" i="2"/>
  <c r="O257" i="2"/>
  <c r="O103" i="2"/>
  <c r="O104" i="2"/>
  <c r="O102" i="2"/>
  <c r="J193" i="2"/>
  <c r="J194" i="2"/>
  <c r="J192" i="2"/>
  <c r="G84" i="2"/>
  <c r="G85" i="2"/>
  <c r="G86" i="2"/>
  <c r="H140" i="2"/>
  <c r="H138" i="2"/>
  <c r="H139" i="2"/>
  <c r="I61" i="2"/>
  <c r="J190" i="2"/>
  <c r="J191" i="2"/>
  <c r="J189" i="2"/>
  <c r="K101" i="2"/>
  <c r="K99" i="2"/>
  <c r="K100" i="2"/>
  <c r="I58" i="2"/>
  <c r="G237" i="2"/>
  <c r="G238" i="2"/>
  <c r="G239" i="2"/>
  <c r="P100" i="2"/>
  <c r="P101" i="2"/>
  <c r="P99" i="2"/>
  <c r="L81" i="2"/>
  <c r="L82" i="2"/>
  <c r="L83" i="2"/>
  <c r="G83" i="2"/>
  <c r="G81" i="2"/>
  <c r="G82" i="2"/>
  <c r="P237" i="2"/>
  <c r="P238" i="2"/>
  <c r="P239" i="2"/>
  <c r="F218" i="2"/>
  <c r="F216" i="2"/>
  <c r="F217" i="2"/>
  <c r="M201" i="2"/>
  <c r="M202" i="2"/>
  <c r="M203" i="2"/>
  <c r="O228" i="2"/>
  <c r="O230" i="2"/>
  <c r="O229" i="2"/>
  <c r="L176" i="2"/>
  <c r="L174" i="2"/>
  <c r="L175" i="2"/>
  <c r="G244" i="2"/>
  <c r="G243" i="2"/>
  <c r="G245" i="2"/>
  <c r="N162" i="2"/>
  <c r="N164" i="2"/>
  <c r="N163" i="2"/>
  <c r="F84" i="2"/>
  <c r="F86" i="2"/>
  <c r="F85" i="2"/>
  <c r="J243" i="2"/>
  <c r="J244" i="2"/>
  <c r="J245" i="2"/>
  <c r="N128" i="2"/>
  <c r="N127" i="2"/>
  <c r="N126" i="2"/>
  <c r="H74" i="2"/>
  <c r="H39" i="2" s="1"/>
  <c r="H255" i="2"/>
  <c r="H256" i="2"/>
  <c r="H257" i="2"/>
  <c r="H264" i="2"/>
  <c r="H265" i="2"/>
  <c r="H266" i="2"/>
  <c r="L249" i="2"/>
  <c r="L251" i="2"/>
  <c r="J144" i="2"/>
  <c r="J145" i="2"/>
  <c r="J146" i="2"/>
  <c r="N81" i="2"/>
  <c r="N82" i="2"/>
  <c r="N83" i="2"/>
  <c r="I212" i="2"/>
  <c r="I210" i="2"/>
  <c r="I211" i="2"/>
  <c r="M254" i="2"/>
  <c r="M252" i="2"/>
  <c r="M253" i="2"/>
  <c r="N239" i="2"/>
  <c r="N237" i="2"/>
  <c r="N238" i="2"/>
  <c r="O235" i="2"/>
  <c r="O236" i="2"/>
  <c r="O234" i="2"/>
  <c r="M102" i="2"/>
  <c r="M104" i="2"/>
  <c r="M103" i="2"/>
  <c r="L166" i="2"/>
  <c r="L167" i="2"/>
  <c r="L165" i="2"/>
  <c r="O94" i="2"/>
  <c r="O95" i="2"/>
  <c r="O93" i="2"/>
  <c r="O184" i="2"/>
  <c r="O185" i="2"/>
  <c r="O183" i="2"/>
  <c r="Q92" i="2"/>
  <c r="Q90" i="2"/>
  <c r="Q91" i="2"/>
  <c r="Q54" i="2"/>
  <c r="I248" i="2"/>
  <c r="I247" i="2"/>
  <c r="I246" i="2"/>
  <c r="P199" i="2"/>
  <c r="P200" i="2"/>
  <c r="P198" i="2"/>
  <c r="L85" i="2"/>
  <c r="L86" i="2"/>
  <c r="L84" i="2"/>
  <c r="L137" i="2"/>
  <c r="L135" i="2"/>
  <c r="L136" i="2"/>
  <c r="P59" i="2"/>
  <c r="K55" i="2"/>
  <c r="N57" i="2"/>
  <c r="G56" i="2"/>
  <c r="O139" i="2"/>
  <c r="O140" i="2"/>
  <c r="O138" i="2"/>
  <c r="P184" i="2"/>
  <c r="P185" i="2"/>
  <c r="P183" i="2"/>
  <c r="J82" i="2"/>
  <c r="J83" i="2"/>
  <c r="J81" i="2"/>
  <c r="K121" i="2"/>
  <c r="K122" i="2"/>
  <c r="K120" i="2"/>
  <c r="G154" i="2"/>
  <c r="G153" i="2"/>
  <c r="G155" i="2"/>
  <c r="L153" i="2"/>
  <c r="L154" i="2"/>
  <c r="L155" i="2"/>
  <c r="G176" i="2"/>
  <c r="G175" i="2"/>
  <c r="G174" i="2"/>
  <c r="F210" i="2"/>
  <c r="F212" i="2"/>
  <c r="F211" i="2"/>
  <c r="O167" i="2"/>
  <c r="O165" i="2"/>
  <c r="O166" i="2"/>
  <c r="P93" i="2"/>
  <c r="P94" i="2"/>
  <c r="P95" i="2"/>
  <c r="N182" i="2"/>
  <c r="N180" i="2"/>
  <c r="N181" i="2"/>
  <c r="P255" i="2"/>
  <c r="P256" i="2"/>
  <c r="P257" i="2"/>
  <c r="Q255" i="2"/>
  <c r="Q256" i="2"/>
  <c r="Q257" i="2"/>
  <c r="H99" i="2"/>
  <c r="H100" i="2"/>
  <c r="H101" i="2"/>
  <c r="N108" i="2"/>
  <c r="N109" i="2"/>
  <c r="N110" i="2"/>
  <c r="L101" i="2"/>
  <c r="L99" i="2"/>
  <c r="L100" i="2"/>
  <c r="I154" i="2"/>
  <c r="I155" i="2"/>
  <c r="I153" i="2"/>
  <c r="Q85" i="2"/>
  <c r="Q86" i="2"/>
  <c r="Q84" i="2"/>
  <c r="Q55" i="2"/>
  <c r="M128" i="2"/>
  <c r="M126" i="2"/>
  <c r="M127" i="2"/>
  <c r="F174" i="2"/>
  <c r="F175" i="2"/>
  <c r="F176" i="2"/>
  <c r="F128" i="2"/>
  <c r="F126" i="2"/>
  <c r="F127" i="2"/>
  <c r="K131" i="2"/>
  <c r="K130" i="2"/>
  <c r="K129" i="2"/>
  <c r="G74" i="2"/>
  <c r="G39" i="2" s="1"/>
  <c r="M153" i="2"/>
  <c r="M154" i="2"/>
  <c r="M155" i="2"/>
  <c r="N84" i="2"/>
  <c r="N85" i="2"/>
  <c r="N86" i="2"/>
  <c r="O90" i="2"/>
  <c r="O54" i="2"/>
  <c r="O91" i="2"/>
  <c r="O92" i="2"/>
  <c r="F165" i="2"/>
  <c r="F167" i="2"/>
  <c r="F166" i="2"/>
  <c r="N55" i="2"/>
  <c r="H108" i="2"/>
  <c r="H109" i="2"/>
  <c r="H110" i="2"/>
  <c r="G128" i="2"/>
  <c r="G126" i="2"/>
  <c r="G127" i="2"/>
  <c r="F181" i="2"/>
  <c r="F182" i="2"/>
  <c r="F180" i="2"/>
  <c r="I138" i="2"/>
  <c r="I139" i="2"/>
  <c r="I140" i="2"/>
  <c r="N131" i="2"/>
  <c r="N129" i="2"/>
  <c r="N130" i="2"/>
  <c r="M193" i="2"/>
  <c r="M192" i="2"/>
  <c r="M194" i="2"/>
  <c r="N153" i="2"/>
  <c r="N155" i="2"/>
  <c r="N154" i="2"/>
  <c r="R112" i="2"/>
  <c r="R113" i="2"/>
  <c r="R111" i="2"/>
  <c r="G203" i="2"/>
  <c r="G201" i="2"/>
  <c r="G202" i="2"/>
  <c r="F239" i="2"/>
  <c r="F237" i="2"/>
  <c r="F238" i="2"/>
  <c r="H104" i="2"/>
  <c r="H102" i="2"/>
  <c r="H103" i="2"/>
  <c r="H68" i="2"/>
  <c r="H38" i="2" s="1"/>
  <c r="K190" i="2"/>
  <c r="K191" i="2"/>
  <c r="K189" i="2"/>
  <c r="F71" i="2"/>
  <c r="G58" i="2"/>
  <c r="I56" i="2"/>
  <c r="L247" i="2"/>
  <c r="L248" i="2"/>
  <c r="L246" i="2"/>
  <c r="G55" i="2"/>
  <c r="F111" i="2"/>
  <c r="F112" i="2"/>
  <c r="F113" i="2"/>
  <c r="H199" i="2"/>
  <c r="H200" i="2"/>
  <c r="H198" i="2"/>
  <c r="L113" i="2"/>
  <c r="L111" i="2"/>
  <c r="L112" i="2"/>
  <c r="I94" i="2"/>
  <c r="I95" i="2"/>
  <c r="I93" i="2"/>
  <c r="F90" i="2"/>
  <c r="F54" i="2"/>
  <c r="F91" i="2"/>
  <c r="F92" i="2"/>
  <c r="O57" i="2"/>
  <c r="G212" i="2"/>
  <c r="G210" i="2"/>
  <c r="G211" i="2"/>
  <c r="K262" i="2"/>
  <c r="K263" i="2"/>
  <c r="K261" i="2"/>
  <c r="F157" i="2"/>
  <c r="F156" i="2"/>
  <c r="F158" i="2"/>
  <c r="Q262" i="2"/>
  <c r="Q261" i="2"/>
  <c r="Q263" i="2"/>
  <c r="K153" i="2"/>
  <c r="K155" i="2"/>
  <c r="K154" i="2"/>
  <c r="J256" i="2"/>
  <c r="J257" i="2"/>
  <c r="J255" i="2"/>
  <c r="N200" i="2"/>
  <c r="N198" i="2"/>
  <c r="N199" i="2"/>
  <c r="L252" i="2"/>
  <c r="L254" i="2"/>
  <c r="L253" i="2"/>
  <c r="K144" i="2"/>
  <c r="K145" i="2"/>
  <c r="K146" i="2"/>
  <c r="M251" i="2"/>
  <c r="M249" i="2"/>
  <c r="P254" i="2"/>
  <c r="P252" i="2"/>
  <c r="P253" i="2"/>
  <c r="F131" i="2"/>
  <c r="F129" i="2"/>
  <c r="F130" i="2"/>
  <c r="K149" i="2"/>
  <c r="K147" i="2"/>
  <c r="K148" i="2"/>
  <c r="H128" i="2"/>
  <c r="H126" i="2"/>
  <c r="H127" i="2"/>
  <c r="H230" i="2"/>
  <c r="H228" i="2"/>
  <c r="H229" i="2"/>
  <c r="P57" i="2"/>
  <c r="O248" i="2"/>
  <c r="O247" i="2"/>
  <c r="O246" i="2"/>
  <c r="I194" i="2"/>
  <c r="I192" i="2"/>
  <c r="I193" i="2"/>
  <c r="O192" i="2"/>
  <c r="O194" i="2"/>
  <c r="O193" i="2"/>
  <c r="M61" i="2"/>
  <c r="F234" i="2"/>
  <c r="F235" i="2"/>
  <c r="F236" i="2"/>
  <c r="O217" i="2"/>
  <c r="O216" i="2"/>
  <c r="O218" i="2"/>
  <c r="N212" i="2"/>
  <c r="N210" i="2"/>
  <c r="N211" i="2"/>
  <c r="I100" i="2"/>
  <c r="I101" i="2"/>
  <c r="I99" i="2"/>
  <c r="J185" i="2"/>
  <c r="J184" i="2"/>
  <c r="J183" i="2"/>
  <c r="Q163" i="2"/>
  <c r="Q164" i="2"/>
  <c r="Q162" i="2"/>
  <c r="L172" i="2"/>
  <c r="L173" i="2"/>
  <c r="L171" i="2"/>
  <c r="F154" i="2"/>
  <c r="F155" i="2"/>
  <c r="F153" i="2"/>
  <c r="J131" i="2"/>
  <c r="J130" i="2"/>
  <c r="J129" i="2"/>
  <c r="R57" i="2"/>
  <c r="P55" i="2"/>
  <c r="P166" i="2"/>
  <c r="P167" i="2"/>
  <c r="P165" i="2"/>
  <c r="L74" i="2"/>
  <c r="L39" i="2" s="1"/>
  <c r="L184" i="2"/>
  <c r="L185" i="2"/>
  <c r="L183" i="2"/>
  <c r="I235" i="2"/>
  <c r="I236" i="2"/>
  <c r="I234" i="2"/>
  <c r="G251" i="2"/>
  <c r="G249" i="2"/>
  <c r="K109" i="2"/>
  <c r="K110" i="2"/>
  <c r="K108" i="2"/>
  <c r="Q166" i="2"/>
  <c r="Q167" i="2"/>
  <c r="Q165" i="2"/>
  <c r="Q185" i="2"/>
  <c r="Q183" i="2"/>
  <c r="Q184" i="2"/>
  <c r="Q211" i="2"/>
  <c r="Q212" i="2"/>
  <c r="Q210" i="2"/>
  <c r="O239" i="2"/>
  <c r="O237" i="2"/>
  <c r="O238" i="2"/>
  <c r="L182" i="2"/>
  <c r="L180" i="2"/>
  <c r="L181" i="2"/>
  <c r="H121" i="2"/>
  <c r="H122" i="2"/>
  <c r="H120" i="2"/>
  <c r="G109" i="2"/>
  <c r="G110" i="2"/>
  <c r="G108" i="2"/>
  <c r="N192" i="2"/>
  <c r="N193" i="2"/>
  <c r="N194" i="2"/>
  <c r="J217" i="2"/>
  <c r="J218" i="2"/>
  <c r="J216" i="2"/>
  <c r="J167" i="2"/>
  <c r="J165" i="2"/>
  <c r="J166" i="2"/>
  <c r="K112" i="2"/>
  <c r="K113" i="2"/>
  <c r="K111" i="2"/>
  <c r="N256" i="2"/>
  <c r="N257" i="2"/>
  <c r="N255" i="2"/>
  <c r="M230" i="2"/>
  <c r="M228" i="2"/>
  <c r="M229" i="2"/>
  <c r="I261" i="2"/>
  <c r="I262" i="2"/>
  <c r="I263" i="2"/>
  <c r="G266" i="2"/>
  <c r="G264" i="2"/>
  <c r="G265" i="2"/>
  <c r="O181" i="2"/>
  <c r="O182" i="2"/>
  <c r="O180" i="2"/>
  <c r="P248" i="2"/>
  <c r="P246" i="2"/>
  <c r="P247" i="2"/>
  <c r="H181" i="2"/>
  <c r="H182" i="2"/>
  <c r="H180" i="2"/>
  <c r="N208" i="2"/>
  <c r="N209" i="2"/>
  <c r="N207" i="2"/>
  <c r="G234" i="2"/>
  <c r="G235" i="2"/>
  <c r="G236" i="2"/>
  <c r="I175" i="2"/>
  <c r="I174" i="2"/>
  <c r="I176" i="2"/>
  <c r="O212" i="2"/>
  <c r="O210" i="2"/>
  <c r="O211" i="2"/>
  <c r="O264" i="2"/>
  <c r="O265" i="2"/>
  <c r="O266" i="2"/>
  <c r="N68" i="2"/>
  <c r="N38" i="2" s="1"/>
  <c r="O263" i="2"/>
  <c r="O261" i="2"/>
  <c r="O262" i="2"/>
  <c r="I185" i="2"/>
  <c r="I183" i="2"/>
  <c r="I184" i="2"/>
  <c r="F247" i="2"/>
  <c r="F248" i="2"/>
  <c r="F246" i="2"/>
  <c r="I131" i="2"/>
  <c r="I130" i="2"/>
  <c r="I129" i="2"/>
  <c r="G220" i="2"/>
  <c r="G221" i="2"/>
  <c r="G219" i="2"/>
  <c r="H184" i="2"/>
  <c r="H183" i="2"/>
  <c r="H185" i="2"/>
  <c r="K138" i="2"/>
  <c r="K139" i="2"/>
  <c r="K140" i="2"/>
  <c r="L205" i="2"/>
  <c r="O258" i="2"/>
  <c r="D204" i="2"/>
  <c r="Q206" i="2" s="1"/>
  <c r="K116" i="2"/>
  <c r="G259" i="2"/>
  <c r="P142" i="2"/>
  <c r="I251" i="2"/>
  <c r="N251" i="2"/>
  <c r="H251" i="2"/>
  <c r="I249" i="2"/>
  <c r="F251" i="2"/>
  <c r="J251" i="2"/>
  <c r="R269" i="2"/>
  <c r="H141" i="2"/>
  <c r="D268" i="2"/>
  <c r="M268" i="2" s="1"/>
  <c r="O116" i="2"/>
  <c r="Q258" i="2"/>
  <c r="N114" i="2"/>
  <c r="N258" i="2"/>
  <c r="E151" i="2"/>
  <c r="D151" i="2"/>
  <c r="E115" i="2"/>
  <c r="D115" i="2"/>
  <c r="E132" i="2"/>
  <c r="D132" i="2"/>
  <c r="E223" i="2"/>
  <c r="D223" i="2"/>
  <c r="E213" i="2"/>
  <c r="D213" i="2"/>
  <c r="E197" i="2"/>
  <c r="D197" i="2"/>
  <c r="J206" i="2"/>
  <c r="I206" i="2"/>
  <c r="J204" i="2"/>
  <c r="F206" i="2"/>
  <c r="I204" i="2"/>
  <c r="K204" i="2"/>
  <c r="F204" i="2"/>
  <c r="M206" i="2"/>
  <c r="H206" i="2"/>
  <c r="O206" i="2"/>
  <c r="K206" i="2"/>
  <c r="M204" i="2"/>
  <c r="H204" i="2"/>
  <c r="P206" i="2"/>
  <c r="O204" i="2"/>
  <c r="P204" i="2"/>
  <c r="N206" i="2"/>
  <c r="R206" i="2"/>
  <c r="P116" i="2"/>
  <c r="Q116" i="2"/>
  <c r="P114" i="2"/>
  <c r="L116" i="2"/>
  <c r="Q114" i="2"/>
  <c r="R116" i="2"/>
  <c r="F116" i="2"/>
  <c r="R114" i="2"/>
  <c r="F114" i="2"/>
  <c r="G116" i="2"/>
  <c r="M116" i="2"/>
  <c r="N116" i="2"/>
  <c r="K269" i="2"/>
  <c r="J114" i="2"/>
  <c r="N260" i="2"/>
  <c r="N143" i="2"/>
  <c r="G114" i="2"/>
  <c r="R142" i="2"/>
  <c r="I142" i="2"/>
  <c r="J142" i="2"/>
  <c r="M142" i="2"/>
  <c r="G142" i="2"/>
  <c r="K142" i="2"/>
  <c r="O142" i="2"/>
  <c r="H142" i="2"/>
  <c r="F142" i="2"/>
  <c r="Q142" i="2"/>
  <c r="N142" i="2"/>
  <c r="R268" i="2"/>
  <c r="L268" i="2"/>
  <c r="O268" i="2"/>
  <c r="F268" i="2"/>
  <c r="N268" i="2"/>
  <c r="Q268" i="2"/>
  <c r="J268" i="2"/>
  <c r="I268" i="2"/>
  <c r="H268" i="2"/>
  <c r="K268" i="2"/>
  <c r="L206" i="2"/>
  <c r="J116" i="2"/>
  <c r="K114" i="2"/>
  <c r="G267" i="2"/>
  <c r="L142" i="2"/>
  <c r="K267" i="2"/>
  <c r="I114" i="2"/>
  <c r="G269" i="2"/>
  <c r="M114" i="2"/>
  <c r="K258" i="2"/>
  <c r="P260" i="2"/>
  <c r="R267" i="2"/>
  <c r="M269" i="2"/>
  <c r="L267" i="2"/>
  <c r="M267" i="2"/>
  <c r="L269" i="2"/>
  <c r="Q269" i="2"/>
  <c r="J269" i="2"/>
  <c r="I269" i="2"/>
  <c r="Q267" i="2"/>
  <c r="J267" i="2"/>
  <c r="H269" i="2"/>
  <c r="I267" i="2"/>
  <c r="O269" i="2"/>
  <c r="F269" i="2"/>
  <c r="H267" i="2"/>
  <c r="O267" i="2"/>
  <c r="F267" i="2"/>
  <c r="N269" i="2"/>
  <c r="N267" i="2"/>
  <c r="Q141" i="2"/>
  <c r="P143" i="2"/>
  <c r="M143" i="2"/>
  <c r="R143" i="2"/>
  <c r="I143" i="2"/>
  <c r="K143" i="2"/>
  <c r="P141" i="2"/>
  <c r="J143" i="2"/>
  <c r="M141" i="2"/>
  <c r="G141" i="2"/>
  <c r="R141" i="2"/>
  <c r="I141" i="2"/>
  <c r="K141" i="2"/>
  <c r="J141" i="2"/>
  <c r="O141" i="2"/>
  <c r="G143" i="2"/>
  <c r="F141" i="2"/>
  <c r="O143" i="2"/>
  <c r="N141" i="2"/>
  <c r="H143" i="2"/>
  <c r="F143" i="2"/>
  <c r="L141" i="2"/>
  <c r="L204" i="2"/>
  <c r="I116" i="2"/>
  <c r="G268" i="2"/>
  <c r="H114" i="2"/>
  <c r="L114" i="2"/>
  <c r="Q143" i="2"/>
  <c r="L143" i="2"/>
  <c r="G204" i="2"/>
  <c r="P268" i="2"/>
  <c r="H116" i="2"/>
  <c r="N204" i="2"/>
  <c r="O259" i="2"/>
  <c r="R259" i="2"/>
  <c r="Q259" i="2"/>
  <c r="H259" i="2"/>
  <c r="J259" i="2"/>
  <c r="L259" i="2"/>
  <c r="M259" i="2"/>
  <c r="N259" i="2"/>
  <c r="I259" i="2"/>
  <c r="K259" i="2"/>
  <c r="P259" i="2"/>
  <c r="F259" i="2"/>
  <c r="R205" i="2"/>
  <c r="F205" i="2"/>
  <c r="M205" i="2"/>
  <c r="J205" i="2"/>
  <c r="O205" i="2"/>
  <c r="I205" i="2"/>
  <c r="K205" i="2"/>
  <c r="H205" i="2"/>
  <c r="N205" i="2"/>
  <c r="P205" i="2"/>
  <c r="G206" i="2"/>
  <c r="Q205" i="2"/>
  <c r="P267" i="2"/>
  <c r="R204" i="2"/>
  <c r="H258" i="2"/>
  <c r="R260" i="2"/>
  <c r="Q260" i="2"/>
  <c r="M260" i="2"/>
  <c r="R258" i="2"/>
  <c r="H260" i="2"/>
  <c r="M258" i="2"/>
  <c r="J260" i="2"/>
  <c r="I258" i="2"/>
  <c r="L260" i="2"/>
  <c r="J258" i="2"/>
  <c r="F260" i="2"/>
  <c r="L258" i="2"/>
  <c r="P258" i="2"/>
  <c r="G260" i="2"/>
  <c r="F258" i="2"/>
  <c r="I260" i="2"/>
  <c r="O260" i="2"/>
  <c r="K260" i="2"/>
  <c r="G258" i="2"/>
  <c r="G205" i="2"/>
  <c r="O114" i="2"/>
  <c r="Q204" i="2"/>
  <c r="P269" i="2"/>
  <c r="D97" i="2"/>
  <c r="E97" i="2"/>
  <c r="D125" i="2"/>
  <c r="E125" i="2"/>
  <c r="E160" i="2"/>
  <c r="D160" i="2"/>
  <c r="E206" i="2"/>
  <c r="D206" i="2"/>
  <c r="E222" i="2"/>
  <c r="D222" i="2"/>
  <c r="E159" i="2"/>
  <c r="D159" i="2"/>
  <c r="E187" i="2"/>
  <c r="D187" i="2"/>
  <c r="E152" i="2"/>
  <c r="D152" i="2"/>
  <c r="E168" i="2"/>
  <c r="D168" i="2"/>
  <c r="D224" i="2"/>
  <c r="E224" i="2"/>
  <c r="E241" i="2"/>
  <c r="D241" i="2"/>
  <c r="D107" i="2"/>
  <c r="E107" i="2"/>
  <c r="E169" i="2"/>
  <c r="D169" i="2"/>
  <c r="E195" i="2"/>
  <c r="D195" i="2"/>
  <c r="D123" i="2"/>
  <c r="E123" i="2"/>
  <c r="E133" i="2"/>
  <c r="D133" i="2"/>
  <c r="E242" i="2"/>
  <c r="D242" i="2"/>
  <c r="D214" i="2"/>
  <c r="E214" i="2"/>
  <c r="E196" i="2"/>
  <c r="D196" i="2"/>
  <c r="D96" i="2"/>
  <c r="E96" i="2"/>
  <c r="E134" i="2"/>
  <c r="D134" i="2"/>
  <c r="E178" i="2"/>
  <c r="D178" i="2"/>
  <c r="D105" i="2"/>
  <c r="E105" i="2"/>
  <c r="E116" i="2"/>
  <c r="D116" i="2"/>
  <c r="D231" i="2"/>
  <c r="E231" i="2"/>
  <c r="E186" i="2"/>
  <c r="D186" i="2"/>
  <c r="E179" i="2"/>
  <c r="D179" i="2"/>
  <c r="D89" i="2"/>
  <c r="E89" i="2"/>
  <c r="D251" i="2"/>
  <c r="E251" i="2"/>
  <c r="D124" i="2"/>
  <c r="E124" i="2"/>
  <c r="D250" i="2"/>
  <c r="E250" i="2"/>
  <c r="D98" i="2"/>
  <c r="E98" i="2"/>
  <c r="E177" i="2"/>
  <c r="D177" i="2"/>
  <c r="D170" i="2"/>
  <c r="E170" i="2"/>
  <c r="E150" i="2"/>
  <c r="D150" i="2"/>
  <c r="E240" i="2"/>
  <c r="D240" i="2"/>
  <c r="D106" i="2"/>
  <c r="E106" i="2"/>
  <c r="D232" i="2"/>
  <c r="E232" i="2"/>
  <c r="D87" i="2"/>
  <c r="E87" i="2"/>
  <c r="E161" i="2"/>
  <c r="D161" i="2"/>
  <c r="D233" i="2"/>
  <c r="E233" i="2"/>
  <c r="D88" i="2"/>
  <c r="E88" i="2"/>
  <c r="E215" i="2"/>
  <c r="D215" i="2"/>
  <c r="AC1" i="2" l="1"/>
  <c r="E36" i="2" s="1"/>
  <c r="E65" i="2" s="1"/>
  <c r="R38" i="2"/>
  <c r="S38" i="2" s="1"/>
  <c r="R39" i="2"/>
  <c r="S39" i="2" s="1"/>
  <c r="H242" i="2"/>
  <c r="H240" i="2"/>
  <c r="L242" i="2"/>
  <c r="J240" i="2"/>
  <c r="K240" i="2"/>
  <c r="L240" i="2"/>
  <c r="G242" i="2"/>
  <c r="J242" i="2"/>
  <c r="K242" i="2"/>
  <c r="R240" i="2"/>
  <c r="G240" i="2"/>
  <c r="N242" i="2"/>
  <c r="M242" i="2"/>
  <c r="M240" i="2"/>
  <c r="I240" i="2"/>
  <c r="F242" i="2"/>
  <c r="P242" i="2"/>
  <c r="F240" i="2"/>
  <c r="P240" i="2"/>
  <c r="O242" i="2"/>
  <c r="O240" i="2"/>
  <c r="I242" i="2"/>
  <c r="N240" i="2"/>
  <c r="R242" i="2"/>
  <c r="Q240" i="2"/>
  <c r="Q242" i="2"/>
  <c r="I168" i="2"/>
  <c r="M168" i="2"/>
  <c r="N170" i="2"/>
  <c r="N168" i="2"/>
  <c r="P168" i="2"/>
  <c r="Q170" i="2"/>
  <c r="K170" i="2"/>
  <c r="Q168" i="2"/>
  <c r="P170" i="2"/>
  <c r="R170" i="2"/>
  <c r="K168" i="2"/>
  <c r="F170" i="2"/>
  <c r="R168" i="2"/>
  <c r="L170" i="2"/>
  <c r="F168" i="2"/>
  <c r="L168" i="2"/>
  <c r="G170" i="2"/>
  <c r="M170" i="2"/>
  <c r="O168" i="2"/>
  <c r="H168" i="2"/>
  <c r="O170" i="2"/>
  <c r="H170" i="2"/>
  <c r="I170" i="2"/>
  <c r="G168" i="2"/>
  <c r="J170" i="2"/>
  <c r="J168" i="2"/>
  <c r="F222" i="2"/>
  <c r="M222" i="2"/>
  <c r="J224" i="2"/>
  <c r="Q224" i="2"/>
  <c r="P224" i="2"/>
  <c r="J222" i="2"/>
  <c r="Q222" i="2"/>
  <c r="N224" i="2"/>
  <c r="L222" i="2"/>
  <c r="P222" i="2"/>
  <c r="M224" i="2"/>
  <c r="N222" i="2"/>
  <c r="H224" i="2"/>
  <c r="R224" i="2"/>
  <c r="L224" i="2"/>
  <c r="O224" i="2"/>
  <c r="H222" i="2"/>
  <c r="R222" i="2"/>
  <c r="O222" i="2"/>
  <c r="I222" i="2"/>
  <c r="G224" i="2"/>
  <c r="F224" i="2"/>
  <c r="G222" i="2"/>
  <c r="I224" i="2"/>
  <c r="K224" i="2"/>
  <c r="K222" i="2"/>
  <c r="P223" i="2"/>
  <c r="P17" i="3" s="1"/>
  <c r="N223" i="2"/>
  <c r="M223" i="2"/>
  <c r="K223" i="2"/>
  <c r="J223" i="2"/>
  <c r="Q223" i="2"/>
  <c r="H223" i="2"/>
  <c r="L223" i="2"/>
  <c r="O223" i="2"/>
  <c r="F223" i="2"/>
  <c r="R223" i="2"/>
  <c r="G223" i="2"/>
  <c r="I223" i="2"/>
  <c r="I96" i="2"/>
  <c r="R98" i="2"/>
  <c r="J98" i="2"/>
  <c r="O98" i="2"/>
  <c r="R96" i="2"/>
  <c r="J96" i="2"/>
  <c r="O96" i="2"/>
  <c r="L98" i="2"/>
  <c r="H98" i="2"/>
  <c r="L96" i="2"/>
  <c r="M96" i="2"/>
  <c r="H96" i="2"/>
  <c r="P98" i="2"/>
  <c r="K98" i="2"/>
  <c r="M98" i="2"/>
  <c r="Q98" i="2"/>
  <c r="Q96" i="2"/>
  <c r="F98" i="2"/>
  <c r="P96" i="2"/>
  <c r="F96" i="2"/>
  <c r="G98" i="2"/>
  <c r="N96" i="2"/>
  <c r="I98" i="2"/>
  <c r="K96" i="2"/>
  <c r="G96" i="2"/>
  <c r="N98" i="2"/>
  <c r="N133" i="2"/>
  <c r="O133" i="2"/>
  <c r="I133" i="2"/>
  <c r="L7" i="3" s="1"/>
  <c r="Q133" i="2"/>
  <c r="K133" i="2"/>
  <c r="R133" i="2"/>
  <c r="J133" i="2"/>
  <c r="F133" i="2"/>
  <c r="L133" i="2"/>
  <c r="H133" i="2"/>
  <c r="P133" i="2"/>
  <c r="P7" i="3" s="1"/>
  <c r="M133" i="2"/>
  <c r="G133" i="2"/>
  <c r="K97" i="2"/>
  <c r="O97" i="2"/>
  <c r="H97" i="2"/>
  <c r="R97" i="2"/>
  <c r="J97" i="2"/>
  <c r="P97" i="2"/>
  <c r="L97" i="2"/>
  <c r="M97" i="2"/>
  <c r="I97" i="2"/>
  <c r="Q97" i="2"/>
  <c r="G97" i="2"/>
  <c r="F97" i="2"/>
  <c r="N97" i="2"/>
  <c r="P150" i="2"/>
  <c r="R152" i="2"/>
  <c r="L152" i="2"/>
  <c r="M152" i="2"/>
  <c r="G150" i="2"/>
  <c r="N152" i="2"/>
  <c r="I152" i="2"/>
  <c r="J152" i="2"/>
  <c r="L150" i="2"/>
  <c r="M150" i="2"/>
  <c r="N150" i="2"/>
  <c r="Q150" i="2"/>
  <c r="Q152" i="2"/>
  <c r="F152" i="2"/>
  <c r="R150" i="2"/>
  <c r="O152" i="2"/>
  <c r="F150" i="2"/>
  <c r="J150" i="2"/>
  <c r="I150" i="2"/>
  <c r="H152" i="2"/>
  <c r="K152" i="2"/>
  <c r="H150" i="2"/>
  <c r="K150" i="2"/>
  <c r="O150" i="2"/>
  <c r="G152" i="2"/>
  <c r="P152" i="2"/>
  <c r="J196" i="2"/>
  <c r="G196" i="2"/>
  <c r="Q196" i="2"/>
  <c r="P196" i="2"/>
  <c r="K196" i="2"/>
  <c r="N196" i="2"/>
  <c r="F196" i="2"/>
  <c r="M196" i="2"/>
  <c r="I196" i="2"/>
  <c r="R196" i="2"/>
  <c r="O196" i="2"/>
  <c r="H196" i="2"/>
  <c r="L196" i="2"/>
  <c r="N134" i="2"/>
  <c r="I134" i="2"/>
  <c r="N132" i="2"/>
  <c r="Q134" i="2"/>
  <c r="I132" i="2"/>
  <c r="Q132" i="2"/>
  <c r="K132" i="2"/>
  <c r="O134" i="2"/>
  <c r="R134" i="2"/>
  <c r="O132" i="2"/>
  <c r="R132" i="2"/>
  <c r="K134" i="2"/>
  <c r="J134" i="2"/>
  <c r="J132" i="2"/>
  <c r="L132" i="2"/>
  <c r="H134" i="2"/>
  <c r="F134" i="2"/>
  <c r="H132" i="2"/>
  <c r="L134" i="2"/>
  <c r="F132" i="2"/>
  <c r="G132" i="2"/>
  <c r="M134" i="2"/>
  <c r="P134" i="2"/>
  <c r="G134" i="2"/>
  <c r="M132" i="2"/>
  <c r="P132" i="2"/>
  <c r="H87" i="2"/>
  <c r="R87" i="2"/>
  <c r="L89" i="2"/>
  <c r="O89" i="2"/>
  <c r="R89" i="2"/>
  <c r="L87" i="2"/>
  <c r="O87" i="2"/>
  <c r="F89" i="2"/>
  <c r="K87" i="2"/>
  <c r="J87" i="2"/>
  <c r="Q89" i="2"/>
  <c r="F87" i="2"/>
  <c r="P89" i="2"/>
  <c r="N89" i="2"/>
  <c r="Q87" i="2"/>
  <c r="G89" i="2"/>
  <c r="I89" i="2"/>
  <c r="M89" i="2"/>
  <c r="I87" i="2"/>
  <c r="M87" i="2"/>
  <c r="N87" i="2"/>
  <c r="P87" i="2"/>
  <c r="H89" i="2"/>
  <c r="K89" i="2"/>
  <c r="G87" i="2"/>
  <c r="J89" i="2"/>
  <c r="R250" i="2"/>
  <c r="K250" i="2"/>
  <c r="H250" i="2"/>
  <c r="I250" i="2"/>
  <c r="J250" i="2"/>
  <c r="P250" i="2"/>
  <c r="M250" i="2"/>
  <c r="G250" i="2"/>
  <c r="F250" i="2"/>
  <c r="Q250" i="2"/>
  <c r="N250" i="2"/>
  <c r="L250" i="2"/>
  <c r="O250" i="2"/>
  <c r="H107" i="2"/>
  <c r="I105" i="2"/>
  <c r="O105" i="2"/>
  <c r="R105" i="2"/>
  <c r="M107" i="2"/>
  <c r="L107" i="2"/>
  <c r="N107" i="2"/>
  <c r="I107" i="2"/>
  <c r="M105" i="2"/>
  <c r="F107" i="2"/>
  <c r="L105" i="2"/>
  <c r="N105" i="2"/>
  <c r="F105" i="2"/>
  <c r="P105" i="2"/>
  <c r="G107" i="2"/>
  <c r="P107" i="2"/>
  <c r="H105" i="2"/>
  <c r="J107" i="2"/>
  <c r="G105" i="2"/>
  <c r="J105" i="2"/>
  <c r="Q105" i="2"/>
  <c r="O107" i="2"/>
  <c r="Q107" i="2"/>
  <c r="K107" i="2"/>
  <c r="R107" i="2"/>
  <c r="K105" i="2"/>
  <c r="L241" i="2"/>
  <c r="H241" i="2"/>
  <c r="J241" i="2"/>
  <c r="K241" i="2"/>
  <c r="N241" i="2"/>
  <c r="M241" i="2"/>
  <c r="N19" i="3" s="1"/>
  <c r="R241" i="2"/>
  <c r="G241" i="2"/>
  <c r="F241" i="2"/>
  <c r="Q241" i="2"/>
  <c r="I241" i="2"/>
  <c r="P241" i="2"/>
  <c r="O241" i="2"/>
  <c r="K186" i="2"/>
  <c r="P188" i="2"/>
  <c r="L188" i="2"/>
  <c r="G188" i="2"/>
  <c r="P186" i="2"/>
  <c r="L186" i="2"/>
  <c r="G186" i="2"/>
  <c r="M186" i="2"/>
  <c r="M188" i="2"/>
  <c r="Q188" i="2"/>
  <c r="R188" i="2"/>
  <c r="O188" i="2"/>
  <c r="K188" i="2"/>
  <c r="I188" i="2"/>
  <c r="I186" i="2"/>
  <c r="J188" i="2"/>
  <c r="N188" i="2"/>
  <c r="H188" i="2"/>
  <c r="N186" i="2"/>
  <c r="R186" i="2"/>
  <c r="J186" i="2"/>
  <c r="H186" i="2"/>
  <c r="F186" i="2"/>
  <c r="Q186" i="2"/>
  <c r="O186" i="2"/>
  <c r="F188" i="2"/>
  <c r="M178" i="2"/>
  <c r="L178" i="2"/>
  <c r="J178" i="2"/>
  <c r="R178" i="2"/>
  <c r="O178" i="2"/>
  <c r="Q178" i="2"/>
  <c r="F178" i="2"/>
  <c r="I178" i="2"/>
  <c r="L12" i="3" s="1"/>
  <c r="H178" i="2"/>
  <c r="G178" i="2"/>
  <c r="N178" i="2"/>
  <c r="K178" i="2"/>
  <c r="P178" i="2"/>
  <c r="I125" i="2"/>
  <c r="P123" i="2"/>
  <c r="H123" i="2"/>
  <c r="J125" i="2"/>
  <c r="P125" i="2"/>
  <c r="G125" i="2"/>
  <c r="J123" i="2"/>
  <c r="Q123" i="2"/>
  <c r="H125" i="2"/>
  <c r="K125" i="2"/>
  <c r="G123" i="2"/>
  <c r="R125" i="2"/>
  <c r="K123" i="2"/>
  <c r="I123" i="2"/>
  <c r="R123" i="2"/>
  <c r="Q125" i="2"/>
  <c r="O125" i="2"/>
  <c r="O123" i="2"/>
  <c r="M125" i="2"/>
  <c r="M123" i="2"/>
  <c r="L125" i="2"/>
  <c r="N125" i="2"/>
  <c r="L123" i="2"/>
  <c r="N123" i="2"/>
  <c r="F125" i="2"/>
  <c r="F123" i="2"/>
  <c r="R187" i="2"/>
  <c r="P187" i="2"/>
  <c r="G187" i="2"/>
  <c r="K187" i="2"/>
  <c r="L187" i="2"/>
  <c r="M187" i="2"/>
  <c r="Q187" i="2"/>
  <c r="O187" i="2"/>
  <c r="N187" i="2"/>
  <c r="H187" i="2"/>
  <c r="I187" i="2"/>
  <c r="J187" i="2"/>
  <c r="F187" i="2"/>
  <c r="M160" i="2"/>
  <c r="K160" i="2"/>
  <c r="R160" i="2"/>
  <c r="F160" i="2"/>
  <c r="O160" i="2"/>
  <c r="J160" i="2"/>
  <c r="H160" i="2"/>
  <c r="N160" i="2"/>
  <c r="I160" i="2"/>
  <c r="G160" i="2"/>
  <c r="L160" i="2"/>
  <c r="P160" i="2"/>
  <c r="P10" i="3" s="1"/>
  <c r="Q160" i="2"/>
  <c r="L115" i="2"/>
  <c r="P115" i="2"/>
  <c r="P5" i="3" s="1"/>
  <c r="F115" i="2"/>
  <c r="Q115" i="2"/>
  <c r="R115" i="2"/>
  <c r="G115" i="2"/>
  <c r="M115" i="2"/>
  <c r="N5" i="3" s="1"/>
  <c r="H115" i="2"/>
  <c r="I115" i="2"/>
  <c r="N115" i="2"/>
  <c r="K115" i="2"/>
  <c r="O115" i="2"/>
  <c r="J115" i="2"/>
  <c r="P88" i="2"/>
  <c r="P2" i="3" s="1"/>
  <c r="G88" i="2"/>
  <c r="L88" i="2"/>
  <c r="H88" i="2"/>
  <c r="R88" i="2"/>
  <c r="F88" i="2"/>
  <c r="O88" i="2"/>
  <c r="N88" i="2"/>
  <c r="K88" i="2"/>
  <c r="J88" i="2"/>
  <c r="Q88" i="2"/>
  <c r="I88" i="2"/>
  <c r="M88" i="2"/>
  <c r="N2" i="3" s="1"/>
  <c r="G232" i="2"/>
  <c r="R232" i="2"/>
  <c r="O232" i="2"/>
  <c r="H232" i="2"/>
  <c r="M232" i="2"/>
  <c r="N18" i="3" s="1"/>
  <c r="N232" i="2"/>
  <c r="J232" i="2"/>
  <c r="P232" i="2"/>
  <c r="P18" i="3" s="1"/>
  <c r="L232" i="2"/>
  <c r="I232" i="2"/>
  <c r="Q232" i="2"/>
  <c r="K232" i="2"/>
  <c r="F232" i="2"/>
  <c r="J124" i="2"/>
  <c r="P124" i="2"/>
  <c r="H124" i="2"/>
  <c r="K124" i="2"/>
  <c r="R124" i="2"/>
  <c r="Q124" i="2"/>
  <c r="G124" i="2"/>
  <c r="F124" i="2"/>
  <c r="O124" i="2"/>
  <c r="L124" i="2"/>
  <c r="I124" i="2"/>
  <c r="L6" i="3" s="1"/>
  <c r="M124" i="2"/>
  <c r="N6" i="3" s="1"/>
  <c r="N124" i="2"/>
  <c r="F214" i="2"/>
  <c r="I214" i="2"/>
  <c r="L16" i="3" s="1"/>
  <c r="H214" i="2"/>
  <c r="G214" i="2"/>
  <c r="Q214" i="2"/>
  <c r="P214" i="2"/>
  <c r="R214" i="2"/>
  <c r="K214" i="2"/>
  <c r="J214" i="2"/>
  <c r="O214" i="2"/>
  <c r="L214" i="2"/>
  <c r="M214" i="2"/>
  <c r="N214" i="2"/>
  <c r="G197" i="2"/>
  <c r="I197" i="2"/>
  <c r="R197" i="2"/>
  <c r="G195" i="2"/>
  <c r="R195" i="2"/>
  <c r="Q195" i="2"/>
  <c r="J197" i="2"/>
  <c r="N197" i="2"/>
  <c r="F197" i="2"/>
  <c r="Q197" i="2"/>
  <c r="J195" i="2"/>
  <c r="P195" i="2"/>
  <c r="M197" i="2"/>
  <c r="N195" i="2"/>
  <c r="F195" i="2"/>
  <c r="M195" i="2"/>
  <c r="P197" i="2"/>
  <c r="K197" i="2"/>
  <c r="I195" i="2"/>
  <c r="K195" i="2"/>
  <c r="O197" i="2"/>
  <c r="O195" i="2"/>
  <c r="H195" i="2"/>
  <c r="H197" i="2"/>
  <c r="L197" i="2"/>
  <c r="L195" i="2"/>
  <c r="J177" i="2"/>
  <c r="R177" i="2"/>
  <c r="M179" i="2"/>
  <c r="L179" i="2"/>
  <c r="J179" i="2"/>
  <c r="O179" i="2"/>
  <c r="Q179" i="2"/>
  <c r="M177" i="2"/>
  <c r="R179" i="2"/>
  <c r="L177" i="2"/>
  <c r="O177" i="2"/>
  <c r="Q177" i="2"/>
  <c r="I179" i="2"/>
  <c r="H179" i="2"/>
  <c r="I177" i="2"/>
  <c r="H177" i="2"/>
  <c r="F179" i="2"/>
  <c r="F177" i="2"/>
  <c r="G179" i="2"/>
  <c r="G177" i="2"/>
  <c r="K177" i="2"/>
  <c r="N179" i="2"/>
  <c r="K179" i="2"/>
  <c r="P179" i="2"/>
  <c r="N177" i="2"/>
  <c r="P177" i="2"/>
  <c r="J161" i="2"/>
  <c r="M161" i="2"/>
  <c r="J159" i="2"/>
  <c r="I161" i="2"/>
  <c r="F161" i="2"/>
  <c r="I159" i="2"/>
  <c r="F159" i="2"/>
  <c r="O161" i="2"/>
  <c r="H161" i="2"/>
  <c r="L159" i="2"/>
  <c r="O159" i="2"/>
  <c r="N161" i="2"/>
  <c r="H159" i="2"/>
  <c r="G161" i="2"/>
  <c r="N159" i="2"/>
  <c r="L161" i="2"/>
  <c r="K161" i="2"/>
  <c r="G159" i="2"/>
  <c r="R161" i="2"/>
  <c r="P159" i="2"/>
  <c r="M159" i="2"/>
  <c r="K159" i="2"/>
  <c r="Q161" i="2"/>
  <c r="R159" i="2"/>
  <c r="Q159" i="2"/>
  <c r="P161" i="2"/>
  <c r="J213" i="2"/>
  <c r="G213" i="2"/>
  <c r="F215" i="2"/>
  <c r="I215" i="2"/>
  <c r="H215" i="2"/>
  <c r="G215" i="2"/>
  <c r="I213" i="2"/>
  <c r="K215" i="2"/>
  <c r="H213" i="2"/>
  <c r="Q215" i="2"/>
  <c r="P215" i="2"/>
  <c r="K213" i="2"/>
  <c r="R215" i="2"/>
  <c r="Q213" i="2"/>
  <c r="P213" i="2"/>
  <c r="L215" i="2"/>
  <c r="R213" i="2"/>
  <c r="O213" i="2"/>
  <c r="L213" i="2"/>
  <c r="J215" i="2"/>
  <c r="O215" i="2"/>
  <c r="N215" i="2"/>
  <c r="M215" i="2"/>
  <c r="M213" i="2"/>
  <c r="F213" i="2"/>
  <c r="N213" i="2"/>
  <c r="I151" i="2"/>
  <c r="L9" i="3" s="1"/>
  <c r="J151" i="2"/>
  <c r="O151" i="2"/>
  <c r="P151" i="2"/>
  <c r="P9" i="3" s="1"/>
  <c r="G151" i="2"/>
  <c r="N151" i="2"/>
  <c r="Q151" i="2"/>
  <c r="R151" i="2"/>
  <c r="L151" i="2"/>
  <c r="M151" i="2"/>
  <c r="N9" i="3" s="1"/>
  <c r="F151" i="2"/>
  <c r="K151" i="2"/>
  <c r="H151" i="2"/>
  <c r="L106" i="2"/>
  <c r="I106" i="2"/>
  <c r="O106" i="2"/>
  <c r="M106" i="2"/>
  <c r="N4" i="3" s="1"/>
  <c r="N106" i="2"/>
  <c r="F106" i="2"/>
  <c r="P106" i="2"/>
  <c r="P4" i="3" s="1"/>
  <c r="J106" i="2"/>
  <c r="R106" i="2"/>
  <c r="H106" i="2"/>
  <c r="Q106" i="2"/>
  <c r="G106" i="2"/>
  <c r="K106" i="2"/>
  <c r="N231" i="2"/>
  <c r="K233" i="2"/>
  <c r="I231" i="2"/>
  <c r="G233" i="2"/>
  <c r="R233" i="2"/>
  <c r="K231" i="2"/>
  <c r="O233" i="2"/>
  <c r="H233" i="2"/>
  <c r="R231" i="2"/>
  <c r="L233" i="2"/>
  <c r="P231" i="2"/>
  <c r="F233" i="2"/>
  <c r="J233" i="2"/>
  <c r="L231" i="2"/>
  <c r="F231" i="2"/>
  <c r="J231" i="2"/>
  <c r="P233" i="2"/>
  <c r="M233" i="2"/>
  <c r="N233" i="2"/>
  <c r="M231" i="2"/>
  <c r="G231" i="2"/>
  <c r="H231" i="2"/>
  <c r="I233" i="2"/>
  <c r="Q233" i="2"/>
  <c r="Q231" i="2"/>
  <c r="O231" i="2"/>
  <c r="M169" i="2"/>
  <c r="N11" i="3" s="1"/>
  <c r="Q169" i="2"/>
  <c r="K169" i="2"/>
  <c r="N169" i="2"/>
  <c r="P169" i="2"/>
  <c r="P11" i="3" s="1"/>
  <c r="R169" i="2"/>
  <c r="I169" i="2"/>
  <c r="F169" i="2"/>
  <c r="L169" i="2"/>
  <c r="O169" i="2"/>
  <c r="H169" i="2"/>
  <c r="G169" i="2"/>
  <c r="J169" i="2"/>
  <c r="O2" i="3"/>
  <c r="K2" i="3"/>
  <c r="M2" i="3"/>
  <c r="W2" i="3" s="1"/>
  <c r="K13" i="3"/>
  <c r="L11" i="3"/>
  <c r="K10" i="3"/>
  <c r="O15" i="3"/>
  <c r="P20" i="3"/>
  <c r="O10" i="3"/>
  <c r="N21" i="3"/>
  <c r="O14" i="3"/>
  <c r="K5" i="3"/>
  <c r="K19" i="3"/>
  <c r="K4" i="3"/>
  <c r="M20" i="3"/>
  <c r="W20" i="3" s="1"/>
  <c r="O13" i="3"/>
  <c r="O17" i="3"/>
  <c r="M9" i="3"/>
  <c r="W9" i="3" s="1"/>
  <c r="O21" i="3"/>
  <c r="K6" i="3"/>
  <c r="M7" i="3"/>
  <c r="W7" i="3" s="1"/>
  <c r="O12" i="3"/>
  <c r="M11" i="3"/>
  <c r="W11" i="3" s="1"/>
  <c r="O6" i="3"/>
  <c r="P15" i="3"/>
  <c r="M12" i="3"/>
  <c r="W12" i="3" s="1"/>
  <c r="N15" i="3"/>
  <c r="K21" i="3"/>
  <c r="K9" i="3"/>
  <c r="M16" i="3"/>
  <c r="W16" i="3" s="1"/>
  <c r="M10" i="3"/>
  <c r="W10" i="3" s="1"/>
  <c r="O8" i="3"/>
  <c r="O20" i="3"/>
  <c r="P6" i="3"/>
  <c r="L17" i="3"/>
  <c r="O5" i="3"/>
  <c r="K7" i="3"/>
  <c r="P13" i="3"/>
  <c r="P14" i="3"/>
  <c r="N13" i="3"/>
  <c r="K17" i="3"/>
  <c r="K14" i="3"/>
  <c r="N14" i="3"/>
  <c r="M22" i="3"/>
  <c r="W22" i="3" s="1"/>
  <c r="K18" i="3"/>
  <c r="P19" i="3"/>
  <c r="O7" i="3"/>
  <c r="K8" i="3"/>
  <c r="M17" i="3"/>
  <c r="W17" i="3" s="1"/>
  <c r="O19" i="3"/>
  <c r="K11" i="3"/>
  <c r="L20" i="3"/>
  <c r="M4" i="3"/>
  <c r="W4" i="3" s="1"/>
  <c r="L4" i="3"/>
  <c r="P22" i="3"/>
  <c r="L22" i="3"/>
  <c r="K16" i="3"/>
  <c r="N16" i="3"/>
  <c r="L15" i="3"/>
  <c r="O22" i="3"/>
  <c r="N20" i="3"/>
  <c r="L8" i="3"/>
  <c r="L2" i="3"/>
  <c r="K20" i="3"/>
  <c r="N17" i="3"/>
  <c r="M14" i="3"/>
  <c r="W14" i="3" s="1"/>
  <c r="N10" i="3"/>
  <c r="L21" i="3"/>
  <c r="K22" i="3"/>
  <c r="O18" i="3"/>
  <c r="M15" i="3"/>
  <c r="W15" i="3" s="1"/>
  <c r="N8" i="3"/>
  <c r="M19" i="3"/>
  <c r="W19" i="3" s="1"/>
  <c r="M8" i="3"/>
  <c r="W8" i="3" s="1"/>
  <c r="P8" i="3"/>
  <c r="N12" i="3"/>
  <c r="M5" i="3"/>
  <c r="W5" i="3" s="1"/>
  <c r="L18" i="3"/>
  <c r="M13" i="3"/>
  <c r="W13" i="3" s="1"/>
  <c r="L19" i="3"/>
  <c r="O11" i="3"/>
  <c r="N7" i="3"/>
  <c r="M18" i="3"/>
  <c r="W18" i="3" s="1"/>
  <c r="P12" i="3"/>
  <c r="O16" i="3"/>
  <c r="O9" i="3"/>
  <c r="P21" i="3"/>
  <c r="P16" i="3"/>
  <c r="K15" i="3"/>
  <c r="M6" i="3"/>
  <c r="W6" i="3" s="1"/>
  <c r="L10" i="3"/>
  <c r="N22" i="3"/>
  <c r="M21" i="3"/>
  <c r="W21" i="3" s="1"/>
  <c r="L13" i="3"/>
  <c r="K12" i="3"/>
  <c r="O4" i="3"/>
  <c r="L14" i="3"/>
  <c r="L5" i="3"/>
  <c r="T38" i="2"/>
  <c r="R5" i="3" l="1"/>
  <c r="R13" i="3"/>
  <c r="R21" i="3"/>
  <c r="R10" i="3"/>
  <c r="R19" i="3"/>
  <c r="R6" i="3"/>
  <c r="T17" i="3"/>
  <c r="T2" i="3"/>
  <c r="R18" i="3"/>
  <c r="R9" i="3"/>
  <c r="T10" i="3"/>
  <c r="T7" i="3"/>
  <c r="R14" i="3"/>
  <c r="T21" i="3"/>
  <c r="T12" i="3"/>
  <c r="R2" i="3"/>
  <c r="T6" i="3"/>
  <c r="T13" i="3"/>
  <c r="T8" i="3"/>
  <c r="T15" i="3"/>
  <c r="R7" i="3"/>
  <c r="T11" i="3"/>
  <c r="R4" i="3"/>
  <c r="T16" i="3"/>
  <c r="R17" i="3"/>
  <c r="T14" i="3"/>
  <c r="R8" i="3"/>
  <c r="I17" i="3"/>
  <c r="U17" i="3" s="1"/>
  <c r="I9" i="3"/>
  <c r="U9" i="3" s="1"/>
  <c r="I8" i="3"/>
  <c r="U8" i="3" s="1"/>
  <c r="S150" i="2"/>
  <c r="I12" i="3"/>
  <c r="U12" i="3" s="1"/>
  <c r="I18" i="3"/>
  <c r="U18" i="3" s="1"/>
  <c r="S98" i="2"/>
  <c r="S96" i="2"/>
  <c r="S233" i="2"/>
  <c r="S231" i="2"/>
  <c r="I15" i="3"/>
  <c r="U15" i="3" s="1"/>
  <c r="S179" i="2"/>
  <c r="S177" i="2"/>
  <c r="I16" i="3"/>
  <c r="U16" i="3" s="1"/>
  <c r="I4" i="3"/>
  <c r="U4" i="3" s="1"/>
  <c r="I11" i="3"/>
  <c r="U11" i="3" s="1"/>
  <c r="I21" i="3"/>
  <c r="U21" i="3" s="1"/>
  <c r="I5" i="3"/>
  <c r="U5" i="3" s="1"/>
  <c r="S107" i="2"/>
  <c r="S114" i="2"/>
  <c r="I20" i="3"/>
  <c r="U20" i="3" s="1"/>
  <c r="I19" i="3"/>
  <c r="U19" i="3" s="1"/>
  <c r="I10" i="3"/>
  <c r="U10" i="3" s="1"/>
  <c r="S260" i="2"/>
  <c r="S258" i="2"/>
  <c r="S242" i="2"/>
  <c r="I13" i="3"/>
  <c r="U13" i="3" s="1"/>
  <c r="I6" i="3"/>
  <c r="U6" i="3" s="1"/>
  <c r="I7" i="3"/>
  <c r="U7" i="3" s="1"/>
  <c r="S222" i="2"/>
  <c r="I14" i="3"/>
  <c r="U14" i="3" s="1"/>
  <c r="S143" i="2"/>
  <c r="I22" i="3"/>
  <c r="U22" i="3" s="1"/>
  <c r="I2" i="3"/>
  <c r="U2" i="3" s="1"/>
  <c r="P52" i="2"/>
  <c r="O3" i="3"/>
  <c r="Q52" i="2"/>
  <c r="J52" i="2"/>
  <c r="X7" i="3"/>
  <c r="S7" i="3"/>
  <c r="I48" i="2"/>
  <c r="L3" i="3"/>
  <c r="I53" i="2"/>
  <c r="X10" i="3"/>
  <c r="S10" i="3"/>
  <c r="X17" i="3"/>
  <c r="S17" i="3"/>
  <c r="S20" i="3"/>
  <c r="X20" i="3"/>
  <c r="N52" i="2"/>
  <c r="S13" i="3"/>
  <c r="X13" i="3"/>
  <c r="K53" i="2"/>
  <c r="K48" i="2"/>
  <c r="G52" i="2"/>
  <c r="S15" i="3"/>
  <c r="X15" i="3"/>
  <c r="R12" i="3"/>
  <c r="X19" i="3"/>
  <c r="S19" i="3"/>
  <c r="L52" i="2"/>
  <c r="S21" i="3"/>
  <c r="X21" i="3"/>
  <c r="F52" i="2"/>
  <c r="M3" i="3"/>
  <c r="W3" i="3" s="1"/>
  <c r="M52" i="2"/>
  <c r="H52" i="2"/>
  <c r="S8" i="3"/>
  <c r="X8" i="3"/>
  <c r="X5" i="3"/>
  <c r="S5" i="3"/>
  <c r="R15" i="3"/>
  <c r="S16" i="3"/>
  <c r="X16" i="3"/>
  <c r="T22" i="3"/>
  <c r="T18" i="3"/>
  <c r="R16" i="3"/>
  <c r="T9" i="3"/>
  <c r="S4" i="3"/>
  <c r="X4" i="3"/>
  <c r="G53" i="2"/>
  <c r="G48" i="2"/>
  <c r="X12" i="3"/>
  <c r="S12" i="3"/>
  <c r="N48" i="2"/>
  <c r="N53" i="2"/>
  <c r="R22" i="3"/>
  <c r="X9" i="3"/>
  <c r="S9" i="3"/>
  <c r="T19" i="3"/>
  <c r="F53" i="2"/>
  <c r="S2" i="3"/>
  <c r="X2" i="3"/>
  <c r="Q53" i="2"/>
  <c r="Q48" i="2"/>
  <c r="P48" i="2"/>
  <c r="P53" i="2"/>
  <c r="P3" i="3"/>
  <c r="O53" i="2"/>
  <c r="O48" i="2"/>
  <c r="T4" i="3"/>
  <c r="H48" i="2"/>
  <c r="H53" i="2"/>
  <c r="M48" i="2"/>
  <c r="M53" i="2"/>
  <c r="N3" i="3"/>
  <c r="K3" i="3"/>
  <c r="I52" i="2"/>
  <c r="L48" i="2"/>
  <c r="L53" i="2"/>
  <c r="K52" i="2"/>
  <c r="R20" i="3"/>
  <c r="R11" i="3"/>
  <c r="O52" i="2"/>
  <c r="X22" i="3"/>
  <c r="S22" i="3"/>
  <c r="X6" i="3"/>
  <c r="S6" i="3"/>
  <c r="J53" i="2"/>
  <c r="J48" i="2"/>
  <c r="S14" i="3"/>
  <c r="X14" i="3"/>
  <c r="T5" i="3"/>
  <c r="T20" i="3"/>
  <c r="X11" i="3"/>
  <c r="S11" i="3"/>
  <c r="S18" i="3"/>
  <c r="X18" i="3"/>
  <c r="F48" i="2"/>
  <c r="T39" i="2"/>
  <c r="T37" i="2" s="1"/>
  <c r="J62" i="2" l="1"/>
  <c r="R42" i="2"/>
  <c r="R45" i="2"/>
  <c r="R40" i="2"/>
  <c r="R47" i="2"/>
  <c r="R44" i="2"/>
  <c r="R41" i="2"/>
  <c r="R46" i="2"/>
  <c r="R43" i="2"/>
  <c r="H62" i="2"/>
  <c r="Q62" i="2"/>
  <c r="G62" i="2"/>
  <c r="M62" i="2"/>
  <c r="P62" i="2"/>
  <c r="K62" i="2"/>
  <c r="S249" i="2"/>
  <c r="I62" i="2"/>
  <c r="S116" i="2"/>
  <c r="L62" i="2"/>
  <c r="S141" i="2"/>
  <c r="S224" i="2"/>
  <c r="J17" i="3"/>
  <c r="S223" i="2"/>
  <c r="S134" i="2"/>
  <c r="S204" i="2"/>
  <c r="S89" i="2"/>
  <c r="S115" i="2"/>
  <c r="J5" i="3"/>
  <c r="J4" i="3"/>
  <c r="S106" i="2"/>
  <c r="S188" i="2"/>
  <c r="S213" i="2"/>
  <c r="S132" i="2"/>
  <c r="S206" i="2"/>
  <c r="S152" i="2"/>
  <c r="S87" i="2"/>
  <c r="N62" i="2"/>
  <c r="J19" i="3"/>
  <c r="S241" i="2"/>
  <c r="J21" i="3"/>
  <c r="S259" i="2"/>
  <c r="S105" i="2"/>
  <c r="S125" i="2"/>
  <c r="S186" i="2"/>
  <c r="S215" i="2"/>
  <c r="J15" i="3"/>
  <c r="S205" i="2"/>
  <c r="S88" i="2"/>
  <c r="J2" i="3"/>
  <c r="J6" i="3"/>
  <c r="S124" i="2"/>
  <c r="J10" i="3"/>
  <c r="S160" i="2"/>
  <c r="J13" i="3"/>
  <c r="S187" i="2"/>
  <c r="J12" i="3"/>
  <c r="S178" i="2"/>
  <c r="J16" i="3"/>
  <c r="S214" i="2"/>
  <c r="S267" i="2"/>
  <c r="O62" i="2"/>
  <c r="R48" i="2"/>
  <c r="J8" i="3"/>
  <c r="S142" i="2"/>
  <c r="S240" i="2"/>
  <c r="S123" i="2"/>
  <c r="S159" i="2"/>
  <c r="S197" i="2"/>
  <c r="R53" i="2"/>
  <c r="S97" i="2"/>
  <c r="J3" i="3"/>
  <c r="S269" i="2"/>
  <c r="R52" i="2"/>
  <c r="S52" i="2" s="1"/>
  <c r="T52" i="2" s="1"/>
  <c r="I3" i="3"/>
  <c r="U3" i="3" s="1"/>
  <c r="S3" i="3"/>
  <c r="X3" i="3"/>
  <c r="T3" i="3"/>
  <c r="F62" i="2"/>
  <c r="S251" i="2"/>
  <c r="S161" i="2"/>
  <c r="J14" i="3"/>
  <c r="S196" i="2"/>
  <c r="J22" i="3"/>
  <c r="S268" i="2"/>
  <c r="S168" i="2"/>
  <c r="S232" i="2"/>
  <c r="J18" i="3"/>
  <c r="S195" i="2"/>
  <c r="J11" i="3"/>
  <c r="S169" i="2"/>
  <c r="R3" i="3"/>
  <c r="J20" i="3"/>
  <c r="S250" i="2"/>
  <c r="J7" i="3"/>
  <c r="S133" i="2"/>
  <c r="J9" i="3"/>
  <c r="S151" i="2"/>
  <c r="S170" i="2"/>
  <c r="F77" i="2"/>
  <c r="F76" i="2"/>
  <c r="G76" i="2"/>
  <c r="G77" i="2"/>
  <c r="P77" i="2"/>
  <c r="P76" i="2"/>
  <c r="J77" i="2"/>
  <c r="J76" i="2"/>
  <c r="N77" i="2"/>
  <c r="N76" i="2"/>
  <c r="L77" i="2"/>
  <c r="L76" i="2"/>
  <c r="M77" i="2"/>
  <c r="M76" i="2"/>
  <c r="H76" i="2"/>
  <c r="H77" i="2"/>
  <c r="I76" i="2"/>
  <c r="I77" i="2"/>
  <c r="K77" i="2"/>
  <c r="K76" i="2"/>
  <c r="O76" i="2"/>
  <c r="O77" i="2"/>
  <c r="Q77" i="2"/>
  <c r="Q76" i="2"/>
  <c r="Q22" i="3" l="1"/>
  <c r="V22" i="3"/>
  <c r="V4" i="3"/>
  <c r="Q4" i="3"/>
  <c r="V10" i="3"/>
  <c r="Q10" i="3"/>
  <c r="V5" i="3"/>
  <c r="Q5" i="3"/>
  <c r="Q11" i="3"/>
  <c r="V11" i="3"/>
  <c r="Q14" i="3"/>
  <c r="V14" i="3"/>
  <c r="Q9" i="3"/>
  <c r="V9" i="3"/>
  <c r="V16" i="3"/>
  <c r="Q16" i="3"/>
  <c r="V6" i="3"/>
  <c r="Q6" i="3"/>
  <c r="V18" i="3"/>
  <c r="Q18" i="3"/>
  <c r="V3" i="3"/>
  <c r="Q3" i="3"/>
  <c r="Q8" i="3"/>
  <c r="V8" i="3"/>
  <c r="V2" i="3"/>
  <c r="Q2" i="3"/>
  <c r="V7" i="3"/>
  <c r="Q7" i="3"/>
  <c r="Q12" i="3"/>
  <c r="V12" i="3"/>
  <c r="V21" i="3"/>
  <c r="Q21" i="3"/>
  <c r="R62" i="2"/>
  <c r="S53" i="2"/>
  <c r="T53" i="2" s="1"/>
  <c r="T51" i="2" s="1"/>
  <c r="V20" i="3"/>
  <c r="Q20" i="3"/>
  <c r="V13" i="3"/>
  <c r="Q13" i="3"/>
  <c r="V15" i="3"/>
  <c r="Q15" i="3"/>
  <c r="Q19" i="3"/>
  <c r="V19" i="3"/>
  <c r="V17" i="3"/>
  <c r="Q17" i="3"/>
  <c r="R76" i="2"/>
  <c r="R77" i="2"/>
</calcChain>
</file>

<file path=xl/sharedStrings.xml><?xml version="1.0" encoding="utf-8"?>
<sst xmlns="http://schemas.openxmlformats.org/spreadsheetml/2006/main" count="2188" uniqueCount="135">
  <si>
    <t>Subbasin</t>
  </si>
  <si>
    <t xml:space="preserve">     Period</t>
  </si>
  <si>
    <t xml:space="preserve">  2006-2015</t>
  </si>
  <si>
    <t xml:space="preserve">  2016-2025</t>
  </si>
  <si>
    <t xml:space="preserve">  2026-2035</t>
  </si>
  <si>
    <t xml:space="preserve">  2036-2045</t>
  </si>
  <si>
    <t xml:space="preserve">  2046-2055</t>
  </si>
  <si>
    <t>GFDL</t>
  </si>
  <si>
    <t>HADGEM</t>
  </si>
  <si>
    <t>IPSL</t>
  </si>
  <si>
    <t>MIROC</t>
  </si>
  <si>
    <t>RPC6.0</t>
  </si>
  <si>
    <t>All</t>
  </si>
  <si>
    <t>Year</t>
  </si>
  <si>
    <t xml:space="preserve">  2006-2015 Average</t>
  </si>
  <si>
    <t xml:space="preserve">  2026-2035 Average</t>
  </si>
  <si>
    <t>ID</t>
  </si>
  <si>
    <t>X</t>
  </si>
  <si>
    <t>Y</t>
  </si>
  <si>
    <t>Area</t>
  </si>
  <si>
    <t>Upstream_area</t>
  </si>
  <si>
    <t>Change [%]  Average</t>
  </si>
  <si>
    <t xml:space="preserve">  2010 Average</t>
  </si>
  <si>
    <t xml:space="preserve">  2050 Average</t>
  </si>
  <si>
    <t xml:space="preserve">  2010 Hadgem</t>
  </si>
  <si>
    <t xml:space="preserve">  2050 Hadgem</t>
  </si>
  <si>
    <t xml:space="preserve">  2010 IPSL</t>
  </si>
  <si>
    <t xml:space="preserve">  2050 IPSL</t>
  </si>
  <si>
    <t xml:space="preserve">  2010 Miroc</t>
  </si>
  <si>
    <t xml:space="preserve">  2050 Miroc</t>
  </si>
  <si>
    <t>GCM select</t>
  </si>
  <si>
    <t>GCM display</t>
  </si>
  <si>
    <t>Sub basin select</t>
  </si>
  <si>
    <t>RPC2.6</t>
  </si>
  <si>
    <t>SSP1-EAC RCP6.0</t>
  </si>
  <si>
    <t>SSP1-EAC RCP2.6</t>
  </si>
  <si>
    <t>General Circulation Models(GCM)</t>
  </si>
  <si>
    <t>This determines which combination of the four GCMs are used</t>
  </si>
  <si>
    <t>The CWAT model is calibrated with historical data using WATCH+WFDEI  as meteorological forcing</t>
  </si>
  <si>
    <t>GCM 1</t>
  </si>
  <si>
    <t>GFDL-ESM2M</t>
  </si>
  <si>
    <t>GCM 2</t>
  </si>
  <si>
    <t>HadGEM2-ES</t>
  </si>
  <si>
    <t>recommened for EAC</t>
  </si>
  <si>
    <t>GCM 3</t>
  </si>
  <si>
    <t>IPSL-CM5A-LR</t>
  </si>
  <si>
    <t>GCM 4</t>
  </si>
  <si>
    <t>MIROC5</t>
  </si>
  <si>
    <t>recommended for EAC</t>
  </si>
  <si>
    <t>This option shows the GCM in the graphic (only if they are selected before in GCM select)</t>
  </si>
  <si>
    <t>Sub basin</t>
  </si>
  <si>
    <t>Select from 61 sub-basins</t>
  </si>
  <si>
    <t xml:space="preserve">  2010 GFDL</t>
  </si>
  <si>
    <t xml:space="preserve">  2050 GFDL</t>
  </si>
  <si>
    <t>With HadGEM2 and MIROC5</t>
  </si>
  <si>
    <t>Scenarios</t>
  </si>
  <si>
    <t>Here the influece of climate is tested, therefore CWATM runs were performed with limited human interaction</t>
  </si>
  <si>
    <t>(no irrigation, no water use , reservoirs at the state of 1975)</t>
  </si>
  <si>
    <t>Climate scenarios</t>
  </si>
  <si>
    <t>RCP -SSP select</t>
  </si>
  <si>
    <t>RCP select</t>
  </si>
  <si>
    <t>Discharge</t>
  </si>
  <si>
    <t>Discharge result for each zone at stations [km3 per month] - GFDL-ESM2M</t>
  </si>
  <si>
    <t>Discharge result for each zone at stations [km3 per month] - HadGEM2-ES</t>
  </si>
  <si>
    <t>Discharge result for each zone at stations [km3 per month] - IPSL-CM5A-LR</t>
  </si>
  <si>
    <t>Discharge result for each zone at stations [km3 per month] - MIROC5</t>
  </si>
  <si>
    <t xml:space="preserve"> Station</t>
  </si>
  <si>
    <t>Dis_year_2050</t>
  </si>
  <si>
    <t>Dis_April_2010</t>
  </si>
  <si>
    <t>Dis_April_2050</t>
  </si>
  <si>
    <t>Dis_Nov_2010</t>
  </si>
  <si>
    <t>Dis_Nov_2050</t>
  </si>
  <si>
    <t>Dis_year_pct</t>
  </si>
  <si>
    <t>Dis_April_pct</t>
  </si>
  <si>
    <t>Dis_Nov_pct</t>
  </si>
  <si>
    <t>TotalPop_year_2010</t>
  </si>
  <si>
    <t>TotalPop_2050</t>
  </si>
  <si>
    <t>UrbanPop_year_2010</t>
  </si>
  <si>
    <t>UrbanPop_2050</t>
  </si>
  <si>
    <t>Choosen</t>
  </si>
  <si>
    <t>Falk_2010</t>
  </si>
  <si>
    <t>Falk_2050</t>
  </si>
  <si>
    <t>Dis_year_2010</t>
  </si>
  <si>
    <t>SSP2 RCP6.0</t>
  </si>
  <si>
    <t>RCP2.6</t>
  </si>
  <si>
    <t>RCP2.6 climate scenario</t>
  </si>
  <si>
    <t>The four RCPs, RCP2.6, RCP4.5, RCP6, and RCP8.5, are named after a possible range of radiative forcing values in the year 2100 relative to pre-industrial values (+2.6, +4.5, +6.0, and +8.5 W/m2, respectively). Radiative forcing or climate forcing is the difference between insolation (sunlight) absorbed by the Earth and energy radiated back to space. Positive radiative forcing means Earth receives more incoming energy from sunlight than it radiates to space. This net gain of energy will cause warming.</t>
  </si>
  <si>
    <t>RCP6.0</t>
  </si>
  <si>
    <t>RCP6.0 climate scenario</t>
  </si>
  <si>
    <t>Key messages for discharge: Drier western part, wetter eastern part, a shift of a few days towards later discharge peaks in general. Because of high inter-annual climatic variability can superimpose climate change effect.</t>
  </si>
  <si>
    <t>REF-scenario</t>
  </si>
  <si>
    <t xml:space="preserve">The reference scenario REF is based on a widely used scenarios developed by a key constituency at the global scale, the IPCC. Specifically, we use the ‘Middle of the Road’ scenario from the Shared Socioeconomic Pathways (SSP2) combined with a model ensemble representing medium climate change. </t>
  </si>
  <si>
    <t>EA-RVS-scenario</t>
  </si>
  <si>
    <t xml:space="preserve">The East Africa regional vision scenario EA-RVS utilizes available regional vision documents and the results of a stakeholder workshop to develop a scenario for East Africa. As expected, the EA-RVS narrative represents a sustainable path into the future. It can therefore be interpreted as a regional application of the IPCC ‘Sustainability’ scenario SSP1. In our effort to interpret the EA-RVS narrative into quantified variables necessary for water system modelling, we have therefore relied on SSP1 data when no regional data were available. </t>
  </si>
  <si>
    <t xml:space="preserve">Report </t>
  </si>
  <si>
    <t>RPC4.5</t>
  </si>
  <si>
    <t>SSP1 Scenario</t>
  </si>
  <si>
    <t>SSP2-BAU Scenario</t>
  </si>
  <si>
    <t>SSP3 Scenario</t>
  </si>
  <si>
    <t>Kabompo</t>
  </si>
  <si>
    <t>Upper Zambezi</t>
  </si>
  <si>
    <t>Lungue Bungo</t>
  </si>
  <si>
    <t>Luanginga</t>
  </si>
  <si>
    <t>Barotse</t>
  </si>
  <si>
    <t>Cuando/Chobe</t>
  </si>
  <si>
    <t>ZambeziVictoriaFalls</t>
  </si>
  <si>
    <t>Gwai</t>
  </si>
  <si>
    <t>Sanyati</t>
  </si>
  <si>
    <t>Kariba</t>
  </si>
  <si>
    <t>Kafue_Hook</t>
  </si>
  <si>
    <t>Kafue</t>
  </si>
  <si>
    <t>Mupata</t>
  </si>
  <si>
    <t>Luangwa</t>
  </si>
  <si>
    <t>Angwa</t>
  </si>
  <si>
    <t>Zambezi_after_CahoraBassa</t>
  </si>
  <si>
    <t>Zambezi_Matundo</t>
  </si>
  <si>
    <t>Luenya</t>
  </si>
  <si>
    <t>Tete</t>
  </si>
  <si>
    <t>Shire River</t>
  </si>
  <si>
    <t>Zambezi Delta</t>
  </si>
  <si>
    <t>Dis_Aug_2010</t>
  </si>
  <si>
    <t>Dis_Aug_2050</t>
  </si>
  <si>
    <t>Dis_Aug_pct</t>
  </si>
  <si>
    <t>Falk_Aug_2010</t>
  </si>
  <si>
    <t>Falk_aug_2050</t>
  </si>
  <si>
    <t>2010 Average</t>
  </si>
  <si>
    <t>2010 GFDL</t>
  </si>
  <si>
    <t>2010 Hadgem</t>
  </si>
  <si>
    <t>2010 IPSL</t>
  </si>
  <si>
    <t>2010 Miroc</t>
  </si>
  <si>
    <t>2010 Min</t>
  </si>
  <si>
    <t>2010 Max</t>
  </si>
  <si>
    <t>2030 Min</t>
  </si>
  <si>
    <t>2030 Average</t>
  </si>
  <si>
    <t>2030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</si>
</sst>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1"/>
      <color theme="1"/>
      <name val="Calibri"/>
      <family val="2"/>
      <scheme val="minor"/>
    </font>
    <font>
      <sz val="11"/>
      <color theme="1"/>
      <name val="Calibri"/>
      <family val="2"/>
      <scheme val="minor"/>
    </font>
    <font>
      <sz val="11"/>
      <color rgb="FF9C0006"/>
      <name val="Calibri"/>
      <family val="2"/>
      <scheme val="minor"/>
    </font>
    <font>
      <sz val="11"/>
      <color rgb="FF006100"/>
      <name val="Calibri"/>
      <family val="2"/>
      <scheme val="minor"/>
    </font>
    <font>
      <b/>
      <sz val="11"/>
      <color theme="1"/>
      <name val="Calibri"/>
      <family val="2"/>
      <scheme val="minor"/>
    </font>
    <font>
      <sz val="9"/>
      <color theme="1"/>
      <name val="Calibri"/>
      <family val="2"/>
      <scheme val="minor"/>
    </font>
    <font>
      <b/>
      <sz val="14"/>
      <color theme="1"/>
      <name val="Calibri"/>
      <family val="2"/>
      <scheme val="minor"/>
    </font>
    <font>
      <b/>
      <sz val="10"/>
      <color theme="1"/>
      <name val="Calibri"/>
      <family val="2"/>
      <scheme val="minor"/>
    </font>
    <font>
      <b/>
      <sz val="16"/>
      <color theme="1"/>
      <name val="Calibri"/>
      <family val="2"/>
      <scheme val="minor"/>
    </font>
    <font>
      <b/>
      <sz val="8"/>
      <color theme="1"/>
      <name val="Calibri"/>
      <family val="2"/>
      <scheme val="minor"/>
    </font>
    <font>
      <sz val="11"/>
      <color theme="9" tint="0.79998168889431442"/>
      <name val="Calibri"/>
      <family val="2"/>
      <scheme val="minor"/>
    </font>
    <font>
      <b/>
      <sz val="12"/>
      <color theme="1"/>
      <name val="Calibri"/>
      <family val="2"/>
      <scheme val="minor"/>
    </font>
    <font>
      <sz val="11"/>
      <color theme="7"/>
      <name val="Calibri"/>
      <family val="2"/>
      <scheme val="minor"/>
    </font>
    <font>
      <sz val="10"/>
      <color theme="7"/>
      <name val="Calibri"/>
      <family val="2"/>
      <scheme val="minor"/>
    </font>
    <font>
      <b/>
      <sz val="10"/>
      <color theme="7"/>
      <name val="Calibri"/>
      <family val="2"/>
      <scheme val="minor"/>
    </font>
    <font>
      <b/>
      <sz val="10"/>
      <color rgb="FF000000"/>
      <name val="Calibri"/>
      <family val="2"/>
      <scheme val="minor"/>
    </font>
    <font>
      <sz val="10"/>
      <color rgb="FF000000"/>
      <name val="Calibri"/>
      <family val="2"/>
      <scheme val="minor"/>
    </font>
    <font>
      <sz val="8"/>
      <color rgb="FF000000"/>
      <name val="Segoe UI"/>
      <family val="2"/>
    </font>
  </fonts>
  <fills count="6">
    <fill>
      <patternFill patternType="none"/>
    </fill>
    <fill>
      <patternFill patternType="gray125"/>
    </fill>
    <fill>
      <patternFill patternType="solid">
        <fgColor theme="5" tint="0.79998168889431442"/>
        <bgColor indexed="65"/>
      </patternFill>
    </fill>
    <fill>
      <patternFill patternType="solid">
        <fgColor rgb="FFFFC7CE"/>
      </patternFill>
    </fill>
    <fill>
      <patternFill patternType="solid">
        <fgColor rgb="FFC6EFCE"/>
      </patternFill>
    </fill>
    <fill>
      <patternFill patternType="solid">
        <fgColor rgb="FFF2F2F2"/>
        <bgColor indexed="64"/>
      </patternFill>
    </fill>
  </fills>
  <borders count="3">
    <border>
      <left/>
      <right/>
      <top/>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4">
    <xf numFmtId="0" fontId="0" fillId="0" borderId="0" xfId="0"/>
    <xf numFmtId="0" fontId="4" fillId="0" borderId="0" xfId="0" applyFont="1"/>
    <xf numFmtId="0" fontId="0" fillId="0" borderId="0" xfId="0"/>
    <xf numFmtId="164" fontId="0" fillId="0" borderId="0" xfId="0" applyNumberFormat="1"/>
    <xf numFmtId="2" fontId="0" fillId="0" borderId="0" xfId="0" applyNumberFormat="1"/>
    <xf numFmtId="165" fontId="0" fillId="0" borderId="0" xfId="0" applyNumberFormat="1"/>
    <xf numFmtId="1" fontId="0" fillId="0" borderId="0" xfId="0" applyNumberFormat="1"/>
    <xf numFmtId="1" fontId="4" fillId="0" borderId="0" xfId="0" applyNumberFormat="1" applyFont="1"/>
    <xf numFmtId="0" fontId="5" fillId="0" borderId="0" xfId="0" applyFont="1"/>
    <xf numFmtId="1" fontId="5" fillId="0" borderId="0" xfId="0" applyNumberFormat="1" applyFont="1"/>
    <xf numFmtId="0" fontId="6" fillId="0" borderId="0" xfId="0" applyFont="1"/>
    <xf numFmtId="164" fontId="4" fillId="0" borderId="0" xfId="0" applyNumberFormat="1" applyFont="1"/>
    <xf numFmtId="0" fontId="7" fillId="0" borderId="0" xfId="0" applyFont="1"/>
    <xf numFmtId="1" fontId="8" fillId="0" borderId="0" xfId="0" applyNumberFormat="1" applyFont="1"/>
    <xf numFmtId="0" fontId="9" fillId="0" borderId="0" xfId="0" applyFont="1"/>
    <xf numFmtId="0" fontId="10" fillId="0" borderId="0" xfId="0" applyFont="1"/>
    <xf numFmtId="165" fontId="3" fillId="4" borderId="0" xfId="3" applyNumberFormat="1"/>
    <xf numFmtId="0" fontId="8" fillId="0" borderId="0" xfId="0" applyFont="1"/>
    <xf numFmtId="0" fontId="11" fillId="0" borderId="0" xfId="0" applyFont="1"/>
    <xf numFmtId="0" fontId="0" fillId="0" borderId="0" xfId="0" applyAlignment="1">
      <alignment horizontal="left" vertical="top"/>
    </xf>
    <xf numFmtId="0" fontId="12" fillId="0" borderId="0" xfId="0" applyFont="1"/>
    <xf numFmtId="1" fontId="13" fillId="0" borderId="0" xfId="0" applyNumberFormat="1" applyFont="1" applyAlignment="1">
      <alignment horizontal="center"/>
    </xf>
    <xf numFmtId="1" fontId="14" fillId="0" borderId="0" xfId="0" applyNumberFormat="1" applyFont="1"/>
    <xf numFmtId="0" fontId="15" fillId="5" borderId="1" xfId="0" applyFont="1" applyFill="1" applyBorder="1" applyAlignment="1">
      <alignment horizontal="right" vertical="center"/>
    </xf>
    <xf numFmtId="0" fontId="16" fillId="5" borderId="2" xfId="0" applyFont="1" applyFill="1" applyBorder="1" applyAlignment="1">
      <alignment vertical="center"/>
    </xf>
    <xf numFmtId="2" fontId="16" fillId="5" borderId="2" xfId="0" applyNumberFormat="1" applyFont="1" applyFill="1" applyBorder="1" applyAlignment="1">
      <alignment horizontal="right" vertical="center"/>
    </xf>
    <xf numFmtId="1" fontId="16" fillId="5" borderId="2" xfId="0" applyNumberFormat="1" applyFont="1" applyFill="1" applyBorder="1" applyAlignment="1">
      <alignment horizontal="right" vertical="center"/>
    </xf>
    <xf numFmtId="0" fontId="15" fillId="0" borderId="1" xfId="0" applyFont="1" applyBorder="1" applyAlignment="1">
      <alignment horizontal="right" vertical="center"/>
    </xf>
    <xf numFmtId="0" fontId="16" fillId="0" borderId="2" xfId="0" applyFont="1" applyBorder="1" applyAlignment="1">
      <alignment vertical="center"/>
    </xf>
    <xf numFmtId="2" fontId="16" fillId="0" borderId="2" xfId="0" applyNumberFormat="1" applyFont="1" applyBorder="1" applyAlignment="1">
      <alignment horizontal="right" vertical="center"/>
    </xf>
    <xf numFmtId="1" fontId="16" fillId="0" borderId="2" xfId="0" applyNumberFormat="1" applyFont="1" applyBorder="1" applyAlignment="1">
      <alignment horizontal="right" vertical="center"/>
    </xf>
    <xf numFmtId="1" fontId="1" fillId="2" borderId="0" xfId="1" applyNumberFormat="1"/>
    <xf numFmtId="165" fontId="2" fillId="3" borderId="0" xfId="2" applyNumberFormat="1"/>
    <xf numFmtId="0" fontId="0" fillId="0" borderId="0" xfId="0" applyAlignment="1">
      <alignment horizontal="left" vertical="top" wrapText="1"/>
    </xf>
  </cellXfs>
  <cellStyles count="4">
    <cellStyle name="20% - Accent2" xfId="1" builtinId="34"/>
    <cellStyle name="Bad" xfId="2" builtinId="27"/>
    <cellStyle name="Good" xfId="3" builtinId="26"/>
    <cellStyle name="Normal" xfId="0" builtinId="0"/>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analyse!$AC$1</c:f>
          <c:strCache>
            <c:ptCount val="1"/>
            <c:pt idx="0">
              <c:v>Discharge RPC6.0 - Zambezi basin</c:v>
            </c:pt>
          </c:strCache>
        </c:strRef>
      </c:tx>
      <c:overlay val="0"/>
      <c:spPr>
        <a:noFill/>
        <a:ln w="25400">
          <a:noFill/>
        </a:ln>
      </c:spPr>
      <c:txPr>
        <a:bodyPr/>
        <a:lstStyle/>
        <a:p>
          <a:pPr>
            <a:defRPr sz="16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955544937132973E-2"/>
          <c:y val="0.16478823721091099"/>
          <c:w val="0.79680131643307717"/>
          <c:h val="0.50278485225848235"/>
        </c:manualLayout>
      </c:layout>
      <c:barChart>
        <c:barDir val="col"/>
        <c:grouping val="clustered"/>
        <c:varyColors val="0"/>
        <c:ser>
          <c:idx val="9"/>
          <c:order val="10"/>
          <c:tx>
            <c:strRef>
              <c:f>analyse!$E$48</c:f>
              <c:strCache>
                <c:ptCount val="1"/>
                <c:pt idx="0">
                  <c:v>Change [%]  Average</c:v>
                </c:pt>
              </c:strCache>
            </c:strRef>
          </c:tx>
          <c:spPr>
            <a:solidFill>
              <a:srgbClr val="BDD7EE"/>
            </a:solidFill>
            <a:ln>
              <a:solidFill>
                <a:schemeClr val="accent1"/>
              </a:solidFill>
            </a:ln>
            <a:effectLst/>
          </c:spPr>
          <c:invertIfNegative val="1"/>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analyse!$F$48:$Q$48</c:f>
              <c:numCache>
                <c:formatCode>0</c:formatCode>
                <c:ptCount val="12"/>
                <c:pt idx="0">
                  <c:v>-5.7497781443634466</c:v>
                </c:pt>
                <c:pt idx="1">
                  <c:v>21.136177786329327</c:v>
                </c:pt>
                <c:pt idx="2">
                  <c:v>18.764977416901928</c:v>
                </c:pt>
                <c:pt idx="3">
                  <c:v>1.7431630752287646</c:v>
                </c:pt>
                <c:pt idx="4">
                  <c:v>3.5103528548694243</c:v>
                </c:pt>
                <c:pt idx="5">
                  <c:v>5.1291835877328253</c:v>
                </c:pt>
                <c:pt idx="6">
                  <c:v>6.1310607624875644</c:v>
                </c:pt>
                <c:pt idx="7">
                  <c:v>7.2914203681810363</c:v>
                </c:pt>
                <c:pt idx="8">
                  <c:v>5.7889762849351598</c:v>
                </c:pt>
                <c:pt idx="9">
                  <c:v>3.49756060291854</c:v>
                </c:pt>
                <c:pt idx="10">
                  <c:v>-6.6568496832854009</c:v>
                </c:pt>
                <c:pt idx="11">
                  <c:v>-13.439554785925807</c:v>
                </c:pt>
              </c:numCache>
            </c:numRef>
          </c:val>
          <c:extLst>
            <c:ext xmlns:c14="http://schemas.microsoft.com/office/drawing/2007/8/2/chart" uri="{6F2FDCE9-48DA-4B69-8628-5D25D57E5C99}">
              <c14:invertSolidFillFmt>
                <c14:spPr xmlns:c14="http://schemas.microsoft.com/office/drawing/2007/8/2/chart">
                  <a:solidFill>
                    <a:srgbClr val="F8CBAD"/>
                  </a:solidFill>
                  <a:ln>
                    <a:solidFill>
                      <a:schemeClr val="accent1"/>
                    </a:solidFill>
                  </a:ln>
                  <a:effectLst/>
                </c14:spPr>
              </c14:invertSolidFillFmt>
            </c:ext>
            <c:ext xmlns:c16="http://schemas.microsoft.com/office/drawing/2014/chart" uri="{C3380CC4-5D6E-409C-BE32-E72D297353CC}">
              <c16:uniqueId val="{00000000-A26F-409F-9CCF-499CF1E555F5}"/>
            </c:ext>
          </c:extLst>
        </c:ser>
        <c:dLbls>
          <c:showLegendKey val="0"/>
          <c:showVal val="0"/>
          <c:showCatName val="0"/>
          <c:showSerName val="0"/>
          <c:showPercent val="0"/>
          <c:showBubbleSize val="0"/>
        </c:dLbls>
        <c:gapWidth val="150"/>
        <c:axId val="3"/>
        <c:axId val="4"/>
      </c:barChart>
      <c:lineChart>
        <c:grouping val="standard"/>
        <c:varyColors val="0"/>
        <c:ser>
          <c:idx val="0"/>
          <c:order val="0"/>
          <c:tx>
            <c:strRef>
              <c:f>analyse!$E$38</c:f>
              <c:strCache>
                <c:ptCount val="1"/>
                <c:pt idx="0">
                  <c:v>2010 Average</c:v>
                </c:pt>
              </c:strCache>
            </c:strRef>
          </c:tx>
          <c:spPr>
            <a:ln w="28575" cap="rnd">
              <a:solidFill>
                <a:schemeClr val="accent1">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analyse!$F$38:$Q$38</c:f>
              <c:numCache>
                <c:formatCode>0.0</c:formatCode>
                <c:ptCount val="12"/>
                <c:pt idx="0">
                  <c:v>15.973224999999999</c:v>
                </c:pt>
                <c:pt idx="1">
                  <c:v>17.150925000000001</c:v>
                </c:pt>
                <c:pt idx="2">
                  <c:v>19.101675</c:v>
                </c:pt>
                <c:pt idx="3">
                  <c:v>11.62255</c:v>
                </c:pt>
                <c:pt idx="4">
                  <c:v>8.6558250000000001</c:v>
                </c:pt>
                <c:pt idx="5">
                  <c:v>7.1409999999999991</c:v>
                </c:pt>
                <c:pt idx="6">
                  <c:v>6.6591250000000004</c:v>
                </c:pt>
                <c:pt idx="7">
                  <c:v>5.9210000000000003</c:v>
                </c:pt>
                <c:pt idx="8">
                  <c:v>5.0790500000000005</c:v>
                </c:pt>
                <c:pt idx="9">
                  <c:v>4.5810500000000003</c:v>
                </c:pt>
                <c:pt idx="10">
                  <c:v>4.2782999999999998</c:v>
                </c:pt>
                <c:pt idx="11">
                  <c:v>7.969199999999999</c:v>
                </c:pt>
              </c:numCache>
            </c:numRef>
          </c:val>
          <c:smooth val="0"/>
          <c:extLst>
            <c:ext xmlns:c16="http://schemas.microsoft.com/office/drawing/2014/chart" uri="{C3380CC4-5D6E-409C-BE32-E72D297353CC}">
              <c16:uniqueId val="{00000001-A26F-409F-9CCF-499CF1E555F5}"/>
            </c:ext>
          </c:extLst>
        </c:ser>
        <c:ser>
          <c:idx val="1"/>
          <c:order val="1"/>
          <c:tx>
            <c:strRef>
              <c:f>analyse!$E$39</c:f>
              <c:strCache>
                <c:ptCount val="1"/>
                <c:pt idx="0">
                  <c:v>2050 Average</c:v>
                </c:pt>
              </c:strCache>
            </c:strRef>
          </c:tx>
          <c:spPr>
            <a:ln w="28575" cap="rnd">
              <a:solidFill>
                <a:schemeClr val="accent2">
                  <a:lumMod val="50000"/>
                </a:schemeClr>
              </a:solidFill>
              <a:round/>
            </a:ln>
            <a:effectLst/>
          </c:spPr>
          <c:marker>
            <c:symbol val="none"/>
          </c:marker>
          <c:val>
            <c:numRef>
              <c:f>analyse!$F$39:$Q$39</c:f>
              <c:numCache>
                <c:formatCode>0.0</c:formatCode>
                <c:ptCount val="12"/>
                <c:pt idx="0">
                  <c:v>15.0548</c:v>
                </c:pt>
                <c:pt idx="1">
                  <c:v>20.775975000000003</c:v>
                </c:pt>
                <c:pt idx="2">
                  <c:v>22.6861</c:v>
                </c:pt>
                <c:pt idx="3">
                  <c:v>11.825150000000001</c:v>
                </c:pt>
                <c:pt idx="4">
                  <c:v>8.9596750000000007</c:v>
                </c:pt>
                <c:pt idx="5">
                  <c:v>7.5072749999999999</c:v>
                </c:pt>
                <c:pt idx="6">
                  <c:v>7.0674000000000001</c:v>
                </c:pt>
                <c:pt idx="7">
                  <c:v>6.3527249999999995</c:v>
                </c:pt>
                <c:pt idx="8">
                  <c:v>5.373075</c:v>
                </c:pt>
                <c:pt idx="9">
                  <c:v>4.7412749999999999</c:v>
                </c:pt>
                <c:pt idx="10">
                  <c:v>3.9935</c:v>
                </c:pt>
                <c:pt idx="11">
                  <c:v>6.8981750000000002</c:v>
                </c:pt>
              </c:numCache>
            </c:numRef>
          </c:val>
          <c:smooth val="0"/>
          <c:extLst>
            <c:ext xmlns:c16="http://schemas.microsoft.com/office/drawing/2014/chart" uri="{C3380CC4-5D6E-409C-BE32-E72D297353CC}">
              <c16:uniqueId val="{00000002-A26F-409F-9CCF-499CF1E555F5}"/>
            </c:ext>
          </c:extLst>
        </c:ser>
        <c:ser>
          <c:idx val="2"/>
          <c:order val="2"/>
          <c:tx>
            <c:strRef>
              <c:f>analyse!$E$40</c:f>
              <c:strCache>
                <c:ptCount val="1"/>
                <c:pt idx="0">
                  <c:v>2010 GFDL</c:v>
                </c:pt>
              </c:strCache>
            </c:strRef>
          </c:tx>
          <c:spPr>
            <a:ln w="28575" cap="rnd">
              <a:solidFill>
                <a:schemeClr val="accent4">
                  <a:lumMod val="40000"/>
                  <a:lumOff val="60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analyse!$F$40:$Q$40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A26F-409F-9CCF-499CF1E555F5}"/>
            </c:ext>
          </c:extLst>
        </c:ser>
        <c:ser>
          <c:idx val="3"/>
          <c:order val="3"/>
          <c:tx>
            <c:strRef>
              <c:f>analyse!$E$41</c:f>
              <c:strCache>
                <c:ptCount val="1"/>
                <c:pt idx="0">
                  <c:v>2050 GFDL</c:v>
                </c:pt>
              </c:strCache>
            </c:strRef>
          </c:tx>
          <c:spPr>
            <a:ln w="28575" cap="rnd">
              <a:solidFill>
                <a:schemeClr val="accent4">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analyse!$F$41:$Q$41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A26F-409F-9CCF-499CF1E555F5}"/>
            </c:ext>
          </c:extLst>
        </c:ser>
        <c:ser>
          <c:idx val="7"/>
          <c:order val="4"/>
          <c:tx>
            <c:strRef>
              <c:f>analyse!$E$42</c:f>
              <c:strCache>
                <c:ptCount val="1"/>
                <c:pt idx="0">
                  <c:v>2010 Hadgem</c:v>
                </c:pt>
              </c:strCache>
            </c:strRef>
          </c:tx>
          <c:spPr>
            <a:ln w="28575" cap="rnd">
              <a:solidFill>
                <a:schemeClr val="accent6">
                  <a:lumMod val="40000"/>
                  <a:lumOff val="60000"/>
                </a:schemeClr>
              </a:solidFill>
              <a:round/>
            </a:ln>
            <a:effectLst/>
          </c:spPr>
          <c:marker>
            <c:symbol val="none"/>
          </c:marker>
          <c:val>
            <c:numRef>
              <c:f>analyse!$F$42:$Q$42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A26F-409F-9CCF-499CF1E555F5}"/>
            </c:ext>
          </c:extLst>
        </c:ser>
        <c:ser>
          <c:idx val="5"/>
          <c:order val="5"/>
          <c:tx>
            <c:strRef>
              <c:f>analyse!$E$43</c:f>
              <c:strCache>
                <c:ptCount val="1"/>
                <c:pt idx="0">
                  <c:v>2050 Hadgem</c:v>
                </c:pt>
              </c:strCache>
            </c:strRef>
          </c:tx>
          <c:spPr>
            <a:ln w="28575" cap="rnd">
              <a:solidFill>
                <a:schemeClr val="accent6">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analyse!$F$43:$Q$43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A26F-409F-9CCF-499CF1E555F5}"/>
            </c:ext>
          </c:extLst>
        </c:ser>
        <c:ser>
          <c:idx val="6"/>
          <c:order val="6"/>
          <c:tx>
            <c:strRef>
              <c:f>analyse!$E$44</c:f>
              <c:strCache>
                <c:ptCount val="1"/>
                <c:pt idx="0">
                  <c:v>2010 IPSL</c:v>
                </c:pt>
              </c:strCache>
            </c:strRef>
          </c:tx>
          <c:spPr>
            <a:ln w="28575" cap="rnd">
              <a:solidFill>
                <a:schemeClr val="tx2">
                  <a:lumMod val="40000"/>
                  <a:lumOff val="60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analyse!$F$44:$Q$44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A26F-409F-9CCF-499CF1E555F5}"/>
            </c:ext>
          </c:extLst>
        </c:ser>
        <c:ser>
          <c:idx val="4"/>
          <c:order val="7"/>
          <c:tx>
            <c:strRef>
              <c:f>analyse!$E$45</c:f>
              <c:strCache>
                <c:ptCount val="1"/>
                <c:pt idx="0">
                  <c:v>2050 IPSL</c:v>
                </c:pt>
              </c:strCache>
            </c:strRef>
          </c:tx>
          <c:spPr>
            <a:ln w="28575" cap="rnd">
              <a:solidFill>
                <a:schemeClr val="tx2">
                  <a:lumMod val="75000"/>
                </a:schemeClr>
              </a:solidFill>
              <a:round/>
            </a:ln>
            <a:effectLst/>
          </c:spPr>
          <c:marker>
            <c:symbol val="none"/>
          </c:marker>
          <c:val>
            <c:numRef>
              <c:f>analyse!$F$45:$Q$45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A26F-409F-9CCF-499CF1E555F5}"/>
            </c:ext>
          </c:extLst>
        </c:ser>
        <c:ser>
          <c:idx val="8"/>
          <c:order val="8"/>
          <c:tx>
            <c:strRef>
              <c:f>analyse!$E$46</c:f>
              <c:strCache>
                <c:ptCount val="1"/>
                <c:pt idx="0">
                  <c:v>2010 Miroc</c:v>
                </c:pt>
              </c:strCache>
            </c:strRef>
          </c:tx>
          <c:spPr>
            <a:ln w="28575" cap="rnd">
              <a:solidFill>
                <a:schemeClr val="bg1">
                  <a:lumMod val="6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analyse!$F$46:$Q$46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9-A26F-409F-9CCF-499CF1E555F5}"/>
            </c:ext>
          </c:extLst>
        </c:ser>
        <c:ser>
          <c:idx val="10"/>
          <c:order val="9"/>
          <c:tx>
            <c:strRef>
              <c:f>analyse!$E$47</c:f>
              <c:strCache>
                <c:ptCount val="1"/>
                <c:pt idx="0">
                  <c:v>2050 Miroc</c:v>
                </c:pt>
              </c:strCache>
            </c:strRef>
          </c:tx>
          <c:spPr>
            <a:ln w="28575" cap="rnd">
              <a:solidFill>
                <a:schemeClr val="bg2">
                  <a:lumMod val="50000"/>
                </a:schemeClr>
              </a:solidFill>
              <a:round/>
            </a:ln>
            <a:effectLst/>
          </c:spPr>
          <c:marker>
            <c:symbol val="none"/>
          </c:marker>
          <c:val>
            <c:numRef>
              <c:f>analyse!$F$47:$Q$47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A-A26F-409F-9CCF-499CF1E555F5}"/>
            </c:ext>
          </c:extLst>
        </c:ser>
        <c:dLbls>
          <c:showLegendKey val="0"/>
          <c:showVal val="0"/>
          <c:showCatName val="0"/>
          <c:showSerName val="0"/>
          <c:showPercent val="0"/>
          <c:showBubbleSize val="0"/>
        </c:dLbls>
        <c:marker val="1"/>
        <c:smooth val="0"/>
        <c:axId val="883216440"/>
        <c:axId val="1"/>
      </c:lineChart>
      <c:catAx>
        <c:axId val="883216440"/>
        <c:scaling>
          <c:orientation val="minMax"/>
        </c:scaling>
        <c:delete val="0"/>
        <c:axPos val="b"/>
        <c:title>
          <c:tx>
            <c:rich>
              <a:bodyPr/>
              <a:lstStyle/>
              <a:p>
                <a:pPr>
                  <a:defRPr sz="1200" b="0" i="0" u="none" strike="noStrike" baseline="0">
                    <a:solidFill>
                      <a:srgbClr val="000000"/>
                    </a:solidFill>
                    <a:latin typeface="Calibri"/>
                    <a:ea typeface="Calibri"/>
                    <a:cs typeface="Calibri"/>
                  </a:defRPr>
                </a:pPr>
                <a:r>
                  <a:rPr lang="en-US"/>
                  <a:t>Month</a:t>
                </a:r>
              </a:p>
            </c:rich>
          </c:tx>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000000"/>
                    </a:solidFill>
                    <a:latin typeface="Calibri"/>
                    <a:ea typeface="Calibri"/>
                    <a:cs typeface="Calibri"/>
                  </a:defRPr>
                </a:pPr>
                <a:r>
                  <a:rPr lang="en-US"/>
                  <a:t>Discharge [km3/month]</a:t>
                </a:r>
              </a:p>
            </c:rich>
          </c:tx>
          <c:layout>
            <c:manualLayout>
              <c:xMode val="edge"/>
              <c:yMode val="edge"/>
              <c:x val="1.1708790074727934E-2"/>
              <c:y val="0.20516057562611933"/>
            </c:manualLayout>
          </c:layout>
          <c:overlay val="0"/>
          <c:spPr>
            <a:noFill/>
            <a:ln w="25400">
              <a:noFill/>
            </a:ln>
          </c:spPr>
        </c:title>
        <c:numFmt formatCode="0.0" sourceLinked="1"/>
        <c:majorTickMark val="none"/>
        <c:minorTickMark val="none"/>
        <c:tickLblPos val="nextTo"/>
        <c:spPr>
          <a:ln w="6350">
            <a:noFill/>
          </a:ln>
        </c:spPr>
        <c:txPr>
          <a:bodyPr rot="0" vert="horz"/>
          <a:lstStyle/>
          <a:p>
            <a:pPr>
              <a:defRPr sz="1200" b="0" i="0" u="none" strike="noStrike" baseline="0">
                <a:solidFill>
                  <a:srgbClr val="000000"/>
                </a:solidFill>
                <a:latin typeface="Calibri"/>
                <a:ea typeface="Calibri"/>
                <a:cs typeface="Calibri"/>
              </a:defRPr>
            </a:pPr>
            <a:endParaRPr lang="en-US"/>
          </a:p>
        </c:txPr>
        <c:crossAx val="88321644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50"/>
          <c:min val="-50"/>
        </c:scaling>
        <c:delete val="0"/>
        <c:axPos val="r"/>
        <c:title>
          <c:tx>
            <c:rich>
              <a:bodyPr/>
              <a:lstStyle/>
              <a:p>
                <a:pPr>
                  <a:defRPr sz="1200" b="0" i="0" u="none" strike="noStrike" baseline="0">
                    <a:solidFill>
                      <a:srgbClr val="000000"/>
                    </a:solidFill>
                    <a:latin typeface="Calibri"/>
                    <a:ea typeface="Calibri"/>
                    <a:cs typeface="Calibri"/>
                  </a:defRPr>
                </a:pPr>
                <a:r>
                  <a:rPr lang="en-US"/>
                  <a:t>Change [% to 2010]</a:t>
                </a:r>
              </a:p>
            </c:rich>
          </c:tx>
          <c:layout>
            <c:manualLayout>
              <c:xMode val="edge"/>
              <c:yMode val="edge"/>
              <c:x val="0.96831320892791806"/>
              <c:y val="0.15766538191735044"/>
            </c:manualLayout>
          </c:layout>
          <c:overlay val="0"/>
          <c:spPr>
            <a:noFill/>
            <a:ln w="25400">
              <a:noFill/>
            </a:ln>
          </c:spPr>
        </c:title>
        <c:numFmt formatCode="0" sourceLinked="1"/>
        <c:majorTickMark val="out"/>
        <c:minorTickMark val="none"/>
        <c:tickLblPos val="nextTo"/>
        <c:spPr>
          <a:ln w="6350">
            <a:noFill/>
          </a:ln>
        </c:spPr>
        <c:txPr>
          <a:bodyPr rot="0" vert="horz"/>
          <a:lstStyle/>
          <a:p>
            <a:pPr>
              <a:defRPr sz="1200" b="0" i="0" u="none" strike="noStrike" baseline="0">
                <a:solidFill>
                  <a:srgbClr val="000000"/>
                </a:solidFill>
                <a:latin typeface="Calibri"/>
                <a:ea typeface="Calibri"/>
                <a:cs typeface="Calibri"/>
              </a:defRPr>
            </a:pPr>
            <a:endParaRPr lang="en-US"/>
          </a:p>
        </c:txPr>
        <c:crossAx val="3"/>
        <c:crosses val="max"/>
        <c:crossBetween val="between"/>
      </c:valAx>
      <c:spPr>
        <a:noFill/>
        <a:ln w="25400">
          <a:noFill/>
        </a:ln>
      </c:spPr>
    </c:plotArea>
    <c:legend>
      <c:legendPos val="r"/>
      <c:layout>
        <c:manualLayout>
          <c:xMode val="edge"/>
          <c:yMode val="edge"/>
          <c:x val="5.6585367538388658E-2"/>
          <c:y val="0.82192028216052404"/>
          <c:w val="0.91609758825080945"/>
          <c:h val="0.1452059165150259"/>
        </c:manualLayout>
      </c:layout>
      <c:overlay val="0"/>
      <c:spPr>
        <a:noFill/>
        <a:ln w="25400">
          <a:noFill/>
        </a:ln>
      </c:spPr>
      <c:txPr>
        <a:bodyPr/>
        <a:lstStyle/>
        <a:p>
          <a:pPr>
            <a:defRPr sz="92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10870516185477"/>
          <c:y val="3.2407407407407406E-2"/>
          <c:w val="0.8585579615048119"/>
          <c:h val="0.73577136191309422"/>
        </c:manualLayout>
      </c:layout>
      <c:lineChart>
        <c:grouping val="standard"/>
        <c:varyColors val="0"/>
        <c:ser>
          <c:idx val="0"/>
          <c:order val="0"/>
          <c:tx>
            <c:strRef>
              <c:f>discharge_rcp45!$C$4</c:f>
              <c:strCache>
                <c:ptCount val="1"/>
                <c:pt idx="0">
                  <c:v>  2006-2015</c:v>
                </c:pt>
              </c:strCache>
            </c:strRef>
          </c:tx>
          <c:spPr>
            <a:ln w="28575" cap="rnd">
              <a:solidFill>
                <a:schemeClr val="accent1"/>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discharge_rcp45!$AZ$4:$BK$4</c:f>
              <c:numCache>
                <c:formatCode>0.0</c:formatCode>
                <c:ptCount val="12"/>
                <c:pt idx="0">
                  <c:v>13.0998</c:v>
                </c:pt>
                <c:pt idx="1">
                  <c:v>16.303899999999999</c:v>
                </c:pt>
                <c:pt idx="2">
                  <c:v>18.198399999999999</c:v>
                </c:pt>
                <c:pt idx="3">
                  <c:v>11.301600000000001</c:v>
                </c:pt>
                <c:pt idx="4">
                  <c:v>7.8959999999999999</c:v>
                </c:pt>
                <c:pt idx="5">
                  <c:v>6.7386999999999997</c:v>
                </c:pt>
                <c:pt idx="6">
                  <c:v>6.3722000000000003</c:v>
                </c:pt>
                <c:pt idx="7">
                  <c:v>5.6909000000000001</c:v>
                </c:pt>
                <c:pt idx="8">
                  <c:v>4.8166000000000002</c:v>
                </c:pt>
                <c:pt idx="9">
                  <c:v>4.2173999999999996</c:v>
                </c:pt>
                <c:pt idx="10">
                  <c:v>3.4152</c:v>
                </c:pt>
                <c:pt idx="11">
                  <c:v>8.3324999999999996</c:v>
                </c:pt>
              </c:numCache>
            </c:numRef>
          </c:val>
          <c:smooth val="0"/>
          <c:extLst>
            <c:ext xmlns:c16="http://schemas.microsoft.com/office/drawing/2014/chart" uri="{C3380CC4-5D6E-409C-BE32-E72D297353CC}">
              <c16:uniqueId val="{00000000-AF54-4F44-AA35-834608E12214}"/>
            </c:ext>
          </c:extLst>
        </c:ser>
        <c:ser>
          <c:idx val="2"/>
          <c:order val="1"/>
          <c:tx>
            <c:strRef>
              <c:f>discharge_rcp45!$C$6</c:f>
              <c:strCache>
                <c:ptCount val="1"/>
                <c:pt idx="0">
                  <c:v>  2026-2035</c:v>
                </c:pt>
              </c:strCache>
            </c:strRef>
          </c:tx>
          <c:spPr>
            <a:ln w="28575" cap="rnd">
              <a:solidFill>
                <a:schemeClr val="accent3"/>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discharge_rcp45!$AZ$6:$BK$6</c:f>
              <c:numCache>
                <c:formatCode>0.0</c:formatCode>
                <c:ptCount val="12"/>
                <c:pt idx="0">
                  <c:v>10.270899999999999</c:v>
                </c:pt>
                <c:pt idx="1">
                  <c:v>11.664099999999999</c:v>
                </c:pt>
                <c:pt idx="2">
                  <c:v>15.8666</c:v>
                </c:pt>
                <c:pt idx="3">
                  <c:v>8.9254999999999995</c:v>
                </c:pt>
                <c:pt idx="4">
                  <c:v>6.4663000000000004</c:v>
                </c:pt>
                <c:pt idx="5">
                  <c:v>5.5053999999999998</c:v>
                </c:pt>
                <c:pt idx="6">
                  <c:v>5.0270000000000001</c:v>
                </c:pt>
                <c:pt idx="7">
                  <c:v>4.3841999999999999</c:v>
                </c:pt>
                <c:pt idx="8">
                  <c:v>3.6232000000000002</c:v>
                </c:pt>
                <c:pt idx="9">
                  <c:v>3.0762999999999998</c:v>
                </c:pt>
                <c:pt idx="10">
                  <c:v>2.4487999999999999</c:v>
                </c:pt>
                <c:pt idx="11">
                  <c:v>5.6393000000000004</c:v>
                </c:pt>
              </c:numCache>
            </c:numRef>
          </c:val>
          <c:smooth val="0"/>
          <c:extLst>
            <c:ext xmlns:c16="http://schemas.microsoft.com/office/drawing/2014/chart" uri="{C3380CC4-5D6E-409C-BE32-E72D297353CC}">
              <c16:uniqueId val="{00000001-AF54-4F44-AA35-834608E12214}"/>
            </c:ext>
          </c:extLst>
        </c:ser>
        <c:ser>
          <c:idx val="4"/>
          <c:order val="2"/>
          <c:tx>
            <c:strRef>
              <c:f>discharge_rcp45!$C$8</c:f>
              <c:strCache>
                <c:ptCount val="1"/>
                <c:pt idx="0">
                  <c:v>  2046-2055</c:v>
                </c:pt>
              </c:strCache>
            </c:strRef>
          </c:tx>
          <c:spPr>
            <a:ln w="28575" cap="rnd">
              <a:solidFill>
                <a:schemeClr val="accent5"/>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discharge_rcp45!$AZ$8:$BK$8</c:f>
              <c:numCache>
                <c:formatCode>0.0</c:formatCode>
                <c:ptCount val="12"/>
                <c:pt idx="0">
                  <c:v>10.718299999999999</c:v>
                </c:pt>
                <c:pt idx="1">
                  <c:v>12.668900000000001</c:v>
                </c:pt>
                <c:pt idx="2">
                  <c:v>16.8826</c:v>
                </c:pt>
                <c:pt idx="3">
                  <c:v>8.74</c:v>
                </c:pt>
                <c:pt idx="4">
                  <c:v>6.6101000000000001</c:v>
                </c:pt>
                <c:pt idx="5">
                  <c:v>5.6165000000000003</c:v>
                </c:pt>
                <c:pt idx="6">
                  <c:v>5.3479000000000001</c:v>
                </c:pt>
                <c:pt idx="7">
                  <c:v>4.8902000000000001</c:v>
                </c:pt>
                <c:pt idx="8">
                  <c:v>4.1605999999999996</c:v>
                </c:pt>
                <c:pt idx="9">
                  <c:v>3.5977000000000001</c:v>
                </c:pt>
                <c:pt idx="10">
                  <c:v>2.9354</c:v>
                </c:pt>
                <c:pt idx="11">
                  <c:v>5.6883999999999997</c:v>
                </c:pt>
              </c:numCache>
            </c:numRef>
          </c:val>
          <c:smooth val="0"/>
          <c:extLst>
            <c:ext xmlns:c16="http://schemas.microsoft.com/office/drawing/2014/chart" uri="{C3380CC4-5D6E-409C-BE32-E72D297353CC}">
              <c16:uniqueId val="{00000002-AF54-4F44-AA35-834608E12214}"/>
            </c:ext>
          </c:extLst>
        </c:ser>
        <c:dLbls>
          <c:showLegendKey val="0"/>
          <c:showVal val="0"/>
          <c:showCatName val="0"/>
          <c:showSerName val="0"/>
          <c:showPercent val="0"/>
          <c:showBubbleSize val="0"/>
        </c:dLbls>
        <c:smooth val="0"/>
        <c:axId val="884037824"/>
        <c:axId val="1"/>
      </c:lineChart>
      <c:catAx>
        <c:axId val="884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37824"/>
        <c:crosses val="autoZero"/>
        <c:crossBetween val="between"/>
      </c:valAx>
      <c:spPr>
        <a:noFill/>
        <a:ln w="25400">
          <a:noFill/>
        </a:ln>
      </c:spPr>
    </c:plotArea>
    <c:legend>
      <c:legendPos val="r"/>
      <c:layout>
        <c:manualLayout>
          <c:xMode val="edge"/>
          <c:yMode val="edge"/>
          <c:x val="0.16697620269780442"/>
          <c:y val="0.88410613894555079"/>
          <c:w val="0.6604836462268708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5.0925925925925923E-2"/>
          <c:w val="0.89019685039370078"/>
          <c:h val="0.73577136191309422"/>
        </c:manualLayout>
      </c:layout>
      <c:lineChart>
        <c:grouping val="standard"/>
        <c:varyColors val="0"/>
        <c:ser>
          <c:idx val="0"/>
          <c:order val="0"/>
          <c:tx>
            <c:strRef>
              <c:f>discharge_rcp60!$C$4</c:f>
              <c:strCache>
                <c:ptCount val="1"/>
                <c:pt idx="0">
                  <c:v>  2006-2015</c:v>
                </c:pt>
              </c:strCache>
            </c:strRef>
          </c:tx>
          <c:spPr>
            <a:ln w="28575" cap="rnd">
              <a:solidFill>
                <a:schemeClr val="accent1"/>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discharge_rcp60!$D$4:$O$4</c:f>
              <c:numCache>
                <c:formatCode>0.0</c:formatCode>
                <c:ptCount val="12"/>
                <c:pt idx="0">
                  <c:v>13.619199999999999</c:v>
                </c:pt>
                <c:pt idx="1">
                  <c:v>16.363600000000002</c:v>
                </c:pt>
                <c:pt idx="2">
                  <c:v>18.6601</c:v>
                </c:pt>
                <c:pt idx="3">
                  <c:v>10.8033</c:v>
                </c:pt>
                <c:pt idx="4">
                  <c:v>8.1565999999999992</c:v>
                </c:pt>
                <c:pt idx="5">
                  <c:v>7.0255999999999998</c:v>
                </c:pt>
                <c:pt idx="6">
                  <c:v>6.7126000000000001</c:v>
                </c:pt>
                <c:pt idx="7">
                  <c:v>6.0747</c:v>
                </c:pt>
                <c:pt idx="8">
                  <c:v>5.2588999999999997</c:v>
                </c:pt>
                <c:pt idx="9">
                  <c:v>4.7317</c:v>
                </c:pt>
                <c:pt idx="10">
                  <c:v>4.4812000000000003</c:v>
                </c:pt>
                <c:pt idx="11">
                  <c:v>6.4901999999999997</c:v>
                </c:pt>
              </c:numCache>
            </c:numRef>
          </c:val>
          <c:smooth val="0"/>
          <c:extLst>
            <c:ext xmlns:c16="http://schemas.microsoft.com/office/drawing/2014/chart" uri="{C3380CC4-5D6E-409C-BE32-E72D297353CC}">
              <c16:uniqueId val="{00000000-931B-4EB2-81D1-D7CBE85B1864}"/>
            </c:ext>
          </c:extLst>
        </c:ser>
        <c:ser>
          <c:idx val="2"/>
          <c:order val="1"/>
          <c:tx>
            <c:strRef>
              <c:f>discharge_rcp60!$C$6</c:f>
              <c:strCache>
                <c:ptCount val="1"/>
                <c:pt idx="0">
                  <c:v>  2026-2035</c:v>
                </c:pt>
              </c:strCache>
            </c:strRef>
          </c:tx>
          <c:spPr>
            <a:ln w="28575" cap="rnd">
              <a:solidFill>
                <a:srgbClr val="0070C0"/>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discharge_rcp60!$D$6:$O$6</c:f>
              <c:numCache>
                <c:formatCode>0.0</c:formatCode>
                <c:ptCount val="12"/>
                <c:pt idx="0">
                  <c:v>13.1228</c:v>
                </c:pt>
                <c:pt idx="1">
                  <c:v>16.574000000000002</c:v>
                </c:pt>
                <c:pt idx="2">
                  <c:v>14.982200000000001</c:v>
                </c:pt>
                <c:pt idx="3">
                  <c:v>12.6099</c:v>
                </c:pt>
                <c:pt idx="4">
                  <c:v>9.7001000000000008</c:v>
                </c:pt>
                <c:pt idx="5">
                  <c:v>8.2394999999999996</c:v>
                </c:pt>
                <c:pt idx="6">
                  <c:v>7.7127999999999997</c:v>
                </c:pt>
                <c:pt idx="7">
                  <c:v>6.7896000000000001</c:v>
                </c:pt>
                <c:pt idx="8">
                  <c:v>5.6234999999999999</c:v>
                </c:pt>
                <c:pt idx="9">
                  <c:v>5.2172999999999998</c:v>
                </c:pt>
                <c:pt idx="10">
                  <c:v>5.0023</c:v>
                </c:pt>
                <c:pt idx="11">
                  <c:v>7.3334999999999999</c:v>
                </c:pt>
              </c:numCache>
            </c:numRef>
          </c:val>
          <c:smooth val="0"/>
          <c:extLst>
            <c:ext xmlns:c16="http://schemas.microsoft.com/office/drawing/2014/chart" uri="{C3380CC4-5D6E-409C-BE32-E72D297353CC}">
              <c16:uniqueId val="{00000001-931B-4EB2-81D1-D7CBE85B1864}"/>
            </c:ext>
          </c:extLst>
        </c:ser>
        <c:ser>
          <c:idx val="4"/>
          <c:order val="2"/>
          <c:tx>
            <c:strRef>
              <c:f>discharge_rcp60!$C$8</c:f>
              <c:strCache>
                <c:ptCount val="1"/>
                <c:pt idx="0">
                  <c:v>  2046-2055</c:v>
                </c:pt>
              </c:strCache>
            </c:strRef>
          </c:tx>
          <c:spPr>
            <a:ln w="28575" cap="rnd">
              <a:solidFill>
                <a:schemeClr val="accent5">
                  <a:lumMod val="50000"/>
                </a:schemeClr>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discharge_rcp60!$D$8:$O$8</c:f>
              <c:numCache>
                <c:formatCode>0.0</c:formatCode>
                <c:ptCount val="12"/>
                <c:pt idx="0">
                  <c:v>14.869899999999999</c:v>
                </c:pt>
                <c:pt idx="1">
                  <c:v>13.041700000000001</c:v>
                </c:pt>
                <c:pt idx="2">
                  <c:v>16.1386</c:v>
                </c:pt>
                <c:pt idx="3">
                  <c:v>11.095000000000001</c:v>
                </c:pt>
                <c:pt idx="4">
                  <c:v>8.2170000000000005</c:v>
                </c:pt>
                <c:pt idx="5">
                  <c:v>7.3929999999999998</c:v>
                </c:pt>
                <c:pt idx="6">
                  <c:v>7.3663999999999996</c:v>
                </c:pt>
                <c:pt idx="7">
                  <c:v>6.8164999999999996</c:v>
                </c:pt>
                <c:pt idx="8">
                  <c:v>5.8041999999999998</c:v>
                </c:pt>
                <c:pt idx="9">
                  <c:v>5.0563000000000002</c:v>
                </c:pt>
                <c:pt idx="10">
                  <c:v>4.1163999999999996</c:v>
                </c:pt>
                <c:pt idx="11">
                  <c:v>5.4291999999999998</c:v>
                </c:pt>
              </c:numCache>
            </c:numRef>
          </c:val>
          <c:smooth val="0"/>
          <c:extLst>
            <c:ext xmlns:c16="http://schemas.microsoft.com/office/drawing/2014/chart" uri="{C3380CC4-5D6E-409C-BE32-E72D297353CC}">
              <c16:uniqueId val="{00000002-931B-4EB2-81D1-D7CBE85B1864}"/>
            </c:ext>
          </c:extLst>
        </c:ser>
        <c:dLbls>
          <c:showLegendKey val="0"/>
          <c:showVal val="0"/>
          <c:showCatName val="0"/>
          <c:showSerName val="0"/>
          <c:showPercent val="0"/>
          <c:showBubbleSize val="0"/>
        </c:dLbls>
        <c:smooth val="0"/>
        <c:axId val="884052912"/>
        <c:axId val="1"/>
      </c:lineChart>
      <c:catAx>
        <c:axId val="8840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52912"/>
        <c:crosses val="autoZero"/>
        <c:crossBetween val="between"/>
      </c:valAx>
      <c:spPr>
        <a:noFill/>
        <a:ln w="25400">
          <a:noFill/>
        </a:ln>
      </c:spPr>
    </c:plotArea>
    <c:legend>
      <c:legendPos val="r"/>
      <c:layout>
        <c:manualLayout>
          <c:xMode val="edge"/>
          <c:yMode val="edge"/>
          <c:x val="0.1663586796520814"/>
          <c:y val="0.88448987419082969"/>
          <c:w val="0.65804099951267758"/>
          <c:h val="8.2508383786458001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discharge_rcp60!$C$4</c:f>
              <c:strCache>
                <c:ptCount val="1"/>
                <c:pt idx="0">
                  <c:v>  2006-2015</c:v>
                </c:pt>
              </c:strCache>
            </c:strRef>
          </c:tx>
          <c:spPr>
            <a:ln w="28575" cap="rnd">
              <a:solidFill>
                <a:schemeClr val="accent1"/>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discharge_rcp60!$T$4:$AE$4</c:f>
              <c:numCache>
                <c:formatCode>0.0</c:formatCode>
                <c:ptCount val="12"/>
                <c:pt idx="0">
                  <c:v>16.394500000000001</c:v>
                </c:pt>
                <c:pt idx="1">
                  <c:v>18.180099999999999</c:v>
                </c:pt>
                <c:pt idx="2">
                  <c:v>17.739100000000001</c:v>
                </c:pt>
                <c:pt idx="3">
                  <c:v>12.936999999999999</c:v>
                </c:pt>
                <c:pt idx="4">
                  <c:v>9.9669000000000008</c:v>
                </c:pt>
                <c:pt idx="5">
                  <c:v>8.4460999999999995</c:v>
                </c:pt>
                <c:pt idx="6">
                  <c:v>7.9291</c:v>
                </c:pt>
                <c:pt idx="7">
                  <c:v>6.9691999999999998</c:v>
                </c:pt>
                <c:pt idx="8">
                  <c:v>5.8503999999999996</c:v>
                </c:pt>
                <c:pt idx="9">
                  <c:v>5.1441999999999997</c:v>
                </c:pt>
                <c:pt idx="10">
                  <c:v>4.8723000000000001</c:v>
                </c:pt>
                <c:pt idx="11">
                  <c:v>13.3383</c:v>
                </c:pt>
              </c:numCache>
            </c:numRef>
          </c:val>
          <c:smooth val="0"/>
          <c:extLst>
            <c:ext xmlns:c16="http://schemas.microsoft.com/office/drawing/2014/chart" uri="{C3380CC4-5D6E-409C-BE32-E72D297353CC}">
              <c16:uniqueId val="{00000000-EF2F-43AF-B434-C98689046C88}"/>
            </c:ext>
          </c:extLst>
        </c:ser>
        <c:ser>
          <c:idx val="2"/>
          <c:order val="1"/>
          <c:tx>
            <c:strRef>
              <c:f>discharge_rcp60!$C$6</c:f>
              <c:strCache>
                <c:ptCount val="1"/>
                <c:pt idx="0">
                  <c:v>  2026-2035</c:v>
                </c:pt>
              </c:strCache>
            </c:strRef>
          </c:tx>
          <c:spPr>
            <a:ln w="28575" cap="rnd">
              <a:solidFill>
                <a:schemeClr val="accent3"/>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discharge_rcp60!$T$6:$AE$6</c:f>
              <c:numCache>
                <c:formatCode>0.0</c:formatCode>
                <c:ptCount val="12"/>
                <c:pt idx="0">
                  <c:v>22.4419</c:v>
                </c:pt>
                <c:pt idx="1">
                  <c:v>21.8323</c:v>
                </c:pt>
                <c:pt idx="2">
                  <c:v>20.668199999999999</c:v>
                </c:pt>
                <c:pt idx="3">
                  <c:v>12.2202</c:v>
                </c:pt>
                <c:pt idx="4">
                  <c:v>9.7743000000000002</c:v>
                </c:pt>
                <c:pt idx="5">
                  <c:v>8.1222999999999992</c:v>
                </c:pt>
                <c:pt idx="6">
                  <c:v>7.8055000000000003</c:v>
                </c:pt>
                <c:pt idx="7">
                  <c:v>7.1806000000000001</c:v>
                </c:pt>
                <c:pt idx="8">
                  <c:v>6.3333000000000004</c:v>
                </c:pt>
                <c:pt idx="9">
                  <c:v>5.9821</c:v>
                </c:pt>
                <c:pt idx="10">
                  <c:v>5.8696000000000002</c:v>
                </c:pt>
                <c:pt idx="11">
                  <c:v>10.6944</c:v>
                </c:pt>
              </c:numCache>
            </c:numRef>
          </c:val>
          <c:smooth val="0"/>
          <c:extLst>
            <c:ext xmlns:c16="http://schemas.microsoft.com/office/drawing/2014/chart" uri="{C3380CC4-5D6E-409C-BE32-E72D297353CC}">
              <c16:uniqueId val="{00000001-EF2F-43AF-B434-C98689046C88}"/>
            </c:ext>
          </c:extLst>
        </c:ser>
        <c:ser>
          <c:idx val="4"/>
          <c:order val="2"/>
          <c:tx>
            <c:strRef>
              <c:f>discharge_rcp60!$C$8</c:f>
              <c:strCache>
                <c:ptCount val="1"/>
                <c:pt idx="0">
                  <c:v>  2046-2055</c:v>
                </c:pt>
              </c:strCache>
            </c:strRef>
          </c:tx>
          <c:spPr>
            <a:ln w="28575" cap="rnd">
              <a:solidFill>
                <a:schemeClr val="accent5"/>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discharge_rcp60!$T$8:$AE$8</c:f>
              <c:numCache>
                <c:formatCode>0.0</c:formatCode>
                <c:ptCount val="12"/>
                <c:pt idx="0">
                  <c:v>16.980499999999999</c:v>
                </c:pt>
                <c:pt idx="1">
                  <c:v>30.042400000000001</c:v>
                </c:pt>
                <c:pt idx="2">
                  <c:v>23.267499999999998</c:v>
                </c:pt>
                <c:pt idx="3">
                  <c:v>12.927899999999999</c:v>
                </c:pt>
                <c:pt idx="4">
                  <c:v>10.166499999999999</c:v>
                </c:pt>
                <c:pt idx="5">
                  <c:v>8.3908000000000005</c:v>
                </c:pt>
                <c:pt idx="6">
                  <c:v>7.8623000000000003</c:v>
                </c:pt>
                <c:pt idx="7">
                  <c:v>7.1287000000000003</c:v>
                </c:pt>
                <c:pt idx="8">
                  <c:v>6.1553000000000004</c:v>
                </c:pt>
                <c:pt idx="9">
                  <c:v>5.6276000000000002</c:v>
                </c:pt>
                <c:pt idx="10">
                  <c:v>5.0968999999999998</c:v>
                </c:pt>
                <c:pt idx="11">
                  <c:v>10.889699999999999</c:v>
                </c:pt>
              </c:numCache>
            </c:numRef>
          </c:val>
          <c:smooth val="0"/>
          <c:extLst>
            <c:ext xmlns:c16="http://schemas.microsoft.com/office/drawing/2014/chart" uri="{C3380CC4-5D6E-409C-BE32-E72D297353CC}">
              <c16:uniqueId val="{00000002-EF2F-43AF-B434-C98689046C88}"/>
            </c:ext>
          </c:extLst>
        </c:ser>
        <c:dLbls>
          <c:showLegendKey val="0"/>
          <c:showVal val="0"/>
          <c:showCatName val="0"/>
          <c:showSerName val="0"/>
          <c:showPercent val="0"/>
          <c:showBubbleSize val="0"/>
        </c:dLbls>
        <c:smooth val="0"/>
        <c:axId val="884053240"/>
        <c:axId val="1"/>
      </c:lineChart>
      <c:catAx>
        <c:axId val="88405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53240"/>
        <c:crosses val="autoZero"/>
        <c:crossBetween val="between"/>
      </c:valAx>
      <c:spPr>
        <a:noFill/>
        <a:ln w="25400">
          <a:noFill/>
        </a:ln>
      </c:spPr>
    </c:plotArea>
    <c:legend>
      <c:legendPos val="r"/>
      <c:layout>
        <c:manualLayout>
          <c:xMode val="edge"/>
          <c:yMode val="edge"/>
          <c:x val="0.16851897565549676"/>
          <c:y val="0.88410613894555079"/>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47594050743664E-2"/>
          <c:y val="6.4814814814814811E-2"/>
          <c:w val="0.89019685039370078"/>
          <c:h val="0.73577136191309422"/>
        </c:manualLayout>
      </c:layout>
      <c:lineChart>
        <c:grouping val="standard"/>
        <c:varyColors val="0"/>
        <c:ser>
          <c:idx val="0"/>
          <c:order val="0"/>
          <c:tx>
            <c:strRef>
              <c:f>discharge_rcp60!$C$4</c:f>
              <c:strCache>
                <c:ptCount val="1"/>
                <c:pt idx="0">
                  <c:v>  2006-2015</c:v>
                </c:pt>
              </c:strCache>
            </c:strRef>
          </c:tx>
          <c:spPr>
            <a:ln w="28575" cap="rnd">
              <a:solidFill>
                <a:schemeClr val="accent1"/>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discharge_rcp60!$AJ$4:$AU$4</c:f>
              <c:numCache>
                <c:formatCode>0.0</c:formatCode>
                <c:ptCount val="12"/>
                <c:pt idx="0">
                  <c:v>22.175899999999999</c:v>
                </c:pt>
                <c:pt idx="1">
                  <c:v>21.445599999999999</c:v>
                </c:pt>
                <c:pt idx="2">
                  <c:v>23.217700000000001</c:v>
                </c:pt>
                <c:pt idx="3">
                  <c:v>14.3415</c:v>
                </c:pt>
                <c:pt idx="4">
                  <c:v>10.266500000000001</c:v>
                </c:pt>
                <c:pt idx="5">
                  <c:v>7.9820000000000002</c:v>
                </c:pt>
                <c:pt idx="6">
                  <c:v>7.3291000000000004</c:v>
                </c:pt>
                <c:pt idx="7">
                  <c:v>6.5808999999999997</c:v>
                </c:pt>
                <c:pt idx="8">
                  <c:v>5.8446999999999996</c:v>
                </c:pt>
                <c:pt idx="9">
                  <c:v>5.6177999999999999</c:v>
                </c:pt>
                <c:pt idx="10">
                  <c:v>5.4790000000000001</c:v>
                </c:pt>
                <c:pt idx="11">
                  <c:v>7.7641999999999998</c:v>
                </c:pt>
              </c:numCache>
            </c:numRef>
          </c:val>
          <c:smooth val="0"/>
          <c:extLst>
            <c:ext xmlns:c16="http://schemas.microsoft.com/office/drawing/2014/chart" uri="{C3380CC4-5D6E-409C-BE32-E72D297353CC}">
              <c16:uniqueId val="{00000000-B381-46B0-BD4A-D427EA5492F2}"/>
            </c:ext>
          </c:extLst>
        </c:ser>
        <c:ser>
          <c:idx val="2"/>
          <c:order val="1"/>
          <c:tx>
            <c:strRef>
              <c:f>discharge_rcp60!$C$6</c:f>
              <c:strCache>
                <c:ptCount val="1"/>
                <c:pt idx="0">
                  <c:v>  2026-2035</c:v>
                </c:pt>
              </c:strCache>
            </c:strRef>
          </c:tx>
          <c:spPr>
            <a:ln w="28575" cap="rnd">
              <a:solidFill>
                <a:schemeClr val="accent3"/>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discharge_rcp60!$AJ$6:$AU$6</c:f>
              <c:numCache>
                <c:formatCode>0.0</c:formatCode>
                <c:ptCount val="12"/>
                <c:pt idx="0">
                  <c:v>15.8942</c:v>
                </c:pt>
                <c:pt idx="1">
                  <c:v>24.233699999999999</c:v>
                </c:pt>
                <c:pt idx="2">
                  <c:v>16.417999999999999</c:v>
                </c:pt>
                <c:pt idx="3">
                  <c:v>12.674799999999999</c:v>
                </c:pt>
                <c:pt idx="4">
                  <c:v>10.0322</c:v>
                </c:pt>
                <c:pt idx="5">
                  <c:v>8.2750000000000004</c:v>
                </c:pt>
                <c:pt idx="6">
                  <c:v>7.8535000000000004</c:v>
                </c:pt>
                <c:pt idx="7">
                  <c:v>6.9932999999999996</c:v>
                </c:pt>
                <c:pt idx="8">
                  <c:v>6.1261000000000001</c:v>
                </c:pt>
                <c:pt idx="9">
                  <c:v>5.7752999999999997</c:v>
                </c:pt>
                <c:pt idx="10">
                  <c:v>5.7584</c:v>
                </c:pt>
                <c:pt idx="11">
                  <c:v>7.2393999999999998</c:v>
                </c:pt>
              </c:numCache>
            </c:numRef>
          </c:val>
          <c:smooth val="0"/>
          <c:extLst>
            <c:ext xmlns:c16="http://schemas.microsoft.com/office/drawing/2014/chart" uri="{C3380CC4-5D6E-409C-BE32-E72D297353CC}">
              <c16:uniqueId val="{00000001-B381-46B0-BD4A-D427EA5492F2}"/>
            </c:ext>
          </c:extLst>
        </c:ser>
        <c:ser>
          <c:idx val="4"/>
          <c:order val="2"/>
          <c:tx>
            <c:strRef>
              <c:f>discharge_rcp60!$C$8</c:f>
              <c:strCache>
                <c:ptCount val="1"/>
                <c:pt idx="0">
                  <c:v>  2046-2055</c:v>
                </c:pt>
              </c:strCache>
            </c:strRef>
          </c:tx>
          <c:spPr>
            <a:ln w="28575" cap="rnd">
              <a:solidFill>
                <a:schemeClr val="accent5"/>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discharge_rcp60!$AJ$8:$AU$8</c:f>
              <c:numCache>
                <c:formatCode>0.0</c:formatCode>
                <c:ptCount val="12"/>
                <c:pt idx="0">
                  <c:v>18.461500000000001</c:v>
                </c:pt>
                <c:pt idx="1">
                  <c:v>23.936599999999999</c:v>
                </c:pt>
                <c:pt idx="2">
                  <c:v>36.344799999999999</c:v>
                </c:pt>
                <c:pt idx="3">
                  <c:v>14.304</c:v>
                </c:pt>
                <c:pt idx="4">
                  <c:v>10.3027</c:v>
                </c:pt>
                <c:pt idx="5">
                  <c:v>8.0213999999999999</c:v>
                </c:pt>
                <c:pt idx="6">
                  <c:v>7.2618</c:v>
                </c:pt>
                <c:pt idx="7">
                  <c:v>6.3936000000000002</c:v>
                </c:pt>
                <c:pt idx="8">
                  <c:v>5.3536000000000001</c:v>
                </c:pt>
                <c:pt idx="9">
                  <c:v>4.7416</c:v>
                </c:pt>
                <c:pt idx="10">
                  <c:v>3.9676</c:v>
                </c:pt>
                <c:pt idx="11">
                  <c:v>7.2515000000000001</c:v>
                </c:pt>
              </c:numCache>
            </c:numRef>
          </c:val>
          <c:smooth val="0"/>
          <c:extLst>
            <c:ext xmlns:c16="http://schemas.microsoft.com/office/drawing/2014/chart" uri="{C3380CC4-5D6E-409C-BE32-E72D297353CC}">
              <c16:uniqueId val="{00000002-B381-46B0-BD4A-D427EA5492F2}"/>
            </c:ext>
          </c:extLst>
        </c:ser>
        <c:dLbls>
          <c:showLegendKey val="0"/>
          <c:showVal val="0"/>
          <c:showCatName val="0"/>
          <c:showSerName val="0"/>
          <c:showPercent val="0"/>
          <c:showBubbleSize val="0"/>
        </c:dLbls>
        <c:smooth val="0"/>
        <c:axId val="884046680"/>
        <c:axId val="1"/>
      </c:lineChart>
      <c:catAx>
        <c:axId val="88404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46680"/>
        <c:crosses val="autoZero"/>
        <c:crossBetween val="between"/>
      </c:valAx>
      <c:spPr>
        <a:noFill/>
        <a:ln w="25400">
          <a:noFill/>
        </a:ln>
      </c:spPr>
    </c:plotArea>
    <c:legend>
      <c:legendPos val="r"/>
      <c:layout>
        <c:manualLayout>
          <c:xMode val="edge"/>
          <c:yMode val="edge"/>
          <c:x val="0.17037083253083188"/>
          <c:y val="0.88741739789291252"/>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10870516185477"/>
          <c:y val="3.2407407407407406E-2"/>
          <c:w val="0.8585579615048119"/>
          <c:h val="0.73577136191309422"/>
        </c:manualLayout>
      </c:layout>
      <c:lineChart>
        <c:grouping val="standard"/>
        <c:varyColors val="0"/>
        <c:ser>
          <c:idx val="0"/>
          <c:order val="0"/>
          <c:tx>
            <c:strRef>
              <c:f>discharge_rcp60!$C$4</c:f>
              <c:strCache>
                <c:ptCount val="1"/>
                <c:pt idx="0">
                  <c:v>  2006-2015</c:v>
                </c:pt>
              </c:strCache>
            </c:strRef>
          </c:tx>
          <c:spPr>
            <a:ln w="28575" cap="rnd">
              <a:solidFill>
                <a:schemeClr val="accent1"/>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discharge_rcp60!$AZ$4:$BK$4</c:f>
              <c:numCache>
                <c:formatCode>0.0</c:formatCode>
                <c:ptCount val="12"/>
                <c:pt idx="0">
                  <c:v>11.7033</c:v>
                </c:pt>
                <c:pt idx="1">
                  <c:v>12.6144</c:v>
                </c:pt>
                <c:pt idx="2">
                  <c:v>16.7898</c:v>
                </c:pt>
                <c:pt idx="3">
                  <c:v>8.4084000000000003</c:v>
                </c:pt>
                <c:pt idx="4">
                  <c:v>6.2332999999999998</c:v>
                </c:pt>
                <c:pt idx="5">
                  <c:v>5.1102999999999996</c:v>
                </c:pt>
                <c:pt idx="6">
                  <c:v>4.6657000000000002</c:v>
                </c:pt>
                <c:pt idx="7">
                  <c:v>4.0591999999999997</c:v>
                </c:pt>
                <c:pt idx="8">
                  <c:v>3.3622000000000001</c:v>
                </c:pt>
                <c:pt idx="9">
                  <c:v>2.8304999999999998</c:v>
                </c:pt>
                <c:pt idx="10">
                  <c:v>2.2806999999999999</c:v>
                </c:pt>
                <c:pt idx="11">
                  <c:v>4.2840999999999996</c:v>
                </c:pt>
              </c:numCache>
            </c:numRef>
          </c:val>
          <c:smooth val="0"/>
          <c:extLst>
            <c:ext xmlns:c16="http://schemas.microsoft.com/office/drawing/2014/chart" uri="{C3380CC4-5D6E-409C-BE32-E72D297353CC}">
              <c16:uniqueId val="{00000000-0124-4F80-AD73-E03F19B67022}"/>
            </c:ext>
          </c:extLst>
        </c:ser>
        <c:ser>
          <c:idx val="2"/>
          <c:order val="1"/>
          <c:tx>
            <c:strRef>
              <c:f>discharge_rcp60!$C$6</c:f>
              <c:strCache>
                <c:ptCount val="1"/>
                <c:pt idx="0">
                  <c:v>  2026-2035</c:v>
                </c:pt>
              </c:strCache>
            </c:strRef>
          </c:tx>
          <c:spPr>
            <a:ln w="28575" cap="rnd">
              <a:solidFill>
                <a:schemeClr val="accent3"/>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discharge_rcp60!$AZ$6:$BK$6</c:f>
              <c:numCache>
                <c:formatCode>0.0</c:formatCode>
                <c:ptCount val="12"/>
                <c:pt idx="0">
                  <c:v>14.1531</c:v>
                </c:pt>
                <c:pt idx="1">
                  <c:v>19.05</c:v>
                </c:pt>
                <c:pt idx="2">
                  <c:v>22.879300000000001</c:v>
                </c:pt>
                <c:pt idx="3">
                  <c:v>11.973000000000001</c:v>
                </c:pt>
                <c:pt idx="4">
                  <c:v>8.6179000000000006</c:v>
                </c:pt>
                <c:pt idx="5">
                  <c:v>6.7203999999999997</c:v>
                </c:pt>
                <c:pt idx="6">
                  <c:v>6.1875999999999998</c:v>
                </c:pt>
                <c:pt idx="7">
                  <c:v>5.4851999999999999</c:v>
                </c:pt>
                <c:pt idx="8">
                  <c:v>4.585</c:v>
                </c:pt>
                <c:pt idx="9">
                  <c:v>3.9769999999999999</c:v>
                </c:pt>
                <c:pt idx="10">
                  <c:v>3.1358000000000001</c:v>
                </c:pt>
                <c:pt idx="11">
                  <c:v>6.1989000000000001</c:v>
                </c:pt>
              </c:numCache>
            </c:numRef>
          </c:val>
          <c:smooth val="0"/>
          <c:extLst>
            <c:ext xmlns:c16="http://schemas.microsoft.com/office/drawing/2014/chart" uri="{C3380CC4-5D6E-409C-BE32-E72D297353CC}">
              <c16:uniqueId val="{00000001-0124-4F80-AD73-E03F19B67022}"/>
            </c:ext>
          </c:extLst>
        </c:ser>
        <c:ser>
          <c:idx val="4"/>
          <c:order val="2"/>
          <c:tx>
            <c:strRef>
              <c:f>discharge_rcp60!$C$8</c:f>
              <c:strCache>
                <c:ptCount val="1"/>
                <c:pt idx="0">
                  <c:v>  2046-2055</c:v>
                </c:pt>
              </c:strCache>
            </c:strRef>
          </c:tx>
          <c:spPr>
            <a:ln w="28575" cap="rnd">
              <a:solidFill>
                <a:schemeClr val="accent5"/>
              </a:solidFill>
              <a:round/>
            </a:ln>
            <a:effectLst/>
          </c:spPr>
          <c:marker>
            <c:symbol val="none"/>
          </c:marker>
          <c:cat>
            <c:numRef>
              <c:f>discharge_rcp60!$D$3:$O$3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discharge_rcp60!$AZ$8:$BK$8</c:f>
              <c:numCache>
                <c:formatCode>0.0</c:formatCode>
                <c:ptCount val="12"/>
                <c:pt idx="0">
                  <c:v>9.9072999999999993</c:v>
                </c:pt>
                <c:pt idx="1">
                  <c:v>16.083200000000001</c:v>
                </c:pt>
                <c:pt idx="2">
                  <c:v>14.993499999999999</c:v>
                </c:pt>
                <c:pt idx="3">
                  <c:v>8.9736999999999991</c:v>
                </c:pt>
                <c:pt idx="4">
                  <c:v>7.1524999999999999</c:v>
                </c:pt>
                <c:pt idx="5">
                  <c:v>6.2239000000000004</c:v>
                </c:pt>
                <c:pt idx="6">
                  <c:v>5.7790999999999997</c:v>
                </c:pt>
                <c:pt idx="7">
                  <c:v>5.0720999999999998</c:v>
                </c:pt>
                <c:pt idx="8">
                  <c:v>4.1791999999999998</c:v>
                </c:pt>
                <c:pt idx="9">
                  <c:v>3.5396000000000001</c:v>
                </c:pt>
                <c:pt idx="10">
                  <c:v>2.7930999999999999</c:v>
                </c:pt>
                <c:pt idx="11">
                  <c:v>4.0223000000000004</c:v>
                </c:pt>
              </c:numCache>
            </c:numRef>
          </c:val>
          <c:smooth val="0"/>
          <c:extLst>
            <c:ext xmlns:c16="http://schemas.microsoft.com/office/drawing/2014/chart" uri="{C3380CC4-5D6E-409C-BE32-E72D297353CC}">
              <c16:uniqueId val="{00000002-0124-4F80-AD73-E03F19B67022}"/>
            </c:ext>
          </c:extLst>
        </c:ser>
        <c:dLbls>
          <c:showLegendKey val="0"/>
          <c:showVal val="0"/>
          <c:showCatName val="0"/>
          <c:showSerName val="0"/>
          <c:showPercent val="0"/>
          <c:showBubbleSize val="0"/>
        </c:dLbls>
        <c:smooth val="0"/>
        <c:axId val="884048648"/>
        <c:axId val="1"/>
      </c:lineChart>
      <c:catAx>
        <c:axId val="88404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48648"/>
        <c:crosses val="autoZero"/>
        <c:crossBetween val="between"/>
      </c:valAx>
      <c:spPr>
        <a:noFill/>
        <a:ln w="25400">
          <a:noFill/>
        </a:ln>
      </c:spPr>
    </c:plotArea>
    <c:legend>
      <c:legendPos val="r"/>
      <c:layout>
        <c:manualLayout>
          <c:xMode val="edge"/>
          <c:yMode val="edge"/>
          <c:x val="0.16697620269780442"/>
          <c:y val="0.88410613894555079"/>
          <c:w val="0.6604836462268708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analyse!$E$50</c:f>
          <c:strCache>
            <c:ptCount val="1"/>
            <c:pt idx="0">
              <c:v>Discharge RPC6.0 - Subasin No.: 2  Upper Zambezi</c:v>
            </c:pt>
          </c:strCache>
        </c:strRef>
      </c:tx>
      <c:overlay val="0"/>
      <c:spPr>
        <a:noFill/>
        <a:ln w="25400">
          <a:noFill/>
        </a:ln>
      </c:spPr>
      <c:txPr>
        <a:bodyPr/>
        <a:lstStyle/>
        <a:p>
          <a:pPr>
            <a:defRPr sz="16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1113539525507303E-2"/>
          <c:y val="0.15786797798618904"/>
          <c:w val="0.82393329620026989"/>
          <c:h val="0.54684993659224068"/>
        </c:manualLayout>
      </c:layout>
      <c:barChart>
        <c:barDir val="col"/>
        <c:grouping val="clustered"/>
        <c:varyColors val="0"/>
        <c:ser>
          <c:idx val="9"/>
          <c:order val="10"/>
          <c:tx>
            <c:strRef>
              <c:f>analyse!$E$62</c:f>
              <c:strCache>
                <c:ptCount val="1"/>
                <c:pt idx="0">
                  <c:v>Change [%]  Average</c:v>
                </c:pt>
              </c:strCache>
            </c:strRef>
          </c:tx>
          <c:spPr>
            <a:solidFill>
              <a:srgbClr val="BDD7EE"/>
            </a:solidFill>
            <a:ln>
              <a:solidFill>
                <a:schemeClr val="accent5">
                  <a:lumMod val="60000"/>
                  <a:lumOff val="40000"/>
                </a:schemeClr>
              </a:solidFill>
            </a:ln>
            <a:effectLst/>
          </c:spPr>
          <c:invertIfNegative val="1"/>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analyse!$F$62:$Q$62</c:f>
              <c:numCache>
                <c:formatCode>0</c:formatCode>
                <c:ptCount val="12"/>
                <c:pt idx="0">
                  <c:v>-7.3317498020585958</c:v>
                </c:pt>
                <c:pt idx="1">
                  <c:v>-4.1666118831928713</c:v>
                </c:pt>
                <c:pt idx="2">
                  <c:v>-4.3597766016550281</c:v>
                </c:pt>
                <c:pt idx="3">
                  <c:v>-3.6198649686042046</c:v>
                </c:pt>
                <c:pt idx="4">
                  <c:v>5.1339285714285694</c:v>
                </c:pt>
                <c:pt idx="5">
                  <c:v>4.3878558333501161</c:v>
                </c:pt>
                <c:pt idx="6">
                  <c:v>3.4727460676668471</c:v>
                </c:pt>
                <c:pt idx="7">
                  <c:v>2.8023091333103878</c:v>
                </c:pt>
                <c:pt idx="8">
                  <c:v>2.3495850622406778</c:v>
                </c:pt>
                <c:pt idx="9">
                  <c:v>1.6562755841047903</c:v>
                </c:pt>
                <c:pt idx="10">
                  <c:v>-1.3248426291904565</c:v>
                </c:pt>
                <c:pt idx="11">
                  <c:v>5.9713768711959148</c:v>
                </c:pt>
              </c:numCache>
            </c:numRef>
          </c:val>
          <c:extLst>
            <c:ext xmlns:c14="http://schemas.microsoft.com/office/drawing/2007/8/2/chart" uri="{6F2FDCE9-48DA-4B69-8628-5D25D57E5C99}">
              <c14:invertSolidFillFmt>
                <c14:spPr xmlns:c14="http://schemas.microsoft.com/office/drawing/2007/8/2/chart">
                  <a:solidFill>
                    <a:srgbClr val="F8CBAD"/>
                  </a:solidFill>
                  <a:ln>
                    <a:solidFill>
                      <a:schemeClr val="accent5">
                        <a:lumMod val="60000"/>
                        <a:lumOff val="40000"/>
                      </a:schemeClr>
                    </a:solidFill>
                  </a:ln>
                  <a:effectLst/>
                </c14:spPr>
              </c14:invertSolidFillFmt>
            </c:ext>
            <c:ext xmlns:c16="http://schemas.microsoft.com/office/drawing/2014/chart" uri="{C3380CC4-5D6E-409C-BE32-E72D297353CC}">
              <c16:uniqueId val="{00000000-9693-497F-A07E-909628EDEB46}"/>
            </c:ext>
          </c:extLst>
        </c:ser>
        <c:dLbls>
          <c:showLegendKey val="0"/>
          <c:showVal val="0"/>
          <c:showCatName val="0"/>
          <c:showSerName val="0"/>
          <c:showPercent val="0"/>
          <c:showBubbleSize val="0"/>
        </c:dLbls>
        <c:gapWidth val="150"/>
        <c:axId val="3"/>
        <c:axId val="4"/>
      </c:barChart>
      <c:lineChart>
        <c:grouping val="standard"/>
        <c:varyColors val="0"/>
        <c:ser>
          <c:idx val="0"/>
          <c:order val="0"/>
          <c:tx>
            <c:strRef>
              <c:f>analyse!$E$52</c:f>
              <c:strCache>
                <c:ptCount val="1"/>
                <c:pt idx="0">
                  <c:v>  2010 Average</c:v>
                </c:pt>
              </c:strCache>
            </c:strRef>
          </c:tx>
          <c:spPr>
            <a:ln w="28575" cap="rnd">
              <a:solidFill>
                <a:schemeClr val="accent5">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analyse!$F$52:$Q$52</c:f>
              <c:numCache>
                <c:formatCode>0.0</c:formatCode>
                <c:ptCount val="12"/>
                <c:pt idx="0">
                  <c:v>1.1051249999999999</c:v>
                </c:pt>
                <c:pt idx="1">
                  <c:v>1.9014249999999999</c:v>
                </c:pt>
                <c:pt idx="2">
                  <c:v>2.5649250000000001</c:v>
                </c:pt>
                <c:pt idx="3">
                  <c:v>2.5401499999999997</c:v>
                </c:pt>
                <c:pt idx="4">
                  <c:v>1.9712000000000001</c:v>
                </c:pt>
                <c:pt idx="5">
                  <c:v>1.2409250000000001</c:v>
                </c:pt>
                <c:pt idx="6">
                  <c:v>0.89482499999999998</c:v>
                </c:pt>
                <c:pt idx="7">
                  <c:v>0.65392499999999998</c:v>
                </c:pt>
                <c:pt idx="8">
                  <c:v>0.48199999999999998</c:v>
                </c:pt>
                <c:pt idx="9">
                  <c:v>0.39697500000000002</c:v>
                </c:pt>
                <c:pt idx="10">
                  <c:v>0.34155000000000002</c:v>
                </c:pt>
                <c:pt idx="11">
                  <c:v>0.45592500000000002</c:v>
                </c:pt>
              </c:numCache>
            </c:numRef>
          </c:val>
          <c:smooth val="0"/>
          <c:extLst>
            <c:ext xmlns:c16="http://schemas.microsoft.com/office/drawing/2014/chart" uri="{C3380CC4-5D6E-409C-BE32-E72D297353CC}">
              <c16:uniqueId val="{00000001-9693-497F-A07E-909628EDEB46}"/>
            </c:ext>
          </c:extLst>
        </c:ser>
        <c:ser>
          <c:idx val="1"/>
          <c:order val="1"/>
          <c:tx>
            <c:strRef>
              <c:f>analyse!$E$53</c:f>
              <c:strCache>
                <c:ptCount val="1"/>
                <c:pt idx="0">
                  <c:v>  2050 Average</c:v>
                </c:pt>
              </c:strCache>
            </c:strRef>
          </c:tx>
          <c:spPr>
            <a:ln w="28575" cap="rnd">
              <a:solidFill>
                <a:schemeClr val="accent2">
                  <a:lumMod val="50000"/>
                </a:schemeClr>
              </a:solidFill>
              <a:round/>
            </a:ln>
            <a:effectLst/>
          </c:spPr>
          <c:marker>
            <c:symbol val="none"/>
          </c:marker>
          <c:val>
            <c:numRef>
              <c:f>analyse!$F$53:$Q$53</c:f>
              <c:numCache>
                <c:formatCode>0.0</c:formatCode>
                <c:ptCount val="12"/>
                <c:pt idx="0">
                  <c:v>1.0240999999999998</c:v>
                </c:pt>
                <c:pt idx="1">
                  <c:v>1.8222</c:v>
                </c:pt>
                <c:pt idx="2">
                  <c:v>2.4531000000000001</c:v>
                </c:pt>
                <c:pt idx="3">
                  <c:v>2.4481999999999999</c:v>
                </c:pt>
                <c:pt idx="4">
                  <c:v>2.0724</c:v>
                </c:pt>
                <c:pt idx="5">
                  <c:v>1.2953749999999999</c:v>
                </c:pt>
                <c:pt idx="6">
                  <c:v>0.92589999999999995</c:v>
                </c:pt>
                <c:pt idx="7">
                  <c:v>0.67225000000000001</c:v>
                </c:pt>
                <c:pt idx="8">
                  <c:v>0.49332500000000001</c:v>
                </c:pt>
                <c:pt idx="9">
                  <c:v>0.40355000000000002</c:v>
                </c:pt>
                <c:pt idx="10">
                  <c:v>0.33702500000000002</c:v>
                </c:pt>
                <c:pt idx="11">
                  <c:v>0.48314999999999997</c:v>
                </c:pt>
              </c:numCache>
            </c:numRef>
          </c:val>
          <c:smooth val="0"/>
          <c:extLst>
            <c:ext xmlns:c16="http://schemas.microsoft.com/office/drawing/2014/chart" uri="{C3380CC4-5D6E-409C-BE32-E72D297353CC}">
              <c16:uniqueId val="{00000002-9693-497F-A07E-909628EDEB46}"/>
            </c:ext>
          </c:extLst>
        </c:ser>
        <c:ser>
          <c:idx val="2"/>
          <c:order val="2"/>
          <c:tx>
            <c:strRef>
              <c:f>analyse!$E$54</c:f>
              <c:strCache>
                <c:ptCount val="1"/>
                <c:pt idx="0">
                  <c:v>  2010 GFDL</c:v>
                </c:pt>
              </c:strCache>
            </c:strRef>
          </c:tx>
          <c:spPr>
            <a:ln w="28575" cap="rnd">
              <a:solidFill>
                <a:schemeClr val="accent4">
                  <a:lumMod val="40000"/>
                  <a:lumOff val="60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analyse!$F$54:$Q$54</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693-497F-A07E-909628EDEB46}"/>
            </c:ext>
          </c:extLst>
        </c:ser>
        <c:ser>
          <c:idx val="3"/>
          <c:order val="3"/>
          <c:tx>
            <c:strRef>
              <c:f>analyse!$E$55</c:f>
              <c:strCache>
                <c:ptCount val="1"/>
                <c:pt idx="0">
                  <c:v>  2050 GFDL</c:v>
                </c:pt>
              </c:strCache>
            </c:strRef>
          </c:tx>
          <c:spPr>
            <a:ln w="28575" cap="rnd">
              <a:solidFill>
                <a:schemeClr val="accent4">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analyse!$F$55:$Q$55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9693-497F-A07E-909628EDEB46}"/>
            </c:ext>
          </c:extLst>
        </c:ser>
        <c:ser>
          <c:idx val="7"/>
          <c:order val="4"/>
          <c:tx>
            <c:strRef>
              <c:f>analyse!$E$56</c:f>
              <c:strCache>
                <c:ptCount val="1"/>
                <c:pt idx="0">
                  <c:v>  2010 Hadgem</c:v>
                </c:pt>
              </c:strCache>
            </c:strRef>
          </c:tx>
          <c:spPr>
            <a:ln w="28575" cap="rnd">
              <a:solidFill>
                <a:schemeClr val="accent6">
                  <a:lumMod val="40000"/>
                  <a:lumOff val="60000"/>
                </a:schemeClr>
              </a:solidFill>
              <a:round/>
            </a:ln>
            <a:effectLst/>
          </c:spPr>
          <c:marker>
            <c:symbol val="none"/>
          </c:marker>
          <c:val>
            <c:numRef>
              <c:f>analyse!$F$56:$Q$56</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693-497F-A07E-909628EDEB46}"/>
            </c:ext>
          </c:extLst>
        </c:ser>
        <c:ser>
          <c:idx val="5"/>
          <c:order val="5"/>
          <c:tx>
            <c:strRef>
              <c:f>analyse!$E$57</c:f>
              <c:strCache>
                <c:ptCount val="1"/>
                <c:pt idx="0">
                  <c:v>  2050 Hadgem</c:v>
                </c:pt>
              </c:strCache>
            </c:strRef>
          </c:tx>
          <c:spPr>
            <a:ln w="28575" cap="rnd">
              <a:solidFill>
                <a:schemeClr val="accent6">
                  <a:lumMod val="7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analyse!$F$57:$Q$57</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9693-497F-A07E-909628EDEB46}"/>
            </c:ext>
          </c:extLst>
        </c:ser>
        <c:ser>
          <c:idx val="6"/>
          <c:order val="6"/>
          <c:tx>
            <c:strRef>
              <c:f>analyse!$E$58</c:f>
              <c:strCache>
                <c:ptCount val="1"/>
                <c:pt idx="0">
                  <c:v>  2010 IPSL</c:v>
                </c:pt>
              </c:strCache>
            </c:strRef>
          </c:tx>
          <c:spPr>
            <a:ln w="28575" cap="rnd">
              <a:solidFill>
                <a:schemeClr val="tx2">
                  <a:lumMod val="40000"/>
                  <a:lumOff val="60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analyse!$F$58:$Q$58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9693-497F-A07E-909628EDEB46}"/>
            </c:ext>
          </c:extLst>
        </c:ser>
        <c:ser>
          <c:idx val="4"/>
          <c:order val="7"/>
          <c:tx>
            <c:strRef>
              <c:f>analyse!$E$59</c:f>
              <c:strCache>
                <c:ptCount val="1"/>
                <c:pt idx="0">
                  <c:v>  2050 IPSL</c:v>
                </c:pt>
              </c:strCache>
            </c:strRef>
          </c:tx>
          <c:spPr>
            <a:ln w="28575" cap="rnd">
              <a:solidFill>
                <a:schemeClr val="tx2">
                  <a:lumMod val="75000"/>
                </a:schemeClr>
              </a:solidFill>
              <a:round/>
            </a:ln>
            <a:effectLst/>
          </c:spPr>
          <c:marker>
            <c:symbol val="none"/>
          </c:marker>
          <c:val>
            <c:numRef>
              <c:f>analyse!$F$59:$Q$59</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9693-497F-A07E-909628EDEB46}"/>
            </c:ext>
          </c:extLst>
        </c:ser>
        <c:ser>
          <c:idx val="8"/>
          <c:order val="8"/>
          <c:tx>
            <c:strRef>
              <c:f>analyse!$E$60</c:f>
              <c:strCache>
                <c:ptCount val="1"/>
                <c:pt idx="0">
                  <c:v>  2010 Miroc</c:v>
                </c:pt>
              </c:strCache>
            </c:strRef>
          </c:tx>
          <c:spPr>
            <a:ln w="28575" cap="rnd">
              <a:solidFill>
                <a:schemeClr val="bg1">
                  <a:lumMod val="65000"/>
                </a:schemeClr>
              </a:solidFill>
              <a:round/>
            </a:ln>
            <a:effectLst/>
          </c:spPr>
          <c:marker>
            <c:symbol val="none"/>
          </c:marker>
          <c:cat>
            <c:numRef>
              <c:f>analyse!$F$37:$Q$37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analyse!$F$60:$Q$60</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9-9693-497F-A07E-909628EDEB46}"/>
            </c:ext>
          </c:extLst>
        </c:ser>
        <c:ser>
          <c:idx val="10"/>
          <c:order val="9"/>
          <c:tx>
            <c:strRef>
              <c:f>analyse!$E$61</c:f>
              <c:strCache>
                <c:ptCount val="1"/>
                <c:pt idx="0">
                  <c:v>  2050 Miroc</c:v>
                </c:pt>
              </c:strCache>
            </c:strRef>
          </c:tx>
          <c:spPr>
            <a:ln w="28575" cap="rnd">
              <a:solidFill>
                <a:schemeClr val="bg2">
                  <a:lumMod val="50000"/>
                </a:schemeClr>
              </a:solidFill>
              <a:round/>
            </a:ln>
            <a:effectLst/>
          </c:spPr>
          <c:marker>
            <c:symbol val="none"/>
          </c:marker>
          <c:val>
            <c:numRef>
              <c:f>analyse!$F$61:$Q$61</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A-9693-497F-A07E-909628EDEB46}"/>
            </c:ext>
          </c:extLst>
        </c:ser>
        <c:dLbls>
          <c:showLegendKey val="0"/>
          <c:showVal val="0"/>
          <c:showCatName val="0"/>
          <c:showSerName val="0"/>
          <c:showPercent val="0"/>
          <c:showBubbleSize val="0"/>
        </c:dLbls>
        <c:marker val="1"/>
        <c:smooth val="0"/>
        <c:axId val="883222016"/>
        <c:axId val="1"/>
      </c:lineChart>
      <c:catAx>
        <c:axId val="883222016"/>
        <c:scaling>
          <c:orientation val="minMax"/>
        </c:scaling>
        <c:delete val="0"/>
        <c:axPos val="b"/>
        <c:title>
          <c:tx>
            <c:rich>
              <a:bodyPr/>
              <a:lstStyle/>
              <a:p>
                <a:pPr>
                  <a:defRPr sz="1200" b="0" i="0" u="none" strike="noStrike" baseline="0">
                    <a:solidFill>
                      <a:srgbClr val="000000"/>
                    </a:solidFill>
                    <a:latin typeface="Calibri"/>
                    <a:ea typeface="Calibri"/>
                    <a:cs typeface="Calibri"/>
                  </a:defRPr>
                </a:pPr>
                <a:r>
                  <a:rPr lang="en-US"/>
                  <a:t>Month</a:t>
                </a:r>
              </a:p>
            </c:rich>
          </c:tx>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000000"/>
                    </a:solidFill>
                    <a:latin typeface="Calibri"/>
                    <a:ea typeface="Calibri"/>
                    <a:cs typeface="Calibri"/>
                  </a:defRPr>
                </a:pPr>
                <a:r>
                  <a:rPr lang="en-US"/>
                  <a:t>Discharge [km3/month]</a:t>
                </a:r>
              </a:p>
            </c:rich>
          </c:tx>
          <c:layout>
            <c:manualLayout>
              <c:xMode val="edge"/>
              <c:yMode val="edge"/>
              <c:x val="1.4581418954261302E-2"/>
              <c:y val="0.19268930441322873"/>
            </c:manualLayout>
          </c:layout>
          <c:overlay val="0"/>
          <c:spPr>
            <a:noFill/>
            <a:ln w="25400">
              <a:noFill/>
            </a:ln>
          </c:spPr>
        </c:title>
        <c:numFmt formatCode="0.0" sourceLinked="1"/>
        <c:majorTickMark val="none"/>
        <c:minorTickMark val="none"/>
        <c:tickLblPos val="nextTo"/>
        <c:spPr>
          <a:ln w="6350">
            <a:noFill/>
          </a:ln>
        </c:spPr>
        <c:txPr>
          <a:bodyPr rot="0" vert="horz"/>
          <a:lstStyle/>
          <a:p>
            <a:pPr>
              <a:defRPr sz="1200" b="0" i="0" u="none" strike="noStrike" baseline="0">
                <a:solidFill>
                  <a:srgbClr val="000000"/>
                </a:solidFill>
                <a:latin typeface="Calibri"/>
                <a:ea typeface="Calibri"/>
                <a:cs typeface="Calibri"/>
              </a:defRPr>
            </a:pPr>
            <a:endParaRPr lang="en-US"/>
          </a:p>
        </c:txPr>
        <c:crossAx val="883222016"/>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50"/>
          <c:min val="-50"/>
        </c:scaling>
        <c:delete val="0"/>
        <c:axPos val="r"/>
        <c:title>
          <c:tx>
            <c:rich>
              <a:bodyPr/>
              <a:lstStyle/>
              <a:p>
                <a:pPr>
                  <a:defRPr sz="1200" b="0" i="0" u="none" strike="noStrike" baseline="0">
                    <a:solidFill>
                      <a:srgbClr val="000000"/>
                    </a:solidFill>
                    <a:latin typeface="Calibri"/>
                    <a:ea typeface="Calibri"/>
                    <a:cs typeface="Calibri"/>
                  </a:defRPr>
                </a:pPr>
                <a:r>
                  <a:rPr lang="en-US"/>
                  <a:t>Change [% to 2010]</a:t>
                </a:r>
              </a:p>
            </c:rich>
          </c:tx>
          <c:layout>
            <c:manualLayout>
              <c:xMode val="edge"/>
              <c:yMode val="edge"/>
              <c:x val="0.96831320892791806"/>
              <c:y val="0.15766555042688632"/>
            </c:manualLayout>
          </c:layout>
          <c:overlay val="0"/>
          <c:spPr>
            <a:noFill/>
            <a:ln w="25400">
              <a:noFill/>
            </a:ln>
          </c:spPr>
        </c:title>
        <c:numFmt formatCode="0" sourceLinked="1"/>
        <c:majorTickMark val="out"/>
        <c:minorTickMark val="none"/>
        <c:tickLblPos val="nextTo"/>
        <c:spPr>
          <a:ln w="6350">
            <a:noFill/>
          </a:ln>
        </c:spPr>
        <c:txPr>
          <a:bodyPr rot="0" vert="horz"/>
          <a:lstStyle/>
          <a:p>
            <a:pPr>
              <a:defRPr sz="1200" b="0" i="0" u="none" strike="noStrike" baseline="0">
                <a:solidFill>
                  <a:srgbClr val="000000"/>
                </a:solidFill>
                <a:latin typeface="Calibri"/>
                <a:ea typeface="Calibri"/>
                <a:cs typeface="Calibri"/>
              </a:defRPr>
            </a:pPr>
            <a:endParaRPr lang="en-US"/>
          </a:p>
        </c:txPr>
        <c:crossAx val="3"/>
        <c:crosses val="max"/>
        <c:crossBetween val="between"/>
      </c:valAx>
      <c:spPr>
        <a:noFill/>
        <a:ln w="25400">
          <a:noFill/>
        </a:ln>
      </c:spPr>
    </c:plotArea>
    <c:legend>
      <c:legendPos val="r"/>
      <c:layout>
        <c:manualLayout>
          <c:xMode val="edge"/>
          <c:yMode val="edge"/>
          <c:x val="4.7804879472086968E-2"/>
          <c:y val="0.82677483227282333"/>
          <c:w val="0.91609758825080945"/>
          <c:h val="0.13910814638241156"/>
        </c:manualLayout>
      </c:layout>
      <c:overlay val="0"/>
      <c:spPr>
        <a:noFill/>
        <a:ln w="25400">
          <a:noFill/>
        </a:ln>
      </c:spPr>
      <c:txPr>
        <a:bodyPr/>
        <a:lstStyle/>
        <a:p>
          <a:pPr>
            <a:defRPr sz="92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5.0925925925925923E-2"/>
          <c:w val="0.89019685039370078"/>
          <c:h val="0.73577136191309422"/>
        </c:manualLayout>
      </c:layout>
      <c:lineChart>
        <c:grouping val="standard"/>
        <c:varyColors val="0"/>
        <c:ser>
          <c:idx val="0"/>
          <c:order val="0"/>
          <c:tx>
            <c:strRef>
              <c:f>discharge_rcp26!$C$4</c:f>
              <c:strCache>
                <c:ptCount val="1"/>
                <c:pt idx="0">
                  <c:v>  2006-2015</c:v>
                </c:pt>
              </c:strCache>
            </c:strRef>
          </c:tx>
          <c:spPr>
            <a:ln w="28575" cap="rnd">
              <a:solidFill>
                <a:schemeClr val="accent1"/>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discharge_rcp26!$D$4:$O$4</c:f>
              <c:numCache>
                <c:formatCode>0.0</c:formatCode>
                <c:ptCount val="12"/>
                <c:pt idx="0">
                  <c:v>16.008900000000001</c:v>
                </c:pt>
                <c:pt idx="1">
                  <c:v>15.066599999999999</c:v>
                </c:pt>
                <c:pt idx="2">
                  <c:v>17.702300000000001</c:v>
                </c:pt>
                <c:pt idx="3">
                  <c:v>8.9090000000000007</c:v>
                </c:pt>
                <c:pt idx="4">
                  <c:v>7.2640000000000002</c:v>
                </c:pt>
                <c:pt idx="5">
                  <c:v>6.5339999999999998</c:v>
                </c:pt>
                <c:pt idx="6">
                  <c:v>6.4481000000000002</c:v>
                </c:pt>
                <c:pt idx="7">
                  <c:v>6.0453999999999999</c:v>
                </c:pt>
                <c:pt idx="8">
                  <c:v>5.3384</c:v>
                </c:pt>
                <c:pt idx="9">
                  <c:v>4.8962000000000003</c:v>
                </c:pt>
                <c:pt idx="10">
                  <c:v>3.9565000000000001</c:v>
                </c:pt>
                <c:pt idx="11">
                  <c:v>9.6689000000000007</c:v>
                </c:pt>
              </c:numCache>
            </c:numRef>
          </c:val>
          <c:smooth val="0"/>
          <c:extLst>
            <c:ext xmlns:c16="http://schemas.microsoft.com/office/drawing/2014/chart" uri="{C3380CC4-5D6E-409C-BE32-E72D297353CC}">
              <c16:uniqueId val="{00000000-0B7C-433E-A882-48811FA0DC40}"/>
            </c:ext>
          </c:extLst>
        </c:ser>
        <c:ser>
          <c:idx val="2"/>
          <c:order val="1"/>
          <c:tx>
            <c:strRef>
              <c:f>discharge_rcp26!$C$6</c:f>
              <c:strCache>
                <c:ptCount val="1"/>
                <c:pt idx="0">
                  <c:v>  2026-2035</c:v>
                </c:pt>
              </c:strCache>
            </c:strRef>
          </c:tx>
          <c:spPr>
            <a:ln w="28575" cap="rnd">
              <a:solidFill>
                <a:srgbClr val="0070C0"/>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discharge_rcp26!$D$6:$O$6</c:f>
              <c:numCache>
                <c:formatCode>0.0</c:formatCode>
                <c:ptCount val="12"/>
                <c:pt idx="0">
                  <c:v>19.9709</c:v>
                </c:pt>
                <c:pt idx="1">
                  <c:v>19.6892</c:v>
                </c:pt>
                <c:pt idx="2">
                  <c:v>23.212</c:v>
                </c:pt>
                <c:pt idx="3">
                  <c:v>12.159800000000001</c:v>
                </c:pt>
                <c:pt idx="4">
                  <c:v>9.5701999999999998</c:v>
                </c:pt>
                <c:pt idx="5">
                  <c:v>8.2055000000000007</c:v>
                </c:pt>
                <c:pt idx="6">
                  <c:v>7.8219000000000003</c:v>
                </c:pt>
                <c:pt idx="7">
                  <c:v>7.0411000000000001</c:v>
                </c:pt>
                <c:pt idx="8">
                  <c:v>6.1330999999999998</c:v>
                </c:pt>
                <c:pt idx="9">
                  <c:v>5.6813000000000002</c:v>
                </c:pt>
                <c:pt idx="10">
                  <c:v>5.2415000000000003</c:v>
                </c:pt>
                <c:pt idx="11">
                  <c:v>11.8149</c:v>
                </c:pt>
              </c:numCache>
            </c:numRef>
          </c:val>
          <c:smooth val="0"/>
          <c:extLst>
            <c:ext xmlns:c16="http://schemas.microsoft.com/office/drawing/2014/chart" uri="{C3380CC4-5D6E-409C-BE32-E72D297353CC}">
              <c16:uniqueId val="{00000001-0B7C-433E-A882-48811FA0DC40}"/>
            </c:ext>
          </c:extLst>
        </c:ser>
        <c:ser>
          <c:idx val="4"/>
          <c:order val="2"/>
          <c:tx>
            <c:strRef>
              <c:f>discharge_rcp26!$C$8</c:f>
              <c:strCache>
                <c:ptCount val="1"/>
                <c:pt idx="0">
                  <c:v>  2046-2055</c:v>
                </c:pt>
              </c:strCache>
            </c:strRef>
          </c:tx>
          <c:spPr>
            <a:ln w="28575" cap="rnd">
              <a:solidFill>
                <a:schemeClr val="accent5">
                  <a:lumMod val="50000"/>
                </a:schemeClr>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discharge_rcp26!$D$8:$O$8</c:f>
              <c:numCache>
                <c:formatCode>0.0</c:formatCode>
                <c:ptCount val="12"/>
                <c:pt idx="0">
                  <c:v>16.626899999999999</c:v>
                </c:pt>
                <c:pt idx="1">
                  <c:v>17.277200000000001</c:v>
                </c:pt>
                <c:pt idx="2">
                  <c:v>15.408899999999999</c:v>
                </c:pt>
                <c:pt idx="3">
                  <c:v>10.6595</c:v>
                </c:pt>
                <c:pt idx="4">
                  <c:v>8.9949999999999992</c:v>
                </c:pt>
                <c:pt idx="5">
                  <c:v>7.8792</c:v>
                </c:pt>
                <c:pt idx="6">
                  <c:v>7.4528999999999996</c:v>
                </c:pt>
                <c:pt idx="7">
                  <c:v>6.6207000000000003</c:v>
                </c:pt>
                <c:pt idx="8">
                  <c:v>5.8249000000000004</c:v>
                </c:pt>
                <c:pt idx="9">
                  <c:v>5.5989000000000004</c:v>
                </c:pt>
                <c:pt idx="10">
                  <c:v>5.7763999999999998</c:v>
                </c:pt>
                <c:pt idx="11">
                  <c:v>8.3969000000000005</c:v>
                </c:pt>
              </c:numCache>
            </c:numRef>
          </c:val>
          <c:smooth val="0"/>
          <c:extLst>
            <c:ext xmlns:c16="http://schemas.microsoft.com/office/drawing/2014/chart" uri="{C3380CC4-5D6E-409C-BE32-E72D297353CC}">
              <c16:uniqueId val="{00000002-0B7C-433E-A882-48811FA0DC40}"/>
            </c:ext>
          </c:extLst>
        </c:ser>
        <c:dLbls>
          <c:showLegendKey val="0"/>
          <c:showVal val="0"/>
          <c:showCatName val="0"/>
          <c:showSerName val="0"/>
          <c:showPercent val="0"/>
          <c:showBubbleSize val="0"/>
        </c:dLbls>
        <c:smooth val="0"/>
        <c:axId val="883237760"/>
        <c:axId val="1"/>
      </c:lineChart>
      <c:catAx>
        <c:axId val="8832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3237760"/>
        <c:crosses val="autoZero"/>
        <c:crossBetween val="between"/>
      </c:valAx>
      <c:spPr>
        <a:noFill/>
        <a:ln w="25400">
          <a:noFill/>
        </a:ln>
      </c:spPr>
    </c:plotArea>
    <c:legend>
      <c:legendPos val="r"/>
      <c:layout>
        <c:manualLayout>
          <c:xMode val="edge"/>
          <c:yMode val="edge"/>
          <c:x val="0.16666711878016163"/>
          <c:y val="0.88448987419082969"/>
          <c:w val="0.65926104761930604"/>
          <c:h val="8.2508383786458001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discharge_rcp26!$C$4</c:f>
              <c:strCache>
                <c:ptCount val="1"/>
                <c:pt idx="0">
                  <c:v>  2006-2015</c:v>
                </c:pt>
              </c:strCache>
            </c:strRef>
          </c:tx>
          <c:spPr>
            <a:ln w="28575" cap="rnd">
              <a:solidFill>
                <a:schemeClr val="accent1"/>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discharge_rcp26!$T$4:$AE$4</c:f>
              <c:numCache>
                <c:formatCode>0.0</c:formatCode>
                <c:ptCount val="12"/>
                <c:pt idx="0">
                  <c:v>19.568300000000001</c:v>
                </c:pt>
                <c:pt idx="1">
                  <c:v>18.118099999999998</c:v>
                </c:pt>
                <c:pt idx="2">
                  <c:v>20.9617</c:v>
                </c:pt>
                <c:pt idx="3">
                  <c:v>16.2028</c:v>
                </c:pt>
                <c:pt idx="4">
                  <c:v>11.4541</c:v>
                </c:pt>
                <c:pt idx="5">
                  <c:v>9.2922999999999991</c:v>
                </c:pt>
                <c:pt idx="6">
                  <c:v>8.7864000000000004</c:v>
                </c:pt>
                <c:pt idx="7">
                  <c:v>7.8331999999999997</c:v>
                </c:pt>
                <c:pt idx="8">
                  <c:v>6.6891999999999996</c:v>
                </c:pt>
                <c:pt idx="9">
                  <c:v>6.3066000000000004</c:v>
                </c:pt>
                <c:pt idx="10">
                  <c:v>5.9862000000000002</c:v>
                </c:pt>
                <c:pt idx="11">
                  <c:v>10.153600000000001</c:v>
                </c:pt>
              </c:numCache>
            </c:numRef>
          </c:val>
          <c:smooth val="0"/>
          <c:extLst>
            <c:ext xmlns:c16="http://schemas.microsoft.com/office/drawing/2014/chart" uri="{C3380CC4-5D6E-409C-BE32-E72D297353CC}">
              <c16:uniqueId val="{00000000-5E3B-47D5-BA40-914E126AD79A}"/>
            </c:ext>
          </c:extLst>
        </c:ser>
        <c:ser>
          <c:idx val="2"/>
          <c:order val="1"/>
          <c:tx>
            <c:strRef>
              <c:f>discharge_rcp26!$C$6</c:f>
              <c:strCache>
                <c:ptCount val="1"/>
                <c:pt idx="0">
                  <c:v>  2026-2035</c:v>
                </c:pt>
              </c:strCache>
            </c:strRef>
          </c:tx>
          <c:spPr>
            <a:ln w="28575" cap="rnd">
              <a:solidFill>
                <a:schemeClr val="accent3"/>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discharge_rcp26!$T$6:$AE$6</c:f>
              <c:numCache>
                <c:formatCode>0.0</c:formatCode>
                <c:ptCount val="12"/>
                <c:pt idx="0">
                  <c:v>17.5336</c:v>
                </c:pt>
                <c:pt idx="1">
                  <c:v>17.2179</c:v>
                </c:pt>
                <c:pt idx="2">
                  <c:v>17.3142</c:v>
                </c:pt>
                <c:pt idx="3">
                  <c:v>10.875299999999999</c:v>
                </c:pt>
                <c:pt idx="4">
                  <c:v>7.6734</c:v>
                </c:pt>
                <c:pt idx="5">
                  <c:v>6.5083000000000002</c:v>
                </c:pt>
                <c:pt idx="6">
                  <c:v>6.2790999999999997</c:v>
                </c:pt>
                <c:pt idx="7">
                  <c:v>5.7572000000000001</c:v>
                </c:pt>
                <c:pt idx="8">
                  <c:v>5.0303000000000004</c:v>
                </c:pt>
                <c:pt idx="9">
                  <c:v>4.5168999999999997</c:v>
                </c:pt>
                <c:pt idx="10">
                  <c:v>3.7442000000000002</c:v>
                </c:pt>
                <c:pt idx="11">
                  <c:v>7.1703999999999999</c:v>
                </c:pt>
              </c:numCache>
            </c:numRef>
          </c:val>
          <c:smooth val="0"/>
          <c:extLst>
            <c:ext xmlns:c16="http://schemas.microsoft.com/office/drawing/2014/chart" uri="{C3380CC4-5D6E-409C-BE32-E72D297353CC}">
              <c16:uniqueId val="{00000001-5E3B-47D5-BA40-914E126AD79A}"/>
            </c:ext>
          </c:extLst>
        </c:ser>
        <c:ser>
          <c:idx val="4"/>
          <c:order val="2"/>
          <c:tx>
            <c:strRef>
              <c:f>discharge_rcp26!$C$8</c:f>
              <c:strCache>
                <c:ptCount val="1"/>
                <c:pt idx="0">
                  <c:v>  2046-2055</c:v>
                </c:pt>
              </c:strCache>
            </c:strRef>
          </c:tx>
          <c:spPr>
            <a:ln w="28575" cap="rnd">
              <a:solidFill>
                <a:schemeClr val="accent5"/>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discharge_rcp26!$T$8:$AE$8</c:f>
              <c:numCache>
                <c:formatCode>0.0</c:formatCode>
                <c:ptCount val="12"/>
                <c:pt idx="0">
                  <c:v>16.049399999999999</c:v>
                </c:pt>
                <c:pt idx="1">
                  <c:v>15.826599999999999</c:v>
                </c:pt>
                <c:pt idx="2">
                  <c:v>18.510100000000001</c:v>
                </c:pt>
                <c:pt idx="3">
                  <c:v>10.594799999999999</c:v>
                </c:pt>
                <c:pt idx="4">
                  <c:v>7.8056000000000001</c:v>
                </c:pt>
                <c:pt idx="5">
                  <c:v>6.5039999999999996</c:v>
                </c:pt>
                <c:pt idx="6">
                  <c:v>6.3681999999999999</c:v>
                </c:pt>
                <c:pt idx="7">
                  <c:v>5.9286000000000003</c:v>
                </c:pt>
                <c:pt idx="8">
                  <c:v>5.2401</c:v>
                </c:pt>
                <c:pt idx="9">
                  <c:v>4.6139999999999999</c:v>
                </c:pt>
                <c:pt idx="10">
                  <c:v>3.79</c:v>
                </c:pt>
                <c:pt idx="11">
                  <c:v>7.6771000000000003</c:v>
                </c:pt>
              </c:numCache>
            </c:numRef>
          </c:val>
          <c:smooth val="0"/>
          <c:extLst>
            <c:ext xmlns:c16="http://schemas.microsoft.com/office/drawing/2014/chart" uri="{C3380CC4-5D6E-409C-BE32-E72D297353CC}">
              <c16:uniqueId val="{00000002-5E3B-47D5-BA40-914E126AD79A}"/>
            </c:ext>
          </c:extLst>
        </c:ser>
        <c:dLbls>
          <c:showLegendKey val="0"/>
          <c:showVal val="0"/>
          <c:showCatName val="0"/>
          <c:showSerName val="0"/>
          <c:showPercent val="0"/>
          <c:showBubbleSize val="0"/>
        </c:dLbls>
        <c:smooth val="0"/>
        <c:axId val="883229888"/>
        <c:axId val="1"/>
      </c:lineChart>
      <c:catAx>
        <c:axId val="8832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3229888"/>
        <c:crosses val="autoZero"/>
        <c:crossBetween val="between"/>
      </c:valAx>
      <c:spPr>
        <a:noFill/>
        <a:ln w="25400">
          <a:noFill/>
        </a:ln>
      </c:spPr>
    </c:plotArea>
    <c:legend>
      <c:legendPos val="r"/>
      <c:layout>
        <c:manualLayout>
          <c:xMode val="edge"/>
          <c:yMode val="edge"/>
          <c:x val="0.16851897565549676"/>
          <c:y val="0.88410613894555079"/>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47594050743664E-2"/>
          <c:y val="6.4814814814814811E-2"/>
          <c:w val="0.89019685039370078"/>
          <c:h val="0.73577136191309422"/>
        </c:manualLayout>
      </c:layout>
      <c:lineChart>
        <c:grouping val="standard"/>
        <c:varyColors val="0"/>
        <c:ser>
          <c:idx val="0"/>
          <c:order val="0"/>
          <c:tx>
            <c:strRef>
              <c:f>discharge_rcp26!$C$4</c:f>
              <c:strCache>
                <c:ptCount val="1"/>
                <c:pt idx="0">
                  <c:v>  2006-2015</c:v>
                </c:pt>
              </c:strCache>
            </c:strRef>
          </c:tx>
          <c:spPr>
            <a:ln w="28575" cap="rnd">
              <a:solidFill>
                <a:schemeClr val="accent1"/>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discharge_rcp26!$AJ$4:$AU$4</c:f>
              <c:numCache>
                <c:formatCode>0.0</c:formatCode>
                <c:ptCount val="12"/>
                <c:pt idx="0">
                  <c:v>13.703799999999999</c:v>
                </c:pt>
                <c:pt idx="1">
                  <c:v>15.054600000000001</c:v>
                </c:pt>
                <c:pt idx="2">
                  <c:v>21.486799999999999</c:v>
                </c:pt>
                <c:pt idx="3">
                  <c:v>13.257899999999999</c:v>
                </c:pt>
                <c:pt idx="4">
                  <c:v>9.2255000000000003</c:v>
                </c:pt>
                <c:pt idx="5">
                  <c:v>7.5598999999999998</c:v>
                </c:pt>
                <c:pt idx="6">
                  <c:v>7.1257000000000001</c:v>
                </c:pt>
                <c:pt idx="7">
                  <c:v>6.4715999999999996</c:v>
                </c:pt>
                <c:pt idx="8">
                  <c:v>5.6534000000000004</c:v>
                </c:pt>
                <c:pt idx="9">
                  <c:v>5.3364000000000003</c:v>
                </c:pt>
                <c:pt idx="10">
                  <c:v>4.8217999999999996</c:v>
                </c:pt>
                <c:pt idx="11">
                  <c:v>7.2465999999999999</c:v>
                </c:pt>
              </c:numCache>
            </c:numRef>
          </c:val>
          <c:smooth val="0"/>
          <c:extLst>
            <c:ext xmlns:c16="http://schemas.microsoft.com/office/drawing/2014/chart" uri="{C3380CC4-5D6E-409C-BE32-E72D297353CC}">
              <c16:uniqueId val="{00000000-4F09-4E36-B387-7E3D5027FB13}"/>
            </c:ext>
          </c:extLst>
        </c:ser>
        <c:ser>
          <c:idx val="2"/>
          <c:order val="1"/>
          <c:tx>
            <c:strRef>
              <c:f>discharge_rcp26!$C$6</c:f>
              <c:strCache>
                <c:ptCount val="1"/>
                <c:pt idx="0">
                  <c:v>  2026-2035</c:v>
                </c:pt>
              </c:strCache>
            </c:strRef>
          </c:tx>
          <c:spPr>
            <a:ln w="28575" cap="rnd">
              <a:solidFill>
                <a:schemeClr val="accent3"/>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discharge_rcp26!$AJ$6:$AU$6</c:f>
              <c:numCache>
                <c:formatCode>0.0</c:formatCode>
                <c:ptCount val="12"/>
                <c:pt idx="0">
                  <c:v>15.2715</c:v>
                </c:pt>
                <c:pt idx="1">
                  <c:v>18.313700000000001</c:v>
                </c:pt>
                <c:pt idx="2">
                  <c:v>23.507400000000001</c:v>
                </c:pt>
                <c:pt idx="3">
                  <c:v>11.1549</c:v>
                </c:pt>
                <c:pt idx="4">
                  <c:v>8.8940999999999999</c:v>
                </c:pt>
                <c:pt idx="5">
                  <c:v>7.5381999999999998</c:v>
                </c:pt>
                <c:pt idx="6">
                  <c:v>7.1292999999999997</c:v>
                </c:pt>
                <c:pt idx="7">
                  <c:v>6.5608000000000004</c:v>
                </c:pt>
                <c:pt idx="8">
                  <c:v>5.7686000000000002</c:v>
                </c:pt>
                <c:pt idx="9">
                  <c:v>5.2248999999999999</c:v>
                </c:pt>
                <c:pt idx="10">
                  <c:v>4.4447000000000001</c:v>
                </c:pt>
                <c:pt idx="11">
                  <c:v>7.3738000000000001</c:v>
                </c:pt>
              </c:numCache>
            </c:numRef>
          </c:val>
          <c:smooth val="0"/>
          <c:extLst>
            <c:ext xmlns:c16="http://schemas.microsoft.com/office/drawing/2014/chart" uri="{C3380CC4-5D6E-409C-BE32-E72D297353CC}">
              <c16:uniqueId val="{00000001-4F09-4E36-B387-7E3D5027FB13}"/>
            </c:ext>
          </c:extLst>
        </c:ser>
        <c:ser>
          <c:idx val="4"/>
          <c:order val="2"/>
          <c:tx>
            <c:strRef>
              <c:f>discharge_rcp26!$C$8</c:f>
              <c:strCache>
                <c:ptCount val="1"/>
                <c:pt idx="0">
                  <c:v>  2046-2055</c:v>
                </c:pt>
              </c:strCache>
            </c:strRef>
          </c:tx>
          <c:spPr>
            <a:ln w="28575" cap="rnd">
              <a:solidFill>
                <a:schemeClr val="accent5"/>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discharge_rcp26!$AJ$8:$AU$8</c:f>
              <c:numCache>
                <c:formatCode>0.0</c:formatCode>
                <c:ptCount val="12"/>
                <c:pt idx="0">
                  <c:v>13.7585</c:v>
                </c:pt>
                <c:pt idx="1">
                  <c:v>16.525200000000002</c:v>
                </c:pt>
                <c:pt idx="2">
                  <c:v>18.667300000000001</c:v>
                </c:pt>
                <c:pt idx="3">
                  <c:v>12.968400000000001</c:v>
                </c:pt>
                <c:pt idx="4">
                  <c:v>8.4435000000000002</c:v>
                </c:pt>
                <c:pt idx="5">
                  <c:v>6.4203999999999999</c:v>
                </c:pt>
                <c:pt idx="6">
                  <c:v>6.0002000000000004</c:v>
                </c:pt>
                <c:pt idx="7">
                  <c:v>5.4612999999999996</c:v>
                </c:pt>
                <c:pt idx="8">
                  <c:v>4.7436999999999996</c:v>
                </c:pt>
                <c:pt idx="9">
                  <c:v>4.3079000000000001</c:v>
                </c:pt>
                <c:pt idx="10">
                  <c:v>3.5236999999999998</c:v>
                </c:pt>
                <c:pt idx="11">
                  <c:v>7.7422000000000004</c:v>
                </c:pt>
              </c:numCache>
            </c:numRef>
          </c:val>
          <c:smooth val="0"/>
          <c:extLst>
            <c:ext xmlns:c16="http://schemas.microsoft.com/office/drawing/2014/chart" uri="{C3380CC4-5D6E-409C-BE32-E72D297353CC}">
              <c16:uniqueId val="{00000002-4F09-4E36-B387-7E3D5027FB13}"/>
            </c:ext>
          </c:extLst>
        </c:ser>
        <c:dLbls>
          <c:showLegendKey val="0"/>
          <c:showVal val="0"/>
          <c:showCatName val="0"/>
          <c:showSerName val="0"/>
          <c:showPercent val="0"/>
          <c:showBubbleSize val="0"/>
        </c:dLbls>
        <c:smooth val="0"/>
        <c:axId val="883228248"/>
        <c:axId val="1"/>
      </c:lineChart>
      <c:catAx>
        <c:axId val="88322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3228248"/>
        <c:crosses val="autoZero"/>
        <c:crossBetween val="between"/>
      </c:valAx>
      <c:spPr>
        <a:noFill/>
        <a:ln w="25400">
          <a:noFill/>
        </a:ln>
      </c:spPr>
    </c:plotArea>
    <c:legend>
      <c:legendPos val="r"/>
      <c:layout>
        <c:manualLayout>
          <c:xMode val="edge"/>
          <c:yMode val="edge"/>
          <c:x val="0.16851897565549676"/>
          <c:y val="0.88410613894555079"/>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10870516185477"/>
          <c:y val="3.2407407407407406E-2"/>
          <c:w val="0.8585579615048119"/>
          <c:h val="0.73577136191309422"/>
        </c:manualLayout>
      </c:layout>
      <c:lineChart>
        <c:grouping val="standard"/>
        <c:varyColors val="0"/>
        <c:ser>
          <c:idx val="0"/>
          <c:order val="0"/>
          <c:tx>
            <c:strRef>
              <c:f>discharge_rcp26!$C$4</c:f>
              <c:strCache>
                <c:ptCount val="1"/>
                <c:pt idx="0">
                  <c:v>  2006-2015</c:v>
                </c:pt>
              </c:strCache>
            </c:strRef>
          </c:tx>
          <c:spPr>
            <a:ln w="28575" cap="rnd">
              <a:solidFill>
                <a:schemeClr val="accent1"/>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discharge_rcp26!$AZ$4:$BK$4</c:f>
              <c:numCache>
                <c:formatCode>0.0</c:formatCode>
                <c:ptCount val="12"/>
                <c:pt idx="0">
                  <c:v>17.418199999999999</c:v>
                </c:pt>
                <c:pt idx="1">
                  <c:v>15.833600000000001</c:v>
                </c:pt>
                <c:pt idx="2">
                  <c:v>17.502700000000001</c:v>
                </c:pt>
                <c:pt idx="3">
                  <c:v>10.8491</c:v>
                </c:pt>
                <c:pt idx="4">
                  <c:v>8.0219000000000005</c:v>
                </c:pt>
                <c:pt idx="5">
                  <c:v>6.7175000000000002</c:v>
                </c:pt>
                <c:pt idx="6">
                  <c:v>6.3163</c:v>
                </c:pt>
                <c:pt idx="7">
                  <c:v>5.7869999999999999</c:v>
                </c:pt>
                <c:pt idx="8">
                  <c:v>4.9053000000000004</c:v>
                </c:pt>
                <c:pt idx="9">
                  <c:v>4.2450000000000001</c:v>
                </c:pt>
                <c:pt idx="10">
                  <c:v>3.4047999999999998</c:v>
                </c:pt>
                <c:pt idx="11">
                  <c:v>8.3529999999999998</c:v>
                </c:pt>
              </c:numCache>
            </c:numRef>
          </c:val>
          <c:smooth val="0"/>
          <c:extLst>
            <c:ext xmlns:c16="http://schemas.microsoft.com/office/drawing/2014/chart" uri="{C3380CC4-5D6E-409C-BE32-E72D297353CC}">
              <c16:uniqueId val="{00000000-287E-46D3-9D98-3899641B76ED}"/>
            </c:ext>
          </c:extLst>
        </c:ser>
        <c:ser>
          <c:idx val="2"/>
          <c:order val="1"/>
          <c:tx>
            <c:strRef>
              <c:f>discharge_rcp26!$C$6</c:f>
              <c:strCache>
                <c:ptCount val="1"/>
                <c:pt idx="0">
                  <c:v>  2026-2035</c:v>
                </c:pt>
              </c:strCache>
            </c:strRef>
          </c:tx>
          <c:spPr>
            <a:ln w="28575" cap="rnd">
              <a:solidFill>
                <a:schemeClr val="accent3"/>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discharge_rcp26!$AZ$6:$BK$6</c:f>
              <c:numCache>
                <c:formatCode>0.0</c:formatCode>
                <c:ptCount val="12"/>
                <c:pt idx="0">
                  <c:v>11.0708</c:v>
                </c:pt>
                <c:pt idx="1">
                  <c:v>14.692399999999999</c:v>
                </c:pt>
                <c:pt idx="2">
                  <c:v>15.511100000000001</c:v>
                </c:pt>
                <c:pt idx="3">
                  <c:v>9.1487999999999996</c:v>
                </c:pt>
                <c:pt idx="4">
                  <c:v>6.7728000000000002</c:v>
                </c:pt>
                <c:pt idx="5">
                  <c:v>5.7549999999999999</c:v>
                </c:pt>
                <c:pt idx="6">
                  <c:v>5.2645</c:v>
                </c:pt>
                <c:pt idx="7">
                  <c:v>4.5590999999999999</c:v>
                </c:pt>
                <c:pt idx="8">
                  <c:v>3.6425000000000001</c:v>
                </c:pt>
                <c:pt idx="9">
                  <c:v>2.9998</c:v>
                </c:pt>
                <c:pt idx="10">
                  <c:v>2.6166999999999998</c:v>
                </c:pt>
                <c:pt idx="11">
                  <c:v>3.9841000000000002</c:v>
                </c:pt>
              </c:numCache>
            </c:numRef>
          </c:val>
          <c:smooth val="0"/>
          <c:extLst>
            <c:ext xmlns:c16="http://schemas.microsoft.com/office/drawing/2014/chart" uri="{C3380CC4-5D6E-409C-BE32-E72D297353CC}">
              <c16:uniqueId val="{00000001-287E-46D3-9D98-3899641B76ED}"/>
            </c:ext>
          </c:extLst>
        </c:ser>
        <c:ser>
          <c:idx val="4"/>
          <c:order val="2"/>
          <c:tx>
            <c:strRef>
              <c:f>discharge_rcp26!$C$8</c:f>
              <c:strCache>
                <c:ptCount val="1"/>
                <c:pt idx="0">
                  <c:v>  2046-2055</c:v>
                </c:pt>
              </c:strCache>
            </c:strRef>
          </c:tx>
          <c:spPr>
            <a:ln w="28575" cap="rnd">
              <a:solidFill>
                <a:schemeClr val="accent5"/>
              </a:solidFill>
              <a:round/>
            </a:ln>
            <a:effectLst/>
          </c:spPr>
          <c:marker>
            <c:symbol val="none"/>
          </c:marker>
          <c:cat>
            <c:numRef>
              <c:f>discharge_rcp26!$D$3:$O$3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discharge_rcp26!$AZ$8:$BK$8</c:f>
              <c:numCache>
                <c:formatCode>0.0</c:formatCode>
                <c:ptCount val="12"/>
                <c:pt idx="0">
                  <c:v>10.675800000000001</c:v>
                </c:pt>
                <c:pt idx="1">
                  <c:v>14.4711</c:v>
                </c:pt>
                <c:pt idx="2">
                  <c:v>12.9948</c:v>
                </c:pt>
                <c:pt idx="3">
                  <c:v>9.9436</c:v>
                </c:pt>
                <c:pt idx="4">
                  <c:v>7.0895000000000001</c:v>
                </c:pt>
                <c:pt idx="5">
                  <c:v>6.1398999999999999</c:v>
                </c:pt>
                <c:pt idx="6">
                  <c:v>5.8400999999999996</c:v>
                </c:pt>
                <c:pt idx="7">
                  <c:v>5.2770999999999999</c:v>
                </c:pt>
                <c:pt idx="8">
                  <c:v>4.4782000000000002</c:v>
                </c:pt>
                <c:pt idx="9">
                  <c:v>3.8338000000000001</c:v>
                </c:pt>
                <c:pt idx="10">
                  <c:v>3.0745</c:v>
                </c:pt>
                <c:pt idx="11">
                  <c:v>3.5047000000000001</c:v>
                </c:pt>
              </c:numCache>
            </c:numRef>
          </c:val>
          <c:smooth val="0"/>
          <c:extLst>
            <c:ext xmlns:c16="http://schemas.microsoft.com/office/drawing/2014/chart" uri="{C3380CC4-5D6E-409C-BE32-E72D297353CC}">
              <c16:uniqueId val="{00000002-287E-46D3-9D98-3899641B76ED}"/>
            </c:ext>
          </c:extLst>
        </c:ser>
        <c:dLbls>
          <c:showLegendKey val="0"/>
          <c:showVal val="0"/>
          <c:showCatName val="0"/>
          <c:showSerName val="0"/>
          <c:showPercent val="0"/>
          <c:showBubbleSize val="0"/>
        </c:dLbls>
        <c:smooth val="0"/>
        <c:axId val="883232184"/>
        <c:axId val="1"/>
      </c:lineChart>
      <c:catAx>
        <c:axId val="88323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3232184"/>
        <c:crosses val="autoZero"/>
        <c:crossBetween val="between"/>
      </c:valAx>
      <c:spPr>
        <a:noFill/>
        <a:ln w="25400">
          <a:noFill/>
        </a:ln>
      </c:spPr>
    </c:plotArea>
    <c:legend>
      <c:legendPos val="r"/>
      <c:layout>
        <c:manualLayout>
          <c:xMode val="edge"/>
          <c:yMode val="edge"/>
          <c:x val="0.16851897565549676"/>
          <c:y val="0.88741739789291252"/>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5.0925925925925923E-2"/>
          <c:w val="0.89019685039370078"/>
          <c:h val="0.73577136191309422"/>
        </c:manualLayout>
      </c:layout>
      <c:lineChart>
        <c:grouping val="standard"/>
        <c:varyColors val="0"/>
        <c:ser>
          <c:idx val="0"/>
          <c:order val="0"/>
          <c:tx>
            <c:strRef>
              <c:f>discharge_rcp45!$C$4</c:f>
              <c:strCache>
                <c:ptCount val="1"/>
                <c:pt idx="0">
                  <c:v>  2006-2015</c:v>
                </c:pt>
              </c:strCache>
            </c:strRef>
          </c:tx>
          <c:spPr>
            <a:ln w="28575" cap="rnd">
              <a:solidFill>
                <a:schemeClr val="accent1"/>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discharge_rcp45!$D$4:$O$4</c:f>
              <c:numCache>
                <c:formatCode>0.0</c:formatCode>
                <c:ptCount val="12"/>
                <c:pt idx="0">
                  <c:v>17.447800000000001</c:v>
                </c:pt>
                <c:pt idx="1">
                  <c:v>16.657900000000001</c:v>
                </c:pt>
                <c:pt idx="2">
                  <c:v>18.6296</c:v>
                </c:pt>
                <c:pt idx="3">
                  <c:v>13.9969</c:v>
                </c:pt>
                <c:pt idx="4">
                  <c:v>10.3789</c:v>
                </c:pt>
                <c:pt idx="5">
                  <c:v>8.4357000000000006</c:v>
                </c:pt>
                <c:pt idx="6">
                  <c:v>7.9046000000000003</c:v>
                </c:pt>
                <c:pt idx="7">
                  <c:v>7.17</c:v>
                </c:pt>
                <c:pt idx="8">
                  <c:v>6.19</c:v>
                </c:pt>
                <c:pt idx="9">
                  <c:v>5.8400999999999996</c:v>
                </c:pt>
                <c:pt idx="10">
                  <c:v>5.1749000000000001</c:v>
                </c:pt>
                <c:pt idx="11">
                  <c:v>9.5364000000000004</c:v>
                </c:pt>
              </c:numCache>
            </c:numRef>
          </c:val>
          <c:smooth val="0"/>
          <c:extLst>
            <c:ext xmlns:c16="http://schemas.microsoft.com/office/drawing/2014/chart" uri="{C3380CC4-5D6E-409C-BE32-E72D297353CC}">
              <c16:uniqueId val="{00000000-081C-420B-AD6E-E52897783594}"/>
            </c:ext>
          </c:extLst>
        </c:ser>
        <c:ser>
          <c:idx val="2"/>
          <c:order val="1"/>
          <c:tx>
            <c:strRef>
              <c:f>discharge_rcp45!$C$6</c:f>
              <c:strCache>
                <c:ptCount val="1"/>
                <c:pt idx="0">
                  <c:v>  2026-2035</c:v>
                </c:pt>
              </c:strCache>
            </c:strRef>
          </c:tx>
          <c:spPr>
            <a:ln w="28575" cap="rnd">
              <a:solidFill>
                <a:srgbClr val="0070C0"/>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discharge_rcp45!$D$6:$O$6</c:f>
              <c:numCache>
                <c:formatCode>0.0</c:formatCode>
                <c:ptCount val="12"/>
                <c:pt idx="0">
                  <c:v>11.210599999999999</c:v>
                </c:pt>
                <c:pt idx="1">
                  <c:v>15.1225</c:v>
                </c:pt>
                <c:pt idx="2">
                  <c:v>14.2598</c:v>
                </c:pt>
                <c:pt idx="3">
                  <c:v>11.2979</c:v>
                </c:pt>
                <c:pt idx="4">
                  <c:v>8.3244000000000007</c:v>
                </c:pt>
                <c:pt idx="5">
                  <c:v>7.2290000000000001</c:v>
                </c:pt>
                <c:pt idx="6">
                  <c:v>6.819</c:v>
                </c:pt>
                <c:pt idx="7">
                  <c:v>6.0251999999999999</c:v>
                </c:pt>
                <c:pt idx="8">
                  <c:v>4.9549000000000003</c:v>
                </c:pt>
                <c:pt idx="9">
                  <c:v>4.2591000000000001</c:v>
                </c:pt>
                <c:pt idx="10">
                  <c:v>3.6118000000000001</c:v>
                </c:pt>
                <c:pt idx="11">
                  <c:v>5.4067999999999996</c:v>
                </c:pt>
              </c:numCache>
            </c:numRef>
          </c:val>
          <c:smooth val="0"/>
          <c:extLst>
            <c:ext xmlns:c16="http://schemas.microsoft.com/office/drawing/2014/chart" uri="{C3380CC4-5D6E-409C-BE32-E72D297353CC}">
              <c16:uniqueId val="{00000001-081C-420B-AD6E-E52897783594}"/>
            </c:ext>
          </c:extLst>
        </c:ser>
        <c:ser>
          <c:idx val="4"/>
          <c:order val="2"/>
          <c:tx>
            <c:strRef>
              <c:f>discharge_rcp45!$C$8</c:f>
              <c:strCache>
                <c:ptCount val="1"/>
                <c:pt idx="0">
                  <c:v>  2046-2055</c:v>
                </c:pt>
              </c:strCache>
            </c:strRef>
          </c:tx>
          <c:spPr>
            <a:ln w="28575" cap="rnd">
              <a:solidFill>
                <a:schemeClr val="accent5">
                  <a:lumMod val="50000"/>
                </a:schemeClr>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discharge_rcp45!$D$8:$O$8</c:f>
              <c:numCache>
                <c:formatCode>0.0</c:formatCode>
                <c:ptCount val="12"/>
                <c:pt idx="0">
                  <c:v>13.5366</c:v>
                </c:pt>
                <c:pt idx="1">
                  <c:v>13.751200000000001</c:v>
                </c:pt>
                <c:pt idx="2">
                  <c:v>14.890700000000001</c:v>
                </c:pt>
                <c:pt idx="3">
                  <c:v>11.172499999999999</c:v>
                </c:pt>
                <c:pt idx="4">
                  <c:v>8.1667000000000005</c:v>
                </c:pt>
                <c:pt idx="5">
                  <c:v>6.7648999999999999</c:v>
                </c:pt>
                <c:pt idx="6">
                  <c:v>6.6062000000000003</c:v>
                </c:pt>
                <c:pt idx="7">
                  <c:v>6.2253999999999996</c:v>
                </c:pt>
                <c:pt idx="8">
                  <c:v>5.5031999999999996</c:v>
                </c:pt>
                <c:pt idx="9">
                  <c:v>4.9039999999999999</c:v>
                </c:pt>
                <c:pt idx="10">
                  <c:v>3.9634</c:v>
                </c:pt>
                <c:pt idx="11">
                  <c:v>5.3625999999999996</c:v>
                </c:pt>
              </c:numCache>
            </c:numRef>
          </c:val>
          <c:smooth val="0"/>
          <c:extLst>
            <c:ext xmlns:c16="http://schemas.microsoft.com/office/drawing/2014/chart" uri="{C3380CC4-5D6E-409C-BE32-E72D297353CC}">
              <c16:uniqueId val="{00000002-081C-420B-AD6E-E52897783594}"/>
            </c:ext>
          </c:extLst>
        </c:ser>
        <c:dLbls>
          <c:showLegendKey val="0"/>
          <c:showVal val="0"/>
          <c:showCatName val="0"/>
          <c:showSerName val="0"/>
          <c:showPercent val="0"/>
          <c:showBubbleSize val="0"/>
        </c:dLbls>
        <c:smooth val="0"/>
        <c:axId val="884041760"/>
        <c:axId val="1"/>
      </c:lineChart>
      <c:catAx>
        <c:axId val="8840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41760"/>
        <c:crosses val="autoZero"/>
        <c:crossBetween val="between"/>
      </c:valAx>
      <c:spPr>
        <a:noFill/>
        <a:ln w="25400">
          <a:noFill/>
        </a:ln>
      </c:spPr>
    </c:plotArea>
    <c:legend>
      <c:legendPos val="r"/>
      <c:layout>
        <c:manualLayout>
          <c:xMode val="edge"/>
          <c:yMode val="edge"/>
          <c:x val="0.1663586796520814"/>
          <c:y val="0.88448987419082969"/>
          <c:w val="0.65804099951267758"/>
          <c:h val="8.2508383786458001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discharge_rcp45!$C$4</c:f>
              <c:strCache>
                <c:ptCount val="1"/>
                <c:pt idx="0">
                  <c:v>  2006-2015</c:v>
                </c:pt>
              </c:strCache>
            </c:strRef>
          </c:tx>
          <c:spPr>
            <a:ln w="28575" cap="rnd">
              <a:solidFill>
                <a:schemeClr val="accent1"/>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discharge_rcp45!$T$4:$AE$4</c:f>
              <c:numCache>
                <c:formatCode>0.0</c:formatCode>
                <c:ptCount val="12"/>
                <c:pt idx="0">
                  <c:v>16.823399999999999</c:v>
                </c:pt>
                <c:pt idx="1">
                  <c:v>23.4588</c:v>
                </c:pt>
                <c:pt idx="2">
                  <c:v>21.721699999999998</c:v>
                </c:pt>
                <c:pt idx="3">
                  <c:v>16.603300000000001</c:v>
                </c:pt>
                <c:pt idx="4">
                  <c:v>12.710900000000001</c:v>
                </c:pt>
                <c:pt idx="5">
                  <c:v>10.737399999999999</c:v>
                </c:pt>
                <c:pt idx="6">
                  <c:v>9.8042999999999996</c:v>
                </c:pt>
                <c:pt idx="7">
                  <c:v>8.3965999999999994</c:v>
                </c:pt>
                <c:pt idx="8">
                  <c:v>6.9420999999999999</c:v>
                </c:pt>
                <c:pt idx="9">
                  <c:v>6.4233000000000002</c:v>
                </c:pt>
                <c:pt idx="10">
                  <c:v>6.2370000000000001</c:v>
                </c:pt>
                <c:pt idx="11">
                  <c:v>8.7646999999999995</c:v>
                </c:pt>
              </c:numCache>
            </c:numRef>
          </c:val>
          <c:smooth val="0"/>
          <c:extLst>
            <c:ext xmlns:c16="http://schemas.microsoft.com/office/drawing/2014/chart" uri="{C3380CC4-5D6E-409C-BE32-E72D297353CC}">
              <c16:uniqueId val="{00000000-237D-45B4-9135-14C380E7373E}"/>
            </c:ext>
          </c:extLst>
        </c:ser>
        <c:ser>
          <c:idx val="2"/>
          <c:order val="1"/>
          <c:tx>
            <c:strRef>
              <c:f>discharge_rcp45!$C$6</c:f>
              <c:strCache>
                <c:ptCount val="1"/>
                <c:pt idx="0">
                  <c:v>  2026-2035</c:v>
                </c:pt>
              </c:strCache>
            </c:strRef>
          </c:tx>
          <c:spPr>
            <a:ln w="28575" cap="rnd">
              <a:solidFill>
                <a:schemeClr val="accent3"/>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discharge_rcp45!$T$6:$AE$6</c:f>
              <c:numCache>
                <c:formatCode>0.0</c:formatCode>
                <c:ptCount val="12"/>
                <c:pt idx="0">
                  <c:v>18.374500000000001</c:v>
                </c:pt>
                <c:pt idx="1">
                  <c:v>18.755700000000001</c:v>
                </c:pt>
                <c:pt idx="2">
                  <c:v>14.400499999999999</c:v>
                </c:pt>
                <c:pt idx="3">
                  <c:v>9.3759999999999994</c:v>
                </c:pt>
                <c:pt idx="4">
                  <c:v>6.6589</c:v>
                </c:pt>
                <c:pt idx="5">
                  <c:v>5.7907999999999999</c:v>
                </c:pt>
                <c:pt idx="6">
                  <c:v>5.4912999999999998</c:v>
                </c:pt>
                <c:pt idx="7">
                  <c:v>4.9916999999999998</c:v>
                </c:pt>
                <c:pt idx="8">
                  <c:v>4.1532</c:v>
                </c:pt>
                <c:pt idx="9">
                  <c:v>3.5043000000000002</c:v>
                </c:pt>
                <c:pt idx="10">
                  <c:v>2.7153999999999998</c:v>
                </c:pt>
                <c:pt idx="11">
                  <c:v>6.4550999999999998</c:v>
                </c:pt>
              </c:numCache>
            </c:numRef>
          </c:val>
          <c:smooth val="0"/>
          <c:extLst>
            <c:ext xmlns:c16="http://schemas.microsoft.com/office/drawing/2014/chart" uri="{C3380CC4-5D6E-409C-BE32-E72D297353CC}">
              <c16:uniqueId val="{00000001-237D-45B4-9135-14C380E7373E}"/>
            </c:ext>
          </c:extLst>
        </c:ser>
        <c:ser>
          <c:idx val="4"/>
          <c:order val="2"/>
          <c:tx>
            <c:strRef>
              <c:f>discharge_rcp45!$C$8</c:f>
              <c:strCache>
                <c:ptCount val="1"/>
                <c:pt idx="0">
                  <c:v>  2046-2055</c:v>
                </c:pt>
              </c:strCache>
            </c:strRef>
          </c:tx>
          <c:spPr>
            <a:ln w="28575" cap="rnd">
              <a:solidFill>
                <a:schemeClr val="accent5"/>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discharge_rcp45!$T$8:$AE$8</c:f>
              <c:numCache>
                <c:formatCode>0.0</c:formatCode>
                <c:ptCount val="12"/>
                <c:pt idx="0">
                  <c:v>22.008299999999998</c:v>
                </c:pt>
                <c:pt idx="1">
                  <c:v>21.984500000000001</c:v>
                </c:pt>
                <c:pt idx="2">
                  <c:v>19.417899999999999</c:v>
                </c:pt>
                <c:pt idx="3">
                  <c:v>12.144399999999999</c:v>
                </c:pt>
                <c:pt idx="4">
                  <c:v>10.0016</c:v>
                </c:pt>
                <c:pt idx="5">
                  <c:v>8.4111999999999991</c:v>
                </c:pt>
                <c:pt idx="6">
                  <c:v>7.7450000000000001</c:v>
                </c:pt>
                <c:pt idx="7">
                  <c:v>6.7957000000000001</c:v>
                </c:pt>
                <c:pt idx="8">
                  <c:v>5.9504999999999999</c:v>
                </c:pt>
                <c:pt idx="9">
                  <c:v>5.6288999999999998</c:v>
                </c:pt>
                <c:pt idx="10">
                  <c:v>4.9337</c:v>
                </c:pt>
                <c:pt idx="11">
                  <c:v>10.0807</c:v>
                </c:pt>
              </c:numCache>
            </c:numRef>
          </c:val>
          <c:smooth val="0"/>
          <c:extLst>
            <c:ext xmlns:c16="http://schemas.microsoft.com/office/drawing/2014/chart" uri="{C3380CC4-5D6E-409C-BE32-E72D297353CC}">
              <c16:uniqueId val="{00000002-237D-45B4-9135-14C380E7373E}"/>
            </c:ext>
          </c:extLst>
        </c:ser>
        <c:dLbls>
          <c:showLegendKey val="0"/>
          <c:showVal val="0"/>
          <c:showCatName val="0"/>
          <c:showSerName val="0"/>
          <c:showPercent val="0"/>
          <c:showBubbleSize val="0"/>
        </c:dLbls>
        <c:smooth val="0"/>
        <c:axId val="884038152"/>
        <c:axId val="1"/>
      </c:lineChart>
      <c:catAx>
        <c:axId val="88403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38152"/>
        <c:crosses val="autoZero"/>
        <c:crossBetween val="between"/>
      </c:valAx>
      <c:spPr>
        <a:noFill/>
        <a:ln w="25400">
          <a:noFill/>
        </a:ln>
      </c:spPr>
    </c:plotArea>
    <c:legend>
      <c:legendPos val="r"/>
      <c:layout>
        <c:manualLayout>
          <c:xMode val="edge"/>
          <c:yMode val="edge"/>
          <c:x val="0.16851897565549676"/>
          <c:y val="0.88410613894555079"/>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47594050743664E-2"/>
          <c:y val="6.4814814814814811E-2"/>
          <c:w val="0.89019685039370078"/>
          <c:h val="0.73577136191309422"/>
        </c:manualLayout>
      </c:layout>
      <c:lineChart>
        <c:grouping val="standard"/>
        <c:varyColors val="0"/>
        <c:ser>
          <c:idx val="0"/>
          <c:order val="0"/>
          <c:tx>
            <c:strRef>
              <c:f>discharge_rcp45!$C$4</c:f>
              <c:strCache>
                <c:ptCount val="1"/>
                <c:pt idx="0">
                  <c:v>  2006-2015</c:v>
                </c:pt>
              </c:strCache>
            </c:strRef>
          </c:tx>
          <c:spPr>
            <a:ln w="28575" cap="rnd">
              <a:solidFill>
                <a:schemeClr val="accent1"/>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discharge_rcp45!$AJ$4:$AU$4</c:f>
              <c:numCache>
                <c:formatCode>0.0</c:formatCode>
                <c:ptCount val="12"/>
                <c:pt idx="0">
                  <c:v>15.3447</c:v>
                </c:pt>
                <c:pt idx="1">
                  <c:v>19.160900000000002</c:v>
                </c:pt>
                <c:pt idx="2">
                  <c:v>19.814399999999999</c:v>
                </c:pt>
                <c:pt idx="3">
                  <c:v>12.406000000000001</c:v>
                </c:pt>
                <c:pt idx="4">
                  <c:v>9.0687999999999995</c:v>
                </c:pt>
                <c:pt idx="5">
                  <c:v>7.1420000000000003</c:v>
                </c:pt>
                <c:pt idx="6">
                  <c:v>6.5975999999999999</c:v>
                </c:pt>
                <c:pt idx="7">
                  <c:v>5.8226000000000004</c:v>
                </c:pt>
                <c:pt idx="8">
                  <c:v>4.8621999999999996</c:v>
                </c:pt>
                <c:pt idx="9">
                  <c:v>4.3038999999999996</c:v>
                </c:pt>
                <c:pt idx="10">
                  <c:v>3.5798000000000001</c:v>
                </c:pt>
                <c:pt idx="11">
                  <c:v>8.6601999999999997</c:v>
                </c:pt>
              </c:numCache>
            </c:numRef>
          </c:val>
          <c:smooth val="0"/>
          <c:extLst>
            <c:ext xmlns:c16="http://schemas.microsoft.com/office/drawing/2014/chart" uri="{C3380CC4-5D6E-409C-BE32-E72D297353CC}">
              <c16:uniqueId val="{00000000-6D4B-4CC8-AE40-DA98636E162D}"/>
            </c:ext>
          </c:extLst>
        </c:ser>
        <c:ser>
          <c:idx val="2"/>
          <c:order val="1"/>
          <c:tx>
            <c:strRef>
              <c:f>discharge_rcp45!$C$6</c:f>
              <c:strCache>
                <c:ptCount val="1"/>
                <c:pt idx="0">
                  <c:v>  2026-2035</c:v>
                </c:pt>
              </c:strCache>
            </c:strRef>
          </c:tx>
          <c:spPr>
            <a:ln w="28575" cap="rnd">
              <a:solidFill>
                <a:schemeClr val="accent3"/>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discharge_rcp45!$AJ$6:$AU$6</c:f>
              <c:numCache>
                <c:formatCode>0.0</c:formatCode>
                <c:ptCount val="12"/>
                <c:pt idx="0">
                  <c:v>29.400700000000001</c:v>
                </c:pt>
                <c:pt idx="1">
                  <c:v>24.622800000000002</c:v>
                </c:pt>
                <c:pt idx="2">
                  <c:v>25.8565</c:v>
                </c:pt>
                <c:pt idx="3">
                  <c:v>15.2315</c:v>
                </c:pt>
                <c:pt idx="4">
                  <c:v>10.3178</c:v>
                </c:pt>
                <c:pt idx="5">
                  <c:v>8.0090000000000003</c:v>
                </c:pt>
                <c:pt idx="6">
                  <c:v>7.5420999999999996</c:v>
                </c:pt>
                <c:pt idx="7">
                  <c:v>6.9617000000000004</c:v>
                </c:pt>
                <c:pt idx="8">
                  <c:v>6.0884999999999998</c:v>
                </c:pt>
                <c:pt idx="9">
                  <c:v>5.4253999999999998</c:v>
                </c:pt>
                <c:pt idx="10">
                  <c:v>4.5140000000000002</c:v>
                </c:pt>
                <c:pt idx="11">
                  <c:v>12.789899999999999</c:v>
                </c:pt>
              </c:numCache>
            </c:numRef>
          </c:val>
          <c:smooth val="0"/>
          <c:extLst>
            <c:ext xmlns:c16="http://schemas.microsoft.com/office/drawing/2014/chart" uri="{C3380CC4-5D6E-409C-BE32-E72D297353CC}">
              <c16:uniqueId val="{00000001-6D4B-4CC8-AE40-DA98636E162D}"/>
            </c:ext>
          </c:extLst>
        </c:ser>
        <c:ser>
          <c:idx val="4"/>
          <c:order val="2"/>
          <c:tx>
            <c:strRef>
              <c:f>discharge_rcp45!$C$8</c:f>
              <c:strCache>
                <c:ptCount val="1"/>
                <c:pt idx="0">
                  <c:v>  2046-2055</c:v>
                </c:pt>
              </c:strCache>
            </c:strRef>
          </c:tx>
          <c:spPr>
            <a:ln w="28575" cap="rnd">
              <a:solidFill>
                <a:schemeClr val="accent5"/>
              </a:solidFill>
              <a:round/>
            </a:ln>
            <a:effectLst/>
          </c:spPr>
          <c:marker>
            <c:symbol val="none"/>
          </c:marker>
          <c:cat>
            <c:numRef>
              <c:f>discharge_rcp45!$D$3:$O$3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discharge_rcp45!$AJ$8:$AU$8</c:f>
              <c:numCache>
                <c:formatCode>0.0</c:formatCode>
                <c:ptCount val="12"/>
                <c:pt idx="0">
                  <c:v>11.843999999999999</c:v>
                </c:pt>
                <c:pt idx="1">
                  <c:v>18.289200000000001</c:v>
                </c:pt>
                <c:pt idx="2">
                  <c:v>21.599399999999999</c:v>
                </c:pt>
                <c:pt idx="3">
                  <c:v>12.2964</c:v>
                </c:pt>
                <c:pt idx="4">
                  <c:v>8.6815999999999995</c:v>
                </c:pt>
                <c:pt idx="5">
                  <c:v>6.5312999999999999</c:v>
                </c:pt>
                <c:pt idx="6">
                  <c:v>6.2492999999999999</c:v>
                </c:pt>
                <c:pt idx="7">
                  <c:v>5.8803000000000001</c:v>
                </c:pt>
                <c:pt idx="8">
                  <c:v>5.2127999999999997</c:v>
                </c:pt>
                <c:pt idx="9">
                  <c:v>4.9874000000000001</c:v>
                </c:pt>
                <c:pt idx="10">
                  <c:v>4.0525000000000002</c:v>
                </c:pt>
                <c:pt idx="11">
                  <c:v>7.3410000000000002</c:v>
                </c:pt>
              </c:numCache>
            </c:numRef>
          </c:val>
          <c:smooth val="0"/>
          <c:extLst>
            <c:ext xmlns:c16="http://schemas.microsoft.com/office/drawing/2014/chart" uri="{C3380CC4-5D6E-409C-BE32-E72D297353CC}">
              <c16:uniqueId val="{00000002-6D4B-4CC8-AE40-DA98636E162D}"/>
            </c:ext>
          </c:extLst>
        </c:ser>
        <c:dLbls>
          <c:showLegendKey val="0"/>
          <c:showVal val="0"/>
          <c:showCatName val="0"/>
          <c:showSerName val="0"/>
          <c:showPercent val="0"/>
          <c:showBubbleSize val="0"/>
        </c:dLbls>
        <c:smooth val="0"/>
        <c:axId val="884041432"/>
        <c:axId val="1"/>
      </c:lineChart>
      <c:catAx>
        <c:axId val="88404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884041432"/>
        <c:crosses val="autoZero"/>
        <c:crossBetween val="between"/>
      </c:valAx>
      <c:spPr>
        <a:noFill/>
        <a:ln w="25400">
          <a:noFill/>
        </a:ln>
      </c:spPr>
    </c:plotArea>
    <c:legend>
      <c:legendPos val="r"/>
      <c:layout>
        <c:manualLayout>
          <c:xMode val="edge"/>
          <c:yMode val="edge"/>
          <c:x val="0.17037083253083188"/>
          <c:y val="0.88741739789291252"/>
          <c:w val="0.65926104761930604"/>
          <c:h val="8.2781473684040333E-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Spin" dx="22" fmlaLink="$C$15" max="21" min="1" page="10" val="2"/>
</file>

<file path=xl/ctrlProps/ctrlProp10.xml><?xml version="1.0" encoding="utf-8"?>
<formControlPr xmlns="http://schemas.microsoft.com/office/spreadsheetml/2009/9/main" objectType="CheckBox" checked="Checked" fmlaLink="$J$1" lockText="1" noThreeD="1"/>
</file>

<file path=xl/ctrlProps/ctrlProp11.xml><?xml version="1.0" encoding="utf-8"?>
<formControlPr xmlns="http://schemas.microsoft.com/office/spreadsheetml/2009/9/main" objectType="Radio" firstButton="1" fmlaLink="$O$1"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Radio" checked="Checked" firstButton="1" fmlaLink="$Q$1" lockText="1" noThreeD="1"/>
</file>

<file path=xl/ctrlProps/ctrlProp15.xml><?xml version="1.0" encoding="utf-8"?>
<formControlPr xmlns="http://schemas.microsoft.com/office/spreadsheetml/2009/9/main" objectType="Radio" checked="Checked"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fmlaLink="$P$1" lockText="1" noThreeD="1"/>
</file>

<file path=xl/ctrlProps/ctrlProp2.xml><?xml version="1.0" encoding="utf-8"?>
<formControlPr xmlns="http://schemas.microsoft.com/office/spreadsheetml/2009/9/main" objectType="CheckBox" fmlaLink="$X$1"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CheckBox" fmlaLink="$Y$1" lockText="1" noThreeD="1"/>
</file>

<file path=xl/ctrlProps/ctrlProp4.xml><?xml version="1.0" encoding="utf-8"?>
<formControlPr xmlns="http://schemas.microsoft.com/office/spreadsheetml/2009/9/main" objectType="CheckBox" checked="Checked" fmlaLink="$W$1" lockText="1" noThreeD="1"/>
</file>

<file path=xl/ctrlProps/ctrlProp5.xml><?xml version="1.0" encoding="utf-8"?>
<formControlPr xmlns="http://schemas.microsoft.com/office/spreadsheetml/2009/9/main" objectType="CheckBox" fmlaLink="$Z$1" lockText="1" noThreeD="1"/>
</file>

<file path=xl/ctrlProps/ctrlProp6.xml><?xml version="1.0" encoding="utf-8"?>
<formControlPr xmlns="http://schemas.microsoft.com/office/spreadsheetml/2009/9/main" objectType="CheckBox" fmlaLink="$AA$1" lockText="1" noThreeD="1"/>
</file>

<file path=xl/ctrlProps/ctrlProp7.xml><?xml version="1.0" encoding="utf-8"?>
<formControlPr xmlns="http://schemas.microsoft.com/office/spreadsheetml/2009/9/main" objectType="CheckBox" checked="Checked" fmlaLink="$G$1" lockText="1" noThreeD="1"/>
</file>

<file path=xl/ctrlProps/ctrlProp8.xml><?xml version="1.0" encoding="utf-8"?>
<formControlPr xmlns="http://schemas.microsoft.com/office/spreadsheetml/2009/9/main" objectType="CheckBox" checked="Checked" fmlaLink="$H$1" lockText="1" noThreeD="1"/>
</file>

<file path=xl/ctrlProps/ctrlProp9.xml><?xml version="1.0" encoding="utf-8"?>
<formControlPr xmlns="http://schemas.microsoft.com/office/spreadsheetml/2009/9/main" objectType="CheckBox" checked="Checked" fmlaLink="$I$1"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43131</xdr:rowOff>
    </xdr:from>
    <xdr:to>
      <xdr:col>4</xdr:col>
      <xdr:colOff>77637</xdr:colOff>
      <xdr:row>16</xdr:row>
      <xdr:rowOff>17252</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0" y="284671"/>
          <a:ext cx="2562045" cy="3019245"/>
        </a:xfrm>
        <a:prstGeom prst="rect">
          <a:avLst/>
        </a:prstGeom>
        <a:solidFill>
          <a:schemeClr val="accent1">
            <a:alpha val="3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mc:AlternateContent xmlns:mc="http://schemas.openxmlformats.org/markup-compatibility/2006">
    <mc:Choice xmlns:a14="http://schemas.microsoft.com/office/drawing/2010/main" Requires="a14">
      <xdr:twoCellAnchor>
        <xdr:from>
          <xdr:col>0</xdr:col>
          <xdr:colOff>258792</xdr:colOff>
          <xdr:row>12</xdr:row>
          <xdr:rowOff>181155</xdr:rowOff>
        </xdr:from>
        <xdr:to>
          <xdr:col>1</xdr:col>
          <xdr:colOff>414068</xdr:colOff>
          <xdr:row>15</xdr:row>
          <xdr:rowOff>112143</xdr:rowOff>
        </xdr:to>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25879</xdr:colOff>
          <xdr:row>4</xdr:row>
          <xdr:rowOff>34506</xdr:rowOff>
        </xdr:from>
        <xdr:to>
          <xdr:col>4</xdr:col>
          <xdr:colOff>8626</xdr:colOff>
          <xdr:row>5</xdr:row>
          <xdr:rowOff>103517</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GFDL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25879</xdr:colOff>
          <xdr:row>5</xdr:row>
          <xdr:rowOff>172528</xdr:rowOff>
        </xdr:from>
        <xdr:to>
          <xdr:col>4</xdr:col>
          <xdr:colOff>172528</xdr:colOff>
          <xdr:row>7</xdr:row>
          <xdr:rowOff>17253</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Hadgem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17253</xdr:colOff>
          <xdr:row>2</xdr:row>
          <xdr:rowOff>103517</xdr:rowOff>
        </xdr:from>
        <xdr:to>
          <xdr:col>4</xdr:col>
          <xdr:colOff>112143</xdr:colOff>
          <xdr:row>4</xdr:row>
          <xdr:rowOff>8626</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CCCCFF" mc:Ignorable="a14" a14:legacySpreadsheetColorIndex="3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Average</a:t>
              </a:r>
            </a:p>
          </xdr:txBody>
        </xdr:sp>
        <xdr:clientData/>
      </xdr:twoCellAnchor>
    </mc:Choice>
    <mc:Fallback/>
  </mc:AlternateContent>
  <xdr:twoCellAnchor>
    <xdr:from>
      <xdr:col>5</xdr:col>
      <xdr:colOff>8626</xdr:colOff>
      <xdr:row>1</xdr:row>
      <xdr:rowOff>8626</xdr:rowOff>
    </xdr:from>
    <xdr:to>
      <xdr:col>19</xdr:col>
      <xdr:colOff>155275</xdr:colOff>
      <xdr:row>16</xdr:row>
      <xdr:rowOff>112143</xdr:rowOff>
    </xdr:to>
    <xdr:graphicFrame macro="">
      <xdr:nvGraphicFramePr>
        <xdr:cNvPr id="9036961" name="Chart 8">
          <a:extLst>
            <a:ext uri="{FF2B5EF4-FFF2-40B4-BE49-F238E27FC236}">
              <a16:creationId xmlns:a16="http://schemas.microsoft.com/office/drawing/2014/main" id="{00000000-0008-0000-0100-0000A1E48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25879</xdr:colOff>
          <xdr:row>7</xdr:row>
          <xdr:rowOff>77638</xdr:rowOff>
        </xdr:from>
        <xdr:to>
          <xdr:col>4</xdr:col>
          <xdr:colOff>129396</xdr:colOff>
          <xdr:row>8</xdr:row>
          <xdr:rowOff>94891</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IPSL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43132</xdr:colOff>
          <xdr:row>8</xdr:row>
          <xdr:rowOff>120770</xdr:rowOff>
        </xdr:from>
        <xdr:to>
          <xdr:col>4</xdr:col>
          <xdr:colOff>86264</xdr:colOff>
          <xdr:row>10</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 Miroc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569343</xdr:colOff>
          <xdr:row>4</xdr:row>
          <xdr:rowOff>17253</xdr:rowOff>
        </xdr:from>
        <xdr:to>
          <xdr:col>2</xdr:col>
          <xdr:colOff>612475</xdr:colOff>
          <xdr:row>5</xdr:row>
          <xdr:rowOff>155275</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GFDL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586596</xdr:colOff>
          <xdr:row>5</xdr:row>
          <xdr:rowOff>120770</xdr:rowOff>
        </xdr:from>
        <xdr:to>
          <xdr:col>3</xdr:col>
          <xdr:colOff>43132</xdr:colOff>
          <xdr:row>7</xdr:row>
          <xdr:rowOff>34506</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Hadgem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569343</xdr:colOff>
          <xdr:row>7</xdr:row>
          <xdr:rowOff>51758</xdr:rowOff>
        </xdr:from>
        <xdr:to>
          <xdr:col>3</xdr:col>
          <xdr:colOff>25879</xdr:colOff>
          <xdr:row>8</xdr:row>
          <xdr:rowOff>146649</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IPSL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569343</xdr:colOff>
          <xdr:row>8</xdr:row>
          <xdr:rowOff>94891</xdr:rowOff>
        </xdr:from>
        <xdr:to>
          <xdr:col>2</xdr:col>
          <xdr:colOff>569343</xdr:colOff>
          <xdr:row>10</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 Miroc</a:t>
              </a:r>
            </a:p>
          </xdr:txBody>
        </xdr:sp>
        <xdr:clientData/>
      </xdr:twoCellAnchor>
    </mc:Choice>
    <mc:Fallback/>
  </mc:AlternateContent>
  <xdr:twoCellAnchor>
    <xdr:from>
      <xdr:col>5</xdr:col>
      <xdr:colOff>8626</xdr:colOff>
      <xdr:row>16</xdr:row>
      <xdr:rowOff>103517</xdr:rowOff>
    </xdr:from>
    <xdr:to>
      <xdr:col>19</xdr:col>
      <xdr:colOff>155275</xdr:colOff>
      <xdr:row>33</xdr:row>
      <xdr:rowOff>17253</xdr:rowOff>
    </xdr:to>
    <xdr:graphicFrame macro="">
      <xdr:nvGraphicFramePr>
        <xdr:cNvPr id="9036962" name="Chart 19">
          <a:extLst>
            <a:ext uri="{FF2B5EF4-FFF2-40B4-BE49-F238E27FC236}">
              <a16:creationId xmlns:a16="http://schemas.microsoft.com/office/drawing/2014/main" id="{00000000-0008-0000-0100-0000A2E48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155275</xdr:colOff>
          <xdr:row>2</xdr:row>
          <xdr:rowOff>86264</xdr:rowOff>
        </xdr:from>
        <xdr:to>
          <xdr:col>2</xdr:col>
          <xdr:colOff>0</xdr:colOff>
          <xdr:row>3</xdr:row>
          <xdr:rowOff>163902</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RCP2.6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155275</xdr:colOff>
          <xdr:row>3</xdr:row>
          <xdr:rowOff>172528</xdr:rowOff>
        </xdr:from>
        <xdr:to>
          <xdr:col>2</xdr:col>
          <xdr:colOff>51758</xdr:colOff>
          <xdr:row>5</xdr:row>
          <xdr:rowOff>34506</xdr:rowOff>
        </xdr:to>
        <xdr:sp macro="" textlink="">
          <xdr:nvSpPr>
            <xdr:cNvPr id="2061" name="Option Button 13" descr="SSP2 RCP6.0"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RCP4.5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69011</xdr:colOff>
          <xdr:row>10</xdr:row>
          <xdr:rowOff>51758</xdr:rowOff>
        </xdr:from>
        <xdr:to>
          <xdr:col>4</xdr:col>
          <xdr:colOff>25879</xdr:colOff>
          <xdr:row>11</xdr:row>
          <xdr:rowOff>163902</xdr:rowOff>
        </xdr:to>
        <xdr:sp macro="" textlink="">
          <xdr:nvSpPr>
            <xdr:cNvPr id="2101" name="Group Box 53" hidden="1">
              <a:extLst>
                <a:ext uri="{63B3BB69-23CF-44E3-9099-C40C66FF867C}">
                  <a14:compatExt spid="_x0000_s2101"/>
                </a:ext>
                <a:ext uri="{FF2B5EF4-FFF2-40B4-BE49-F238E27FC236}">
                  <a16:creationId xmlns:a16="http://schemas.microsoft.com/office/drawing/2014/main" id="{00000000-0008-0000-0100-00003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Segoe UI"/>
                  <a:cs typeface="Segoe UI"/>
                </a:rPr>
                <a:t>Socio-Eco Scenario - only for Falkenmark Index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138023</xdr:colOff>
          <xdr:row>10</xdr:row>
          <xdr:rowOff>146649</xdr:rowOff>
        </xdr:from>
        <xdr:to>
          <xdr:col>1</xdr:col>
          <xdr:colOff>379562</xdr:colOff>
          <xdr:row>11</xdr:row>
          <xdr:rowOff>163902</xdr:rowOff>
        </xdr:to>
        <xdr:sp macro="" textlink="">
          <xdr:nvSpPr>
            <xdr:cNvPr id="2102" name="Option Button 54" hidden="1">
              <a:extLst>
                <a:ext uri="{63B3BB69-23CF-44E3-9099-C40C66FF867C}">
                  <a14:compatExt spid="_x0000_s2102"/>
                </a:ext>
                <a:ext uri="{FF2B5EF4-FFF2-40B4-BE49-F238E27FC236}">
                  <a16:creationId xmlns:a16="http://schemas.microsoft.com/office/drawing/2014/main" id="{00000000-0008-0000-01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146649</xdr:colOff>
          <xdr:row>5</xdr:row>
          <xdr:rowOff>25879</xdr:rowOff>
        </xdr:from>
        <xdr:to>
          <xdr:col>1</xdr:col>
          <xdr:colOff>612475</xdr:colOff>
          <xdr:row>6</xdr:row>
          <xdr:rowOff>103517</xdr:rowOff>
        </xdr:to>
        <xdr:sp macro="" textlink="">
          <xdr:nvSpPr>
            <xdr:cNvPr id="2236" name="Option Button 188" hidden="1">
              <a:extLst>
                <a:ext uri="{63B3BB69-23CF-44E3-9099-C40C66FF867C}">
                  <a14:compatExt spid="_x0000_s2236"/>
                </a:ext>
                <a:ext uri="{FF2B5EF4-FFF2-40B4-BE49-F238E27FC236}">
                  <a16:creationId xmlns:a16="http://schemas.microsoft.com/office/drawing/2014/main" id="{00000000-0008-0000-0100-0000B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RCP6.0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215660</xdr:colOff>
          <xdr:row>10</xdr:row>
          <xdr:rowOff>138023</xdr:rowOff>
        </xdr:from>
        <xdr:to>
          <xdr:col>2</xdr:col>
          <xdr:colOff>457200</xdr:colOff>
          <xdr:row>11</xdr:row>
          <xdr:rowOff>155275</xdr:rowOff>
        </xdr:to>
        <xdr:sp macro="" textlink="">
          <xdr:nvSpPr>
            <xdr:cNvPr id="2242" name="Option Button 194" hidden="1">
              <a:extLst>
                <a:ext uri="{63B3BB69-23CF-44E3-9099-C40C66FF867C}">
                  <a14:compatExt spid="_x0000_s2242"/>
                </a:ext>
                <a:ext uri="{FF2B5EF4-FFF2-40B4-BE49-F238E27FC236}">
                  <a16:creationId xmlns:a16="http://schemas.microsoft.com/office/drawing/2014/main" id="{00000000-0008-0000-0100-0000C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SSP2-BAU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353683</xdr:colOff>
          <xdr:row>10</xdr:row>
          <xdr:rowOff>146649</xdr:rowOff>
        </xdr:from>
        <xdr:to>
          <xdr:col>3</xdr:col>
          <xdr:colOff>586596</xdr:colOff>
          <xdr:row>11</xdr:row>
          <xdr:rowOff>163902</xdr:rowOff>
        </xdr:to>
        <xdr:sp macro="" textlink="">
          <xdr:nvSpPr>
            <xdr:cNvPr id="2246" name="Option Button 198" hidden="1">
              <a:extLst>
                <a:ext uri="{63B3BB69-23CF-44E3-9099-C40C66FF867C}">
                  <a14:compatExt spid="_x0000_s2246"/>
                </a:ext>
                <a:ext uri="{FF2B5EF4-FFF2-40B4-BE49-F238E27FC236}">
                  <a16:creationId xmlns:a16="http://schemas.microsoft.com/office/drawing/2014/main" id="{00000000-0008-0000-0100-0000C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SSP3</a:t>
              </a:r>
            </a:p>
          </xdr:txBody>
        </xdr:sp>
        <xdr:clientData/>
      </xdr:twoCellAnchor>
    </mc:Choice>
    <mc:Fallback/>
  </mc:AlternateContent>
  <xdr:twoCellAnchor>
    <xdr:from>
      <xdr:col>9</xdr:col>
      <xdr:colOff>69011</xdr:colOff>
      <xdr:row>3</xdr:row>
      <xdr:rowOff>86264</xdr:rowOff>
    </xdr:from>
    <xdr:to>
      <xdr:col>15</xdr:col>
      <xdr:colOff>542568</xdr:colOff>
      <xdr:row>4</xdr:row>
      <xdr:rowOff>181155</xdr:rowOff>
    </xdr:to>
    <xdr:sp macro="" textlink="analyse!$T$37">
      <xdr:nvSpPr>
        <xdr:cNvPr id="22" name="TextBox 21">
          <a:extLst>
            <a:ext uri="{FF2B5EF4-FFF2-40B4-BE49-F238E27FC236}">
              <a16:creationId xmlns:a16="http://schemas.microsoft.com/office/drawing/2014/main" id="{00000000-0008-0000-0100-000016000000}"/>
            </a:ext>
          </a:extLst>
        </xdr:cNvPr>
        <xdr:cNvSpPr txBox="1"/>
      </xdr:nvSpPr>
      <xdr:spPr>
        <a:xfrm>
          <a:off x="6254151" y="724619"/>
          <a:ext cx="4201064" cy="293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2A83D3-8FC0-4BA6-B8A8-99FB64B8F5D9}" type="TxLink">
            <a:rPr lang="en-US" sz="1100" b="0" i="0" u="none" strike="noStrike">
              <a:solidFill>
                <a:srgbClr val="000000"/>
              </a:solidFill>
              <a:latin typeface="Calibri"/>
              <a:cs typeface="Calibri"/>
            </a:rPr>
            <a:pPr/>
            <a:t>Mean annual discharge 2010: 3616 m3/s 2050: 3841 m3/s</a:t>
          </a:fld>
          <a:endParaRPr lang="en-US" sz="1100"/>
        </a:p>
      </xdr:txBody>
    </xdr:sp>
    <xdr:clientData/>
  </xdr:twoCellAnchor>
  <xdr:twoCellAnchor>
    <xdr:from>
      <xdr:col>9</xdr:col>
      <xdr:colOff>155275</xdr:colOff>
      <xdr:row>19</xdr:row>
      <xdr:rowOff>0</xdr:rowOff>
    </xdr:from>
    <xdr:to>
      <xdr:col>16</xdr:col>
      <xdr:colOff>8626</xdr:colOff>
      <xdr:row>20</xdr:row>
      <xdr:rowOff>94891</xdr:rowOff>
    </xdr:to>
    <xdr:sp macro="" textlink="analyse!$T$51">
      <xdr:nvSpPr>
        <xdr:cNvPr id="23" name="TextBox 22">
          <a:extLst>
            <a:ext uri="{FF2B5EF4-FFF2-40B4-BE49-F238E27FC236}">
              <a16:creationId xmlns:a16="http://schemas.microsoft.com/office/drawing/2014/main" id="{00000000-0008-0000-0100-000017000000}"/>
            </a:ext>
          </a:extLst>
        </xdr:cNvPr>
        <xdr:cNvSpPr txBox="1"/>
      </xdr:nvSpPr>
      <xdr:spPr>
        <a:xfrm>
          <a:off x="6340415" y="3881887"/>
          <a:ext cx="4201064" cy="293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7BC5D6-A49E-43B4-B152-DECB2F5A622A}" type="TxLink">
            <a:rPr lang="en-US" sz="1100" b="0" i="0" u="none" strike="noStrike">
              <a:solidFill>
                <a:srgbClr val="000000"/>
              </a:solidFill>
              <a:latin typeface="Calibri"/>
              <a:cs typeface="Calibri"/>
            </a:rPr>
            <a:pPr/>
            <a:t>Mean annual discharge 2010: 461 m3/s  2050: 457 m3/s</a:t>
          </a:fld>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94891</xdr:colOff>
          <xdr:row>1</xdr:row>
          <xdr:rowOff>77638</xdr:rowOff>
        </xdr:from>
        <xdr:to>
          <xdr:col>4</xdr:col>
          <xdr:colOff>1138687</xdr:colOff>
          <xdr:row>10</xdr:row>
          <xdr:rowOff>51758</xdr:rowOff>
        </xdr:to>
        <xdr:sp macro="" textlink="">
          <xdr:nvSpPr>
            <xdr:cNvPr id="9036965" name="Group Box 3237" hidden="1">
              <a:extLst>
                <a:ext uri="{63B3BB69-23CF-44E3-9099-C40C66FF867C}">
                  <a14:compatExt spid="_x0000_s9036965"/>
                </a:ext>
                <a:ext uri="{FF2B5EF4-FFF2-40B4-BE49-F238E27FC236}">
                  <a16:creationId xmlns:a16="http://schemas.microsoft.com/office/drawing/2014/main" id="{00000000-0008-0000-0100-0000A5E489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US" sz="800" b="0" i="0" u="none" strike="noStrike" baseline="0">
                  <a:solidFill>
                    <a:srgbClr val="000000"/>
                  </a:solidFill>
                  <a:latin typeface="Segoe UI"/>
                  <a:cs typeface="Segoe UI"/>
                </a:rPr>
                <a:t>Decade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207034</xdr:colOff>
          <xdr:row>2</xdr:row>
          <xdr:rowOff>69011</xdr:rowOff>
        </xdr:from>
        <xdr:to>
          <xdr:col>4</xdr:col>
          <xdr:colOff>1086928</xdr:colOff>
          <xdr:row>3</xdr:row>
          <xdr:rowOff>94891</xdr:rowOff>
        </xdr:to>
        <xdr:sp macro="" textlink="">
          <xdr:nvSpPr>
            <xdr:cNvPr id="9036966" name="Option Button 3238" hidden="1">
              <a:extLst>
                <a:ext uri="{63B3BB69-23CF-44E3-9099-C40C66FF867C}">
                  <a14:compatExt spid="_x0000_s9036966"/>
                </a:ext>
                <a:ext uri="{FF2B5EF4-FFF2-40B4-BE49-F238E27FC236}">
                  <a16:creationId xmlns:a16="http://schemas.microsoft.com/office/drawing/2014/main" id="{00000000-0008-0000-0100-0000A6E48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2020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207034</xdr:colOff>
          <xdr:row>4</xdr:row>
          <xdr:rowOff>25879</xdr:rowOff>
        </xdr:from>
        <xdr:to>
          <xdr:col>4</xdr:col>
          <xdr:colOff>974785</xdr:colOff>
          <xdr:row>5</xdr:row>
          <xdr:rowOff>51758</xdr:rowOff>
        </xdr:to>
        <xdr:sp macro="" textlink="">
          <xdr:nvSpPr>
            <xdr:cNvPr id="9036967" name="Option Button 3239" hidden="1">
              <a:extLst>
                <a:ext uri="{63B3BB69-23CF-44E3-9099-C40C66FF867C}">
                  <a14:compatExt spid="_x0000_s9036967"/>
                </a:ext>
                <a:ext uri="{FF2B5EF4-FFF2-40B4-BE49-F238E27FC236}">
                  <a16:creationId xmlns:a16="http://schemas.microsoft.com/office/drawing/2014/main" id="{00000000-0008-0000-0100-0000A7E48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2030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207034</xdr:colOff>
          <xdr:row>5</xdr:row>
          <xdr:rowOff>120770</xdr:rowOff>
        </xdr:from>
        <xdr:to>
          <xdr:col>4</xdr:col>
          <xdr:colOff>1009291</xdr:colOff>
          <xdr:row>6</xdr:row>
          <xdr:rowOff>146649</xdr:rowOff>
        </xdr:to>
        <xdr:sp macro="" textlink="">
          <xdr:nvSpPr>
            <xdr:cNvPr id="9036968" name="Option Button 3240" hidden="1">
              <a:extLst>
                <a:ext uri="{63B3BB69-23CF-44E3-9099-C40C66FF867C}">
                  <a14:compatExt spid="_x0000_s9036968"/>
                </a:ext>
                <a:ext uri="{FF2B5EF4-FFF2-40B4-BE49-F238E27FC236}">
                  <a16:creationId xmlns:a16="http://schemas.microsoft.com/office/drawing/2014/main" id="{00000000-0008-0000-0100-0000A8E48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2040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207034</xdr:colOff>
          <xdr:row>6</xdr:row>
          <xdr:rowOff>189781</xdr:rowOff>
        </xdr:from>
        <xdr:to>
          <xdr:col>4</xdr:col>
          <xdr:colOff>1043796</xdr:colOff>
          <xdr:row>8</xdr:row>
          <xdr:rowOff>138023</xdr:rowOff>
        </xdr:to>
        <xdr:sp macro="" textlink="">
          <xdr:nvSpPr>
            <xdr:cNvPr id="9036969" name="Option Button 3241" hidden="1">
              <a:extLst>
                <a:ext uri="{63B3BB69-23CF-44E3-9099-C40C66FF867C}">
                  <a14:compatExt spid="_x0000_s9036969"/>
                </a:ext>
                <a:ext uri="{FF2B5EF4-FFF2-40B4-BE49-F238E27FC236}">
                  <a16:creationId xmlns:a16="http://schemas.microsoft.com/office/drawing/2014/main" id="{00000000-0008-0000-0100-0000A9E48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Segoe UI"/>
                  <a:cs typeface="Segoe UI"/>
                </a:rPr>
                <a:t>2050</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0</xdr:colOff>
      <xdr:row>14</xdr:row>
      <xdr:rowOff>112143</xdr:rowOff>
    </xdr:from>
    <xdr:to>
      <xdr:col>14</xdr:col>
      <xdr:colOff>310551</xdr:colOff>
      <xdr:row>29</xdr:row>
      <xdr:rowOff>8626</xdr:rowOff>
    </xdr:to>
    <xdr:graphicFrame macro="">
      <xdr:nvGraphicFramePr>
        <xdr:cNvPr id="7247473" name="Chart 1">
          <a:extLst>
            <a:ext uri="{FF2B5EF4-FFF2-40B4-BE49-F238E27FC236}">
              <a16:creationId xmlns:a16="http://schemas.microsoft.com/office/drawing/2014/main" id="{00000000-0008-0000-0600-00007196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319177</xdr:colOff>
      <xdr:row>9</xdr:row>
      <xdr:rowOff>138023</xdr:rowOff>
    </xdr:from>
    <xdr:to>
      <xdr:col>31</xdr:col>
      <xdr:colOff>8626</xdr:colOff>
      <xdr:row>24</xdr:row>
      <xdr:rowOff>25879</xdr:rowOff>
    </xdr:to>
    <xdr:graphicFrame macro="">
      <xdr:nvGraphicFramePr>
        <xdr:cNvPr id="7247474" name="Chart 2">
          <a:extLst>
            <a:ext uri="{FF2B5EF4-FFF2-40B4-BE49-F238E27FC236}">
              <a16:creationId xmlns:a16="http://schemas.microsoft.com/office/drawing/2014/main" id="{00000000-0008-0000-0600-00007296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388189</xdr:colOff>
      <xdr:row>9</xdr:row>
      <xdr:rowOff>129396</xdr:rowOff>
    </xdr:from>
    <xdr:to>
      <xdr:col>47</xdr:col>
      <xdr:colOff>77638</xdr:colOff>
      <xdr:row>24</xdr:row>
      <xdr:rowOff>17253</xdr:rowOff>
    </xdr:to>
    <xdr:graphicFrame macro="">
      <xdr:nvGraphicFramePr>
        <xdr:cNvPr id="7247475" name="Chart 3">
          <a:extLst>
            <a:ext uri="{FF2B5EF4-FFF2-40B4-BE49-F238E27FC236}">
              <a16:creationId xmlns:a16="http://schemas.microsoft.com/office/drawing/2014/main" id="{00000000-0008-0000-0600-00007396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276045</xdr:colOff>
      <xdr:row>10</xdr:row>
      <xdr:rowOff>129396</xdr:rowOff>
    </xdr:from>
    <xdr:to>
      <xdr:col>62</xdr:col>
      <xdr:colOff>586596</xdr:colOff>
      <xdr:row>25</xdr:row>
      <xdr:rowOff>17253</xdr:rowOff>
    </xdr:to>
    <xdr:graphicFrame macro="">
      <xdr:nvGraphicFramePr>
        <xdr:cNvPr id="7247476" name="Chart 4">
          <a:extLst>
            <a:ext uri="{FF2B5EF4-FFF2-40B4-BE49-F238E27FC236}">
              <a16:creationId xmlns:a16="http://schemas.microsoft.com/office/drawing/2014/main" id="{00000000-0008-0000-0600-00007496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14</xdr:row>
      <xdr:rowOff>112143</xdr:rowOff>
    </xdr:from>
    <xdr:to>
      <xdr:col>14</xdr:col>
      <xdr:colOff>319177</xdr:colOff>
      <xdr:row>29</xdr:row>
      <xdr:rowOff>8626</xdr:rowOff>
    </xdr:to>
    <xdr:graphicFrame macro="">
      <xdr:nvGraphicFramePr>
        <xdr:cNvPr id="8069517" name="Chart 1">
          <a:extLst>
            <a:ext uri="{FF2B5EF4-FFF2-40B4-BE49-F238E27FC236}">
              <a16:creationId xmlns:a16="http://schemas.microsoft.com/office/drawing/2014/main" id="{00000000-0008-0000-0700-00008D21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319177</xdr:colOff>
      <xdr:row>9</xdr:row>
      <xdr:rowOff>138023</xdr:rowOff>
    </xdr:from>
    <xdr:to>
      <xdr:col>31</xdr:col>
      <xdr:colOff>8626</xdr:colOff>
      <xdr:row>24</xdr:row>
      <xdr:rowOff>25879</xdr:rowOff>
    </xdr:to>
    <xdr:graphicFrame macro="">
      <xdr:nvGraphicFramePr>
        <xdr:cNvPr id="8069518" name="Chart 2">
          <a:extLst>
            <a:ext uri="{FF2B5EF4-FFF2-40B4-BE49-F238E27FC236}">
              <a16:creationId xmlns:a16="http://schemas.microsoft.com/office/drawing/2014/main" id="{00000000-0008-0000-0700-00008E21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388189</xdr:colOff>
      <xdr:row>9</xdr:row>
      <xdr:rowOff>129396</xdr:rowOff>
    </xdr:from>
    <xdr:to>
      <xdr:col>47</xdr:col>
      <xdr:colOff>77638</xdr:colOff>
      <xdr:row>24</xdr:row>
      <xdr:rowOff>17253</xdr:rowOff>
    </xdr:to>
    <xdr:graphicFrame macro="">
      <xdr:nvGraphicFramePr>
        <xdr:cNvPr id="8069519" name="Chart 3">
          <a:extLst>
            <a:ext uri="{FF2B5EF4-FFF2-40B4-BE49-F238E27FC236}">
              <a16:creationId xmlns:a16="http://schemas.microsoft.com/office/drawing/2014/main" id="{00000000-0008-0000-0700-00008F21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276045</xdr:colOff>
      <xdr:row>10</xdr:row>
      <xdr:rowOff>129396</xdr:rowOff>
    </xdr:from>
    <xdr:to>
      <xdr:col>62</xdr:col>
      <xdr:colOff>577970</xdr:colOff>
      <xdr:row>25</xdr:row>
      <xdr:rowOff>17253</xdr:rowOff>
    </xdr:to>
    <xdr:graphicFrame macro="">
      <xdr:nvGraphicFramePr>
        <xdr:cNvPr id="8069520" name="Chart 4">
          <a:extLst>
            <a:ext uri="{FF2B5EF4-FFF2-40B4-BE49-F238E27FC236}">
              <a16:creationId xmlns:a16="http://schemas.microsoft.com/office/drawing/2014/main" id="{00000000-0008-0000-0700-00009021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14</xdr:row>
      <xdr:rowOff>112143</xdr:rowOff>
    </xdr:from>
    <xdr:to>
      <xdr:col>14</xdr:col>
      <xdr:colOff>319177</xdr:colOff>
      <xdr:row>29</xdr:row>
      <xdr:rowOff>8626</xdr:rowOff>
    </xdr:to>
    <xdr:graphicFrame macro="">
      <xdr:nvGraphicFramePr>
        <xdr:cNvPr id="8074637" name="Chart 1">
          <a:extLst>
            <a:ext uri="{FF2B5EF4-FFF2-40B4-BE49-F238E27FC236}">
              <a16:creationId xmlns:a16="http://schemas.microsoft.com/office/drawing/2014/main" id="{00000000-0008-0000-0800-00008D35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319177</xdr:colOff>
      <xdr:row>9</xdr:row>
      <xdr:rowOff>138023</xdr:rowOff>
    </xdr:from>
    <xdr:to>
      <xdr:col>31</xdr:col>
      <xdr:colOff>8626</xdr:colOff>
      <xdr:row>24</xdr:row>
      <xdr:rowOff>25879</xdr:rowOff>
    </xdr:to>
    <xdr:graphicFrame macro="">
      <xdr:nvGraphicFramePr>
        <xdr:cNvPr id="8074638" name="Chart 2">
          <a:extLst>
            <a:ext uri="{FF2B5EF4-FFF2-40B4-BE49-F238E27FC236}">
              <a16:creationId xmlns:a16="http://schemas.microsoft.com/office/drawing/2014/main" id="{00000000-0008-0000-0800-00008E35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388189</xdr:colOff>
      <xdr:row>9</xdr:row>
      <xdr:rowOff>129396</xdr:rowOff>
    </xdr:from>
    <xdr:to>
      <xdr:col>47</xdr:col>
      <xdr:colOff>77638</xdr:colOff>
      <xdr:row>24</xdr:row>
      <xdr:rowOff>17253</xdr:rowOff>
    </xdr:to>
    <xdr:graphicFrame macro="">
      <xdr:nvGraphicFramePr>
        <xdr:cNvPr id="8074639" name="Chart 3">
          <a:extLst>
            <a:ext uri="{FF2B5EF4-FFF2-40B4-BE49-F238E27FC236}">
              <a16:creationId xmlns:a16="http://schemas.microsoft.com/office/drawing/2014/main" id="{00000000-0008-0000-0800-00008F35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276045</xdr:colOff>
      <xdr:row>10</xdr:row>
      <xdr:rowOff>129396</xdr:rowOff>
    </xdr:from>
    <xdr:to>
      <xdr:col>62</xdr:col>
      <xdr:colOff>577970</xdr:colOff>
      <xdr:row>25</xdr:row>
      <xdr:rowOff>17253</xdr:rowOff>
    </xdr:to>
    <xdr:graphicFrame macro="">
      <xdr:nvGraphicFramePr>
        <xdr:cNvPr id="8074640" name="Chart 4">
          <a:extLst>
            <a:ext uri="{FF2B5EF4-FFF2-40B4-BE49-F238E27FC236}">
              <a16:creationId xmlns:a16="http://schemas.microsoft.com/office/drawing/2014/main" id="{00000000-0008-0000-0800-00009035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7"/>
  <sheetViews>
    <sheetView topLeftCell="A22" workbookViewId="0">
      <selection activeCell="A42" sqref="A42"/>
    </sheetView>
  </sheetViews>
  <sheetFormatPr defaultRowHeight="14.3" x14ac:dyDescent="0.25"/>
  <sheetData>
    <row r="1" spans="1:20" ht="21.1" x14ac:dyDescent="0.35">
      <c r="A1" s="17" t="s">
        <v>61</v>
      </c>
      <c r="B1" s="2"/>
      <c r="C1" s="2"/>
      <c r="D1" s="2"/>
      <c r="E1" s="2"/>
      <c r="F1" s="2"/>
      <c r="G1" s="2"/>
      <c r="H1" s="2"/>
      <c r="I1" s="2"/>
      <c r="J1" s="2"/>
      <c r="K1" s="2"/>
      <c r="L1" s="2"/>
      <c r="M1" s="2"/>
      <c r="N1" s="2"/>
      <c r="O1" s="2"/>
      <c r="P1" s="2"/>
      <c r="Q1" s="2"/>
      <c r="R1" s="2"/>
      <c r="S1" s="2"/>
      <c r="T1" s="2"/>
    </row>
    <row r="2" spans="1:20" x14ac:dyDescent="0.25">
      <c r="A2" s="2" t="s">
        <v>94</v>
      </c>
      <c r="B2" s="2"/>
      <c r="C2" s="2"/>
      <c r="D2" s="2"/>
      <c r="E2" s="2"/>
      <c r="F2" s="2"/>
      <c r="G2" s="2"/>
      <c r="H2" s="2"/>
      <c r="I2" s="2"/>
      <c r="J2" s="2"/>
      <c r="K2" s="2"/>
      <c r="L2" s="2"/>
      <c r="M2" s="2"/>
      <c r="N2" s="2"/>
      <c r="O2" s="2"/>
      <c r="P2" s="2"/>
      <c r="Q2" s="2"/>
      <c r="R2" s="2"/>
      <c r="S2" s="2"/>
      <c r="T2" s="2"/>
    </row>
    <row r="3" spans="1:20" x14ac:dyDescent="0.25">
      <c r="A3" s="2"/>
      <c r="B3" s="2"/>
      <c r="C3" s="2"/>
      <c r="D3" s="2"/>
      <c r="E3" s="2"/>
      <c r="F3" s="2"/>
      <c r="G3" s="2"/>
      <c r="H3" s="2"/>
      <c r="I3" s="2"/>
      <c r="J3" s="2"/>
      <c r="K3" s="2"/>
      <c r="L3" s="2"/>
      <c r="M3" s="2"/>
      <c r="N3" s="2"/>
      <c r="O3" s="2"/>
      <c r="P3" s="2"/>
      <c r="Q3" s="2"/>
      <c r="R3" s="2"/>
      <c r="S3" s="2"/>
      <c r="T3" s="2"/>
    </row>
    <row r="4" spans="1:20" ht="48.9" customHeight="1" x14ac:dyDescent="0.25">
      <c r="A4" s="33" t="s">
        <v>89</v>
      </c>
      <c r="B4" s="33"/>
      <c r="C4" s="33"/>
      <c r="D4" s="33"/>
      <c r="E4" s="33"/>
      <c r="F4" s="33"/>
      <c r="G4" s="33"/>
      <c r="H4" s="33"/>
      <c r="I4" s="33"/>
      <c r="J4" s="33"/>
      <c r="K4" s="2"/>
      <c r="L4" s="2"/>
      <c r="M4" s="2"/>
      <c r="N4" s="2"/>
      <c r="O4" s="2"/>
      <c r="P4" s="2"/>
      <c r="Q4" s="2"/>
      <c r="R4" s="2"/>
      <c r="S4" s="2"/>
      <c r="T4" s="2"/>
    </row>
    <row r="5" spans="1:20" x14ac:dyDescent="0.25">
      <c r="A5" s="2"/>
      <c r="B5" s="2"/>
      <c r="C5" s="2"/>
      <c r="D5" s="2"/>
      <c r="E5" s="2"/>
      <c r="F5" s="2"/>
      <c r="G5" s="2"/>
      <c r="H5" s="2"/>
      <c r="I5" s="2"/>
      <c r="J5" s="2"/>
      <c r="K5" s="2"/>
      <c r="L5" s="2"/>
      <c r="M5" s="2"/>
      <c r="N5" s="2"/>
      <c r="O5" s="2"/>
      <c r="P5" s="2"/>
      <c r="Q5" s="2"/>
      <c r="R5" s="2"/>
      <c r="S5" s="2"/>
      <c r="T5" s="2"/>
    </row>
    <row r="6" spans="1:20" x14ac:dyDescent="0.25">
      <c r="A6" s="2"/>
      <c r="B6" s="2"/>
      <c r="C6" s="2"/>
      <c r="D6" s="2"/>
      <c r="E6" s="2"/>
      <c r="F6" s="2"/>
      <c r="G6" s="2"/>
      <c r="H6" s="2"/>
      <c r="I6" s="2"/>
      <c r="J6" s="2"/>
      <c r="K6" s="2"/>
      <c r="L6" s="2"/>
      <c r="M6" s="2"/>
      <c r="N6" s="2"/>
      <c r="O6" s="2"/>
      <c r="P6" s="2"/>
      <c r="Q6" s="2"/>
      <c r="R6" s="2"/>
      <c r="S6" s="2"/>
      <c r="T6" s="2"/>
    </row>
    <row r="7" spans="1:20" x14ac:dyDescent="0.25">
      <c r="A7" s="2"/>
      <c r="B7" s="2"/>
      <c r="C7" s="2"/>
      <c r="D7" s="2"/>
      <c r="E7" s="2"/>
      <c r="F7" s="2"/>
      <c r="G7" s="2"/>
      <c r="H7" s="2"/>
      <c r="I7" s="2"/>
      <c r="J7" s="2"/>
      <c r="K7" s="2"/>
      <c r="L7" s="2"/>
      <c r="M7" s="2"/>
      <c r="N7" s="2"/>
      <c r="O7" s="2"/>
      <c r="P7" s="2"/>
      <c r="Q7" s="2"/>
      <c r="R7" s="2"/>
      <c r="S7" s="2"/>
      <c r="T7" s="2"/>
    </row>
    <row r="8" spans="1:20" ht="19.05" x14ac:dyDescent="0.35">
      <c r="A8" s="10" t="s">
        <v>55</v>
      </c>
      <c r="B8" s="2"/>
      <c r="C8" s="2"/>
      <c r="D8" s="2"/>
      <c r="E8" s="10"/>
      <c r="F8" s="2"/>
      <c r="G8" s="2"/>
      <c r="H8" s="2"/>
      <c r="I8" s="10"/>
      <c r="J8" s="2"/>
      <c r="K8" s="2"/>
      <c r="L8" s="2"/>
      <c r="M8" s="10"/>
      <c r="N8" s="2"/>
      <c r="O8" s="2"/>
      <c r="P8" s="2"/>
      <c r="Q8" s="10"/>
      <c r="R8" s="2"/>
      <c r="S8" s="2"/>
      <c r="T8" s="2"/>
    </row>
    <row r="9" spans="1:20" x14ac:dyDescent="0.25">
      <c r="A9" s="2" t="s">
        <v>56</v>
      </c>
      <c r="B9" s="2"/>
      <c r="C9" s="2"/>
      <c r="D9" s="2"/>
      <c r="E9" s="2"/>
      <c r="F9" s="2"/>
      <c r="G9" s="2"/>
      <c r="H9" s="2"/>
      <c r="I9" s="2"/>
      <c r="J9" s="2"/>
      <c r="K9" s="2"/>
      <c r="L9" s="2"/>
      <c r="M9" s="2"/>
      <c r="N9" s="2"/>
      <c r="O9" s="2"/>
      <c r="P9" s="2"/>
      <c r="Q9" s="2"/>
      <c r="R9" s="2"/>
      <c r="S9" s="2"/>
      <c r="T9" s="2"/>
    </row>
    <row r="10" spans="1:20" x14ac:dyDescent="0.25">
      <c r="A10" s="2" t="s">
        <v>57</v>
      </c>
      <c r="B10" s="2"/>
      <c r="C10" s="2"/>
      <c r="D10" s="2"/>
      <c r="E10" s="2"/>
      <c r="F10" s="2"/>
      <c r="G10" s="2"/>
      <c r="H10" s="2"/>
      <c r="I10" s="2"/>
      <c r="J10" s="2"/>
      <c r="K10" s="2"/>
      <c r="L10" s="2"/>
      <c r="M10" s="2"/>
      <c r="N10" s="2"/>
      <c r="O10" s="2"/>
      <c r="P10" s="2"/>
      <c r="Q10" s="2"/>
      <c r="R10" s="2"/>
      <c r="S10" s="2"/>
      <c r="T10" s="2"/>
    </row>
    <row r="11" spans="1:20" x14ac:dyDescent="0.25">
      <c r="A11" s="2"/>
      <c r="B11" s="2"/>
      <c r="C11" s="2"/>
      <c r="D11" s="2"/>
      <c r="E11" s="2"/>
      <c r="F11" s="2"/>
      <c r="G11" s="2"/>
      <c r="H11" s="2"/>
      <c r="I11" s="2"/>
      <c r="J11" s="2"/>
      <c r="K11" s="2"/>
      <c r="L11" s="2"/>
      <c r="M11" s="2"/>
      <c r="N11" s="2"/>
      <c r="O11" s="2"/>
      <c r="P11" s="2"/>
      <c r="Q11" s="2"/>
      <c r="R11" s="2"/>
      <c r="S11" s="2"/>
      <c r="T11" s="2"/>
    </row>
    <row r="12" spans="1:20" ht="19.05" x14ac:dyDescent="0.35">
      <c r="A12" s="10" t="s">
        <v>58</v>
      </c>
      <c r="B12" s="2"/>
      <c r="C12" s="2"/>
      <c r="D12" s="2"/>
      <c r="E12" s="10"/>
      <c r="F12" s="2"/>
      <c r="G12" s="2"/>
      <c r="H12" s="2"/>
      <c r="I12" s="10"/>
      <c r="J12" s="2"/>
      <c r="K12" s="2"/>
      <c r="L12" s="2"/>
      <c r="M12" s="10"/>
      <c r="N12" s="2"/>
      <c r="O12" s="2"/>
      <c r="P12" s="2"/>
      <c r="Q12" s="10"/>
      <c r="R12" s="2"/>
      <c r="S12" s="2"/>
      <c r="T12" s="2"/>
    </row>
    <row r="13" spans="1:20" x14ac:dyDescent="0.25">
      <c r="A13" s="1" t="s">
        <v>59</v>
      </c>
      <c r="B13" s="2"/>
      <c r="C13" s="2"/>
      <c r="D13" s="2"/>
      <c r="E13" s="1"/>
      <c r="F13" s="2"/>
      <c r="G13" s="2"/>
      <c r="H13" s="2"/>
      <c r="I13" s="1"/>
      <c r="J13" s="2"/>
      <c r="K13" s="2"/>
      <c r="L13" s="2"/>
      <c r="M13" s="1"/>
      <c r="N13" s="2"/>
      <c r="O13" s="2"/>
      <c r="P13" s="2"/>
      <c r="Q13" s="1"/>
      <c r="R13" s="2"/>
      <c r="S13" s="2"/>
      <c r="T13" s="2"/>
    </row>
    <row r="14" spans="1:20" x14ac:dyDescent="0.25">
      <c r="A14" s="2" t="s">
        <v>84</v>
      </c>
      <c r="B14" s="2"/>
      <c r="C14" s="2" t="s">
        <v>85</v>
      </c>
      <c r="D14" s="2"/>
      <c r="E14" s="2"/>
      <c r="F14" s="1"/>
      <c r="G14" s="2"/>
      <c r="H14" s="2"/>
      <c r="I14" s="33" t="s">
        <v>86</v>
      </c>
      <c r="J14" s="33"/>
      <c r="K14" s="33"/>
      <c r="L14" s="33"/>
      <c r="M14" s="33"/>
      <c r="N14" s="33"/>
      <c r="O14" s="33"/>
      <c r="P14" s="33"/>
      <c r="Q14" s="33"/>
      <c r="R14" s="33"/>
      <c r="S14" s="33"/>
      <c r="T14" s="33"/>
    </row>
    <row r="15" spans="1:20" x14ac:dyDescent="0.25">
      <c r="A15" s="2" t="s">
        <v>87</v>
      </c>
      <c r="B15" s="2"/>
      <c r="C15" s="2" t="s">
        <v>88</v>
      </c>
      <c r="D15" s="2"/>
      <c r="E15" s="2"/>
      <c r="F15" s="2"/>
      <c r="G15" s="2"/>
      <c r="H15" s="2"/>
      <c r="I15" s="33"/>
      <c r="J15" s="33"/>
      <c r="K15" s="33"/>
      <c r="L15" s="33"/>
      <c r="M15" s="33"/>
      <c r="N15" s="33"/>
      <c r="O15" s="33"/>
      <c r="P15" s="33"/>
      <c r="Q15" s="33"/>
      <c r="R15" s="33"/>
      <c r="S15" s="33"/>
      <c r="T15" s="33"/>
    </row>
    <row r="16" spans="1:20" x14ac:dyDescent="0.25">
      <c r="A16" s="2"/>
      <c r="B16" s="2"/>
      <c r="C16" s="2"/>
      <c r="D16" s="2"/>
      <c r="E16" s="2"/>
      <c r="F16" s="2"/>
      <c r="G16" s="2"/>
      <c r="H16" s="2"/>
      <c r="I16" s="33"/>
      <c r="J16" s="33"/>
      <c r="K16" s="33"/>
      <c r="L16" s="33"/>
      <c r="M16" s="33"/>
      <c r="N16" s="33"/>
      <c r="O16" s="33"/>
      <c r="P16" s="33"/>
      <c r="Q16" s="33"/>
      <c r="R16" s="33"/>
      <c r="S16" s="33"/>
      <c r="T16" s="33"/>
    </row>
    <row r="17" spans="1:20" x14ac:dyDescent="0.25">
      <c r="A17" s="2"/>
      <c r="B17" s="2"/>
      <c r="C17" s="2"/>
      <c r="D17" s="2"/>
      <c r="E17" s="2"/>
      <c r="F17" s="2"/>
      <c r="G17" s="2"/>
      <c r="H17" s="2"/>
      <c r="I17" s="33"/>
      <c r="J17" s="33"/>
      <c r="K17" s="33"/>
      <c r="L17" s="33"/>
      <c r="M17" s="33"/>
      <c r="N17" s="33"/>
      <c r="O17" s="33"/>
      <c r="P17" s="33"/>
      <c r="Q17" s="33"/>
      <c r="R17" s="33"/>
      <c r="S17" s="33"/>
      <c r="T17" s="33"/>
    </row>
    <row r="18" spans="1:20" ht="19.05" x14ac:dyDescent="0.35">
      <c r="A18" s="10" t="s">
        <v>36</v>
      </c>
      <c r="B18" s="2"/>
      <c r="C18" s="2"/>
      <c r="D18" s="2"/>
      <c r="E18" s="2"/>
      <c r="F18" s="2"/>
      <c r="G18" s="2"/>
      <c r="H18" s="2"/>
      <c r="I18" s="2"/>
      <c r="J18" s="2"/>
      <c r="K18" s="2"/>
      <c r="L18" s="2"/>
      <c r="M18" s="2"/>
      <c r="N18" s="2"/>
      <c r="O18" s="2"/>
      <c r="P18" s="2"/>
      <c r="Q18" s="2"/>
      <c r="R18" s="2"/>
      <c r="S18" s="2"/>
      <c r="T18" s="2"/>
    </row>
    <row r="19" spans="1:20" x14ac:dyDescent="0.25">
      <c r="A19" s="1" t="s">
        <v>30</v>
      </c>
      <c r="B19" s="2"/>
      <c r="C19" s="2"/>
      <c r="D19" s="2"/>
      <c r="E19" s="2"/>
      <c r="F19" s="2"/>
      <c r="G19" s="2"/>
      <c r="H19" s="2"/>
      <c r="I19" s="2"/>
      <c r="J19" s="2"/>
      <c r="K19" s="2"/>
      <c r="L19" s="2"/>
      <c r="M19" s="2"/>
      <c r="N19" s="2"/>
      <c r="O19" s="2"/>
      <c r="P19" s="2"/>
      <c r="Q19" s="2"/>
      <c r="R19" s="2"/>
      <c r="S19" s="2"/>
      <c r="T19" s="2"/>
    </row>
    <row r="20" spans="1:20" x14ac:dyDescent="0.25">
      <c r="A20" s="2" t="s">
        <v>37</v>
      </c>
      <c r="B20" s="2"/>
      <c r="C20" s="2"/>
      <c r="D20" s="2"/>
      <c r="E20" s="2"/>
      <c r="F20" s="2"/>
      <c r="G20" s="2"/>
      <c r="H20" s="2"/>
      <c r="I20" s="2"/>
      <c r="J20" s="2"/>
      <c r="K20" s="2"/>
      <c r="L20" s="2"/>
      <c r="M20" s="2"/>
      <c r="N20" s="2"/>
      <c r="O20" s="2"/>
      <c r="P20" s="2"/>
      <c r="Q20" s="2"/>
      <c r="R20" s="2"/>
      <c r="S20" s="2"/>
      <c r="T20" s="2"/>
    </row>
    <row r="21" spans="1:20" x14ac:dyDescent="0.25">
      <c r="A21" s="2" t="s">
        <v>38</v>
      </c>
      <c r="B21" s="2"/>
      <c r="C21" s="2"/>
      <c r="D21" s="2"/>
      <c r="E21" s="2"/>
      <c r="F21" s="2"/>
      <c r="G21" s="2"/>
      <c r="H21" s="2"/>
      <c r="I21" s="2"/>
      <c r="J21" s="2"/>
      <c r="K21" s="2"/>
      <c r="L21" s="2"/>
      <c r="M21" s="2"/>
      <c r="N21" s="2"/>
      <c r="O21" s="2"/>
      <c r="P21" s="2"/>
      <c r="Q21" s="2"/>
      <c r="R21" s="2"/>
      <c r="S21" s="2"/>
      <c r="T21" s="2"/>
    </row>
    <row r="22" spans="1:20" s="10" customFormat="1" ht="19.05" x14ac:dyDescent="0.35">
      <c r="A22" s="2" t="s">
        <v>39</v>
      </c>
      <c r="B22" s="2" t="s">
        <v>40</v>
      </c>
      <c r="C22" s="2"/>
      <c r="D22" s="2"/>
      <c r="E22" s="2"/>
      <c r="F22" s="2"/>
      <c r="G22" s="2"/>
      <c r="H22" s="2"/>
      <c r="I22" s="2"/>
      <c r="J22" s="2"/>
      <c r="K22" s="2"/>
      <c r="L22" s="2"/>
      <c r="M22" s="2"/>
      <c r="N22" s="2"/>
      <c r="O22" s="2"/>
      <c r="P22" s="2"/>
      <c r="Q22" s="2"/>
      <c r="R22" s="2"/>
      <c r="S22" s="2"/>
      <c r="T22" s="2"/>
    </row>
    <row r="23" spans="1:20" x14ac:dyDescent="0.25">
      <c r="A23" s="2" t="s">
        <v>41</v>
      </c>
      <c r="B23" s="2" t="s">
        <v>42</v>
      </c>
      <c r="C23" s="2"/>
      <c r="D23" s="2" t="s">
        <v>43</v>
      </c>
      <c r="E23" s="2"/>
      <c r="F23" s="2"/>
      <c r="G23" s="2"/>
      <c r="H23" s="2"/>
      <c r="I23" s="2"/>
      <c r="J23" s="2"/>
      <c r="K23" s="2"/>
      <c r="L23" s="2"/>
      <c r="M23" s="2"/>
      <c r="N23" s="2"/>
      <c r="O23" s="2"/>
      <c r="P23" s="2"/>
      <c r="Q23" s="2"/>
      <c r="R23" s="2"/>
      <c r="S23" s="2"/>
      <c r="T23" s="2"/>
    </row>
    <row r="24" spans="1:20" x14ac:dyDescent="0.25">
      <c r="A24" s="2" t="s">
        <v>44</v>
      </c>
      <c r="B24" s="2" t="s">
        <v>45</v>
      </c>
      <c r="C24" s="2"/>
      <c r="D24" s="2"/>
      <c r="E24" s="2"/>
      <c r="F24" s="2"/>
      <c r="G24" s="2"/>
      <c r="H24" s="2"/>
      <c r="I24" s="2"/>
      <c r="J24" s="2"/>
      <c r="K24" s="2"/>
      <c r="L24" s="2"/>
      <c r="M24" s="2"/>
      <c r="N24" s="2"/>
      <c r="O24" s="2"/>
      <c r="P24" s="2"/>
      <c r="Q24" s="2"/>
      <c r="R24" s="2"/>
      <c r="S24" s="2"/>
      <c r="T24" s="2"/>
    </row>
    <row r="25" spans="1:20" x14ac:dyDescent="0.25">
      <c r="A25" s="2" t="s">
        <v>46</v>
      </c>
      <c r="B25" s="2" t="s">
        <v>47</v>
      </c>
      <c r="C25" s="2"/>
      <c r="D25" s="2" t="s">
        <v>48</v>
      </c>
      <c r="E25" s="2"/>
      <c r="F25" s="2"/>
      <c r="G25" s="2"/>
      <c r="H25" s="2"/>
      <c r="I25" s="2"/>
      <c r="J25" s="2"/>
      <c r="K25" s="2"/>
      <c r="L25" s="2"/>
      <c r="M25" s="2"/>
      <c r="N25" s="2"/>
      <c r="O25" s="2"/>
      <c r="P25" s="2"/>
      <c r="Q25" s="2"/>
      <c r="R25" s="2"/>
      <c r="S25" s="2"/>
      <c r="T25" s="2"/>
    </row>
    <row r="26" spans="1:20" x14ac:dyDescent="0.25">
      <c r="A26" s="2"/>
      <c r="B26" s="2"/>
      <c r="C26" s="2"/>
      <c r="D26" s="2"/>
      <c r="E26" s="2"/>
      <c r="F26" s="2"/>
      <c r="G26" s="2"/>
      <c r="H26" s="2"/>
      <c r="I26" s="2"/>
      <c r="J26" s="2"/>
      <c r="K26" s="2"/>
      <c r="L26" s="2"/>
      <c r="M26" s="2"/>
      <c r="N26" s="2"/>
      <c r="O26" s="2"/>
      <c r="P26" s="2"/>
      <c r="Q26" s="2"/>
      <c r="R26" s="2"/>
      <c r="S26" s="2"/>
      <c r="T26" s="2"/>
    </row>
    <row r="27" spans="1:20" x14ac:dyDescent="0.25">
      <c r="A27" s="1" t="s">
        <v>31</v>
      </c>
      <c r="B27" s="2"/>
      <c r="C27" s="2"/>
      <c r="D27" s="2"/>
      <c r="E27" s="2"/>
      <c r="F27" s="2"/>
      <c r="G27" s="2"/>
      <c r="H27" s="2"/>
      <c r="I27" s="2"/>
      <c r="J27" s="2"/>
      <c r="K27" s="2"/>
      <c r="L27" s="2"/>
      <c r="M27" s="2"/>
      <c r="N27" s="2"/>
      <c r="O27" s="2"/>
      <c r="P27" s="2"/>
      <c r="Q27" s="2"/>
      <c r="R27" s="2"/>
      <c r="S27" s="2"/>
      <c r="T27" s="2"/>
    </row>
    <row r="28" spans="1:20" x14ac:dyDescent="0.25">
      <c r="A28" s="2" t="s">
        <v>49</v>
      </c>
      <c r="B28" s="2"/>
      <c r="C28" s="2"/>
      <c r="D28" s="2"/>
      <c r="E28" s="2"/>
      <c r="F28" s="2"/>
      <c r="G28" s="2"/>
      <c r="H28" s="2"/>
      <c r="I28" s="2"/>
      <c r="J28" s="2"/>
      <c r="K28" s="2"/>
      <c r="L28" s="2"/>
      <c r="M28" s="2"/>
      <c r="N28" s="2"/>
      <c r="O28" s="2"/>
      <c r="P28" s="2"/>
      <c r="Q28" s="2"/>
      <c r="R28" s="2"/>
      <c r="S28" s="2"/>
      <c r="T28" s="2"/>
    </row>
    <row r="29" spans="1:20" x14ac:dyDescent="0.25">
      <c r="A29" s="2"/>
      <c r="B29" s="2"/>
      <c r="C29" s="2"/>
      <c r="D29" s="2"/>
      <c r="E29" s="2"/>
      <c r="F29" s="2"/>
      <c r="G29" s="2"/>
      <c r="H29" s="2"/>
      <c r="I29" s="2"/>
      <c r="J29" s="2"/>
      <c r="K29" s="2"/>
      <c r="L29" s="2"/>
      <c r="M29" s="2"/>
      <c r="N29" s="2"/>
      <c r="O29" s="2"/>
      <c r="P29" s="2"/>
      <c r="Q29" s="2"/>
      <c r="R29" s="2"/>
      <c r="S29" s="2"/>
      <c r="T29" s="2"/>
    </row>
    <row r="30" spans="1:20" ht="19.05" x14ac:dyDescent="0.35">
      <c r="A30" s="10" t="s">
        <v>50</v>
      </c>
      <c r="B30" s="10"/>
      <c r="C30" s="10"/>
      <c r="D30" s="10"/>
      <c r="E30" s="10"/>
      <c r="F30" s="10"/>
      <c r="G30" s="10"/>
      <c r="H30" s="10"/>
      <c r="I30" s="10"/>
      <c r="J30" s="10"/>
      <c r="K30" s="10"/>
      <c r="L30" s="10"/>
      <c r="M30" s="10"/>
      <c r="N30" s="10"/>
      <c r="O30" s="10"/>
      <c r="P30" s="10"/>
      <c r="Q30" s="10"/>
      <c r="R30" s="10"/>
      <c r="S30" s="10"/>
      <c r="T30" s="10"/>
    </row>
    <row r="31" spans="1:20" x14ac:dyDescent="0.25">
      <c r="A31" s="2" t="s">
        <v>51</v>
      </c>
      <c r="B31" s="2"/>
      <c r="C31" s="2"/>
      <c r="D31" s="2"/>
      <c r="E31" s="2"/>
      <c r="F31" s="2"/>
      <c r="G31" s="2"/>
      <c r="H31" s="2"/>
      <c r="I31" s="2"/>
      <c r="J31" s="2"/>
      <c r="K31" s="2"/>
      <c r="L31" s="2"/>
      <c r="M31" s="2"/>
      <c r="N31" s="2"/>
      <c r="O31" s="2"/>
      <c r="P31" s="2"/>
      <c r="Q31" s="2"/>
      <c r="R31" s="2"/>
      <c r="S31" s="2"/>
      <c r="T31" s="2"/>
    </row>
    <row r="32" spans="1:20" x14ac:dyDescent="0.25">
      <c r="A32" s="2"/>
      <c r="B32" s="2"/>
      <c r="C32" s="2"/>
      <c r="D32" s="2"/>
      <c r="E32" s="2"/>
      <c r="F32" s="2"/>
      <c r="G32" s="2"/>
      <c r="H32" s="2"/>
      <c r="I32" s="2"/>
      <c r="J32" s="2"/>
      <c r="K32" s="2"/>
      <c r="L32" s="2"/>
      <c r="M32" s="2"/>
      <c r="N32" s="2"/>
      <c r="O32" s="2"/>
      <c r="P32" s="2"/>
      <c r="Q32" s="2"/>
      <c r="R32" s="2"/>
      <c r="S32" s="2"/>
      <c r="T32" s="2"/>
    </row>
    <row r="33" spans="1:20" ht="16.3" x14ac:dyDescent="0.3">
      <c r="A33" s="18" t="s">
        <v>55</v>
      </c>
      <c r="B33" s="2"/>
      <c r="C33" s="2"/>
      <c r="D33" s="2"/>
      <c r="E33" s="2"/>
      <c r="F33" s="2"/>
      <c r="G33" s="2"/>
      <c r="H33" s="2"/>
      <c r="I33" s="2"/>
      <c r="J33" s="2"/>
      <c r="K33" s="2"/>
      <c r="L33" s="2"/>
      <c r="M33" s="2"/>
      <c r="N33" s="2"/>
      <c r="O33" s="2"/>
      <c r="P33" s="2"/>
      <c r="Q33" s="2"/>
      <c r="R33" s="2"/>
      <c r="S33" s="2"/>
      <c r="T33" s="2"/>
    </row>
    <row r="34" spans="1:20" ht="78.8" customHeight="1" x14ac:dyDescent="0.25">
      <c r="A34" s="19" t="s">
        <v>90</v>
      </c>
      <c r="B34" s="33" t="s">
        <v>91</v>
      </c>
      <c r="C34" s="33"/>
      <c r="D34" s="33"/>
      <c r="E34" s="33"/>
      <c r="F34" s="33"/>
      <c r="G34" s="33"/>
      <c r="H34" s="33"/>
      <c r="I34" s="33"/>
      <c r="J34" s="2"/>
      <c r="K34" s="2"/>
      <c r="L34" s="2"/>
      <c r="M34" s="2"/>
      <c r="N34" s="2"/>
      <c r="O34" s="2"/>
      <c r="P34" s="2"/>
      <c r="Q34" s="2"/>
      <c r="R34" s="2"/>
      <c r="S34" s="2"/>
      <c r="T34" s="2"/>
    </row>
    <row r="35" spans="1:20" ht="76.099999999999994" customHeight="1" x14ac:dyDescent="0.25">
      <c r="A35" s="19" t="s">
        <v>92</v>
      </c>
      <c r="B35" s="33" t="s">
        <v>93</v>
      </c>
      <c r="C35" s="33"/>
      <c r="D35" s="33"/>
      <c r="E35" s="33"/>
      <c r="F35" s="33"/>
      <c r="G35" s="33"/>
      <c r="H35" s="33"/>
      <c r="I35" s="33"/>
      <c r="J35" s="2"/>
      <c r="K35" s="2"/>
      <c r="L35" s="2"/>
      <c r="M35" s="2"/>
      <c r="N35" s="2"/>
      <c r="O35" s="2"/>
      <c r="P35" s="2"/>
      <c r="Q35" s="2"/>
      <c r="R35" s="2"/>
      <c r="S35" s="2"/>
      <c r="T35" s="2"/>
    </row>
    <row r="36" spans="1:20" x14ac:dyDescent="0.25">
      <c r="A36" s="2"/>
      <c r="B36" s="2"/>
      <c r="C36" s="2"/>
      <c r="D36" s="2"/>
      <c r="E36" s="2"/>
      <c r="F36" s="2"/>
      <c r="G36" s="2"/>
      <c r="H36" s="2"/>
      <c r="I36" s="2"/>
      <c r="J36" s="2"/>
      <c r="K36" s="2"/>
      <c r="L36" s="2"/>
      <c r="M36" s="2"/>
      <c r="N36" s="2"/>
      <c r="O36" s="2"/>
      <c r="P36" s="2"/>
      <c r="Q36" s="2"/>
      <c r="R36" s="2"/>
      <c r="S36" s="2"/>
      <c r="T36" s="2"/>
    </row>
    <row r="37" spans="1:20" x14ac:dyDescent="0.25">
      <c r="A37" s="2"/>
      <c r="B37" s="2"/>
      <c r="C37" s="2"/>
      <c r="D37" s="2"/>
      <c r="E37" s="2"/>
      <c r="F37" s="2"/>
      <c r="G37" s="2"/>
      <c r="H37" s="2"/>
      <c r="I37" s="2"/>
      <c r="J37" s="2"/>
      <c r="K37" s="2"/>
      <c r="L37" s="2"/>
      <c r="M37" s="2"/>
      <c r="N37" s="2"/>
      <c r="O37" s="2"/>
      <c r="P37" s="2"/>
      <c r="Q37" s="2"/>
      <c r="R37" s="2"/>
      <c r="S37" s="2"/>
      <c r="T37" s="2"/>
    </row>
  </sheetData>
  <mergeCells count="4">
    <mergeCell ref="A4:J4"/>
    <mergeCell ref="I14:T17"/>
    <mergeCell ref="B34:I34"/>
    <mergeCell ref="B35:I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94"/>
  <sheetViews>
    <sheetView tabSelected="1" workbookViewId="0">
      <selection activeCell="O95" sqref="O95"/>
    </sheetView>
  </sheetViews>
  <sheetFormatPr defaultRowHeight="14.3" x14ac:dyDescent="0.25"/>
  <cols>
    <col min="5" max="5" width="17.625" customWidth="1"/>
    <col min="23" max="23" width="15.875" customWidth="1"/>
    <col min="25" max="25" width="12.875" customWidth="1"/>
  </cols>
  <sheetData>
    <row r="1" spans="1:33" ht="19.05" x14ac:dyDescent="0.35">
      <c r="A1" s="10" t="s">
        <v>61</v>
      </c>
      <c r="E1" s="10" t="str">
        <f ca="1">CONCATENATE(A1," ",choosen!C1)</f>
        <v>Discharge RPC6.0</v>
      </c>
      <c r="G1" s="20" t="b">
        <v>1</v>
      </c>
      <c r="H1" s="20" t="b">
        <v>1</v>
      </c>
      <c r="I1" s="20" t="b">
        <v>1</v>
      </c>
      <c r="J1" s="20" t="b">
        <v>1</v>
      </c>
      <c r="K1" s="20">
        <f>G1+H1+I1+J1</f>
        <v>4</v>
      </c>
      <c r="L1" s="21">
        <f>C15</f>
        <v>2</v>
      </c>
      <c r="M1" s="22">
        <f>L1*9</f>
        <v>18</v>
      </c>
      <c r="N1" s="22">
        <f>L1*5</f>
        <v>10</v>
      </c>
      <c r="O1" s="20">
        <v>3</v>
      </c>
      <c r="P1" s="20">
        <v>4</v>
      </c>
      <c r="Q1">
        <v>1</v>
      </c>
      <c r="W1" s="15" t="b">
        <v>1</v>
      </c>
      <c r="X1" s="15" t="b">
        <v>0</v>
      </c>
      <c r="Y1" s="15" t="b">
        <v>0</v>
      </c>
      <c r="Z1" s="15" t="b">
        <v>0</v>
      </c>
      <c r="AA1" s="15" t="b">
        <v>0</v>
      </c>
      <c r="AB1" s="15"/>
      <c r="AC1" s="15" t="str">
        <f ca="1">CONCATENATE(E1," - Zambezi basin")</f>
        <v>Discharge RPC6.0 - Zambezi basin</v>
      </c>
      <c r="AD1" s="15"/>
      <c r="AE1" s="15"/>
      <c r="AF1" s="15"/>
      <c r="AG1" s="15"/>
    </row>
    <row r="2" spans="1:33" ht="15.8" customHeight="1" x14ac:dyDescent="0.35">
      <c r="A2" s="12" t="s">
        <v>60</v>
      </c>
      <c r="C2" s="12" t="s">
        <v>30</v>
      </c>
      <c r="D2" s="12" t="s">
        <v>31</v>
      </c>
      <c r="E2" s="10"/>
      <c r="G2" s="20"/>
      <c r="H2" s="20"/>
      <c r="I2" s="20"/>
      <c r="J2" s="20"/>
      <c r="K2" s="20"/>
      <c r="L2" s="20"/>
      <c r="M2" s="20"/>
      <c r="N2" s="20"/>
      <c r="O2" s="20"/>
      <c r="P2" s="20"/>
    </row>
    <row r="3" spans="1:33" ht="15.8" customHeight="1" x14ac:dyDescent="0.35">
      <c r="E3" s="10"/>
    </row>
    <row r="4" spans="1:33" ht="15.8" customHeight="1" x14ac:dyDescent="0.35">
      <c r="E4" s="10"/>
    </row>
    <row r="5" spans="1:33" ht="15.8" customHeight="1" x14ac:dyDescent="0.35">
      <c r="E5" s="10"/>
    </row>
    <row r="6" spans="1:33" ht="15.8" customHeight="1" x14ac:dyDescent="0.35">
      <c r="E6" s="10"/>
    </row>
    <row r="7" spans="1:33" ht="15.8" customHeight="1" x14ac:dyDescent="0.35">
      <c r="E7" s="10"/>
    </row>
    <row r="8" spans="1:33" ht="15.8" customHeight="1" x14ac:dyDescent="0.35">
      <c r="E8" s="10"/>
    </row>
    <row r="9" spans="1:33" ht="15.8" customHeight="1" x14ac:dyDescent="0.35">
      <c r="E9" s="10"/>
    </row>
    <row r="10" spans="1:33" ht="15.8" customHeight="1" x14ac:dyDescent="0.35">
      <c r="E10" s="10"/>
    </row>
    <row r="11" spans="1:33" ht="15.8" customHeight="1" x14ac:dyDescent="0.35">
      <c r="E11" s="10"/>
    </row>
    <row r="12" spans="1:33" ht="15.8" customHeight="1" x14ac:dyDescent="0.35">
      <c r="E12" s="10"/>
    </row>
    <row r="13" spans="1:33" ht="15.8" customHeight="1" x14ac:dyDescent="0.35">
      <c r="C13" s="12" t="s">
        <v>32</v>
      </c>
      <c r="E13" s="10"/>
    </row>
    <row r="14" spans="1:33" ht="15.8" customHeight="1" x14ac:dyDescent="0.35">
      <c r="E14" s="10"/>
    </row>
    <row r="15" spans="1:33" ht="21.25" customHeight="1" x14ac:dyDescent="0.35">
      <c r="C15" s="13">
        <v>2</v>
      </c>
      <c r="E15" s="10"/>
    </row>
    <row r="16" spans="1:33" ht="15.8" customHeight="1" x14ac:dyDescent="0.35">
      <c r="E16" s="10"/>
    </row>
    <row r="17" spans="5:5" ht="15.8" customHeight="1" x14ac:dyDescent="0.35">
      <c r="E17" s="10"/>
    </row>
    <row r="18" spans="5:5" ht="15.8" customHeight="1" x14ac:dyDescent="0.35">
      <c r="E18" s="10"/>
    </row>
    <row r="19" spans="5:5" ht="15.8" customHeight="1" x14ac:dyDescent="0.35">
      <c r="E19" s="10"/>
    </row>
    <row r="20" spans="5:5" ht="15.8" customHeight="1" x14ac:dyDescent="0.35">
      <c r="E20" s="10"/>
    </row>
    <row r="21" spans="5:5" ht="15.8" customHeight="1" x14ac:dyDescent="0.35">
      <c r="E21" s="10"/>
    </row>
    <row r="22" spans="5:5" ht="15.8" customHeight="1" x14ac:dyDescent="0.35">
      <c r="E22" s="10"/>
    </row>
    <row r="23" spans="5:5" ht="15.8" customHeight="1" x14ac:dyDescent="0.35">
      <c r="E23" s="10"/>
    </row>
    <row r="24" spans="5:5" ht="15.8" customHeight="1" x14ac:dyDescent="0.35">
      <c r="E24" s="10"/>
    </row>
    <row r="25" spans="5:5" ht="15.8" customHeight="1" x14ac:dyDescent="0.35">
      <c r="E25" s="10"/>
    </row>
    <row r="26" spans="5:5" ht="15.8" customHeight="1" x14ac:dyDescent="0.35">
      <c r="E26" s="10"/>
    </row>
    <row r="27" spans="5:5" ht="15.8" customHeight="1" x14ac:dyDescent="0.35">
      <c r="E27" s="10"/>
    </row>
    <row r="28" spans="5:5" ht="15.8" customHeight="1" x14ac:dyDescent="0.35">
      <c r="E28" s="10"/>
    </row>
    <row r="29" spans="5:5" ht="15.8" customHeight="1" x14ac:dyDescent="0.35">
      <c r="E29" s="10"/>
    </row>
    <row r="30" spans="5:5" ht="15.8" customHeight="1" x14ac:dyDescent="0.35">
      <c r="E30" s="10"/>
    </row>
    <row r="31" spans="5:5" ht="15.8" customHeight="1" x14ac:dyDescent="0.35">
      <c r="E31" s="10"/>
    </row>
    <row r="32" spans="5:5" ht="15.8" customHeight="1" x14ac:dyDescent="0.35">
      <c r="E32" s="10"/>
    </row>
    <row r="33" spans="3:20" ht="15.8" customHeight="1" x14ac:dyDescent="0.35">
      <c r="E33" s="10"/>
    </row>
    <row r="34" spans="3:20" ht="15.8" customHeight="1" x14ac:dyDescent="0.35">
      <c r="E34" s="10"/>
    </row>
    <row r="35" spans="3:20" ht="15.8" customHeight="1" x14ac:dyDescent="0.35">
      <c r="E35" s="10"/>
    </row>
    <row r="36" spans="3:20" ht="15.8" customHeight="1" x14ac:dyDescent="0.25">
      <c r="E36" s="11" t="str">
        <f ca="1">AC1</f>
        <v>Discharge RPC6.0 - Zambezi basin</v>
      </c>
      <c r="F36" s="3"/>
    </row>
    <row r="37" spans="3:20" ht="15.8" customHeight="1" x14ac:dyDescent="0.25">
      <c r="C37" s="2" t="s">
        <v>19</v>
      </c>
      <c r="D37" s="2"/>
      <c r="E37" s="2"/>
      <c r="F37" s="2">
        <v>1</v>
      </c>
      <c r="G37" s="2">
        <v>2</v>
      </c>
      <c r="H37" s="2">
        <v>3</v>
      </c>
      <c r="I37" s="2">
        <v>4</v>
      </c>
      <c r="J37" s="2">
        <v>5</v>
      </c>
      <c r="K37" s="2">
        <v>6</v>
      </c>
      <c r="L37" s="2">
        <v>7</v>
      </c>
      <c r="M37" s="2">
        <v>8</v>
      </c>
      <c r="N37" s="2">
        <v>9</v>
      </c>
      <c r="O37" s="2">
        <v>10</v>
      </c>
      <c r="P37" s="2">
        <v>11</v>
      </c>
      <c r="Q37" s="2">
        <v>12</v>
      </c>
      <c r="R37" s="2" t="s">
        <v>13</v>
      </c>
      <c r="S37" s="5"/>
      <c r="T37" s="2" t="str">
        <f ca="1">CONCATENATE("Mean annual discharge 2010: ",T38," m3/s ",E74,": ",T39," m3/s")</f>
        <v>Mean annual discharge 2010: 3616 m3/s 2050: 3841 m3/s</v>
      </c>
    </row>
    <row r="38" spans="3:20" ht="15.8" customHeight="1" x14ac:dyDescent="0.25">
      <c r="C38" s="2">
        <v>1374825.3505440003</v>
      </c>
      <c r="D38" s="2"/>
      <c r="E38" s="2" t="s">
        <v>125</v>
      </c>
      <c r="F38" s="5">
        <f ca="1">F68*$W$1</f>
        <v>15.973224999999999</v>
      </c>
      <c r="G38" s="5">
        <f t="shared" ref="G38:Q38" ca="1" si="0">G68*$W$1</f>
        <v>17.150925000000001</v>
      </c>
      <c r="H38" s="5">
        <f t="shared" ca="1" si="0"/>
        <v>19.101675</v>
      </c>
      <c r="I38" s="5">
        <f t="shared" ca="1" si="0"/>
        <v>11.62255</v>
      </c>
      <c r="J38" s="5">
        <f t="shared" ca="1" si="0"/>
        <v>8.6558250000000001</v>
      </c>
      <c r="K38" s="5">
        <f t="shared" ca="1" si="0"/>
        <v>7.1409999999999991</v>
      </c>
      <c r="L38" s="5">
        <f t="shared" ca="1" si="0"/>
        <v>6.6591250000000004</v>
      </c>
      <c r="M38" s="5">
        <f t="shared" ca="1" si="0"/>
        <v>5.9210000000000003</v>
      </c>
      <c r="N38" s="5">
        <f t="shared" ca="1" si="0"/>
        <v>5.0790500000000005</v>
      </c>
      <c r="O38" s="5">
        <f t="shared" ca="1" si="0"/>
        <v>4.5810500000000003</v>
      </c>
      <c r="P38" s="5">
        <f t="shared" ca="1" si="0"/>
        <v>4.2782999999999998</v>
      </c>
      <c r="Q38" s="5">
        <f t="shared" ca="1" si="0"/>
        <v>7.969199999999999</v>
      </c>
      <c r="R38" s="5">
        <f ca="1">SUM(F38:Q38)</f>
        <v>114.13292500000001</v>
      </c>
      <c r="S38" s="5">
        <f ca="1">ROUND(IF($W1,R38,IF($X1,R40,IF($Y1,R42,IF($Z1,R44,R46)))),1)</f>
        <v>114.1</v>
      </c>
      <c r="T38" s="6">
        <f ca="1">ROUND(S38/86400/365.25*1000000000,0)</f>
        <v>3616</v>
      </c>
    </row>
    <row r="39" spans="3:20" ht="15.8" customHeight="1" x14ac:dyDescent="0.25">
      <c r="C39" s="2"/>
      <c r="D39" s="2"/>
      <c r="E39" s="2" t="str">
        <f>CONCATENATE(E74," Average")</f>
        <v>2050 Average</v>
      </c>
      <c r="F39" s="5">
        <f ca="1">F74*$W$1</f>
        <v>15.0548</v>
      </c>
      <c r="G39" s="5">
        <f t="shared" ref="G39:Q39" ca="1" si="1">G74*$W$1</f>
        <v>20.775975000000003</v>
      </c>
      <c r="H39" s="5">
        <f t="shared" ca="1" si="1"/>
        <v>22.6861</v>
      </c>
      <c r="I39" s="5">
        <f t="shared" ca="1" si="1"/>
        <v>11.825150000000001</v>
      </c>
      <c r="J39" s="5">
        <f t="shared" ca="1" si="1"/>
        <v>8.9596750000000007</v>
      </c>
      <c r="K39" s="5">
        <f t="shared" ca="1" si="1"/>
        <v>7.5072749999999999</v>
      </c>
      <c r="L39" s="5">
        <f t="shared" ca="1" si="1"/>
        <v>7.0674000000000001</v>
      </c>
      <c r="M39" s="5">
        <f t="shared" ca="1" si="1"/>
        <v>6.3527249999999995</v>
      </c>
      <c r="N39" s="5">
        <f t="shared" ca="1" si="1"/>
        <v>5.373075</v>
      </c>
      <c r="O39" s="5">
        <f t="shared" ca="1" si="1"/>
        <v>4.7412749999999999</v>
      </c>
      <c r="P39" s="5">
        <f t="shared" ca="1" si="1"/>
        <v>3.9935</v>
      </c>
      <c r="Q39" s="5">
        <f t="shared" ca="1" si="1"/>
        <v>6.8981750000000002</v>
      </c>
      <c r="R39" s="5">
        <f t="shared" ref="R39:R47" ca="1" si="2">SUM(F39:Q39)</f>
        <v>121.23512500000001</v>
      </c>
      <c r="S39" s="5">
        <f ca="1">ROUND(IF($W1,R39,IF($X1,R41,IF($Y1,R43,IF($Z1,R45,R47)))),1)</f>
        <v>121.2</v>
      </c>
      <c r="T39" s="6">
        <f ca="1">ROUND(S39/86400/365.25*1000000000,0)</f>
        <v>3841</v>
      </c>
    </row>
    <row r="40" spans="3:20" ht="15.8" customHeight="1" x14ac:dyDescent="0.25">
      <c r="C40" s="2">
        <v>2020</v>
      </c>
      <c r="D40" s="2"/>
      <c r="E40" s="2" t="s">
        <v>126</v>
      </c>
      <c r="F40" s="6">
        <f ca="1">choosen!D4*$X$1</f>
        <v>0</v>
      </c>
      <c r="G40" s="6">
        <f ca="1">choosen!E4*$X$1</f>
        <v>0</v>
      </c>
      <c r="H40" s="6">
        <f ca="1">choosen!F4*$X$1</f>
        <v>0</v>
      </c>
      <c r="I40" s="6">
        <f ca="1">choosen!G4*$X$1</f>
        <v>0</v>
      </c>
      <c r="J40" s="6">
        <f ca="1">choosen!H4*$X$1</f>
        <v>0</v>
      </c>
      <c r="K40" s="6">
        <f ca="1">choosen!I4*$X$1</f>
        <v>0</v>
      </c>
      <c r="L40" s="6">
        <f ca="1">choosen!J4*$X$1</f>
        <v>0</v>
      </c>
      <c r="M40" s="6">
        <f ca="1">choosen!K4*$X$1</f>
        <v>0</v>
      </c>
      <c r="N40" s="6">
        <f ca="1">choosen!L4*$X$1</f>
        <v>0</v>
      </c>
      <c r="O40" s="6">
        <f ca="1">choosen!M4*$X$1</f>
        <v>0</v>
      </c>
      <c r="P40" s="6">
        <f ca="1">choosen!N4*$X$1</f>
        <v>0</v>
      </c>
      <c r="Q40" s="6">
        <f ca="1">choosen!O4*$X$1</f>
        <v>0</v>
      </c>
      <c r="R40" s="5">
        <f t="shared" ca="1" si="2"/>
        <v>0</v>
      </c>
      <c r="S40" s="2"/>
    </row>
    <row r="41" spans="3:20" ht="15.8" customHeight="1" x14ac:dyDescent="0.25">
      <c r="C41" s="2">
        <v>2030</v>
      </c>
      <c r="D41" s="2"/>
      <c r="E41" s="2" t="str">
        <f>CONCATENATE(E74," GFDL")</f>
        <v>2050 GFDL</v>
      </c>
      <c r="F41" s="6">
        <f ca="1">INDEX(choosen!D5:D8,$P$1,1)*$X$1</f>
        <v>0</v>
      </c>
      <c r="G41" s="6">
        <f ca="1">INDEX(choosen!E5:E8,$P$1,1)*$X$1</f>
        <v>0</v>
      </c>
      <c r="H41" s="6">
        <f ca="1">INDEX(choosen!F5:F8,$P$1,1)*$X$1</f>
        <v>0</v>
      </c>
      <c r="I41" s="6">
        <f ca="1">INDEX(choosen!G5:G8,$P$1,1)*$X$1</f>
        <v>0</v>
      </c>
      <c r="J41" s="6">
        <f ca="1">INDEX(choosen!H5:H8,$P$1,1)*$X$1</f>
        <v>0</v>
      </c>
      <c r="K41" s="6">
        <f ca="1">INDEX(choosen!I5:I8,$P$1,1)*$X$1</f>
        <v>0</v>
      </c>
      <c r="L41" s="6">
        <f ca="1">INDEX(choosen!J5:J8,$P$1,1)*$X$1</f>
        <v>0</v>
      </c>
      <c r="M41" s="6">
        <f ca="1">INDEX(choosen!K5:K8,$P$1,1)*$X$1</f>
        <v>0</v>
      </c>
      <c r="N41" s="6">
        <f ca="1">INDEX(choosen!L5:L8,$P$1,1)*$X$1</f>
        <v>0</v>
      </c>
      <c r="O41" s="6">
        <f ca="1">INDEX(choosen!M5:M8,$P$1,1)*$X$1</f>
        <v>0</v>
      </c>
      <c r="P41" s="6">
        <f ca="1">INDEX(choosen!N5:N8,$P$1,1)*$X$1</f>
        <v>0</v>
      </c>
      <c r="Q41" s="6">
        <f ca="1">INDEX(choosen!O5:O8,$P$1,1)*$X$1</f>
        <v>0</v>
      </c>
      <c r="R41" s="5">
        <f t="shared" ca="1" si="2"/>
        <v>0</v>
      </c>
      <c r="S41" s="2"/>
    </row>
    <row r="42" spans="3:20" ht="15.8" customHeight="1" x14ac:dyDescent="0.25">
      <c r="C42" s="2">
        <v>2040</v>
      </c>
      <c r="D42" s="2"/>
      <c r="E42" s="2" t="s">
        <v>127</v>
      </c>
      <c r="F42" s="6">
        <f ca="1">choosen!T4*$Y$1</f>
        <v>0</v>
      </c>
      <c r="G42" s="6">
        <f ca="1">choosen!U4*$Y$1</f>
        <v>0</v>
      </c>
      <c r="H42" s="6">
        <f ca="1">choosen!V4*$Y$1</f>
        <v>0</v>
      </c>
      <c r="I42" s="6">
        <f ca="1">choosen!W4*$Y$1</f>
        <v>0</v>
      </c>
      <c r="J42" s="6">
        <f ca="1">choosen!X4*$Y$1</f>
        <v>0</v>
      </c>
      <c r="K42" s="6">
        <f ca="1">choosen!Y4*$Y$1</f>
        <v>0</v>
      </c>
      <c r="L42" s="6">
        <f ca="1">choosen!Z4*$Y$1</f>
        <v>0</v>
      </c>
      <c r="M42" s="6">
        <f ca="1">choosen!AA4*$Y$1</f>
        <v>0</v>
      </c>
      <c r="N42" s="6">
        <f ca="1">choosen!AB4*$Y$1</f>
        <v>0</v>
      </c>
      <c r="O42" s="6">
        <f ca="1">choosen!AC4*$Y$1</f>
        <v>0</v>
      </c>
      <c r="P42" s="6">
        <f ca="1">choosen!AD4*$Y$1</f>
        <v>0</v>
      </c>
      <c r="Q42" s="6">
        <f ca="1">choosen!AE4*$Y$1</f>
        <v>0</v>
      </c>
      <c r="R42" s="5">
        <f t="shared" ca="1" si="2"/>
        <v>0</v>
      </c>
      <c r="S42" s="2"/>
    </row>
    <row r="43" spans="3:20" ht="15.8" customHeight="1" x14ac:dyDescent="0.25">
      <c r="C43" s="2">
        <v>2050</v>
      </c>
      <c r="D43" s="2"/>
      <c r="E43" s="2" t="str">
        <f>CONCATENATE(E74," Hadgem")</f>
        <v>2050 Hadgem</v>
      </c>
      <c r="F43" s="6">
        <f ca="1">INDEX(choosen!T5:T8,$P$1,1)*$Y$1</f>
        <v>0</v>
      </c>
      <c r="G43" s="6">
        <f ca="1">INDEX(choosen!U5:U8,$P$1,1)*$Y$1</f>
        <v>0</v>
      </c>
      <c r="H43" s="6">
        <f ca="1">INDEX(choosen!V5:V8,$P$1,1)*$Y$1</f>
        <v>0</v>
      </c>
      <c r="I43" s="6">
        <f ca="1">INDEX(choosen!W5:W8,$P$1,1)*$Y$1</f>
        <v>0</v>
      </c>
      <c r="J43" s="6">
        <f ca="1">INDEX(choosen!X5:X8,$P$1,1)*$Y$1</f>
        <v>0</v>
      </c>
      <c r="K43" s="6">
        <f ca="1">INDEX(choosen!Y5:Y8,$P$1,1)*$Y$1</f>
        <v>0</v>
      </c>
      <c r="L43" s="6">
        <f ca="1">INDEX(choosen!Z5:Z8,$P$1,1)*$Y$1</f>
        <v>0</v>
      </c>
      <c r="M43" s="6">
        <f ca="1">INDEX(choosen!AA5:AA8,$P$1,1)*$Y$1</f>
        <v>0</v>
      </c>
      <c r="N43" s="6">
        <f ca="1">INDEX(choosen!AB5:AB8,$P$1,1)*$Y$1</f>
        <v>0</v>
      </c>
      <c r="O43" s="6">
        <f ca="1">INDEX(choosen!AC5:AC8,$P$1,1)*$Y$1</f>
        <v>0</v>
      </c>
      <c r="P43" s="6">
        <f ca="1">INDEX(choosen!AD5:AD8,$P$1,1)*$Y$1</f>
        <v>0</v>
      </c>
      <c r="Q43" s="6">
        <f ca="1">INDEX(choosen!AE5:AE8,$P$1,1)*$Y$1</f>
        <v>0</v>
      </c>
      <c r="R43" s="5">
        <f t="shared" ca="1" si="2"/>
        <v>0</v>
      </c>
      <c r="S43" s="2"/>
    </row>
    <row r="44" spans="3:20" ht="15.8" customHeight="1" x14ac:dyDescent="0.25">
      <c r="C44" s="2">
        <f>4-P1</f>
        <v>0</v>
      </c>
      <c r="D44" s="2"/>
      <c r="E44" s="2" t="s">
        <v>128</v>
      </c>
      <c r="F44" s="6">
        <f ca="1">choosen!AJ4*$Z$1</f>
        <v>0</v>
      </c>
      <c r="G44" s="6">
        <f ca="1">choosen!AK4*$Z$1</f>
        <v>0</v>
      </c>
      <c r="H44" s="6">
        <f ca="1">choosen!AL4*$Z$1</f>
        <v>0</v>
      </c>
      <c r="I44" s="6">
        <f ca="1">choosen!AM4*$Z$1</f>
        <v>0</v>
      </c>
      <c r="J44" s="6">
        <f ca="1">choosen!AN4*$Z$1</f>
        <v>0</v>
      </c>
      <c r="K44" s="6">
        <f ca="1">choosen!AO4*$Z$1</f>
        <v>0</v>
      </c>
      <c r="L44" s="6">
        <f ca="1">choosen!AP4*$Z$1</f>
        <v>0</v>
      </c>
      <c r="M44" s="6">
        <f ca="1">choosen!AQ4*$Z$1</f>
        <v>0</v>
      </c>
      <c r="N44" s="6">
        <f ca="1">choosen!AR4*$Z$1</f>
        <v>0</v>
      </c>
      <c r="O44" s="6">
        <f ca="1">choosen!AS4*$Z$1</f>
        <v>0</v>
      </c>
      <c r="P44" s="6">
        <f ca="1">choosen!AT4*$Z$1</f>
        <v>0</v>
      </c>
      <c r="Q44" s="6">
        <f ca="1">choosen!AU4*$Z$1</f>
        <v>0</v>
      </c>
      <c r="R44" s="5">
        <f t="shared" ca="1" si="2"/>
        <v>0</v>
      </c>
      <c r="S44" s="2"/>
    </row>
    <row r="45" spans="3:20" ht="15.8" customHeight="1" x14ac:dyDescent="0.25">
      <c r="C45" s="2">
        <f>P1+1</f>
        <v>5</v>
      </c>
      <c r="D45" s="2"/>
      <c r="E45" s="2" t="str">
        <f>CONCATENATE(E74," IPSL")</f>
        <v>2050 IPSL</v>
      </c>
      <c r="F45" s="6">
        <f ca="1">INDEX(choosen!AJ5:AJ8,$P$1,1)*$Z$1</f>
        <v>0</v>
      </c>
      <c r="G45" s="6">
        <f ca="1">INDEX(choosen!AK5:AK8,$P$1,1)*$Z$1</f>
        <v>0</v>
      </c>
      <c r="H45" s="6">
        <f ca="1">INDEX(choosen!AL5:AL8,$P$1,1)*$Z$1</f>
        <v>0</v>
      </c>
      <c r="I45" s="6">
        <f ca="1">INDEX(choosen!AM5:AM8,$P$1,1)*$Z$1</f>
        <v>0</v>
      </c>
      <c r="J45" s="6">
        <f ca="1">INDEX(choosen!AN5:AN8,$P$1,1)*$Z$1</f>
        <v>0</v>
      </c>
      <c r="K45" s="6">
        <f ca="1">INDEX(choosen!AO5:AO8,$P$1,1)*$Z$1</f>
        <v>0</v>
      </c>
      <c r="L45" s="6">
        <f ca="1">INDEX(choosen!AP5:AP8,$P$1,1)*$Z$1</f>
        <v>0</v>
      </c>
      <c r="M45" s="6">
        <f ca="1">INDEX(choosen!AQ5:AQ8,$P$1,1)*$Z$1</f>
        <v>0</v>
      </c>
      <c r="N45" s="6">
        <f ca="1">INDEX(choosen!AR5:AR8,$P$1,1)*$Z$1</f>
        <v>0</v>
      </c>
      <c r="O45" s="6">
        <f ca="1">INDEX(choosen!AS5:AS8,$P$1,1)*$Z$1</f>
        <v>0</v>
      </c>
      <c r="P45" s="6">
        <f ca="1">INDEX(choosen!AT5:AT8,$P$1,1)*$Z$1</f>
        <v>0</v>
      </c>
      <c r="Q45" s="6">
        <f ca="1">INDEX(choosen!AU5:AU8,$P$1,1)*$Z$1</f>
        <v>0</v>
      </c>
      <c r="R45" s="5">
        <f t="shared" ca="1" si="2"/>
        <v>0</v>
      </c>
      <c r="S45" s="2"/>
    </row>
    <row r="46" spans="3:20" ht="15.8" customHeight="1" x14ac:dyDescent="0.25">
      <c r="C46" s="2"/>
      <c r="D46" s="2"/>
      <c r="E46" s="2" t="s">
        <v>129</v>
      </c>
      <c r="F46" s="6">
        <f ca="1">choosen!AZ4*$AA$1</f>
        <v>0</v>
      </c>
      <c r="G46" s="6">
        <f ca="1">choosen!BA4*$AA$1</f>
        <v>0</v>
      </c>
      <c r="H46" s="6">
        <f ca="1">choosen!BB4*$AA$1</f>
        <v>0</v>
      </c>
      <c r="I46" s="6">
        <f ca="1">choosen!BC4*$AA$1</f>
        <v>0</v>
      </c>
      <c r="J46" s="6">
        <f ca="1">choosen!BD4*$AA$1</f>
        <v>0</v>
      </c>
      <c r="K46" s="6">
        <f ca="1">choosen!BE4*$AA$1</f>
        <v>0</v>
      </c>
      <c r="L46" s="6">
        <f ca="1">choosen!BF4*$AA$1</f>
        <v>0</v>
      </c>
      <c r="M46" s="6">
        <f ca="1">choosen!BG4*$AA$1</f>
        <v>0</v>
      </c>
      <c r="N46" s="6">
        <f ca="1">choosen!BH4*$AA$1</f>
        <v>0</v>
      </c>
      <c r="O46" s="6">
        <f ca="1">choosen!BI4*$AA$1</f>
        <v>0</v>
      </c>
      <c r="P46" s="6">
        <f ca="1">choosen!BJ4*$AA$1</f>
        <v>0</v>
      </c>
      <c r="Q46" s="6">
        <f ca="1">choosen!BK4*$AA$1</f>
        <v>0</v>
      </c>
      <c r="R46" s="5">
        <f t="shared" ca="1" si="2"/>
        <v>0</v>
      </c>
      <c r="S46" s="2"/>
    </row>
    <row r="47" spans="3:20" ht="15.8" customHeight="1" x14ac:dyDescent="0.25">
      <c r="C47" s="2"/>
      <c r="D47" s="2"/>
      <c r="E47" s="2" t="str">
        <f>CONCATENATE(E74," Miroc")</f>
        <v>2050 Miroc</v>
      </c>
      <c r="F47" s="6">
        <f ca="1">INDEX(choosen!AZ5:AZ8,$P$1,1)*$AA$1</f>
        <v>0</v>
      </c>
      <c r="G47" s="6">
        <f ca="1">INDEX(choosen!BA5:BA8,$P$1,1)*$AA$1</f>
        <v>0</v>
      </c>
      <c r="H47" s="6">
        <f ca="1">INDEX(choosen!BB5:BB8,$P$1,1)*$AA$1</f>
        <v>0</v>
      </c>
      <c r="I47" s="6">
        <f ca="1">INDEX(choosen!BC5:BC8,$P$1,1)*$AA$1</f>
        <v>0</v>
      </c>
      <c r="J47" s="6">
        <f ca="1">INDEX(choosen!BD5:BD8,$P$1,1)*$AA$1</f>
        <v>0</v>
      </c>
      <c r="K47" s="6">
        <f ca="1">INDEX(choosen!BE5:BE8,$P$1,1)*$AA$1</f>
        <v>0</v>
      </c>
      <c r="L47" s="6">
        <f ca="1">INDEX(choosen!BF5:BF8,$P$1,1)*$AA$1</f>
        <v>0</v>
      </c>
      <c r="M47" s="6">
        <f ca="1">INDEX(choosen!BG5:BG8,$P$1,1)*$AA$1</f>
        <v>0</v>
      </c>
      <c r="N47" s="6">
        <f ca="1">INDEX(choosen!BH5:BH8,$P$1,1)*$AA$1</f>
        <v>0</v>
      </c>
      <c r="O47" s="6">
        <f ca="1">INDEX(choosen!BI5:BI8,$P$1,1)*$AA$1</f>
        <v>0</v>
      </c>
      <c r="P47" s="6">
        <f ca="1">INDEX(choosen!BJ5:BJ8,$P$1,1)*$AA$1</f>
        <v>0</v>
      </c>
      <c r="Q47" s="6">
        <f ca="1">INDEX(choosen!BK5:BK8,$P$1,1)*$AA$1</f>
        <v>0</v>
      </c>
      <c r="R47" s="5">
        <f t="shared" ca="1" si="2"/>
        <v>0</v>
      </c>
      <c r="S47" s="2"/>
    </row>
    <row r="48" spans="3:20" ht="15.8" customHeight="1" x14ac:dyDescent="0.25">
      <c r="C48" s="2"/>
      <c r="D48" s="2"/>
      <c r="E48" s="8" t="s">
        <v>21</v>
      </c>
      <c r="F48" s="6">
        <f t="shared" ref="F48:R48" ca="1" si="3">IF($W1,100*F39/F38-100,IF($X1,100*F41/F40-100,IF($Y1,100*F43/F42-100,IF($Z1,100*F45/F44-100,100*F47/F46-100))))</f>
        <v>-5.7497781443634466</v>
      </c>
      <c r="G48" s="6">
        <f t="shared" ca="1" si="3"/>
        <v>21.136177786329327</v>
      </c>
      <c r="H48" s="6">
        <f t="shared" ca="1" si="3"/>
        <v>18.764977416901928</v>
      </c>
      <c r="I48" s="6">
        <f t="shared" ca="1" si="3"/>
        <v>1.7431630752287646</v>
      </c>
      <c r="J48" s="6">
        <f t="shared" ca="1" si="3"/>
        <v>3.5103528548694243</v>
      </c>
      <c r="K48" s="6">
        <f t="shared" ca="1" si="3"/>
        <v>5.1291835877328253</v>
      </c>
      <c r="L48" s="6">
        <f t="shared" ca="1" si="3"/>
        <v>6.1310607624875644</v>
      </c>
      <c r="M48" s="6">
        <f t="shared" ca="1" si="3"/>
        <v>7.2914203681810363</v>
      </c>
      <c r="N48" s="6">
        <f t="shared" ca="1" si="3"/>
        <v>5.7889762849351598</v>
      </c>
      <c r="O48" s="6">
        <f t="shared" ca="1" si="3"/>
        <v>3.49756060291854</v>
      </c>
      <c r="P48" s="6">
        <f t="shared" ca="1" si="3"/>
        <v>-6.6568496832854009</v>
      </c>
      <c r="Q48" s="6">
        <f t="shared" ca="1" si="3"/>
        <v>-13.439554785925807</v>
      </c>
      <c r="R48" s="6">
        <f t="shared" ca="1" si="3"/>
        <v>6.2227442256474177</v>
      </c>
      <c r="S48" s="2"/>
    </row>
    <row r="49" spans="3:20" ht="15.8" customHeight="1" x14ac:dyDescent="0.35">
      <c r="C49" s="2"/>
      <c r="E49" s="10"/>
    </row>
    <row r="50" spans="3:20" ht="15.8" customHeight="1" x14ac:dyDescent="0.25">
      <c r="C50" s="6">
        <f>L1</f>
        <v>2</v>
      </c>
      <c r="E50" s="1" t="str">
        <f ca="1">CONCATENATE(E1," - Subasin No.: ",L1, "  ",INDEX(output!B2:B22,L1,1))</f>
        <v>Discharge RPC6.0 - Subasin No.: 2  Upper Zambezi</v>
      </c>
      <c r="F50" s="3"/>
    </row>
    <row r="51" spans="3:20" ht="15.8" customHeight="1" x14ac:dyDescent="0.25">
      <c r="C51" s="6" t="s">
        <v>19</v>
      </c>
      <c r="F51">
        <v>1</v>
      </c>
      <c r="G51">
        <v>2</v>
      </c>
      <c r="H51">
        <v>3</v>
      </c>
      <c r="I51">
        <v>4</v>
      </c>
      <c r="J51">
        <v>5</v>
      </c>
      <c r="K51">
        <v>6</v>
      </c>
      <c r="L51">
        <v>7</v>
      </c>
      <c r="M51">
        <v>8</v>
      </c>
      <c r="N51">
        <v>9</v>
      </c>
      <c r="O51">
        <v>10</v>
      </c>
      <c r="P51">
        <v>11</v>
      </c>
      <c r="Q51">
        <v>12</v>
      </c>
      <c r="R51" t="s">
        <v>13</v>
      </c>
      <c r="S51" s="2"/>
      <c r="T51" s="2" t="str">
        <f ca="1">CONCATENATE("Mean annual discharge 2010: ",T52," m3/s  2050: ",T53," m3/s")</f>
        <v>Mean annual discharge 2010: 461 m3/s  2050: 457 m3/s</v>
      </c>
    </row>
    <row r="52" spans="3:20" ht="15.8" customHeight="1" x14ac:dyDescent="0.25">
      <c r="C52" s="6">
        <f>INDEX(output!$F$2:$F$22,C$50,1)</f>
        <v>93384.754967999994</v>
      </c>
      <c r="E52" t="s">
        <v>22</v>
      </c>
      <c r="F52" s="5">
        <f t="shared" ref="F52:R52" ca="1" si="4">INDEX($F$81:$R$269,$M$1-7,F$80)*$W$1</f>
        <v>1.1051249999999999</v>
      </c>
      <c r="G52" s="5">
        <f t="shared" ca="1" si="4"/>
        <v>1.9014249999999999</v>
      </c>
      <c r="H52" s="5">
        <f t="shared" ca="1" si="4"/>
        <v>2.5649250000000001</v>
      </c>
      <c r="I52" s="5">
        <f t="shared" ca="1" si="4"/>
        <v>2.5401499999999997</v>
      </c>
      <c r="J52" s="5">
        <f t="shared" ca="1" si="4"/>
        <v>1.9712000000000001</v>
      </c>
      <c r="K52" s="5">
        <f t="shared" ca="1" si="4"/>
        <v>1.2409250000000001</v>
      </c>
      <c r="L52" s="5">
        <f t="shared" ca="1" si="4"/>
        <v>0.89482499999999998</v>
      </c>
      <c r="M52" s="5">
        <f t="shared" ca="1" si="4"/>
        <v>0.65392499999999998</v>
      </c>
      <c r="N52" s="5">
        <f t="shared" ca="1" si="4"/>
        <v>0.48199999999999998</v>
      </c>
      <c r="O52" s="5">
        <f t="shared" ca="1" si="4"/>
        <v>0.39697500000000002</v>
      </c>
      <c r="P52" s="5">
        <f t="shared" ca="1" si="4"/>
        <v>0.34155000000000002</v>
      </c>
      <c r="Q52" s="5">
        <f t="shared" ca="1" si="4"/>
        <v>0.45592500000000002</v>
      </c>
      <c r="R52" s="5">
        <f t="shared" ca="1" si="4"/>
        <v>14.548949999999998</v>
      </c>
      <c r="S52" s="6">
        <f ca="1">IF($W1,R52,IF($X1,R54,IF($Y1,R56,IF($Z1,R58,R60))))</f>
        <v>14.548949999999998</v>
      </c>
      <c r="T52" s="6">
        <f ca="1">ROUND(S52/86400/365.25*1000000000,0)</f>
        <v>461</v>
      </c>
    </row>
    <row r="53" spans="3:20" ht="15.8" customHeight="1" x14ac:dyDescent="0.25">
      <c r="E53" t="s">
        <v>23</v>
      </c>
      <c r="F53" s="5">
        <f t="shared" ref="F53:R53" ca="1" si="5">INDEX($F$81:$R$269,$M$1-1,F$80)*$W$1</f>
        <v>1.0240999999999998</v>
      </c>
      <c r="G53" s="5">
        <f t="shared" ca="1" si="5"/>
        <v>1.8222</v>
      </c>
      <c r="H53" s="5">
        <f t="shared" ca="1" si="5"/>
        <v>2.4531000000000001</v>
      </c>
      <c r="I53" s="5">
        <f t="shared" ca="1" si="5"/>
        <v>2.4481999999999999</v>
      </c>
      <c r="J53" s="5">
        <f t="shared" ca="1" si="5"/>
        <v>2.0724</v>
      </c>
      <c r="K53" s="5">
        <f t="shared" ca="1" si="5"/>
        <v>1.2953749999999999</v>
      </c>
      <c r="L53" s="5">
        <f t="shared" ca="1" si="5"/>
        <v>0.92589999999999995</v>
      </c>
      <c r="M53" s="5">
        <f t="shared" ca="1" si="5"/>
        <v>0.67225000000000001</v>
      </c>
      <c r="N53" s="5">
        <f t="shared" ca="1" si="5"/>
        <v>0.49332500000000001</v>
      </c>
      <c r="O53" s="5">
        <f t="shared" ca="1" si="5"/>
        <v>0.40355000000000002</v>
      </c>
      <c r="P53" s="5">
        <f t="shared" ca="1" si="5"/>
        <v>0.33702500000000002</v>
      </c>
      <c r="Q53" s="5">
        <f t="shared" ca="1" si="5"/>
        <v>0.48314999999999997</v>
      </c>
      <c r="R53" s="5">
        <f t="shared" ca="1" si="5"/>
        <v>14.430574999999999</v>
      </c>
      <c r="S53" s="6">
        <f ca="1">IF($W1,R53,IF($X1,R55,IF($Y1,R57,IF($Z1,R59,R61))))</f>
        <v>14.430574999999999</v>
      </c>
      <c r="T53" s="6">
        <f ca="1">ROUND(S53/86400/365.25*1000000000,0)</f>
        <v>457</v>
      </c>
    </row>
    <row r="54" spans="3:20" ht="15.8" customHeight="1" x14ac:dyDescent="0.25">
      <c r="E54" t="s">
        <v>52</v>
      </c>
      <c r="F54" s="5">
        <f ca="1">INDEX(choosen!$D$13:$P$317,$N$1-4,F$80)*$X$1</f>
        <v>0</v>
      </c>
      <c r="G54" s="5">
        <f ca="1">INDEX(choosen!$D$13:$P$317,$N$1-4,G$80)*$X$1</f>
        <v>0</v>
      </c>
      <c r="H54" s="5">
        <f ca="1">INDEX(choosen!$D$13:$P$317,$N$1-4,H$80)*$X$1</f>
        <v>0</v>
      </c>
      <c r="I54" s="5">
        <f ca="1">INDEX(choosen!$D$13:$P$317,$N$1-4,I$80)*$X$1</f>
        <v>0</v>
      </c>
      <c r="J54" s="5">
        <f ca="1">INDEX(choosen!$D$13:$P$317,$N$1-4,J$80)*$X$1</f>
        <v>0</v>
      </c>
      <c r="K54" s="5">
        <f ca="1">INDEX(choosen!$D$13:$P$317,$N$1-4,K$80)*$X$1</f>
        <v>0</v>
      </c>
      <c r="L54" s="5">
        <f ca="1">INDEX(choosen!$D$13:$P$317,$N$1-4,L$80)*$X$1</f>
        <v>0</v>
      </c>
      <c r="M54" s="5">
        <f ca="1">INDEX(choosen!$D$13:$P$317,$N$1-4,M$80)*$X$1</f>
        <v>0</v>
      </c>
      <c r="N54" s="5">
        <f ca="1">INDEX(choosen!$D$13:$P$317,$N$1-4,N$80)*$X$1</f>
        <v>0</v>
      </c>
      <c r="O54" s="5">
        <f ca="1">INDEX(choosen!$D$13:$P$317,$N$1-4,O$80)*$X$1</f>
        <v>0</v>
      </c>
      <c r="P54" s="5">
        <f ca="1">INDEX(choosen!$D$13:$P$317,$N$1-4,P$80)*$X$1</f>
        <v>0</v>
      </c>
      <c r="Q54" s="5">
        <f ca="1">INDEX(choosen!$D$13:$P$317,$N$1-4,Q$80)*$X$1</f>
        <v>0</v>
      </c>
      <c r="R54" s="5">
        <f ca="1">INDEX(choosen!$D$13:$P$317,$N$1-4,R$80)*$X$1</f>
        <v>0</v>
      </c>
    </row>
    <row r="55" spans="3:20" ht="15.8" customHeight="1" x14ac:dyDescent="0.25">
      <c r="E55" t="s">
        <v>53</v>
      </c>
      <c r="F55" s="5">
        <f ca="1">INDEX(choosen!$D$13:$P$317,$N$1-0,F$80)*$X$1</f>
        <v>0</v>
      </c>
      <c r="G55" s="5">
        <f ca="1">INDEX(choosen!$D$13:$P$317,$N$1-0,G$80)*$X$1</f>
        <v>0</v>
      </c>
      <c r="H55" s="5">
        <f ca="1">INDEX(choosen!$D$13:$P$317,$N$1-0,H$80)*$X$1</f>
        <v>0</v>
      </c>
      <c r="I55" s="5">
        <f ca="1">INDEX(choosen!$D$13:$P$317,$N$1-0,I$80)*$X$1</f>
        <v>0</v>
      </c>
      <c r="J55" s="5">
        <f ca="1">INDEX(choosen!$D$13:$P$317,$N$1-0,J$80)*$X$1</f>
        <v>0</v>
      </c>
      <c r="K55" s="5">
        <f ca="1">INDEX(choosen!$D$13:$P$317,$N$1-0,K$80)*$X$1</f>
        <v>0</v>
      </c>
      <c r="L55" s="5">
        <f ca="1">INDEX(choosen!$D$13:$P$317,$N$1-0,L$80)*$X$1</f>
        <v>0</v>
      </c>
      <c r="M55" s="5">
        <f ca="1">INDEX(choosen!$D$13:$P$317,$N$1-0,M$80)*$X$1</f>
        <v>0</v>
      </c>
      <c r="N55" s="5">
        <f ca="1">INDEX(choosen!$D$13:$P$317,$N$1-0,N$80)*$X$1</f>
        <v>0</v>
      </c>
      <c r="O55" s="5">
        <f ca="1">INDEX(choosen!$D$13:$P$317,$N$1-0,O$80)*$X$1</f>
        <v>0</v>
      </c>
      <c r="P55" s="5">
        <f ca="1">INDEX(choosen!$D$13:$P$317,$N$1-0,P$80)*$X$1</f>
        <v>0</v>
      </c>
      <c r="Q55" s="5">
        <f ca="1">INDEX(choosen!$D$13:$P$317,$N$1-0,Q$80)*$X$1</f>
        <v>0</v>
      </c>
      <c r="R55" s="5">
        <f ca="1">INDEX(choosen!$D$13:$P$317,$N$1-0,R$80)*$X$1</f>
        <v>0</v>
      </c>
    </row>
    <row r="56" spans="3:20" ht="15.8" customHeight="1" x14ac:dyDescent="0.25">
      <c r="E56" t="s">
        <v>24</v>
      </c>
      <c r="F56" s="5">
        <f ca="1">INDEX(choosen!$T$13:$AF$317,$N$1-4,F$80)*$Y$1</f>
        <v>0</v>
      </c>
      <c r="G56" s="5">
        <f ca="1">INDEX(choosen!$T$13:$AF$317,$N$1-4,G$80)*$Y$1</f>
        <v>0</v>
      </c>
      <c r="H56" s="5">
        <f ca="1">INDEX(choosen!$T$13:$AF$317,$N$1-4,H$80)*$Y$1</f>
        <v>0</v>
      </c>
      <c r="I56" s="5">
        <f ca="1">INDEX(choosen!$T$13:$AF$317,$N$1-4,I$80)*$Y$1</f>
        <v>0</v>
      </c>
      <c r="J56" s="5">
        <f ca="1">INDEX(choosen!$T$13:$AF$317,$N$1-4,J$80)*$Y$1</f>
        <v>0</v>
      </c>
      <c r="K56" s="5">
        <f ca="1">INDEX(choosen!$T$13:$AF$317,$N$1-4,K$80)*$Y$1</f>
        <v>0</v>
      </c>
      <c r="L56" s="5">
        <f ca="1">INDEX(choosen!$T$13:$AF$317,$N$1-4,L$80)*$Y$1</f>
        <v>0</v>
      </c>
      <c r="M56" s="5">
        <f ca="1">INDEX(choosen!$T$13:$AF$317,$N$1-4,M$80)*$Y$1</f>
        <v>0</v>
      </c>
      <c r="N56" s="5">
        <f ca="1">INDEX(choosen!$T$13:$AF$317,$N$1-4,N$80)*$Y$1</f>
        <v>0</v>
      </c>
      <c r="O56" s="5">
        <f ca="1">INDEX(choosen!$T$13:$AF$317,$N$1-4,O$80)*$Y$1</f>
        <v>0</v>
      </c>
      <c r="P56" s="5">
        <f ca="1">INDEX(choosen!$T$13:$AF$317,$N$1-4,P$80)*$Y$1</f>
        <v>0</v>
      </c>
      <c r="Q56" s="5">
        <f ca="1">INDEX(choosen!$T$13:$AF$317,$N$1-4,Q$80)*$Y$1</f>
        <v>0</v>
      </c>
      <c r="R56" s="5">
        <f ca="1">INDEX(choosen!$T$13:$AF$317,$N$1-4,R$80)*$Y$1</f>
        <v>0</v>
      </c>
    </row>
    <row r="57" spans="3:20" ht="15.8" customHeight="1" x14ac:dyDescent="0.25">
      <c r="E57" t="s">
        <v>25</v>
      </c>
      <c r="F57" s="5">
        <f ca="1">INDEX(choosen!$T$13:$AF$317,$N$1-0,F$80)*$Y$1</f>
        <v>0</v>
      </c>
      <c r="G57" s="5">
        <f ca="1">INDEX(choosen!$T$13:$AF$317,$N$1-0,G$80)*$Y$1</f>
        <v>0</v>
      </c>
      <c r="H57" s="5">
        <f ca="1">INDEX(choosen!$T$13:$AF$317,$N$1-0,H$80)*$Y$1</f>
        <v>0</v>
      </c>
      <c r="I57" s="5">
        <f ca="1">INDEX(choosen!$T$13:$AF$317,$N$1-0,I$80)*$Y$1</f>
        <v>0</v>
      </c>
      <c r="J57" s="5">
        <f ca="1">INDEX(choosen!$T$13:$AF$317,$N$1-0,J$80)*$Y$1</f>
        <v>0</v>
      </c>
      <c r="K57" s="5">
        <f ca="1">INDEX(choosen!$T$13:$AF$317,$N$1-0,K$80)*$Y$1</f>
        <v>0</v>
      </c>
      <c r="L57" s="5">
        <f ca="1">INDEX(choosen!$T$13:$AF$317,$N$1-0,L$80)*$Y$1</f>
        <v>0</v>
      </c>
      <c r="M57" s="5">
        <f ca="1">INDEX(choosen!$T$13:$AF$317,$N$1-0,M$80)*$Y$1</f>
        <v>0</v>
      </c>
      <c r="N57" s="5">
        <f ca="1">INDEX(choosen!$T$13:$AF$317,$N$1-0,N$80)*$Y$1</f>
        <v>0</v>
      </c>
      <c r="O57" s="5">
        <f ca="1">INDEX(choosen!$T$13:$AF$317,$N$1-0,O$80)*$Y$1</f>
        <v>0</v>
      </c>
      <c r="P57" s="5">
        <f ca="1">INDEX(choosen!$T$13:$AF$317,$N$1-0,P$80)*$Y$1</f>
        <v>0</v>
      </c>
      <c r="Q57" s="5">
        <f ca="1">INDEX(choosen!$T$13:$AF$317,$N$1-0,Q$80)*$Y$1</f>
        <v>0</v>
      </c>
      <c r="R57" s="5">
        <f ca="1">INDEX(choosen!$T$13:$AF$317,$N$1-0,R$80)*$Y$1</f>
        <v>0</v>
      </c>
    </row>
    <row r="58" spans="3:20" ht="15.8" customHeight="1" x14ac:dyDescent="0.25">
      <c r="E58" t="s">
        <v>26</v>
      </c>
      <c r="F58" s="5">
        <f ca="1">INDEX(choosen!$AJ$13:$AV$317,$N$1-4,F$80)*$Z$1</f>
        <v>0</v>
      </c>
      <c r="G58" s="5">
        <f ca="1">INDEX(choosen!$AJ$13:$AV$317,$N$1-4,G$80)*$Z$1</f>
        <v>0</v>
      </c>
      <c r="H58" s="5">
        <f ca="1">INDEX(choosen!$AJ$13:$AV$317,$N$1-4,H$80)*$Z$1</f>
        <v>0</v>
      </c>
      <c r="I58" s="5">
        <f ca="1">INDEX(choosen!$AJ$13:$AV$317,$N$1-4,I$80)*$Z$1</f>
        <v>0</v>
      </c>
      <c r="J58" s="5">
        <f ca="1">INDEX(choosen!$AJ$13:$AV$317,$N$1-4,J$80)*$Z$1</f>
        <v>0</v>
      </c>
      <c r="K58" s="5">
        <f ca="1">INDEX(choosen!$AJ$13:$AV$317,$N$1-4,K$80)*$Z$1</f>
        <v>0</v>
      </c>
      <c r="L58" s="5">
        <f ca="1">INDEX(choosen!$AJ$13:$AV$317,$N$1-4,L$80)*$Z$1</f>
        <v>0</v>
      </c>
      <c r="M58" s="5">
        <f ca="1">INDEX(choosen!$AJ$13:$AV$317,$N$1-4,M$80)*$Z$1</f>
        <v>0</v>
      </c>
      <c r="N58" s="5">
        <f ca="1">INDEX(choosen!$AJ$13:$AV$317,$N$1-4,N$80)*$Z$1</f>
        <v>0</v>
      </c>
      <c r="O58" s="5">
        <f ca="1">INDEX(choosen!$AJ$13:$AV$317,$N$1-4,O$80)*$Z$1</f>
        <v>0</v>
      </c>
      <c r="P58" s="5">
        <f ca="1">INDEX(choosen!$AJ$13:$AV$317,$N$1-4,P$80)*$Z$1</f>
        <v>0</v>
      </c>
      <c r="Q58" s="5">
        <f ca="1">INDEX(choosen!$AJ$13:$AV$317,$N$1-4,Q$80)*$Z$1</f>
        <v>0</v>
      </c>
      <c r="R58" s="5">
        <f ca="1">INDEX(choosen!$AJ$13:$AV$317,$N$1-4,R$80)*$Z$1</f>
        <v>0</v>
      </c>
    </row>
    <row r="59" spans="3:20" ht="15.8" customHeight="1" x14ac:dyDescent="0.25">
      <c r="E59" t="s">
        <v>27</v>
      </c>
      <c r="F59" s="5">
        <f ca="1">INDEX(choosen!$AJ$13:$AV$317,$N$1-0,F$80)*$Z$1</f>
        <v>0</v>
      </c>
      <c r="G59" s="5">
        <f ca="1">INDEX(choosen!$AJ$13:$AV$317,$N$1-0,G$80)*$Z$1</f>
        <v>0</v>
      </c>
      <c r="H59" s="5">
        <f ca="1">INDEX(choosen!$AJ$13:$AV$317,$N$1-0,H$80)*$Z$1</f>
        <v>0</v>
      </c>
      <c r="I59" s="5">
        <f ca="1">INDEX(choosen!$AJ$13:$AV$317,$N$1-0,I$80)*$Z$1</f>
        <v>0</v>
      </c>
      <c r="J59" s="5">
        <f ca="1">INDEX(choosen!$AJ$13:$AV$317,$N$1-0,J$80)*$Z$1</f>
        <v>0</v>
      </c>
      <c r="K59" s="5">
        <f ca="1">INDEX(choosen!$AJ$13:$AV$317,$N$1-0,K$80)*$Z$1</f>
        <v>0</v>
      </c>
      <c r="L59" s="5">
        <f ca="1">INDEX(choosen!$AJ$13:$AV$317,$N$1-0,L$80)*$Z$1</f>
        <v>0</v>
      </c>
      <c r="M59" s="5">
        <f ca="1">INDEX(choosen!$AJ$13:$AV$317,$N$1-0,M$80)*$Z$1</f>
        <v>0</v>
      </c>
      <c r="N59" s="5">
        <f ca="1">INDEX(choosen!$AJ$13:$AV$317,$N$1-0,N$80)*$Z$1</f>
        <v>0</v>
      </c>
      <c r="O59" s="5">
        <f ca="1">INDEX(choosen!$AJ$13:$AV$317,$N$1-0,O$80)*$Z$1</f>
        <v>0</v>
      </c>
      <c r="P59" s="5">
        <f ca="1">INDEX(choosen!$AJ$13:$AV$317,$N$1-0,P$80)*$Z$1</f>
        <v>0</v>
      </c>
      <c r="Q59" s="5">
        <f ca="1">INDEX(choosen!$AJ$13:$AV$317,$N$1-0,Q$80)*$Z$1</f>
        <v>0</v>
      </c>
      <c r="R59" s="5">
        <f ca="1">INDEX(choosen!$AJ$13:$AV$317,$N$1-0,R$80)*$Z$1</f>
        <v>0</v>
      </c>
    </row>
    <row r="60" spans="3:20" ht="15.8" customHeight="1" x14ac:dyDescent="0.25">
      <c r="E60" t="s">
        <v>28</v>
      </c>
      <c r="F60" s="5">
        <f ca="1">INDEX(choosen!$AZ$13:$BL$317,$N$1-4,F$80)*$AA$1</f>
        <v>0</v>
      </c>
      <c r="G60" s="5">
        <f ca="1">INDEX(choosen!$AZ$13:$BL$317,$N$1-4,G$80)*$AA$1</f>
        <v>0</v>
      </c>
      <c r="H60" s="5">
        <f ca="1">INDEX(choosen!$AZ$13:$BL$317,$N$1-4,H$80)*$AA$1</f>
        <v>0</v>
      </c>
      <c r="I60" s="5">
        <f ca="1">INDEX(choosen!$AZ$13:$BL$317,$N$1-4,I$80)*$AA$1</f>
        <v>0</v>
      </c>
      <c r="J60" s="5">
        <f ca="1">INDEX(choosen!$AZ$13:$BL$317,$N$1-4,J$80)*$AA$1</f>
        <v>0</v>
      </c>
      <c r="K60" s="5">
        <f ca="1">INDEX(choosen!$AZ$13:$BL$317,$N$1-4,K$80)*$AA$1</f>
        <v>0</v>
      </c>
      <c r="L60" s="5">
        <f ca="1">INDEX(choosen!$AZ$13:$BL$317,$N$1-4,L$80)*$AA$1</f>
        <v>0</v>
      </c>
      <c r="M60" s="5">
        <f ca="1">INDEX(choosen!$AZ$13:$BL$317,$N$1-4,M$80)*$AA$1</f>
        <v>0</v>
      </c>
      <c r="N60" s="5">
        <f ca="1">INDEX(choosen!$AZ$13:$BL$317,$N$1-4,N$80)*$AA$1</f>
        <v>0</v>
      </c>
      <c r="O60" s="5">
        <f ca="1">INDEX(choosen!$AZ$13:$BL$317,$N$1-4,O$80)*$AA$1</f>
        <v>0</v>
      </c>
      <c r="P60" s="5">
        <f ca="1">INDEX(choosen!$AZ$13:$BL$317,$N$1-4,P$80)*$AA$1</f>
        <v>0</v>
      </c>
      <c r="Q60" s="5">
        <f ca="1">INDEX(choosen!$AZ$13:$BL$317,$N$1-4,Q$80)*$AA$1</f>
        <v>0</v>
      </c>
      <c r="R60" s="5">
        <f ca="1">INDEX(choosen!$AZ$13:$BL$317,$N$1-4,R$80)*$AA$1</f>
        <v>0</v>
      </c>
    </row>
    <row r="61" spans="3:20" ht="15.8" customHeight="1" x14ac:dyDescent="0.25">
      <c r="E61" t="s">
        <v>29</v>
      </c>
      <c r="F61" s="5">
        <f ca="1">INDEX(choosen!$AZ$13:$BL$317,$N$1-0,F$80)*$AA$1</f>
        <v>0</v>
      </c>
      <c r="G61" s="5">
        <f ca="1">INDEX(choosen!$AZ$13:$BL$317,$N$1-0,G$80)*$AA$1</f>
        <v>0</v>
      </c>
      <c r="H61" s="5">
        <f ca="1">INDEX(choosen!$AZ$13:$BL$317,$N$1-0,H$80)*$AA$1</f>
        <v>0</v>
      </c>
      <c r="I61" s="5">
        <f ca="1">INDEX(choosen!$AZ$13:$BL$317,$N$1-0,I$80)*$AA$1</f>
        <v>0</v>
      </c>
      <c r="J61" s="5">
        <f ca="1">INDEX(choosen!$AZ$13:$BL$317,$N$1-0,J$80)*$AA$1</f>
        <v>0</v>
      </c>
      <c r="K61" s="5">
        <f ca="1">INDEX(choosen!$AZ$13:$BL$317,$N$1-0,K$80)*$AA$1</f>
        <v>0</v>
      </c>
      <c r="L61" s="5">
        <f ca="1">INDEX(choosen!$AZ$13:$BL$317,$N$1-0,L$80)*$AA$1</f>
        <v>0</v>
      </c>
      <c r="M61" s="5">
        <f ca="1">INDEX(choosen!$AZ$13:$BL$317,$N$1-0,M$80)*$AA$1</f>
        <v>0</v>
      </c>
      <c r="N61" s="5">
        <f ca="1">INDEX(choosen!$AZ$13:$BL$317,$N$1-0,N$80)*$AA$1</f>
        <v>0</v>
      </c>
      <c r="O61" s="5">
        <f ca="1">INDEX(choosen!$AZ$13:$BL$317,$N$1-0,O$80)*$AA$1</f>
        <v>0</v>
      </c>
      <c r="P61" s="5">
        <f ca="1">INDEX(choosen!$AZ$13:$BL$317,$N$1-0,P$80)*$AA$1</f>
        <v>0</v>
      </c>
      <c r="Q61" s="5">
        <f ca="1">INDEX(choosen!$AZ$13:$BL$317,$N$1-0,Q$80)*$AA$1</f>
        <v>0</v>
      </c>
      <c r="R61" s="5">
        <f ca="1">INDEX(choosen!$AZ$13:$BL$317,$N$1-0,R$80)*$AA$1</f>
        <v>0</v>
      </c>
    </row>
    <row r="62" spans="3:20" ht="15.8" customHeight="1" x14ac:dyDescent="0.25">
      <c r="E62" s="8" t="s">
        <v>21</v>
      </c>
      <c r="F62" s="6">
        <f t="shared" ref="F62:R62" ca="1" si="6">IF($W1,100*F53/F52-100,IF($X1,100*F55/F54-100,IF($Y1,100*F57/F56-100,IF($Z1,100*F59/F58-100,100*F61/F60-100))))</f>
        <v>-7.3317498020585958</v>
      </c>
      <c r="G62" s="6">
        <f t="shared" ca="1" si="6"/>
        <v>-4.1666118831928713</v>
      </c>
      <c r="H62" s="6">
        <f t="shared" ca="1" si="6"/>
        <v>-4.3597766016550281</v>
      </c>
      <c r="I62" s="6">
        <f t="shared" ca="1" si="6"/>
        <v>-3.6198649686042046</v>
      </c>
      <c r="J62" s="6">
        <f t="shared" ca="1" si="6"/>
        <v>5.1339285714285694</v>
      </c>
      <c r="K62" s="6">
        <f t="shared" ca="1" si="6"/>
        <v>4.3878558333501161</v>
      </c>
      <c r="L62" s="6">
        <f t="shared" ca="1" si="6"/>
        <v>3.4727460676668471</v>
      </c>
      <c r="M62" s="6">
        <f t="shared" ca="1" si="6"/>
        <v>2.8023091333103878</v>
      </c>
      <c r="N62" s="6">
        <f t="shared" ca="1" si="6"/>
        <v>2.3495850622406778</v>
      </c>
      <c r="O62" s="6">
        <f t="shared" ca="1" si="6"/>
        <v>1.6562755841047903</v>
      </c>
      <c r="P62" s="6">
        <f t="shared" ca="1" si="6"/>
        <v>-1.3248426291904565</v>
      </c>
      <c r="Q62" s="6">
        <f t="shared" ca="1" si="6"/>
        <v>5.9713768711959148</v>
      </c>
      <c r="R62" s="5">
        <f t="shared" ca="1" si="6"/>
        <v>-0.81363259891607242</v>
      </c>
    </row>
    <row r="63" spans="3:20" ht="15.8" customHeight="1" x14ac:dyDescent="0.35">
      <c r="E63" s="10"/>
    </row>
    <row r="64" spans="3:20" ht="15.8" customHeight="1" x14ac:dyDescent="0.35">
      <c r="E64" s="10"/>
    </row>
    <row r="65" spans="2:22" ht="15.8" customHeight="1" x14ac:dyDescent="0.25">
      <c r="E65" s="11" t="str">
        <f ca="1">CONCATENATE("Min,Avg,Max ",E36)</f>
        <v>Min,Avg,Max Discharge RPC6.0 - Zambezi basin</v>
      </c>
    </row>
    <row r="66" spans="2:22" x14ac:dyDescent="0.25">
      <c r="E66" s="2"/>
      <c r="F66" s="2">
        <v>1</v>
      </c>
      <c r="G66" s="2">
        <v>2</v>
      </c>
      <c r="H66" s="2">
        <v>3</v>
      </c>
      <c r="I66" s="2">
        <v>4</v>
      </c>
      <c r="J66" s="2">
        <v>5</v>
      </c>
      <c r="K66" s="2">
        <v>6</v>
      </c>
      <c r="L66" s="2">
        <v>7</v>
      </c>
      <c r="M66" s="2">
        <v>8</v>
      </c>
      <c r="N66" s="2">
        <v>9</v>
      </c>
      <c r="O66" s="2">
        <v>10</v>
      </c>
      <c r="P66" s="2">
        <v>11</v>
      </c>
      <c r="Q66" s="2">
        <v>12</v>
      </c>
      <c r="R66" s="2" t="s">
        <v>13</v>
      </c>
    </row>
    <row r="67" spans="2:22" x14ac:dyDescent="0.25">
      <c r="E67" s="2"/>
      <c r="F67" s="6"/>
      <c r="G67" s="6"/>
      <c r="H67" s="6"/>
      <c r="I67" s="6"/>
      <c r="J67" s="6"/>
      <c r="K67" s="6"/>
      <c r="L67" s="6"/>
      <c r="M67" s="6"/>
      <c r="N67" s="6"/>
      <c r="O67" s="6"/>
      <c r="P67" s="6"/>
      <c r="Q67" s="6"/>
      <c r="R67" s="6"/>
    </row>
    <row r="68" spans="2:22" x14ac:dyDescent="0.25">
      <c r="E68" s="2" t="s">
        <v>14</v>
      </c>
      <c r="F68" s="5">
        <f ca="1">(choosen!D4*$G$1+choosen!T4*$H$1+choosen!AJ4*$I$1+choosen!AZ4*$J$1)/$K$1</f>
        <v>15.973224999999999</v>
      </c>
      <c r="G68" s="5">
        <f ca="1">(choosen!E4*$G$1+choosen!U4*$H$1+choosen!AK4*$I$1+choosen!BA4*$J$1)/$K$1</f>
        <v>17.150925000000001</v>
      </c>
      <c r="H68" s="5">
        <f ca="1">(choosen!F4*$G$1+choosen!V4*$H$1+choosen!AL4*$I$1+choosen!BB4*$J$1)/$K$1</f>
        <v>19.101675</v>
      </c>
      <c r="I68" s="5">
        <f ca="1">(choosen!G4*$G$1+choosen!W4*$H$1+choosen!AM4*$I$1+choosen!BC4*$J$1)/$K$1</f>
        <v>11.62255</v>
      </c>
      <c r="J68" s="5">
        <f ca="1">(choosen!H4*$G$1+choosen!X4*$H$1+choosen!AN4*$I$1+choosen!BD4*$J$1)/$K$1</f>
        <v>8.6558250000000001</v>
      </c>
      <c r="K68" s="5">
        <f ca="1">(choosen!I4*$G$1+choosen!Y4*$H$1+choosen!AO4*$I$1+choosen!BE4*$J$1)/$K$1</f>
        <v>7.1409999999999991</v>
      </c>
      <c r="L68" s="5">
        <f ca="1">(choosen!J4*$G$1+choosen!Z4*$H$1+choosen!AP4*$I$1+choosen!BF4*$J$1)/$K$1</f>
        <v>6.6591250000000004</v>
      </c>
      <c r="M68" s="5">
        <f ca="1">(choosen!K4*$G$1+choosen!AA4*$H$1+choosen!AQ4*$I$1+choosen!BG4*$J$1)/$K$1</f>
        <v>5.9210000000000003</v>
      </c>
      <c r="N68" s="5">
        <f ca="1">(choosen!L4*$G$1+choosen!AB4*$H$1+choosen!AR4*$I$1+choosen!BH4*$J$1)/$K$1</f>
        <v>5.0790500000000005</v>
      </c>
      <c r="O68" s="5">
        <f ca="1">(choosen!M4*$G$1+choosen!AC4*$H$1+choosen!AS4*$I$1+choosen!BI4*$J$1)/$K$1</f>
        <v>4.5810500000000003</v>
      </c>
      <c r="P68" s="5">
        <f ca="1">(choosen!N4*$G$1+choosen!AD4*$H$1+choosen!AT4*$I$1+choosen!BJ4*$J$1)/$K$1</f>
        <v>4.2782999999999998</v>
      </c>
      <c r="Q68" s="5">
        <f ca="1">(choosen!O4*$G$1+choosen!AE4*$H$1+choosen!AU4*$I$1+choosen!BK4*$J$1)/$K$1</f>
        <v>7.969199999999999</v>
      </c>
      <c r="R68" s="5">
        <f ca="1">(choosen!P4*$G$1+choosen!AF4*$H$1+choosen!AV4*$I$1+choosen!BL4*$J$1)/$K$1</f>
        <v>114.132925</v>
      </c>
    </row>
    <row r="69" spans="2:22" x14ac:dyDescent="0.25">
      <c r="E69" s="2"/>
      <c r="F69" s="5"/>
      <c r="G69" s="5"/>
      <c r="H69" s="5"/>
      <c r="I69" s="5"/>
      <c r="J69" s="5"/>
      <c r="K69" s="5"/>
      <c r="L69" s="5"/>
      <c r="M69" s="5"/>
      <c r="N69" s="5"/>
      <c r="O69" s="5"/>
      <c r="P69" s="5"/>
      <c r="Q69" s="5"/>
      <c r="R69" s="5"/>
    </row>
    <row r="70" spans="2:22" x14ac:dyDescent="0.25">
      <c r="E70" s="2"/>
      <c r="F70" s="5"/>
      <c r="G70" s="5"/>
      <c r="H70" s="5"/>
      <c r="I70" s="5"/>
      <c r="J70" s="5"/>
      <c r="K70" s="5"/>
      <c r="L70" s="5"/>
      <c r="M70" s="5"/>
      <c r="N70" s="5"/>
      <c r="O70" s="5"/>
      <c r="P70" s="5"/>
      <c r="Q70" s="5"/>
      <c r="R70" s="5"/>
    </row>
    <row r="71" spans="2:22" x14ac:dyDescent="0.25">
      <c r="E71" s="2" t="s">
        <v>15</v>
      </c>
      <c r="F71" s="5">
        <f ca="1">(choosen!D6*$G$1+choosen!T6*$H$1+choosen!AJ6*$I$1+choosen!AZ6*$J$1)/$K$1</f>
        <v>16.402999999999999</v>
      </c>
      <c r="G71" s="5">
        <f ca="1">(choosen!E6*$G$1+choosen!U6*$H$1+choosen!AK6*$I$1+choosen!BA6*$J$1)/$K$1</f>
        <v>20.422499999999999</v>
      </c>
      <c r="H71" s="5">
        <f ca="1">(choosen!F6*$G$1+choosen!V6*$H$1+choosen!AL6*$I$1+choosen!BB6*$J$1)/$K$1</f>
        <v>18.736924999999999</v>
      </c>
      <c r="I71" s="5">
        <f ca="1">(choosen!G6*$G$1+choosen!W6*$H$1+choosen!AM6*$I$1+choosen!BC6*$J$1)/$K$1</f>
        <v>12.369475</v>
      </c>
      <c r="J71" s="5">
        <f ca="1">(choosen!H6*$G$1+choosen!X6*$H$1+choosen!AN6*$I$1+choosen!BD6*$J$1)/$K$1</f>
        <v>9.5311250000000012</v>
      </c>
      <c r="K71" s="5">
        <f ca="1">(choosen!I6*$G$1+choosen!Y6*$H$1+choosen!AO6*$I$1+choosen!BE6*$J$1)/$K$1</f>
        <v>7.8392999999999997</v>
      </c>
      <c r="L71" s="5">
        <f ca="1">(choosen!J6*$G$1+choosen!Z6*$H$1+choosen!AP6*$I$1+choosen!BF6*$J$1)/$K$1</f>
        <v>7.38985</v>
      </c>
      <c r="M71" s="5">
        <f ca="1">(choosen!K6*$G$1+choosen!AA6*$H$1+choosen!AQ6*$I$1+choosen!BG6*$J$1)/$K$1</f>
        <v>6.6121749999999997</v>
      </c>
      <c r="N71" s="5">
        <f ca="1">(choosen!L6*$G$1+choosen!AB6*$H$1+choosen!AR6*$I$1+choosen!BH6*$J$1)/$K$1</f>
        <v>5.6669750000000008</v>
      </c>
      <c r="O71" s="5">
        <f ca="1">(choosen!M6*$G$1+choosen!AC6*$H$1+choosen!AS6*$I$1+choosen!BI6*$J$1)/$K$1</f>
        <v>5.2379249999999997</v>
      </c>
      <c r="P71" s="5">
        <f ca="1">(choosen!N6*$G$1+choosen!AD6*$H$1+choosen!AT6*$I$1+choosen!BJ6*$J$1)/$K$1</f>
        <v>4.9415249999999995</v>
      </c>
      <c r="Q71" s="5">
        <f ca="1">(choosen!O6*$G$1+choosen!AE6*$H$1+choosen!AU6*$I$1+choosen!BK6*$J$1)/$K$1</f>
        <v>7.8665500000000002</v>
      </c>
      <c r="R71" s="5">
        <f ca="1">(choosen!P6*$G$1+choosen!AF6*$H$1+choosen!AV6*$I$1+choosen!BL6*$J$1)/$K$1</f>
        <v>123.017325</v>
      </c>
    </row>
    <row r="72" spans="2:22" x14ac:dyDescent="0.25">
      <c r="E72" s="2"/>
      <c r="F72" s="5"/>
      <c r="G72" s="5"/>
      <c r="H72" s="5"/>
      <c r="I72" s="5"/>
      <c r="J72" s="5"/>
      <c r="K72" s="5"/>
      <c r="L72" s="5"/>
      <c r="M72" s="5"/>
      <c r="N72" s="5"/>
      <c r="O72" s="5"/>
      <c r="P72" s="5"/>
      <c r="Q72" s="5"/>
      <c r="R72" s="5"/>
    </row>
    <row r="73" spans="2:22" x14ac:dyDescent="0.25">
      <c r="E73" s="2"/>
      <c r="F73" s="5"/>
      <c r="G73" s="5"/>
      <c r="H73" s="5"/>
      <c r="I73" s="5"/>
      <c r="J73" s="5"/>
      <c r="K73" s="5"/>
      <c r="L73" s="5"/>
      <c r="M73" s="5"/>
      <c r="N73" s="5"/>
      <c r="O73" s="5"/>
      <c r="P73" s="5"/>
      <c r="Q73" s="5"/>
      <c r="R73" s="5"/>
      <c r="S73" s="6"/>
      <c r="T73" s="6"/>
      <c r="U73" s="6"/>
      <c r="V73" s="6"/>
    </row>
    <row r="74" spans="2:22" x14ac:dyDescent="0.25">
      <c r="E74" s="2">
        <f>INDEX(C$40:C$43,$P$1,1)</f>
        <v>2050</v>
      </c>
      <c r="F74" s="5">
        <f ca="1">(INDEX(choosen!D5:D8,$P$1,1)*$G$1+INDEX(choosen!T5:T8,$P$1,1)*$H$1+INDEX(choosen!AJ5:AJ8,$P$1,1)*$I$1+INDEX(choosen!AZ5:AZ8,$P$1,1)*$J$1)/$K$1</f>
        <v>15.0548</v>
      </c>
      <c r="G74" s="5">
        <f ca="1">(INDEX(choosen!E5:E8,$P$1,1)*$G$1+INDEX(choosen!U5:U8,$P$1,1)*$H$1+INDEX(choosen!AK5:AK8,$P$1,1)*$I$1+INDEX(choosen!BA5:BA8,$P$1,1)*$J$1)/$K$1</f>
        <v>20.775975000000003</v>
      </c>
      <c r="H74" s="5">
        <f ca="1">(INDEX(choosen!F5:F8,$P$1,1)*$G$1+INDEX(choosen!V5:V8,$P$1,1)*$H$1+INDEX(choosen!AL5:AL8,$P$1,1)*$I$1+INDEX(choosen!BB5:BB8,$P$1,1)*$J$1)/$K$1</f>
        <v>22.6861</v>
      </c>
      <c r="I74" s="5">
        <f ca="1">(INDEX(choosen!G5:G8,$P$1,1)*$G$1+INDEX(choosen!W5:W8,$P$1,1)*$H$1+INDEX(choosen!AM5:AM8,$P$1,1)*$I$1+INDEX(choosen!BC5:BC8,$P$1,1)*$J$1)/$K$1</f>
        <v>11.825150000000001</v>
      </c>
      <c r="J74" s="5">
        <f ca="1">(INDEX(choosen!H5:H8,$P$1,1)*$G$1+INDEX(choosen!X5:X8,$P$1,1)*$H$1+INDEX(choosen!AN5:AN8,$P$1,1)*$I$1+INDEX(choosen!BD5:BD8,$P$1,1)*$J$1)/$K$1</f>
        <v>8.9596750000000007</v>
      </c>
      <c r="K74" s="5">
        <f ca="1">(INDEX(choosen!I5:I8,$P$1,1)*$G$1+INDEX(choosen!Y5:Y8,$P$1,1)*$H$1+INDEX(choosen!AO5:AO8,$P$1,1)*$I$1+INDEX(choosen!BE5:BE8,$P$1,1)*$J$1)/$K$1</f>
        <v>7.5072749999999999</v>
      </c>
      <c r="L74" s="5">
        <f ca="1">(INDEX(choosen!J5:J8,$P$1,1)*$G$1+INDEX(choosen!Z5:Z8,$P$1,1)*$H$1+INDEX(choosen!AP5:AP8,$P$1,1)*$I$1+INDEX(choosen!BF5:BF8,$P$1,1)*$J$1)/$K$1</f>
        <v>7.0674000000000001</v>
      </c>
      <c r="M74" s="5">
        <f ca="1">(INDEX(choosen!K5:K8,$P$1,1)*$G$1+INDEX(choosen!AA5:AA8,$P$1,1)*$H$1+INDEX(choosen!AQ5:AQ8,$P$1,1)*$I$1+INDEX(choosen!BG5:BG8,$P$1,1)*$J$1)/$K$1</f>
        <v>6.3527249999999995</v>
      </c>
      <c r="N74" s="5">
        <f ca="1">(INDEX(choosen!L5:L8,$P$1,1)*$G$1+INDEX(choosen!AB5:AB8,$P$1,1)*$H$1+INDEX(choosen!AR5:AR8,$P$1,1)*$I$1+INDEX(choosen!BH5:BH8,$P$1,1)*$J$1)/$K$1</f>
        <v>5.373075</v>
      </c>
      <c r="O74" s="5">
        <f ca="1">(INDEX(choosen!M5:M8,$P$1,1)*$G$1+INDEX(choosen!AC5:AC8,$P$1,1)*$H$1+INDEX(choosen!AS5:AS8,$P$1,1)*$I$1+INDEX(choosen!BI5:BI8,$P$1,1)*$J$1)/$K$1</f>
        <v>4.7412749999999999</v>
      </c>
      <c r="P74" s="5">
        <f ca="1">(INDEX(choosen!N5:N8,$P$1,1)*$G$1+INDEX(choosen!AD5:AD8,$P$1,1)*$H$1+INDEX(choosen!AT5:AT8,$P$1,1)*$I$1+INDEX(choosen!BJ5:BJ8,$P$1,1)*$J$1)/$K$1</f>
        <v>3.9935</v>
      </c>
      <c r="Q74" s="5">
        <f ca="1">(INDEX(choosen!O5:O8,$P$1,1)*$G$1+INDEX(choosen!AE5:AE8,$P$1,1)*$H$1+INDEX(choosen!AU5:AU8,$P$1,1)*$I$1+INDEX(choosen!BK5:BK8,$P$1,1)*$J$1)/$K$1</f>
        <v>6.8981750000000002</v>
      </c>
      <c r="R74" s="5">
        <f ca="1">(INDEX(choosen!P5:P8,$P$1,1)*$G$1+INDEX(choosen!AF5:AF8,$P$1,1)*$H$1+INDEX(choosen!AV5:AV8,$P$1,1)*$I$1+INDEX(choosen!BL5:BL8,$P$1,1)*$J$1)/$K$1</f>
        <v>121.235125</v>
      </c>
      <c r="S74" s="6"/>
      <c r="T74" s="6"/>
      <c r="U74" s="6"/>
      <c r="V74" s="6"/>
    </row>
    <row r="75" spans="2:22" x14ac:dyDescent="0.25">
      <c r="E75" s="2"/>
      <c r="F75" s="6"/>
      <c r="G75" s="6"/>
      <c r="H75" s="6"/>
      <c r="I75" s="6"/>
      <c r="J75" s="6"/>
      <c r="K75" s="6"/>
      <c r="L75" s="6"/>
      <c r="M75" s="6"/>
      <c r="N75" s="6"/>
      <c r="O75" s="6"/>
      <c r="P75" s="6"/>
      <c r="Q75" s="6"/>
      <c r="R75" s="6"/>
      <c r="S75" s="6"/>
      <c r="T75" s="6"/>
      <c r="U75" s="6"/>
      <c r="V75" s="6"/>
    </row>
    <row r="76" spans="2:22" x14ac:dyDescent="0.25">
      <c r="E76" s="8" t="s">
        <v>21</v>
      </c>
      <c r="F76" s="9">
        <f ca="1">100*F74/F68-100</f>
        <v>-5.7497781443634466</v>
      </c>
      <c r="G76" s="9">
        <f t="shared" ref="G76:R76" ca="1" si="7">100*G74/G68-100</f>
        <v>21.136177786329327</v>
      </c>
      <c r="H76" s="9">
        <f t="shared" ca="1" si="7"/>
        <v>18.764977416901928</v>
      </c>
      <c r="I76" s="9">
        <f t="shared" ca="1" si="7"/>
        <v>1.7431630752287646</v>
      </c>
      <c r="J76" s="9">
        <f t="shared" ca="1" si="7"/>
        <v>3.5103528548694243</v>
      </c>
      <c r="K76" s="9">
        <f t="shared" ca="1" si="7"/>
        <v>5.1291835877328253</v>
      </c>
      <c r="L76" s="9">
        <f t="shared" ca="1" si="7"/>
        <v>6.1310607624875644</v>
      </c>
      <c r="M76" s="9">
        <f t="shared" ca="1" si="7"/>
        <v>7.2914203681810363</v>
      </c>
      <c r="N76" s="9">
        <f t="shared" ca="1" si="7"/>
        <v>5.7889762849351598</v>
      </c>
      <c r="O76" s="9">
        <f t="shared" ca="1" si="7"/>
        <v>3.49756060291854</v>
      </c>
      <c r="P76" s="9">
        <f t="shared" ca="1" si="7"/>
        <v>-6.6568496832854009</v>
      </c>
      <c r="Q76" s="9">
        <f t="shared" ca="1" si="7"/>
        <v>-13.439554785925807</v>
      </c>
      <c r="R76" s="9">
        <f t="shared" ca="1" si="7"/>
        <v>6.2227442256474035</v>
      </c>
      <c r="S76" s="6"/>
      <c r="T76" s="6"/>
      <c r="U76" s="6"/>
      <c r="V76" s="6"/>
    </row>
    <row r="77" spans="2:22" x14ac:dyDescent="0.25">
      <c r="E77" s="8" t="s">
        <v>21</v>
      </c>
      <c r="F77" s="9">
        <f ca="1">100*F74/F68-100</f>
        <v>-5.7497781443634466</v>
      </c>
      <c r="G77" s="9">
        <f t="shared" ref="G77:R77" ca="1" si="8">100*G74/G68-100</f>
        <v>21.136177786329327</v>
      </c>
      <c r="H77" s="9">
        <f t="shared" ca="1" si="8"/>
        <v>18.764977416901928</v>
      </c>
      <c r="I77" s="9">
        <f t="shared" ca="1" si="8"/>
        <v>1.7431630752287646</v>
      </c>
      <c r="J77" s="9">
        <f t="shared" ca="1" si="8"/>
        <v>3.5103528548694243</v>
      </c>
      <c r="K77" s="9">
        <f t="shared" ca="1" si="8"/>
        <v>5.1291835877328253</v>
      </c>
      <c r="L77" s="9">
        <f t="shared" ca="1" si="8"/>
        <v>6.1310607624875644</v>
      </c>
      <c r="M77" s="9">
        <f t="shared" ca="1" si="8"/>
        <v>7.2914203681810363</v>
      </c>
      <c r="N77" s="9">
        <f t="shared" ca="1" si="8"/>
        <v>5.7889762849351598</v>
      </c>
      <c r="O77" s="9">
        <f t="shared" ca="1" si="8"/>
        <v>3.49756060291854</v>
      </c>
      <c r="P77" s="9">
        <f t="shared" ca="1" si="8"/>
        <v>-6.6568496832854009</v>
      </c>
      <c r="Q77" s="9">
        <f t="shared" ca="1" si="8"/>
        <v>-13.439554785925807</v>
      </c>
      <c r="R77" s="9">
        <f t="shared" ca="1" si="8"/>
        <v>6.2227442256474035</v>
      </c>
    </row>
    <row r="78" spans="2:22" x14ac:dyDescent="0.25">
      <c r="E78" s="8"/>
      <c r="F78" s="9"/>
      <c r="G78" s="9"/>
      <c r="H78" s="9"/>
      <c r="I78" s="9"/>
      <c r="J78" s="9"/>
      <c r="K78" s="9"/>
      <c r="L78" s="9"/>
      <c r="M78" s="9"/>
      <c r="N78" s="9"/>
      <c r="O78" s="9"/>
      <c r="P78" s="9"/>
      <c r="Q78" s="9"/>
      <c r="R78" s="9"/>
    </row>
    <row r="79" spans="2:22" x14ac:dyDescent="0.25">
      <c r="I79" s="6"/>
      <c r="L79" s="6"/>
    </row>
    <row r="80" spans="2:22" x14ac:dyDescent="0.25">
      <c r="B80" t="s">
        <v>0</v>
      </c>
      <c r="F80">
        <v>1</v>
      </c>
      <c r="G80">
        <v>2</v>
      </c>
      <c r="H80">
        <v>3</v>
      </c>
      <c r="I80">
        <v>4</v>
      </c>
      <c r="J80">
        <v>5</v>
      </c>
      <c r="K80">
        <v>6</v>
      </c>
      <c r="L80">
        <v>7</v>
      </c>
      <c r="M80">
        <v>8</v>
      </c>
      <c r="N80">
        <v>9</v>
      </c>
      <c r="O80">
        <v>10</v>
      </c>
      <c r="P80">
        <v>11</v>
      </c>
      <c r="Q80">
        <v>12</v>
      </c>
      <c r="R80">
        <v>13</v>
      </c>
      <c r="V80">
        <v>2050</v>
      </c>
    </row>
    <row r="81" spans="2:39" x14ac:dyDescent="0.25">
      <c r="B81" s="2">
        <v>1</v>
      </c>
      <c r="C81" s="2">
        <v>1</v>
      </c>
      <c r="D81" s="2">
        <f>(B81-1)*5+C81</f>
        <v>1</v>
      </c>
      <c r="E81" s="2" t="s">
        <v>130</v>
      </c>
      <c r="F81" s="5">
        <f ca="1">MIN(INDEX(choosen!$D$13:$P$317,$D81,F$80)+NOT($G$1)*999999,INDEX(choosen!$T$13:$AF$317,$D81,F$80)+NOT($H$1)*999999,INDEX(choosen!$AJ$13:$AV$317,$D81,F$80)+NOT($I$1)*999999,INDEX(choosen!$AZ$13:$BL$317,$D81,F$80)+NOT($J$1)*999999)</f>
        <v>0.40429999999999999</v>
      </c>
      <c r="G81" s="5">
        <f ca="1">MIN(INDEX(choosen!$D$13:$P$317,$D81,G$80)+NOT($G$1)*999999,INDEX(choosen!$T$13:$AF$317,$D81,G$80)+NOT($H$1)*999999,INDEX(choosen!$AJ$13:$AV$317,$D81,G$80)+NOT($I$1)*999999,INDEX(choosen!$AZ$13:$BL$317,$D81,G$80)+NOT($J$1)*999999)</f>
        <v>0.65600000000000003</v>
      </c>
      <c r="H81" s="5">
        <f ca="1">MIN(INDEX(choosen!$D$13:$P$317,$D81,H$80)+NOT($G$1)*999999,INDEX(choosen!$T$13:$AF$317,$D81,H$80)+NOT($H$1)*999999,INDEX(choosen!$AJ$13:$AV$317,$D81,H$80)+NOT($I$1)*999999,INDEX(choosen!$AZ$13:$BL$317,$D81,H$80)+NOT($J$1)*999999)</f>
        <v>1.0344</v>
      </c>
      <c r="I81" s="5">
        <f ca="1">MIN(INDEX(choosen!$D$13:$P$317,$D81,I$80)+NOT($G$1)*999999,INDEX(choosen!$T$13:$AF$317,$D81,I$80)+NOT($H$1)*999999,INDEX(choosen!$AJ$13:$AV$317,$D81,I$80)+NOT($I$1)*999999,INDEX(choosen!$AZ$13:$BL$317,$D81,I$80)+NOT($J$1)*999999)</f>
        <v>1.0459000000000001</v>
      </c>
      <c r="J81" s="5">
        <f ca="1">MIN(INDEX(choosen!$D$13:$P$317,$D81,J$80)+NOT($G$1)*999999,INDEX(choosen!$T$13:$AF$317,$D81,J$80)+NOT($H$1)*999999,INDEX(choosen!$AJ$13:$AV$317,$D81,J$80)+NOT($I$1)*999999,INDEX(choosen!$AZ$13:$BL$317,$D81,J$80)+NOT($J$1)*999999)</f>
        <v>0.77410000000000001</v>
      </c>
      <c r="K81" s="5">
        <f ca="1">MIN(INDEX(choosen!$D$13:$P$317,$D81,K$80)+NOT($G$1)*999999,INDEX(choosen!$T$13:$AF$317,$D81,K$80)+NOT($H$1)*999999,INDEX(choosen!$AJ$13:$AV$317,$D81,K$80)+NOT($I$1)*999999,INDEX(choosen!$AZ$13:$BL$317,$D81,K$80)+NOT($J$1)*999999)</f>
        <v>0.52549999999999997</v>
      </c>
      <c r="L81" s="5">
        <f ca="1">MIN(INDEX(choosen!$D$13:$P$317,$D81,L$80)+NOT($G$1)*999999,INDEX(choosen!$T$13:$AF$317,$D81,L$80)+NOT($H$1)*999999,INDEX(choosen!$AJ$13:$AV$317,$D81,L$80)+NOT($I$1)*999999,INDEX(choosen!$AZ$13:$BL$317,$D81,L$80)+NOT($J$1)*999999)</f>
        <v>0.41639999999999999</v>
      </c>
      <c r="M81" s="5">
        <f ca="1">MIN(INDEX(choosen!$D$13:$P$317,$D81,M$80)+NOT($G$1)*999999,INDEX(choosen!$T$13:$AF$317,$D81,M$80)+NOT($H$1)*999999,INDEX(choosen!$AJ$13:$AV$317,$D81,M$80)+NOT($I$1)*999999,INDEX(choosen!$AZ$13:$BL$317,$D81,M$80)+NOT($J$1)*999999)</f>
        <v>0.33650000000000002</v>
      </c>
      <c r="N81" s="5">
        <f ca="1">MIN(INDEX(choosen!$D$13:$P$317,$D81,N$80)+NOT($G$1)*999999,INDEX(choosen!$T$13:$AF$317,$D81,N$80)+NOT($H$1)*999999,INDEX(choosen!$AJ$13:$AV$317,$D81,N$80)+NOT($I$1)*999999,INDEX(choosen!$AZ$13:$BL$317,$D81,N$80)+NOT($J$1)*999999)</f>
        <v>0.27200000000000002</v>
      </c>
      <c r="O81" s="5">
        <f ca="1">MIN(INDEX(choosen!$D$13:$P$317,$D81,O$80)+NOT($G$1)*999999,INDEX(choosen!$T$13:$AF$317,$D81,O$80)+NOT($H$1)*999999,INDEX(choosen!$AJ$13:$AV$317,$D81,O$80)+NOT($I$1)*999999,INDEX(choosen!$AZ$13:$BL$317,$D81,O$80)+NOT($J$1)*999999)</f>
        <v>0.2419</v>
      </c>
      <c r="P81" s="5">
        <f ca="1">MIN(INDEX(choosen!$D$13:$P$317,$D81,P$80)+NOT($G$1)*999999,INDEX(choosen!$T$13:$AF$317,$D81,P$80)+NOT($H$1)*999999,INDEX(choosen!$AJ$13:$AV$317,$D81,P$80)+NOT($I$1)*999999,INDEX(choosen!$AZ$13:$BL$317,$D81,P$80)+NOT($J$1)*999999)</f>
        <v>0.21679999999999999</v>
      </c>
      <c r="Q81" s="5">
        <f ca="1">MIN(INDEX(choosen!$D$13:$P$317,$D81,Q$80)+NOT($G$1)*999999,INDEX(choosen!$T$13:$AF$317,$D81,Q$80)+NOT($H$1)*999999,INDEX(choosen!$AJ$13:$AV$317,$D81,Q$80)+NOT($I$1)*999999,INDEX(choosen!$AZ$13:$BL$317,$D81,Q$80)+NOT($J$1)*999999)</f>
        <v>0.24779999999999999</v>
      </c>
      <c r="R81" s="5">
        <f ca="1">MIN(INDEX(choosen!$D$13:$P$317,$D81,R$80)+NOT($G$1)*999999,INDEX(choosen!$T$13:$AF$317,$D81,R$80)+NOT($H$1)*999999,INDEX(choosen!$AJ$13:$AV$317,$D81,R$80)+NOT($I$1)*999999,INDEX(choosen!$AZ$13:$BL$317,$D81,R$80)+NOT($J$1)*999999)</f>
        <v>6.3170000000000011</v>
      </c>
      <c r="S81" s="6"/>
      <c r="T81" s="6"/>
      <c r="U81">
        <v>1</v>
      </c>
      <c r="V81">
        <v>1</v>
      </c>
      <c r="W81" s="6"/>
      <c r="X81" s="3"/>
    </row>
    <row r="82" spans="2:39" x14ac:dyDescent="0.25">
      <c r="B82" s="2">
        <v>1</v>
      </c>
      <c r="C82" s="2">
        <v>1</v>
      </c>
      <c r="D82" s="2">
        <f t="shared" ref="D82:D145" si="9">(B82-1)*5+C82</f>
        <v>1</v>
      </c>
      <c r="E82" s="2" t="s">
        <v>125</v>
      </c>
      <c r="F82" s="16">
        <f ca="1">(INDEX(choosen!$D$13:$P$317,$D82,F$80)*$G$1+INDEX(choosen!$T$13:$AF$317,$D82,F$80)*$H$1+INDEX(choosen!$AJ$13:$AV$317,$D82,F$80)*$I$1+INDEX(choosen!$AZ$13:$BL$317,$D82,F$80)*$J$1)/$K$1</f>
        <v>0.47787500000000005</v>
      </c>
      <c r="G82" s="16">
        <f ca="1">(INDEX(choosen!$D$13:$P$317,$D82,G$80)*$G$1+INDEX(choosen!$T$13:$AF$317,$D82,G$80)*$H$1+INDEX(choosen!$AJ$13:$AV$317,$D82,G$80)*$I$1+INDEX(choosen!$AZ$13:$BL$317,$D82,G$80)*$J$1)/$K$1</f>
        <v>0.82574999999999998</v>
      </c>
      <c r="H82" s="16">
        <f ca="1">(INDEX(choosen!$D$13:$P$317,$D82,H$80)*$G$1+INDEX(choosen!$T$13:$AF$317,$D82,H$80)*$H$1+INDEX(choosen!$AJ$13:$AV$317,$D82,H$80)*$I$1+INDEX(choosen!$AZ$13:$BL$317,$D82,H$80)*$J$1)/$K$1</f>
        <v>1.182175</v>
      </c>
      <c r="I82" s="32">
        <f ca="1">(INDEX(choosen!$D$13:$P$317,$D82,I$80)*$G$1+INDEX(choosen!$T$13:$AF$317,$D82,I$80)*$H$1+INDEX(choosen!$AJ$13:$AV$317,$D82,I$80)*$I$1+INDEX(choosen!$AZ$13:$BL$317,$D82,I$80)*$J$1)/$K$1</f>
        <v>1.18445</v>
      </c>
      <c r="J82" s="16">
        <f ca="1">(INDEX(choosen!$D$13:$P$317,$D82,J$80)*$G$1+INDEX(choosen!$T$13:$AF$317,$D82,J$80)*$H$1+INDEX(choosen!$AJ$13:$AV$317,$D82,J$80)*$I$1+INDEX(choosen!$AZ$13:$BL$317,$D82,J$80)*$J$1)/$K$1</f>
        <v>0.8789499999999999</v>
      </c>
      <c r="K82" s="16">
        <f ca="1">(INDEX(choosen!$D$13:$P$317,$D82,K$80)*$G$1+INDEX(choosen!$T$13:$AF$317,$D82,K$80)*$H$1+INDEX(choosen!$AJ$13:$AV$317,$D82,K$80)*$I$1+INDEX(choosen!$AZ$13:$BL$317,$D82,K$80)*$J$1)/$K$1</f>
        <v>0.59207500000000002</v>
      </c>
      <c r="L82" s="16">
        <f ca="1">(INDEX(choosen!$D$13:$P$317,$D82,L$80)*$G$1+INDEX(choosen!$T$13:$AF$317,$D82,L$80)*$H$1+INDEX(choosen!$AJ$13:$AV$317,$D82,L$80)*$I$1+INDEX(choosen!$AZ$13:$BL$317,$D82,L$80)*$J$1)/$K$1</f>
        <v>0.469225</v>
      </c>
      <c r="M82" s="16">
        <f ca="1">(INDEX(choosen!$D$13:$P$317,$D82,M$80)*$G$1+INDEX(choosen!$T$13:$AF$317,$D82,M$80)*$H$1+INDEX(choosen!$AJ$13:$AV$317,$D82,M$80)*$I$1+INDEX(choosen!$AZ$13:$BL$317,$D82,M$80)*$J$1)/$K$1</f>
        <v>0.37942500000000001</v>
      </c>
      <c r="N82" s="16">
        <f ca="1">(INDEX(choosen!$D$13:$P$317,$D82,N$80)*$G$1+INDEX(choosen!$T$13:$AF$317,$D82,N$80)*$H$1+INDEX(choosen!$AJ$13:$AV$317,$D82,N$80)*$I$1+INDEX(choosen!$AZ$13:$BL$317,$D82,N$80)*$J$1)/$K$1</f>
        <v>0.30754999999999999</v>
      </c>
      <c r="O82" s="16">
        <f ca="1">(INDEX(choosen!$D$13:$P$317,$D82,O$80)*$G$1+INDEX(choosen!$T$13:$AF$317,$D82,O$80)*$H$1+INDEX(choosen!$AJ$13:$AV$317,$D82,O$80)*$I$1+INDEX(choosen!$AZ$13:$BL$317,$D82,O$80)*$J$1)/$K$1</f>
        <v>0.274175</v>
      </c>
      <c r="P82" s="16">
        <f ca="1">(INDEX(choosen!$D$13:$P$317,$D82,P$80)*$G$1+INDEX(choosen!$T$13:$AF$317,$D82,P$80)*$H$1+INDEX(choosen!$AJ$13:$AV$317,$D82,P$80)*$I$1+INDEX(choosen!$AZ$13:$BL$317,$D82,P$80)*$J$1)/$K$1</f>
        <v>0.24579999999999999</v>
      </c>
      <c r="Q82" s="16">
        <f ca="1">(INDEX(choosen!$D$13:$P$317,$D82,Q$80)*$G$1+INDEX(choosen!$T$13:$AF$317,$D82,Q$80)*$H$1+INDEX(choosen!$AJ$13:$AV$317,$D82,Q$80)*$I$1+INDEX(choosen!$AZ$13:$BL$317,$D82,Q$80)*$J$1)/$K$1</f>
        <v>0.2903</v>
      </c>
      <c r="R82" s="16">
        <f ca="1">(INDEX(choosen!$D$13:$P$317,$D82,R$80)*$G$1+INDEX(choosen!$T$13:$AF$317,$D82,R$80)*$H$1+INDEX(choosen!$AJ$13:$AV$317,$D82,R$80)*$I$1+INDEX(choosen!$AZ$13:$BL$317,$D82,R$80)*$J$1)/$K$1</f>
        <v>7.1077500000000002</v>
      </c>
      <c r="S82" s="6"/>
      <c r="T82" s="6"/>
      <c r="U82">
        <v>1</v>
      </c>
      <c r="V82">
        <v>1</v>
      </c>
      <c r="W82" s="6"/>
      <c r="X82" s="3"/>
    </row>
    <row r="83" spans="2:39" ht="14.95" customHeight="1" x14ac:dyDescent="0.25">
      <c r="B83" s="2">
        <v>1</v>
      </c>
      <c r="C83" s="2">
        <v>1</v>
      </c>
      <c r="D83" s="2">
        <f t="shared" si="9"/>
        <v>1</v>
      </c>
      <c r="E83" s="2" t="s">
        <v>131</v>
      </c>
      <c r="F83" s="5">
        <f ca="1">MAX(INDEX(choosen!$D$13:$P$317,$D81,F$80)-NOT($G$1)*999999,INDEX(choosen!$T$13:$AF$317,$D81,F$80)-NOT($H$1)*999999,INDEX(choosen!$AJ$13:$AV$317,$D81,F$80)-NOT($I$1)*999999,INDEX(choosen!$AZ$13:$BL$317,$D81,F$80)-NOT($J$1)*999999)</f>
        <v>0.57640000000000002</v>
      </c>
      <c r="G83" s="5">
        <f ca="1">MAX(INDEX(choosen!$D$13:$P$317,$D81,G$80)-NOT($G$1)*999999,INDEX(choosen!$T$13:$AF$317,$D81,G$80)-NOT($H$1)*999999,INDEX(choosen!$AJ$13:$AV$317,$D81,G$80)-NOT($I$1)*999999,INDEX(choosen!$AZ$13:$BL$317,$D81,G$80)-NOT($J$1)*999999)</f>
        <v>0.97599999999999998</v>
      </c>
      <c r="H83" s="5">
        <f ca="1">MAX(INDEX(choosen!$D$13:$P$317,$D81,H$80)-NOT($G$1)*999999,INDEX(choosen!$T$13:$AF$317,$D81,H$80)-NOT($H$1)*999999,INDEX(choosen!$AJ$13:$AV$317,$D81,H$80)-NOT($I$1)*999999,INDEX(choosen!$AZ$13:$BL$317,$D81,H$80)-NOT($J$1)*999999)</f>
        <v>1.3385</v>
      </c>
      <c r="I83" s="5">
        <f ca="1">MAX(INDEX(choosen!$D$13:$P$317,$D81,I$80)-NOT($G$1)*999999,INDEX(choosen!$T$13:$AF$317,$D81,I$80)-NOT($H$1)*999999,INDEX(choosen!$AJ$13:$AV$317,$D81,I$80)-NOT($I$1)*999999,INDEX(choosen!$AZ$13:$BL$317,$D81,I$80)-NOT($J$1)*999999)</f>
        <v>1.2963</v>
      </c>
      <c r="J83" s="5">
        <f ca="1">MAX(INDEX(choosen!$D$13:$P$317,$D81,J$80)-NOT($G$1)*999999,INDEX(choosen!$T$13:$AF$317,$D81,J$80)-NOT($H$1)*999999,INDEX(choosen!$AJ$13:$AV$317,$D81,J$80)-NOT($I$1)*999999,INDEX(choosen!$AZ$13:$BL$317,$D81,J$80)-NOT($J$1)*999999)</f>
        <v>0.96819999999999995</v>
      </c>
      <c r="K83" s="5">
        <f ca="1">MAX(INDEX(choosen!$D$13:$P$317,$D81,K$80)-NOT($G$1)*999999,INDEX(choosen!$T$13:$AF$317,$D81,K$80)-NOT($H$1)*999999,INDEX(choosen!$AJ$13:$AV$317,$D81,K$80)-NOT($I$1)*999999,INDEX(choosen!$AZ$13:$BL$317,$D81,K$80)-NOT($J$1)*999999)</f>
        <v>0.65549999999999997</v>
      </c>
      <c r="L83" s="5">
        <f ca="1">MAX(INDEX(choosen!$D$13:$P$317,$D81,L$80)-NOT($G$1)*999999,INDEX(choosen!$T$13:$AF$317,$D81,L$80)-NOT($H$1)*999999,INDEX(choosen!$AJ$13:$AV$317,$D81,L$80)-NOT($I$1)*999999,INDEX(choosen!$AZ$13:$BL$317,$D81,L$80)-NOT($J$1)*999999)</f>
        <v>0.52039999999999997</v>
      </c>
      <c r="M83" s="5">
        <f ca="1">MAX(INDEX(choosen!$D$13:$P$317,$D81,M$80)-NOT($G$1)*999999,INDEX(choosen!$T$13:$AF$317,$D81,M$80)-NOT($H$1)*999999,INDEX(choosen!$AJ$13:$AV$317,$D81,M$80)-NOT($I$1)*999999,INDEX(choosen!$AZ$13:$BL$317,$D81,M$80)-NOT($J$1)*999999)</f>
        <v>0.42180000000000001</v>
      </c>
      <c r="N83" s="5">
        <f ca="1">MAX(INDEX(choosen!$D$13:$P$317,$D81,N$80)-NOT($G$1)*999999,INDEX(choosen!$T$13:$AF$317,$D81,N$80)-NOT($H$1)*999999,INDEX(choosen!$AJ$13:$AV$317,$D81,N$80)-NOT($I$1)*999999,INDEX(choosen!$AZ$13:$BL$317,$D81,N$80)-NOT($J$1)*999999)</f>
        <v>0.34300000000000003</v>
      </c>
      <c r="O83" s="5">
        <f ca="1">MAX(INDEX(choosen!$D$13:$P$317,$D81,O$80)-NOT($G$1)*999999,INDEX(choosen!$T$13:$AF$317,$D81,O$80)-NOT($H$1)*999999,INDEX(choosen!$AJ$13:$AV$317,$D81,O$80)-NOT($I$1)*999999,INDEX(choosen!$AZ$13:$BL$317,$D81,O$80)-NOT($J$1)*999999)</f>
        <v>0.30640000000000001</v>
      </c>
      <c r="P83" s="5">
        <f ca="1">MAX(INDEX(choosen!$D$13:$P$317,$D81,P$80)-NOT($G$1)*999999,INDEX(choosen!$T$13:$AF$317,$D81,P$80)-NOT($H$1)*999999,INDEX(choosen!$AJ$13:$AV$317,$D81,P$80)-NOT($I$1)*999999,INDEX(choosen!$AZ$13:$BL$317,$D81,P$80)-NOT($J$1)*999999)</f>
        <v>0.27</v>
      </c>
      <c r="Q83" s="5">
        <f ca="1">MAX(INDEX(choosen!$D$13:$P$317,$D81,Q$80)-NOT($G$1)*999999,INDEX(choosen!$T$13:$AF$317,$D81,Q$80)-NOT($H$1)*999999,INDEX(choosen!$AJ$13:$AV$317,$D81,Q$80)-NOT($I$1)*999999,INDEX(choosen!$AZ$13:$BL$317,$D81,Q$80)-NOT($J$1)*999999)</f>
        <v>0.31369999999999998</v>
      </c>
      <c r="R83" s="5">
        <f ca="1">MAX(INDEX(choosen!$D$13:$P$317,$D81,R$80)-NOT($G$1)*999999,INDEX(choosen!$T$13:$AF$317,$D81,R$80)-NOT($H$1)*999999,INDEX(choosen!$AJ$13:$AV$317,$D81,R$80)-NOT($I$1)*999999,INDEX(choosen!$AZ$13:$BL$317,$D81,R$80)-NOT($J$1)*999999)</f>
        <v>7.9862000000000011</v>
      </c>
      <c r="S83" s="6"/>
      <c r="T83" s="6"/>
      <c r="U83">
        <v>1</v>
      </c>
      <c r="V83">
        <v>1</v>
      </c>
    </row>
    <row r="84" spans="2:39" x14ac:dyDescent="0.25">
      <c r="B84" s="2">
        <v>1</v>
      </c>
      <c r="C84" s="2">
        <v>3</v>
      </c>
      <c r="D84" s="2">
        <f t="shared" si="9"/>
        <v>3</v>
      </c>
      <c r="E84" s="2" t="s">
        <v>132</v>
      </c>
      <c r="F84" s="5">
        <f ca="1">MIN(INDEX(choosen!$D$13:$P$317,$D84,F$80)+NOT($G$1)*999999,INDEX(choosen!$T$13:$AF$317,$D84,F$80)+NOT($H$1)*999999,INDEX(choosen!$AJ$13:$AV$317,$D84,F$80)+NOT($I$1)*999999,INDEX(choosen!$AZ$13:$BL$317,$D84,F$80)+NOT($J$1)*999999)</f>
        <v>0.3856</v>
      </c>
      <c r="G84" s="5">
        <f ca="1">MIN(INDEX(choosen!$D$13:$P$317,$D84,G$80)+NOT($G$1)*999999,INDEX(choosen!$T$13:$AF$317,$D84,G$80)+NOT($H$1)*999999,INDEX(choosen!$AJ$13:$AV$317,$D84,G$80)+NOT($I$1)*999999,INDEX(choosen!$AZ$13:$BL$317,$D84,G$80)+NOT($J$1)*999999)</f>
        <v>0.67830000000000001</v>
      </c>
      <c r="H84" s="5">
        <f ca="1">MIN(INDEX(choosen!$D$13:$P$317,$D84,H$80)+NOT($G$1)*999999,INDEX(choosen!$T$13:$AF$317,$D84,H$80)+NOT($H$1)*999999,INDEX(choosen!$AJ$13:$AV$317,$D84,H$80)+NOT($I$1)*999999,INDEX(choosen!$AZ$13:$BL$317,$D84,H$80)+NOT($J$1)*999999)</f>
        <v>1.0378000000000001</v>
      </c>
      <c r="I84" s="5">
        <f ca="1">MIN(INDEX(choosen!$D$13:$P$317,$D84,I$80)+NOT($G$1)*999999,INDEX(choosen!$T$13:$AF$317,$D84,I$80)+NOT($H$1)*999999,INDEX(choosen!$AJ$13:$AV$317,$D84,I$80)+NOT($I$1)*999999,INDEX(choosen!$AZ$13:$BL$317,$D84,I$80)+NOT($J$1)*999999)</f>
        <v>1.0105999999999999</v>
      </c>
      <c r="J84" s="5">
        <f ca="1">MIN(INDEX(choosen!$D$13:$P$317,$D84,J$80)+NOT($G$1)*999999,INDEX(choosen!$T$13:$AF$317,$D84,J$80)+NOT($H$1)*999999,INDEX(choosen!$AJ$13:$AV$317,$D84,J$80)+NOT($I$1)*999999,INDEX(choosen!$AZ$13:$BL$317,$D84,J$80)+NOT($J$1)*999999)</f>
        <v>0.74439999999999995</v>
      </c>
      <c r="K84" s="5">
        <f ca="1">MIN(INDEX(choosen!$D$13:$P$317,$D84,K$80)+NOT($G$1)*999999,INDEX(choosen!$T$13:$AF$317,$D84,K$80)+NOT($H$1)*999999,INDEX(choosen!$AJ$13:$AV$317,$D84,K$80)+NOT($I$1)*999999,INDEX(choosen!$AZ$13:$BL$317,$D84,K$80)+NOT($J$1)*999999)</f>
        <v>0.50580000000000003</v>
      </c>
      <c r="L84" s="5">
        <f ca="1">MIN(INDEX(choosen!$D$13:$P$317,$D84,L$80)+NOT($G$1)*999999,INDEX(choosen!$T$13:$AF$317,$D84,L$80)+NOT($H$1)*999999,INDEX(choosen!$AJ$13:$AV$317,$D84,L$80)+NOT($I$1)*999999,INDEX(choosen!$AZ$13:$BL$317,$D84,L$80)+NOT($J$1)*999999)</f>
        <v>0.39800000000000002</v>
      </c>
      <c r="M84" s="5">
        <f ca="1">MIN(INDEX(choosen!$D$13:$P$317,$D84,M$80)+NOT($G$1)*999999,INDEX(choosen!$T$13:$AF$317,$D84,M$80)+NOT($H$1)*999999,INDEX(choosen!$AJ$13:$AV$317,$D84,M$80)+NOT($I$1)*999999,INDEX(choosen!$AZ$13:$BL$317,$D84,M$80)+NOT($J$1)*999999)</f>
        <v>0.32029999999999997</v>
      </c>
      <c r="N84" s="5">
        <f ca="1">MIN(INDEX(choosen!$D$13:$P$317,$D84,N$80)+NOT($G$1)*999999,INDEX(choosen!$T$13:$AF$317,$D84,N$80)+NOT($H$1)*999999,INDEX(choosen!$AJ$13:$AV$317,$D84,N$80)+NOT($I$1)*999999,INDEX(choosen!$AZ$13:$BL$317,$D84,N$80)+NOT($J$1)*999999)</f>
        <v>0.25819999999999999</v>
      </c>
      <c r="O84" s="5">
        <f ca="1">MIN(INDEX(choosen!$D$13:$P$317,$D84,O$80)+NOT($G$1)*999999,INDEX(choosen!$T$13:$AF$317,$D84,O$80)+NOT($H$1)*999999,INDEX(choosen!$AJ$13:$AV$317,$D84,O$80)+NOT($I$1)*999999,INDEX(choosen!$AZ$13:$BL$317,$D84,O$80)+NOT($J$1)*999999)</f>
        <v>0.22889999999999999</v>
      </c>
      <c r="P84" s="5">
        <f ca="1">MIN(INDEX(choosen!$D$13:$P$317,$D84,P$80)+NOT($G$1)*999999,INDEX(choosen!$T$13:$AF$317,$D84,P$80)+NOT($H$1)*999999,INDEX(choosen!$AJ$13:$AV$317,$D84,P$80)+NOT($I$1)*999999,INDEX(choosen!$AZ$13:$BL$317,$D84,P$80)+NOT($J$1)*999999)</f>
        <v>0.2029</v>
      </c>
      <c r="Q84" s="5">
        <f ca="1">MIN(INDEX(choosen!$D$13:$P$317,$D84,Q$80)+NOT($G$1)*999999,INDEX(choosen!$T$13:$AF$317,$D84,Q$80)+NOT($H$1)*999999,INDEX(choosen!$AJ$13:$AV$317,$D84,Q$80)+NOT($I$1)*999999,INDEX(choosen!$AZ$13:$BL$317,$D84,Q$80)+NOT($J$1)*999999)</f>
        <v>0.23269999999999999</v>
      </c>
      <c r="R84" s="5">
        <f ca="1">MIN(INDEX(choosen!$D$13:$P$317,$D84,R$80)+NOT($G$1)*999999,INDEX(choosen!$T$13:$AF$317,$D84,R$80)+NOT($H$1)*999999,INDEX(choosen!$AJ$13:$AV$317,$D84,R$80)+NOT($I$1)*999999,INDEX(choosen!$AZ$13:$BL$317,$D84,R$80)+NOT($J$1)*999999)</f>
        <v>6.0034999999999989</v>
      </c>
      <c r="S84" s="6"/>
      <c r="T84" s="6"/>
      <c r="U84">
        <v>1</v>
      </c>
      <c r="V84">
        <v>3</v>
      </c>
    </row>
    <row r="85" spans="2:39" x14ac:dyDescent="0.25">
      <c r="B85" s="2">
        <v>1</v>
      </c>
      <c r="C85" s="2">
        <v>3</v>
      </c>
      <c r="D85" s="2">
        <f t="shared" si="9"/>
        <v>3</v>
      </c>
      <c r="E85" s="2" t="s">
        <v>133</v>
      </c>
      <c r="F85" s="5">
        <f ca="1">(INDEX(choosen!$D$13:$P$317,$D85,F$80)*$G$1+INDEX(choosen!$T$13:$AF$317,$D85,F$80)*$H$1+INDEX(choosen!$AJ$13:$AV$317,$D85,F$80)*$I$1+INDEX(choosen!$AZ$13:$BL$317,$D85,F$80)*$J$1)/$K$1</f>
        <v>0.52397500000000008</v>
      </c>
      <c r="G85" s="5">
        <f ca="1">(INDEX(choosen!$D$13:$P$317,$D85,G$80)*$G$1+INDEX(choosen!$T$13:$AF$317,$D85,G$80)*$H$1+INDEX(choosen!$AJ$13:$AV$317,$D85,G$80)*$I$1+INDEX(choosen!$AZ$13:$BL$317,$D85,G$80)*$J$1)/$K$1</f>
        <v>0.85247499999999998</v>
      </c>
      <c r="H85" s="5">
        <f ca="1">(INDEX(choosen!$D$13:$P$317,$D85,H$80)*$G$1+INDEX(choosen!$T$13:$AF$317,$D85,H$80)*$H$1+INDEX(choosen!$AJ$13:$AV$317,$D85,H$80)*$I$1+INDEX(choosen!$AZ$13:$BL$317,$D85,H$80)*$J$1)/$K$1</f>
        <v>1.2318750000000001</v>
      </c>
      <c r="I85" s="5">
        <f ca="1">(INDEX(choosen!$D$13:$P$317,$D85,I$80)*$G$1+INDEX(choosen!$T$13:$AF$317,$D85,I$80)*$H$1+INDEX(choosen!$AJ$13:$AV$317,$D85,I$80)*$I$1+INDEX(choosen!$AZ$13:$BL$317,$D85,I$80)*$J$1)/$K$1</f>
        <v>1.227525</v>
      </c>
      <c r="J85" s="5">
        <f ca="1">(INDEX(choosen!$D$13:$P$317,$D85,J$80)*$G$1+INDEX(choosen!$T$13:$AF$317,$D85,J$80)*$H$1+INDEX(choosen!$AJ$13:$AV$317,$D85,J$80)*$I$1+INDEX(choosen!$AZ$13:$BL$317,$D85,J$80)*$J$1)/$K$1</f>
        <v>0.91542499999999993</v>
      </c>
      <c r="K85" s="5">
        <f ca="1">(INDEX(choosen!$D$13:$P$317,$D85,K$80)*$G$1+INDEX(choosen!$T$13:$AF$317,$D85,K$80)*$H$1+INDEX(choosen!$AJ$13:$AV$317,$D85,K$80)*$I$1+INDEX(choosen!$AZ$13:$BL$317,$D85,K$80)*$J$1)/$K$1</f>
        <v>0.61657499999999998</v>
      </c>
      <c r="L85" s="5">
        <f ca="1">(INDEX(choosen!$D$13:$P$317,$D85,L$80)*$G$1+INDEX(choosen!$T$13:$AF$317,$D85,L$80)*$H$1+INDEX(choosen!$AJ$13:$AV$317,$D85,L$80)*$I$1+INDEX(choosen!$AZ$13:$BL$317,$D85,L$80)*$J$1)/$K$1</f>
        <v>0.48862499999999998</v>
      </c>
      <c r="M85" s="5">
        <f ca="1">(INDEX(choosen!$D$13:$P$317,$D85,M$80)*$G$1+INDEX(choosen!$T$13:$AF$317,$D85,M$80)*$H$1+INDEX(choosen!$AJ$13:$AV$317,$D85,M$80)*$I$1+INDEX(choosen!$AZ$13:$BL$317,$D85,M$80)*$J$1)/$K$1</f>
        <v>0.39555000000000001</v>
      </c>
      <c r="N85" s="5">
        <f ca="1">(INDEX(choosen!$D$13:$P$317,$D85,N$80)*$G$1+INDEX(choosen!$T$13:$AF$317,$D85,N$80)*$H$1+INDEX(choosen!$AJ$13:$AV$317,$D85,N$80)*$I$1+INDEX(choosen!$AZ$13:$BL$317,$D85,N$80)*$J$1)/$K$1</f>
        <v>0.32112499999999999</v>
      </c>
      <c r="O85" s="5">
        <f ca="1">(INDEX(choosen!$D$13:$P$317,$D85,O$80)*$G$1+INDEX(choosen!$T$13:$AF$317,$D85,O$80)*$H$1+INDEX(choosen!$AJ$13:$AV$317,$D85,O$80)*$I$1+INDEX(choosen!$AZ$13:$BL$317,$D85,O$80)*$J$1)/$K$1</f>
        <v>0.28637500000000005</v>
      </c>
      <c r="P85" s="5">
        <f ca="1">(INDEX(choosen!$D$13:$P$317,$D85,P$80)*$G$1+INDEX(choosen!$T$13:$AF$317,$D85,P$80)*$H$1+INDEX(choosen!$AJ$13:$AV$317,$D85,P$80)*$I$1+INDEX(choosen!$AZ$13:$BL$317,$D85,P$80)*$J$1)/$K$1</f>
        <v>0.255025</v>
      </c>
      <c r="Q85" s="5">
        <f ca="1">(INDEX(choosen!$D$13:$P$317,$D85,Q$80)*$G$1+INDEX(choosen!$T$13:$AF$317,$D85,Q$80)*$H$1+INDEX(choosen!$AJ$13:$AV$317,$D85,Q$80)*$I$1+INDEX(choosen!$AZ$13:$BL$317,$D85,Q$80)*$J$1)/$K$1</f>
        <v>0.30757499999999999</v>
      </c>
      <c r="R85" s="5">
        <f ca="1">(INDEX(choosen!$D$13:$P$317,$D85,R$80)*$G$1+INDEX(choosen!$T$13:$AF$317,$D85,R$80)*$H$1+INDEX(choosen!$AJ$13:$AV$317,$D85,R$80)*$I$1+INDEX(choosen!$AZ$13:$BL$317,$D85,R$80)*$J$1)/$K$1</f>
        <v>7.4221249999999994</v>
      </c>
      <c r="S85" s="6"/>
      <c r="T85" s="6"/>
      <c r="U85">
        <v>1</v>
      </c>
      <c r="V85">
        <v>3</v>
      </c>
    </row>
    <row r="86" spans="2:39" ht="16.5" customHeight="1" x14ac:dyDescent="0.25">
      <c r="B86" s="2">
        <v>1</v>
      </c>
      <c r="C86" s="2">
        <v>3</v>
      </c>
      <c r="D86" s="2">
        <f t="shared" si="9"/>
        <v>3</v>
      </c>
      <c r="E86" s="2" t="s">
        <v>134</v>
      </c>
      <c r="F86" s="5">
        <f ca="1">MAX(INDEX(choosen!$D$13:$P$317,$D84,F$80)-NOT($G$1)*999999,INDEX(choosen!$T$13:$AF$317,$D84,F$80)-NOT($H$1)*999999,INDEX(choosen!$AJ$13:$AV$317,$D84,F$80)-NOT($I$1)*999999,INDEX(choosen!$AZ$13:$BL$317,$D84,F$80)-NOT($J$1)*999999)</f>
        <v>0.65080000000000005</v>
      </c>
      <c r="G86" s="5">
        <f ca="1">MAX(INDEX(choosen!$D$13:$P$317,$D84,G$80)-NOT($G$1)*999999,INDEX(choosen!$T$13:$AF$317,$D84,G$80)-NOT($H$1)*999999,INDEX(choosen!$AJ$13:$AV$317,$D84,G$80)-NOT($I$1)*999999,INDEX(choosen!$AZ$13:$BL$317,$D84,G$80)-NOT($J$1)*999999)</f>
        <v>1.0668</v>
      </c>
      <c r="H86" s="5">
        <f ca="1">MAX(INDEX(choosen!$D$13:$P$317,$D84,H$80)-NOT($G$1)*999999,INDEX(choosen!$T$13:$AF$317,$D84,H$80)-NOT($H$1)*999999,INDEX(choosen!$AJ$13:$AV$317,$D84,H$80)-NOT($I$1)*999999,INDEX(choosen!$AZ$13:$BL$317,$D84,H$80)-NOT($J$1)*999999)</f>
        <v>1.4481999999999999</v>
      </c>
      <c r="I86" s="5">
        <f ca="1">MAX(INDEX(choosen!$D$13:$P$317,$D84,I$80)-NOT($G$1)*999999,INDEX(choosen!$T$13:$AF$317,$D84,I$80)-NOT($H$1)*999999,INDEX(choosen!$AJ$13:$AV$317,$D84,I$80)-NOT($I$1)*999999,INDEX(choosen!$AZ$13:$BL$317,$D84,I$80)-NOT($J$1)*999999)</f>
        <v>1.4738</v>
      </c>
      <c r="J86" s="5">
        <f ca="1">MAX(INDEX(choosen!$D$13:$P$317,$D84,J$80)-NOT($G$1)*999999,INDEX(choosen!$T$13:$AF$317,$D84,J$80)-NOT($H$1)*999999,INDEX(choosen!$AJ$13:$AV$317,$D84,J$80)-NOT($I$1)*999999,INDEX(choosen!$AZ$13:$BL$317,$D84,J$80)-NOT($J$1)*999999)</f>
        <v>1.1067</v>
      </c>
      <c r="K86" s="5">
        <f ca="1">MAX(INDEX(choosen!$D$13:$P$317,$D84,K$80)-NOT($G$1)*999999,INDEX(choosen!$T$13:$AF$317,$D84,K$80)-NOT($H$1)*999999,INDEX(choosen!$AJ$13:$AV$317,$D84,K$80)-NOT($I$1)*999999,INDEX(choosen!$AZ$13:$BL$317,$D84,K$80)-NOT($J$1)*999999)</f>
        <v>0.74050000000000005</v>
      </c>
      <c r="L86" s="5">
        <f ca="1">MAX(INDEX(choosen!$D$13:$P$317,$D84,L$80)-NOT($G$1)*999999,INDEX(choosen!$T$13:$AF$317,$D84,L$80)-NOT($H$1)*999999,INDEX(choosen!$AJ$13:$AV$317,$D84,L$80)-NOT($I$1)*999999,INDEX(choosen!$AZ$13:$BL$317,$D84,L$80)-NOT($J$1)*999999)</f>
        <v>0.58779999999999999</v>
      </c>
      <c r="M86" s="5">
        <f ca="1">MAX(INDEX(choosen!$D$13:$P$317,$D84,M$80)-NOT($G$1)*999999,INDEX(choosen!$T$13:$AF$317,$D84,M$80)-NOT($H$1)*999999,INDEX(choosen!$AJ$13:$AV$317,$D84,M$80)-NOT($I$1)*999999,INDEX(choosen!$AZ$13:$BL$317,$D84,M$80)-NOT($J$1)*999999)</f>
        <v>0.4768</v>
      </c>
      <c r="N86" s="5">
        <f ca="1">MAX(INDEX(choosen!$D$13:$P$317,$D84,N$80)-NOT($G$1)*999999,INDEX(choosen!$T$13:$AF$317,$D84,N$80)-NOT($H$1)*999999,INDEX(choosen!$AJ$13:$AV$317,$D84,N$80)-NOT($I$1)*999999,INDEX(choosen!$AZ$13:$BL$317,$D84,N$80)-NOT($J$1)*999999)</f>
        <v>0.38790000000000002</v>
      </c>
      <c r="O86" s="5">
        <f ca="1">MAX(INDEX(choosen!$D$13:$P$317,$D84,O$80)-NOT($G$1)*999999,INDEX(choosen!$T$13:$AF$317,$D84,O$80)-NOT($H$1)*999999,INDEX(choosen!$AJ$13:$AV$317,$D84,O$80)-NOT($I$1)*999999,INDEX(choosen!$AZ$13:$BL$317,$D84,O$80)-NOT($J$1)*999999)</f>
        <v>0.34610000000000002</v>
      </c>
      <c r="P86" s="5">
        <f ca="1">MAX(INDEX(choosen!$D$13:$P$317,$D84,P$80)-NOT($G$1)*999999,INDEX(choosen!$T$13:$AF$317,$D84,P$80)-NOT($H$1)*999999,INDEX(choosen!$AJ$13:$AV$317,$D84,P$80)-NOT($I$1)*999999,INDEX(choosen!$AZ$13:$BL$317,$D84,P$80)-NOT($J$1)*999999)</f>
        <v>0.30830000000000002</v>
      </c>
      <c r="Q86" s="5">
        <f ca="1">MAX(INDEX(choosen!$D$13:$P$317,$D84,Q$80)-NOT($G$1)*999999,INDEX(choosen!$T$13:$AF$317,$D84,Q$80)-NOT($H$1)*999999,INDEX(choosen!$AJ$13:$AV$317,$D84,Q$80)-NOT($I$1)*999999,INDEX(choosen!$AZ$13:$BL$317,$D84,Q$80)-NOT($J$1)*999999)</f>
        <v>0.38769999999999999</v>
      </c>
      <c r="R86" s="5">
        <f ca="1">MAX(INDEX(choosen!$D$13:$P$317,$D84,R$80)-NOT($G$1)*999999,INDEX(choosen!$T$13:$AF$317,$D84,R$80)-NOT($H$1)*999999,INDEX(choosen!$AJ$13:$AV$317,$D84,R$80)-NOT($I$1)*999999,INDEX(choosen!$AZ$13:$BL$317,$D84,R$80)-NOT($J$1)*999999)</f>
        <v>8.9362000000000013</v>
      </c>
      <c r="S86" s="6"/>
      <c r="T86" s="6"/>
      <c r="U86">
        <v>1</v>
      </c>
      <c r="V86">
        <v>3</v>
      </c>
    </row>
    <row r="87" spans="2:39" x14ac:dyDescent="0.25">
      <c r="B87" s="2">
        <v>1</v>
      </c>
      <c r="C87" s="2">
        <f>$C$45</f>
        <v>5</v>
      </c>
      <c r="D87" s="2">
        <f t="shared" si="9"/>
        <v>5</v>
      </c>
      <c r="E87" s="2" t="str">
        <f>CONCATENATE(INDEX($C$39:$C$43,C87), " Min")</f>
        <v>2050 Min</v>
      </c>
      <c r="F87" s="5">
        <f ca="1">MIN(INDEX(choosen!$D$13:$P$317,$D87,F$80)+NOT($G$1)*999999,INDEX(choosen!$T$13:$AF$317,$D87,F$80)+NOT($H$1)*999999,INDEX(choosen!$AJ$13:$AV$317,$D87,F$80)+NOT($I$1)*999999,INDEX(choosen!$AZ$13:$BL$317,$D87,F$80)+NOT($J$1)*999999)</f>
        <v>0.3886</v>
      </c>
      <c r="G87" s="5">
        <f ca="1">MIN(INDEX(choosen!$D$13:$P$317,$D87,G$80)+NOT($G$1)*999999,INDEX(choosen!$T$13:$AF$317,$D87,G$80)+NOT($H$1)*999999,INDEX(choosen!$AJ$13:$AV$317,$D87,G$80)+NOT($I$1)*999999,INDEX(choosen!$AZ$13:$BL$317,$D87,G$80)+NOT($J$1)*999999)</f>
        <v>0.6946</v>
      </c>
      <c r="H87" s="5">
        <f ca="1">MIN(INDEX(choosen!$D$13:$P$317,$D87,H$80)+NOT($G$1)*999999,INDEX(choosen!$T$13:$AF$317,$D87,H$80)+NOT($H$1)*999999,INDEX(choosen!$AJ$13:$AV$317,$D87,H$80)+NOT($I$1)*999999,INDEX(choosen!$AZ$13:$BL$317,$D87,H$80)+NOT($J$1)*999999)</f>
        <v>1.0569</v>
      </c>
      <c r="I87" s="5">
        <f ca="1">MIN(INDEX(choosen!$D$13:$P$317,$D87,I$80)+NOT($G$1)*999999,INDEX(choosen!$T$13:$AF$317,$D87,I$80)+NOT($H$1)*999999,INDEX(choosen!$AJ$13:$AV$317,$D87,I$80)+NOT($I$1)*999999,INDEX(choosen!$AZ$13:$BL$317,$D87,I$80)+NOT($J$1)*999999)</f>
        <v>1.2074</v>
      </c>
      <c r="J87" s="5">
        <f ca="1">MIN(INDEX(choosen!$D$13:$P$317,$D87,J$80)+NOT($G$1)*999999,INDEX(choosen!$T$13:$AF$317,$D87,J$80)+NOT($H$1)*999999,INDEX(choosen!$AJ$13:$AV$317,$D87,J$80)+NOT($I$1)*999999,INDEX(choosen!$AZ$13:$BL$317,$D87,J$80)+NOT($J$1)*999999)</f>
        <v>0.86450000000000005</v>
      </c>
      <c r="K87" s="5">
        <f ca="1">MIN(INDEX(choosen!$D$13:$P$317,$D87,K$80)+NOT($G$1)*999999,INDEX(choosen!$T$13:$AF$317,$D87,K$80)+NOT($H$1)*999999,INDEX(choosen!$AJ$13:$AV$317,$D87,K$80)+NOT($I$1)*999999,INDEX(choosen!$AZ$13:$BL$317,$D87,K$80)+NOT($J$1)*999999)</f>
        <v>0.58620000000000005</v>
      </c>
      <c r="L87" s="5">
        <f ca="1">MIN(INDEX(choosen!$D$13:$P$317,$D87,L$80)+NOT($G$1)*999999,INDEX(choosen!$T$13:$AF$317,$D87,L$80)+NOT($H$1)*999999,INDEX(choosen!$AJ$13:$AV$317,$D87,L$80)+NOT($I$1)*999999,INDEX(choosen!$AZ$13:$BL$317,$D87,L$80)+NOT($J$1)*999999)</f>
        <v>0.46450000000000002</v>
      </c>
      <c r="M87" s="5">
        <f ca="1">MIN(INDEX(choosen!$D$13:$P$317,$D87,M$80)+NOT($G$1)*999999,INDEX(choosen!$T$13:$AF$317,$D87,M$80)+NOT($H$1)*999999,INDEX(choosen!$AJ$13:$AV$317,$D87,M$80)+NOT($I$1)*999999,INDEX(choosen!$AZ$13:$BL$317,$D87,M$80)+NOT($J$1)*999999)</f>
        <v>0.37509999999999999</v>
      </c>
      <c r="N87" s="5">
        <f ca="1">MIN(INDEX(choosen!$D$13:$P$317,$D87,N$80)+NOT($G$1)*999999,INDEX(choosen!$T$13:$AF$317,$D87,N$80)+NOT($H$1)*999999,INDEX(choosen!$AJ$13:$AV$317,$D87,N$80)+NOT($I$1)*999999,INDEX(choosen!$AZ$13:$BL$317,$D87,N$80)+NOT($J$1)*999999)</f>
        <v>0.30370000000000003</v>
      </c>
      <c r="O87" s="5">
        <f ca="1">MIN(INDEX(choosen!$D$13:$P$317,$D87,O$80)+NOT($G$1)*999999,INDEX(choosen!$T$13:$AF$317,$D87,O$80)+NOT($H$1)*999999,INDEX(choosen!$AJ$13:$AV$317,$D87,O$80)+NOT($I$1)*999999,INDEX(choosen!$AZ$13:$BL$317,$D87,O$80)+NOT($J$1)*999999)</f>
        <v>0.27039999999999997</v>
      </c>
      <c r="P87" s="5">
        <f ca="1">MIN(INDEX(choosen!$D$13:$P$317,$D87,P$80)+NOT($G$1)*999999,INDEX(choosen!$T$13:$AF$317,$D87,P$80)+NOT($H$1)*999999,INDEX(choosen!$AJ$13:$AV$317,$D87,P$80)+NOT($I$1)*999999,INDEX(choosen!$AZ$13:$BL$317,$D87,P$80)+NOT($J$1)*999999)</f>
        <v>0.2364</v>
      </c>
      <c r="Q87" s="5">
        <f ca="1">MIN(INDEX(choosen!$D$13:$P$317,$D87,Q$80)+NOT($G$1)*999999,INDEX(choosen!$T$13:$AF$317,$D87,Q$80)+NOT($H$1)*999999,INDEX(choosen!$AJ$13:$AV$317,$D87,Q$80)+NOT($I$1)*999999,INDEX(choosen!$AZ$13:$BL$317,$D87,Q$80)+NOT($J$1)*999999)</f>
        <v>0.25169999999999998</v>
      </c>
      <c r="R87" s="5">
        <f ca="1">MIN(INDEX(choosen!$D$13:$P$317,$D87,R$80)+NOT($G$1)*999999,INDEX(choosen!$T$13:$AF$317,$D87,R$80)+NOT($H$1)*999999,INDEX(choosen!$AJ$13:$AV$317,$D87,R$80)+NOT($I$1)*999999,INDEX(choosen!$AZ$13:$BL$317,$D87,R$80)+NOT($J$1)*999999)</f>
        <v>7.0163999999999991</v>
      </c>
      <c r="S87" s="6">
        <f ca="1">100*R87/R81</f>
        <v>111.07171125534269</v>
      </c>
      <c r="T87" s="6"/>
      <c r="U87">
        <v>1</v>
      </c>
      <c r="V87">
        <v>5</v>
      </c>
    </row>
    <row r="88" spans="2:39" x14ac:dyDescent="0.25">
      <c r="B88" s="2">
        <v>1</v>
      </c>
      <c r="C88" s="2">
        <f>$C$45</f>
        <v>5</v>
      </c>
      <c r="D88" s="2">
        <f t="shared" si="9"/>
        <v>5</v>
      </c>
      <c r="E88" s="2" t="str">
        <f t="shared" ref="E88" si="10">CONCATENATE(INDEX($C$39:$C$43,C88), " Average")</f>
        <v>2050 Average</v>
      </c>
      <c r="F88" s="16">
        <f ca="1">(INDEX(choosen!$D$13:$P$317,$D88,F$80)*$G$1+INDEX(choosen!$T$13:$AF$317,$D88,F$80)*$H$1+INDEX(choosen!$AJ$13:$AV$317,$D88,F$80)*$I$1+INDEX(choosen!$AZ$13:$BL$317,$D88,F$80)*$J$1)/$K$1</f>
        <v>0.48607499999999998</v>
      </c>
      <c r="G88" s="16">
        <f ca="1">(INDEX(choosen!$D$13:$P$317,$D88,G$80)*$G$1+INDEX(choosen!$T$13:$AF$317,$D88,G$80)*$H$1+INDEX(choosen!$AJ$13:$AV$317,$D88,G$80)*$I$1+INDEX(choosen!$AZ$13:$BL$317,$D88,G$80)*$J$1)/$K$1</f>
        <v>0.883575</v>
      </c>
      <c r="H88" s="16">
        <f ca="1">(INDEX(choosen!$D$13:$P$317,$D88,H$80)*$G$1+INDEX(choosen!$T$13:$AF$317,$D88,H$80)*$H$1+INDEX(choosen!$AJ$13:$AV$317,$D88,H$80)*$I$1+INDEX(choosen!$AZ$13:$BL$317,$D88,H$80)*$J$1)/$K$1</f>
        <v>1.2338249999999999</v>
      </c>
      <c r="I88" s="32">
        <f ca="1">(INDEX(choosen!$D$13:$P$317,$D88,I$80)*$G$1+INDEX(choosen!$T$13:$AF$317,$D88,I$80)*$H$1+INDEX(choosen!$AJ$13:$AV$317,$D88,I$80)*$I$1+INDEX(choosen!$AZ$13:$BL$317,$D88,I$80)*$J$1)/$K$1</f>
        <v>1.2866</v>
      </c>
      <c r="J88" s="16">
        <f ca="1">(INDEX(choosen!$D$13:$P$317,$D88,J$80)*$G$1+INDEX(choosen!$T$13:$AF$317,$D88,J$80)*$H$1+INDEX(choosen!$AJ$13:$AV$317,$D88,J$80)*$I$1+INDEX(choosen!$AZ$13:$BL$317,$D88,J$80)*$J$1)/$K$1</f>
        <v>0.97242499999999998</v>
      </c>
      <c r="K88" s="16">
        <f ca="1">(INDEX(choosen!$D$13:$P$317,$D88,K$80)*$G$1+INDEX(choosen!$T$13:$AF$317,$D88,K$80)*$H$1+INDEX(choosen!$AJ$13:$AV$317,$D88,K$80)*$I$1+INDEX(choosen!$AZ$13:$BL$317,$D88,K$80)*$J$1)/$K$1</f>
        <v>0.64722499999999994</v>
      </c>
      <c r="L88" s="16">
        <f ca="1">(INDEX(choosen!$D$13:$P$317,$D88,L$80)*$G$1+INDEX(choosen!$T$13:$AF$317,$D88,L$80)*$H$1+INDEX(choosen!$AJ$13:$AV$317,$D88,L$80)*$I$1+INDEX(choosen!$AZ$13:$BL$317,$D88,L$80)*$J$1)/$K$1</f>
        <v>0.50925000000000009</v>
      </c>
      <c r="M88" s="16">
        <f ca="1">(INDEX(choosen!$D$13:$P$317,$D88,M$80)*$G$1+INDEX(choosen!$T$13:$AF$317,$D88,M$80)*$H$1+INDEX(choosen!$AJ$13:$AV$317,$D88,M$80)*$I$1+INDEX(choosen!$AZ$13:$BL$317,$D88,M$80)*$J$1)/$K$1</f>
        <v>0.41002500000000003</v>
      </c>
      <c r="N88" s="16">
        <f ca="1">(INDEX(choosen!$D$13:$P$317,$D88,N$80)*$G$1+INDEX(choosen!$T$13:$AF$317,$D88,N$80)*$H$1+INDEX(choosen!$AJ$13:$AV$317,$D88,N$80)*$I$1+INDEX(choosen!$AZ$13:$BL$317,$D88,N$80)*$J$1)/$K$1</f>
        <v>0.33165000000000006</v>
      </c>
      <c r="O88" s="16">
        <f ca="1">(INDEX(choosen!$D$13:$P$317,$D88,O$80)*$G$1+INDEX(choosen!$T$13:$AF$317,$D88,O$80)*$H$1+INDEX(choosen!$AJ$13:$AV$317,$D88,O$80)*$I$1+INDEX(choosen!$AZ$13:$BL$317,$D88,O$80)*$J$1)/$K$1</f>
        <v>0.29467500000000002</v>
      </c>
      <c r="P88" s="16">
        <f ca="1">(INDEX(choosen!$D$13:$P$317,$D88,P$80)*$G$1+INDEX(choosen!$T$13:$AF$317,$D88,P$80)*$H$1+INDEX(choosen!$AJ$13:$AV$317,$D88,P$80)*$I$1+INDEX(choosen!$AZ$13:$BL$317,$D88,P$80)*$J$1)/$K$1</f>
        <v>0.25992500000000002</v>
      </c>
      <c r="Q88" s="16">
        <f ca="1">(INDEX(choosen!$D$13:$P$317,$D88,Q$80)*$G$1+INDEX(choosen!$T$13:$AF$317,$D88,Q$80)*$H$1+INDEX(choosen!$AJ$13:$AV$317,$D88,Q$80)*$I$1+INDEX(choosen!$AZ$13:$BL$317,$D88,Q$80)*$J$1)/$K$1</f>
        <v>0.30099999999999999</v>
      </c>
      <c r="R88" s="16">
        <f ca="1">(INDEX(choosen!$D$13:$P$317,$D88,R$80)*$G$1+INDEX(choosen!$T$13:$AF$317,$D88,R$80)*$H$1+INDEX(choosen!$AJ$13:$AV$317,$D88,R$80)*$I$1+INDEX(choosen!$AZ$13:$BL$317,$D88,R$80)*$J$1)/$K$1</f>
        <v>7.61625</v>
      </c>
      <c r="S88" s="7">
        <f ca="1">100*R88/R82</f>
        <v>107.15416270971826</v>
      </c>
      <c r="T88" s="7"/>
      <c r="U88">
        <v>1</v>
      </c>
      <c r="V88">
        <v>5</v>
      </c>
      <c r="AM88" s="5"/>
    </row>
    <row r="89" spans="2:39" x14ac:dyDescent="0.25">
      <c r="B89" s="2">
        <v>1</v>
      </c>
      <c r="C89" s="2">
        <f t="shared" ref="C89" si="11">$C$45</f>
        <v>5</v>
      </c>
      <c r="D89" s="2">
        <f t="shared" si="9"/>
        <v>5</v>
      </c>
      <c r="E89" s="2" t="str">
        <f>CONCATENATE(INDEX($C$39:$C$43,C89), " Max")</f>
        <v>2050 Max</v>
      </c>
      <c r="F89" s="5">
        <f ca="1">MAX(INDEX(choosen!$D$13:$P$317,$D87,F$80)-NOT($G$1)*999999,INDEX(choosen!$T$13:$AF$317,$D87,F$80)-NOT($H$1)*999999,INDEX(choosen!$AJ$13:$AV$317,$D87,F$80)-NOT($I$1)*999999,INDEX(choosen!$AZ$13:$BL$317,$D87,F$80)-NOT($J$1)*999999)</f>
        <v>0.58189999999999997</v>
      </c>
      <c r="G89" s="5">
        <f ca="1">MAX(INDEX(choosen!$D$13:$P$317,$D87,G$80)-NOT($G$1)*999999,INDEX(choosen!$T$13:$AF$317,$D87,G$80)-NOT($H$1)*999999,INDEX(choosen!$AJ$13:$AV$317,$D87,G$80)-NOT($I$1)*999999,INDEX(choosen!$AZ$13:$BL$317,$D87,G$80)-NOT($J$1)*999999)</f>
        <v>1.0588</v>
      </c>
      <c r="H89" s="5">
        <f ca="1">MAX(INDEX(choosen!$D$13:$P$317,$D87,H$80)-NOT($G$1)*999999,INDEX(choosen!$T$13:$AF$317,$D87,H$80)-NOT($H$1)*999999,INDEX(choosen!$AJ$13:$AV$317,$D87,H$80)-NOT($I$1)*999999,INDEX(choosen!$AZ$13:$BL$317,$D87,H$80)-NOT($J$1)*999999)</f>
        <v>1.3415999999999999</v>
      </c>
      <c r="I89" s="5">
        <f ca="1">MAX(INDEX(choosen!$D$13:$P$317,$D87,I$80)-NOT($G$1)*999999,INDEX(choosen!$T$13:$AF$317,$D87,I$80)-NOT($H$1)*999999,INDEX(choosen!$AJ$13:$AV$317,$D87,I$80)-NOT($I$1)*999999,INDEX(choosen!$AZ$13:$BL$317,$D87,I$80)-NOT($J$1)*999999)</f>
        <v>1.3458000000000001</v>
      </c>
      <c r="J89" s="5">
        <f ca="1">MAX(INDEX(choosen!$D$13:$P$317,$D87,J$80)-NOT($G$1)*999999,INDEX(choosen!$T$13:$AF$317,$D87,J$80)-NOT($H$1)*999999,INDEX(choosen!$AJ$13:$AV$317,$D87,J$80)-NOT($I$1)*999999,INDEX(choosen!$AZ$13:$BL$317,$D87,J$80)-NOT($J$1)*999999)</f>
        <v>1.0441</v>
      </c>
      <c r="K89" s="5">
        <f ca="1">MAX(INDEX(choosen!$D$13:$P$317,$D87,K$80)-NOT($G$1)*999999,INDEX(choosen!$T$13:$AF$317,$D87,K$80)-NOT($H$1)*999999,INDEX(choosen!$AJ$13:$AV$317,$D87,K$80)-NOT($I$1)*999999,INDEX(choosen!$AZ$13:$BL$317,$D87,K$80)-NOT($J$1)*999999)</f>
        <v>0.68959999999999999</v>
      </c>
      <c r="L89" s="5">
        <f ca="1">MAX(INDEX(choosen!$D$13:$P$317,$D87,L$80)-NOT($G$1)*999999,INDEX(choosen!$T$13:$AF$317,$D87,L$80)-NOT($H$1)*999999,INDEX(choosen!$AJ$13:$AV$317,$D87,L$80)-NOT($I$1)*999999,INDEX(choosen!$AZ$13:$BL$317,$D87,L$80)-NOT($J$1)*999999)</f>
        <v>0.54290000000000005</v>
      </c>
      <c r="M89" s="5">
        <f ca="1">MAX(INDEX(choosen!$D$13:$P$317,$D87,M$80)-NOT($G$1)*999999,INDEX(choosen!$T$13:$AF$317,$D87,M$80)-NOT($H$1)*999999,INDEX(choosen!$AJ$13:$AV$317,$D87,M$80)-NOT($I$1)*999999,INDEX(choosen!$AZ$13:$BL$317,$D87,M$80)-NOT($J$1)*999999)</f>
        <v>0.43740000000000001</v>
      </c>
      <c r="N89" s="5">
        <f ca="1">MAX(INDEX(choosen!$D$13:$P$317,$D87,N$80)-NOT($G$1)*999999,INDEX(choosen!$T$13:$AF$317,$D87,N$80)-NOT($H$1)*999999,INDEX(choosen!$AJ$13:$AV$317,$D87,N$80)-NOT($I$1)*999999,INDEX(choosen!$AZ$13:$BL$317,$D87,N$80)-NOT($J$1)*999999)</f>
        <v>0.35460000000000003</v>
      </c>
      <c r="O89" s="5">
        <f ca="1">MAX(INDEX(choosen!$D$13:$P$317,$D87,O$80)-NOT($G$1)*999999,INDEX(choosen!$T$13:$AF$317,$D87,O$80)-NOT($H$1)*999999,INDEX(choosen!$AJ$13:$AV$317,$D87,O$80)-NOT($I$1)*999999,INDEX(choosen!$AZ$13:$BL$317,$D87,O$80)-NOT($J$1)*999999)</f>
        <v>0.31630000000000003</v>
      </c>
      <c r="P89" s="5">
        <f ca="1">MAX(INDEX(choosen!$D$13:$P$317,$D87,P$80)-NOT($G$1)*999999,INDEX(choosen!$T$13:$AF$317,$D87,P$80)-NOT($H$1)*999999,INDEX(choosen!$AJ$13:$AV$317,$D87,P$80)-NOT($I$1)*999999,INDEX(choosen!$AZ$13:$BL$317,$D87,P$80)-NOT($J$1)*999999)</f>
        <v>0.28320000000000001</v>
      </c>
      <c r="Q89" s="5">
        <f ca="1">MAX(INDEX(choosen!$D$13:$P$317,$D87,Q$80)-NOT($G$1)*999999,INDEX(choosen!$T$13:$AF$317,$D87,Q$80)-NOT($H$1)*999999,INDEX(choosen!$AJ$13:$AV$317,$D87,Q$80)-NOT($I$1)*999999,INDEX(choosen!$AZ$13:$BL$317,$D87,Q$80)-NOT($J$1)*999999)</f>
        <v>0.34760000000000002</v>
      </c>
      <c r="R89" s="5">
        <f ca="1">MAX(INDEX(choosen!$D$13:$P$317,$D87,R$80)-NOT($G$1)*999999,INDEX(choosen!$T$13:$AF$317,$D87,R$80)-NOT($H$1)*999999,INDEX(choosen!$AJ$13:$AV$317,$D87,R$80)-NOT($I$1)*999999,INDEX(choosen!$AZ$13:$BL$317,$D87,R$80)-NOT($J$1)*999999)</f>
        <v>8.2360999999999986</v>
      </c>
      <c r="S89" s="6">
        <f ca="1">100*R89/R83</f>
        <v>103.12914777992033</v>
      </c>
      <c r="T89" s="6"/>
      <c r="U89">
        <v>1</v>
      </c>
      <c r="V89">
        <v>5</v>
      </c>
      <c r="AM89" s="5"/>
    </row>
    <row r="90" spans="2:39" x14ac:dyDescent="0.25">
      <c r="B90" s="2">
        <v>2</v>
      </c>
      <c r="C90" s="2">
        <v>1</v>
      </c>
      <c r="D90" s="2">
        <f t="shared" si="9"/>
        <v>6</v>
      </c>
      <c r="E90" s="2" t="s">
        <v>130</v>
      </c>
      <c r="F90" s="5">
        <f ca="1">MIN(INDEX(choosen!$D$13:$P$317,$D90,F$80)+NOT($G$1)*999999,INDEX(choosen!$T$13:$AF$317,$D90,F$80)+NOT($H$1)*999999,INDEX(choosen!$AJ$13:$AV$317,$D90,F$80)+NOT($I$1)*999999,INDEX(choosen!$AZ$13:$BL$317,$D90,F$80)+NOT($J$1)*999999)</f>
        <v>0.81110000000000004</v>
      </c>
      <c r="G90" s="5">
        <f ca="1">MIN(INDEX(choosen!$D$13:$P$317,$D90,G$80)+NOT($G$1)*999999,INDEX(choosen!$T$13:$AF$317,$D90,G$80)+NOT($H$1)*999999,INDEX(choosen!$AJ$13:$AV$317,$D90,G$80)+NOT($I$1)*999999,INDEX(choosen!$AZ$13:$BL$317,$D90,G$80)+NOT($J$1)*999999)</f>
        <v>1.4353</v>
      </c>
      <c r="H90" s="5">
        <f ca="1">MIN(INDEX(choosen!$D$13:$P$317,$D90,H$80)+NOT($G$1)*999999,INDEX(choosen!$T$13:$AF$317,$D90,H$80)+NOT($H$1)*999999,INDEX(choosen!$AJ$13:$AV$317,$D90,H$80)+NOT($I$1)*999999,INDEX(choosen!$AZ$13:$BL$317,$D90,H$80)+NOT($J$1)*999999)</f>
        <v>2.1911999999999998</v>
      </c>
      <c r="I90" s="5">
        <f ca="1">MIN(INDEX(choosen!$D$13:$P$317,$D90,I$80)+NOT($G$1)*999999,INDEX(choosen!$T$13:$AF$317,$D90,I$80)+NOT($H$1)*999999,INDEX(choosen!$AJ$13:$AV$317,$D90,I$80)+NOT($I$1)*999999,INDEX(choosen!$AZ$13:$BL$317,$D90,I$80)+NOT($J$1)*999999)</f>
        <v>2.0560999999999998</v>
      </c>
      <c r="J90" s="5">
        <f ca="1">MIN(INDEX(choosen!$D$13:$P$317,$D90,J$80)+NOT($G$1)*999999,INDEX(choosen!$T$13:$AF$317,$D90,J$80)+NOT($H$1)*999999,INDEX(choosen!$AJ$13:$AV$317,$D90,J$80)+NOT($I$1)*999999,INDEX(choosen!$AZ$13:$BL$317,$D90,J$80)+NOT($J$1)*999999)</f>
        <v>1.4846999999999999</v>
      </c>
      <c r="K90" s="5">
        <f ca="1">MIN(INDEX(choosen!$D$13:$P$317,$D90,K$80)+NOT($G$1)*999999,INDEX(choosen!$T$13:$AF$317,$D90,K$80)+NOT($H$1)*999999,INDEX(choosen!$AJ$13:$AV$317,$D90,K$80)+NOT($I$1)*999999,INDEX(choosen!$AZ$13:$BL$317,$D90,K$80)+NOT($J$1)*999999)</f>
        <v>0.95730000000000004</v>
      </c>
      <c r="L90" s="5">
        <f ca="1">MIN(INDEX(choosen!$D$13:$P$317,$D90,L$80)+NOT($G$1)*999999,INDEX(choosen!$T$13:$AF$317,$D90,L$80)+NOT($H$1)*999999,INDEX(choosen!$AJ$13:$AV$317,$D90,L$80)+NOT($I$1)*999999,INDEX(choosen!$AZ$13:$BL$317,$D90,L$80)+NOT($J$1)*999999)</f>
        <v>0.69930000000000003</v>
      </c>
      <c r="M90" s="5">
        <f ca="1">MIN(INDEX(choosen!$D$13:$P$317,$D90,M$80)+NOT($G$1)*999999,INDEX(choosen!$T$13:$AF$317,$D90,M$80)+NOT($H$1)*999999,INDEX(choosen!$AJ$13:$AV$317,$D90,M$80)+NOT($I$1)*999999,INDEX(choosen!$AZ$13:$BL$317,$D90,M$80)+NOT($J$1)*999999)</f>
        <v>0.51739999999999997</v>
      </c>
      <c r="N90" s="5">
        <f ca="1">MIN(INDEX(choosen!$D$13:$P$317,$D90,N$80)+NOT($G$1)*999999,INDEX(choosen!$T$13:$AF$317,$D90,N$80)+NOT($H$1)*999999,INDEX(choosen!$AJ$13:$AV$317,$D90,N$80)+NOT($I$1)*999999,INDEX(choosen!$AZ$13:$BL$317,$D90,N$80)+NOT($J$1)*999999)</f>
        <v>0.38529999999999998</v>
      </c>
      <c r="O90" s="5">
        <f ca="1">MIN(INDEX(choosen!$D$13:$P$317,$D90,O$80)+NOT($G$1)*999999,INDEX(choosen!$T$13:$AF$317,$D90,O$80)+NOT($H$1)*999999,INDEX(choosen!$AJ$13:$AV$317,$D90,O$80)+NOT($I$1)*999999,INDEX(choosen!$AZ$13:$BL$317,$D90,O$80)+NOT($J$1)*999999)</f>
        <v>0.3206</v>
      </c>
      <c r="P90" s="5">
        <f ca="1">MIN(INDEX(choosen!$D$13:$P$317,$D90,P$80)+NOT($G$1)*999999,INDEX(choosen!$T$13:$AF$317,$D90,P$80)+NOT($H$1)*999999,INDEX(choosen!$AJ$13:$AV$317,$D90,P$80)+NOT($I$1)*999999,INDEX(choosen!$AZ$13:$BL$317,$D90,P$80)+NOT($J$1)*999999)</f>
        <v>0.27929999999999999</v>
      </c>
      <c r="Q90" s="5">
        <f ca="1">MIN(INDEX(choosen!$D$13:$P$317,$D90,Q$80)+NOT($G$1)*999999,INDEX(choosen!$T$13:$AF$317,$D90,Q$80)+NOT($H$1)*999999,INDEX(choosen!$AJ$13:$AV$317,$D90,Q$80)+NOT($I$1)*999999,INDEX(choosen!$AZ$13:$BL$317,$D90,Q$80)+NOT($J$1)*999999)</f>
        <v>0.3609</v>
      </c>
      <c r="R90" s="5">
        <f ca="1">MIN(INDEX(choosen!$D$13:$P$317,$D90,R$80)+NOT($G$1)*999999,INDEX(choosen!$T$13:$AF$317,$D90,R$80)+NOT($H$1)*999999,INDEX(choosen!$AJ$13:$AV$317,$D90,R$80)+NOT($I$1)*999999,INDEX(choosen!$AZ$13:$BL$317,$D90,R$80)+NOT($J$1)*999999)</f>
        <v>11.768199999999997</v>
      </c>
      <c r="S90" s="6"/>
      <c r="T90" s="6"/>
      <c r="U90">
        <v>2</v>
      </c>
      <c r="V90">
        <v>1</v>
      </c>
      <c r="AM90" s="5"/>
    </row>
    <row r="91" spans="2:39" x14ac:dyDescent="0.25">
      <c r="B91" s="2">
        <v>2</v>
      </c>
      <c r="C91" s="2">
        <v>1</v>
      </c>
      <c r="D91" s="2">
        <f t="shared" si="9"/>
        <v>6</v>
      </c>
      <c r="E91" s="2" t="s">
        <v>125</v>
      </c>
      <c r="F91" s="5">
        <f ca="1">(INDEX(choosen!$D$13:$P$317,$D91,F$80)*$G$1+INDEX(choosen!$T$13:$AF$317,$D91,F$80)*$H$1+INDEX(choosen!$AJ$13:$AV$317,$D91,F$80)*$I$1+INDEX(choosen!$AZ$13:$BL$317,$D91,F$80)*$J$1)/$K$1</f>
        <v>1.1051249999999999</v>
      </c>
      <c r="G91" s="5">
        <f ca="1">(INDEX(choosen!$D$13:$P$317,$D91,G$80)*$G$1+INDEX(choosen!$T$13:$AF$317,$D91,G$80)*$H$1+INDEX(choosen!$AJ$13:$AV$317,$D91,G$80)*$I$1+INDEX(choosen!$AZ$13:$BL$317,$D91,G$80)*$J$1)/$K$1</f>
        <v>1.9014249999999999</v>
      </c>
      <c r="H91" s="5">
        <f ca="1">(INDEX(choosen!$D$13:$P$317,$D91,H$80)*$G$1+INDEX(choosen!$T$13:$AF$317,$D91,H$80)*$H$1+INDEX(choosen!$AJ$13:$AV$317,$D91,H$80)*$I$1+INDEX(choosen!$AZ$13:$BL$317,$D91,H$80)*$J$1)/$K$1</f>
        <v>2.5649250000000001</v>
      </c>
      <c r="I91" s="5">
        <f ca="1">(INDEX(choosen!$D$13:$P$317,$D91,I$80)*$G$1+INDEX(choosen!$T$13:$AF$317,$D91,I$80)*$H$1+INDEX(choosen!$AJ$13:$AV$317,$D91,I$80)*$I$1+INDEX(choosen!$AZ$13:$BL$317,$D91,I$80)*$J$1)/$K$1</f>
        <v>2.5401499999999997</v>
      </c>
      <c r="J91" s="5">
        <f ca="1">(INDEX(choosen!$D$13:$P$317,$D91,J$80)*$G$1+INDEX(choosen!$T$13:$AF$317,$D91,J$80)*$H$1+INDEX(choosen!$AJ$13:$AV$317,$D91,J$80)*$I$1+INDEX(choosen!$AZ$13:$BL$317,$D91,J$80)*$J$1)/$K$1</f>
        <v>1.9712000000000001</v>
      </c>
      <c r="K91" s="5">
        <f ca="1">(INDEX(choosen!$D$13:$P$317,$D91,K$80)*$G$1+INDEX(choosen!$T$13:$AF$317,$D91,K$80)*$H$1+INDEX(choosen!$AJ$13:$AV$317,$D91,K$80)*$I$1+INDEX(choosen!$AZ$13:$BL$317,$D91,K$80)*$J$1)/$K$1</f>
        <v>1.2409250000000001</v>
      </c>
      <c r="L91" s="5">
        <f ca="1">(INDEX(choosen!$D$13:$P$317,$D91,L$80)*$G$1+INDEX(choosen!$T$13:$AF$317,$D91,L$80)*$H$1+INDEX(choosen!$AJ$13:$AV$317,$D91,L$80)*$I$1+INDEX(choosen!$AZ$13:$BL$317,$D91,L$80)*$J$1)/$K$1</f>
        <v>0.89482499999999998</v>
      </c>
      <c r="M91" s="5">
        <f ca="1">(INDEX(choosen!$D$13:$P$317,$D91,M$80)*$G$1+INDEX(choosen!$T$13:$AF$317,$D91,M$80)*$H$1+INDEX(choosen!$AJ$13:$AV$317,$D91,M$80)*$I$1+INDEX(choosen!$AZ$13:$BL$317,$D91,M$80)*$J$1)/$K$1</f>
        <v>0.65392499999999998</v>
      </c>
      <c r="N91" s="5">
        <f ca="1">(INDEX(choosen!$D$13:$P$317,$D91,N$80)*$G$1+INDEX(choosen!$T$13:$AF$317,$D91,N$80)*$H$1+INDEX(choosen!$AJ$13:$AV$317,$D91,N$80)*$I$1+INDEX(choosen!$AZ$13:$BL$317,$D91,N$80)*$J$1)/$K$1</f>
        <v>0.48199999999999998</v>
      </c>
      <c r="O91" s="5">
        <f ca="1">(INDEX(choosen!$D$13:$P$317,$D91,O$80)*$G$1+INDEX(choosen!$T$13:$AF$317,$D91,O$80)*$H$1+INDEX(choosen!$AJ$13:$AV$317,$D91,O$80)*$I$1+INDEX(choosen!$AZ$13:$BL$317,$D91,O$80)*$J$1)/$K$1</f>
        <v>0.39697500000000002</v>
      </c>
      <c r="P91" s="5">
        <f ca="1">(INDEX(choosen!$D$13:$P$317,$D91,P$80)*$G$1+INDEX(choosen!$T$13:$AF$317,$D91,P$80)*$H$1+INDEX(choosen!$AJ$13:$AV$317,$D91,P$80)*$I$1+INDEX(choosen!$AZ$13:$BL$317,$D91,P$80)*$J$1)/$K$1</f>
        <v>0.34155000000000002</v>
      </c>
      <c r="Q91" s="5">
        <f ca="1">(INDEX(choosen!$D$13:$P$317,$D91,Q$80)*$G$1+INDEX(choosen!$T$13:$AF$317,$D91,Q$80)*$H$1+INDEX(choosen!$AJ$13:$AV$317,$D91,Q$80)*$I$1+INDEX(choosen!$AZ$13:$BL$317,$D91,Q$80)*$J$1)/$K$1</f>
        <v>0.45592500000000002</v>
      </c>
      <c r="R91" s="5">
        <f ca="1">(INDEX(choosen!$D$13:$P$317,$D91,R$80)*$G$1+INDEX(choosen!$T$13:$AF$317,$D91,R$80)*$H$1+INDEX(choosen!$AJ$13:$AV$317,$D91,R$80)*$I$1+INDEX(choosen!$AZ$13:$BL$317,$D91,R$80)*$J$1)/$K$1</f>
        <v>14.548949999999998</v>
      </c>
      <c r="S91" s="6"/>
      <c r="T91" s="6"/>
      <c r="U91">
        <v>2</v>
      </c>
      <c r="V91">
        <v>1</v>
      </c>
      <c r="AM91" s="6"/>
    </row>
    <row r="92" spans="2:39" x14ac:dyDescent="0.25">
      <c r="B92" s="2">
        <v>2</v>
      </c>
      <c r="C92" s="2">
        <v>1</v>
      </c>
      <c r="D92" s="2">
        <f t="shared" si="9"/>
        <v>6</v>
      </c>
      <c r="E92" s="2" t="s">
        <v>131</v>
      </c>
      <c r="F92" s="5">
        <f ca="1">MAX(INDEX(choosen!$D$13:$P$317,$D90,F$80)-NOT($G$1)*999999,INDEX(choosen!$T$13:$AF$317,$D90,F$80)-NOT($H$1)*999999,INDEX(choosen!$AJ$13:$AV$317,$D90,F$80)-NOT($I$1)*999999,INDEX(choosen!$AZ$13:$BL$317,$D90,F$80)-NOT($J$1)*999999)</f>
        <v>1.4104000000000001</v>
      </c>
      <c r="G92" s="5">
        <f ca="1">MAX(INDEX(choosen!$D$13:$P$317,$D90,G$80)-NOT($G$1)*999999,INDEX(choosen!$T$13:$AF$317,$D90,G$80)-NOT($H$1)*999999,INDEX(choosen!$AJ$13:$AV$317,$D90,G$80)-NOT($I$1)*999999,INDEX(choosen!$AZ$13:$BL$317,$D90,G$80)-NOT($J$1)*999999)</f>
        <v>2.2347999999999999</v>
      </c>
      <c r="H92" s="5">
        <f ca="1">MAX(INDEX(choosen!$D$13:$P$317,$D90,H$80)-NOT($G$1)*999999,INDEX(choosen!$T$13:$AF$317,$D90,H$80)-NOT($H$1)*999999,INDEX(choosen!$AJ$13:$AV$317,$D90,H$80)-NOT($I$1)*999999,INDEX(choosen!$AZ$13:$BL$317,$D90,H$80)-NOT($J$1)*999999)</f>
        <v>2.7991000000000001</v>
      </c>
      <c r="I92" s="5">
        <f ca="1">MAX(INDEX(choosen!$D$13:$P$317,$D90,I$80)-NOT($G$1)*999999,INDEX(choosen!$T$13:$AF$317,$D90,I$80)-NOT($H$1)*999999,INDEX(choosen!$AJ$13:$AV$317,$D90,I$80)-NOT($I$1)*999999,INDEX(choosen!$AZ$13:$BL$317,$D90,I$80)-NOT($J$1)*999999)</f>
        <v>2.9689999999999999</v>
      </c>
      <c r="J92" s="5">
        <f ca="1">MAX(INDEX(choosen!$D$13:$P$317,$D90,J$80)-NOT($G$1)*999999,INDEX(choosen!$T$13:$AF$317,$D90,J$80)-NOT($H$1)*999999,INDEX(choosen!$AJ$13:$AV$317,$D90,J$80)-NOT($I$1)*999999,INDEX(choosen!$AZ$13:$BL$317,$D90,J$80)-NOT($J$1)*999999)</f>
        <v>2.5106000000000002</v>
      </c>
      <c r="K92" s="5">
        <f ca="1">MAX(INDEX(choosen!$D$13:$P$317,$D90,K$80)-NOT($G$1)*999999,INDEX(choosen!$T$13:$AF$317,$D90,K$80)-NOT($H$1)*999999,INDEX(choosen!$AJ$13:$AV$317,$D90,K$80)-NOT($I$1)*999999,INDEX(choosen!$AZ$13:$BL$317,$D90,K$80)-NOT($J$1)*999999)</f>
        <v>1.5365</v>
      </c>
      <c r="L92" s="5">
        <f ca="1">MAX(INDEX(choosen!$D$13:$P$317,$D90,L$80)-NOT($G$1)*999999,INDEX(choosen!$T$13:$AF$317,$D90,L$80)-NOT($H$1)*999999,INDEX(choosen!$AJ$13:$AV$317,$D90,L$80)-NOT($I$1)*999999,INDEX(choosen!$AZ$13:$BL$317,$D90,L$80)-NOT($J$1)*999999)</f>
        <v>1.0883</v>
      </c>
      <c r="M92" s="5">
        <f ca="1">MAX(INDEX(choosen!$D$13:$P$317,$D90,M$80)-NOT($G$1)*999999,INDEX(choosen!$T$13:$AF$317,$D90,M$80)-NOT($H$1)*999999,INDEX(choosen!$AJ$13:$AV$317,$D90,M$80)-NOT($I$1)*999999,INDEX(choosen!$AZ$13:$BL$317,$D90,M$80)-NOT($J$1)*999999)</f>
        <v>0.78239999999999998</v>
      </c>
      <c r="N92" s="5">
        <f ca="1">MAX(INDEX(choosen!$D$13:$P$317,$D90,N$80)-NOT($G$1)*999999,INDEX(choosen!$T$13:$AF$317,$D90,N$80)-NOT($H$1)*999999,INDEX(choosen!$AJ$13:$AV$317,$D90,N$80)-NOT($I$1)*999999,INDEX(choosen!$AZ$13:$BL$317,$D90,N$80)-NOT($J$1)*999999)</f>
        <v>0.56799999999999995</v>
      </c>
      <c r="O92" s="5">
        <f ca="1">MAX(INDEX(choosen!$D$13:$P$317,$D90,O$80)-NOT($G$1)*999999,INDEX(choosen!$T$13:$AF$317,$D90,O$80)-NOT($H$1)*999999,INDEX(choosen!$AJ$13:$AV$317,$D90,O$80)-NOT($I$1)*999999,INDEX(choosen!$AZ$13:$BL$317,$D90,O$80)-NOT($J$1)*999999)</f>
        <v>0.45960000000000001</v>
      </c>
      <c r="P92" s="5">
        <f ca="1">MAX(INDEX(choosen!$D$13:$P$317,$D90,P$80)-NOT($G$1)*999999,INDEX(choosen!$T$13:$AF$317,$D90,P$80)-NOT($H$1)*999999,INDEX(choosen!$AJ$13:$AV$317,$D90,P$80)-NOT($I$1)*999999,INDEX(choosen!$AZ$13:$BL$317,$D90,P$80)-NOT($J$1)*999999)</f>
        <v>0.40410000000000001</v>
      </c>
      <c r="Q92" s="5">
        <f ca="1">MAX(INDEX(choosen!$D$13:$P$317,$D90,Q$80)-NOT($G$1)*999999,INDEX(choosen!$T$13:$AF$317,$D90,Q$80)-NOT($H$1)*999999,INDEX(choosen!$AJ$13:$AV$317,$D90,Q$80)-NOT($I$1)*999999,INDEX(choosen!$AZ$13:$BL$317,$D90,Q$80)-NOT($J$1)*999999)</f>
        <v>0.53549999999999998</v>
      </c>
      <c r="R92" s="5">
        <f ca="1">MAX(INDEX(choosen!$D$13:$P$317,$D90,R$80)-NOT($G$1)*999999,INDEX(choosen!$T$13:$AF$317,$D90,R$80)-NOT($H$1)*999999,INDEX(choosen!$AJ$13:$AV$317,$D90,R$80)-NOT($I$1)*999999,INDEX(choosen!$AZ$13:$BL$317,$D90,R$80)-NOT($J$1)*999999)</f>
        <v>15.6288</v>
      </c>
      <c r="S92" s="6"/>
      <c r="T92" s="6"/>
      <c r="U92">
        <v>2</v>
      </c>
      <c r="V92">
        <v>1</v>
      </c>
      <c r="AM92" s="6"/>
    </row>
    <row r="93" spans="2:39" x14ac:dyDescent="0.25">
      <c r="B93" s="2">
        <v>2</v>
      </c>
      <c r="C93" s="2">
        <v>3</v>
      </c>
      <c r="D93" s="2">
        <f t="shared" si="9"/>
        <v>8</v>
      </c>
      <c r="E93" s="2" t="s">
        <v>132</v>
      </c>
      <c r="F93" s="5">
        <f ca="1">MIN(INDEX(choosen!$D$13:$P$317,$D93,F$80)+NOT($G$1)*999999,INDEX(choosen!$T$13:$AF$317,$D93,F$80)+NOT($H$1)*999999,INDEX(choosen!$AJ$13:$AV$317,$D93,F$80)+NOT($I$1)*999999,INDEX(choosen!$AZ$13:$BL$317,$D93,F$80)+NOT($J$1)*999999)</f>
        <v>0.76690000000000003</v>
      </c>
      <c r="G93" s="5">
        <f ca="1">MIN(INDEX(choosen!$D$13:$P$317,$D93,G$80)+NOT($G$1)*999999,INDEX(choosen!$T$13:$AF$317,$D93,G$80)+NOT($H$1)*999999,INDEX(choosen!$AJ$13:$AV$317,$D93,G$80)+NOT($I$1)*999999,INDEX(choosen!$AZ$13:$BL$317,$D93,G$80)+NOT($J$1)*999999)</f>
        <v>1.2847999999999999</v>
      </c>
      <c r="H93" s="5">
        <f ca="1">MIN(INDEX(choosen!$D$13:$P$317,$D93,H$80)+NOT($G$1)*999999,INDEX(choosen!$T$13:$AF$317,$D93,H$80)+NOT($H$1)*999999,INDEX(choosen!$AJ$13:$AV$317,$D93,H$80)+NOT($I$1)*999999,INDEX(choosen!$AZ$13:$BL$317,$D93,H$80)+NOT($J$1)*999999)</f>
        <v>1.8626</v>
      </c>
      <c r="I93" s="5">
        <f ca="1">MIN(INDEX(choosen!$D$13:$P$317,$D93,I$80)+NOT($G$1)*999999,INDEX(choosen!$T$13:$AF$317,$D93,I$80)+NOT($H$1)*999999,INDEX(choosen!$AJ$13:$AV$317,$D93,I$80)+NOT($I$1)*999999,INDEX(choosen!$AZ$13:$BL$317,$D93,I$80)+NOT($J$1)*999999)</f>
        <v>1.8194999999999999</v>
      </c>
      <c r="J93" s="5">
        <f ca="1">MIN(INDEX(choosen!$D$13:$P$317,$D93,J$80)+NOT($G$1)*999999,INDEX(choosen!$T$13:$AF$317,$D93,J$80)+NOT($H$1)*999999,INDEX(choosen!$AJ$13:$AV$317,$D93,J$80)+NOT($I$1)*999999,INDEX(choosen!$AZ$13:$BL$317,$D93,J$80)+NOT($J$1)*999999)</f>
        <v>1.2765</v>
      </c>
      <c r="K93" s="5">
        <f ca="1">MIN(INDEX(choosen!$D$13:$P$317,$D93,K$80)+NOT($G$1)*999999,INDEX(choosen!$T$13:$AF$317,$D93,K$80)+NOT($H$1)*999999,INDEX(choosen!$AJ$13:$AV$317,$D93,K$80)+NOT($I$1)*999999,INDEX(choosen!$AZ$13:$BL$317,$D93,K$80)+NOT($J$1)*999999)</f>
        <v>0.82450000000000001</v>
      </c>
      <c r="L93" s="5">
        <f ca="1">MIN(INDEX(choosen!$D$13:$P$317,$D93,L$80)+NOT($G$1)*999999,INDEX(choosen!$T$13:$AF$317,$D93,L$80)+NOT($H$1)*999999,INDEX(choosen!$AJ$13:$AV$317,$D93,L$80)+NOT($I$1)*999999,INDEX(choosen!$AZ$13:$BL$317,$D93,L$80)+NOT($J$1)*999999)</f>
        <v>0.60299999999999998</v>
      </c>
      <c r="M93" s="5">
        <f ca="1">MIN(INDEX(choosen!$D$13:$P$317,$D93,M$80)+NOT($G$1)*999999,INDEX(choosen!$T$13:$AF$317,$D93,M$80)+NOT($H$1)*999999,INDEX(choosen!$AJ$13:$AV$317,$D93,M$80)+NOT($I$1)*999999,INDEX(choosen!$AZ$13:$BL$317,$D93,M$80)+NOT($J$1)*999999)</f>
        <v>0.4471</v>
      </c>
      <c r="N93" s="5">
        <f ca="1">MIN(INDEX(choosen!$D$13:$P$317,$D93,N$80)+NOT($G$1)*999999,INDEX(choosen!$T$13:$AF$317,$D93,N$80)+NOT($H$1)*999999,INDEX(choosen!$AJ$13:$AV$317,$D93,N$80)+NOT($I$1)*999999,INDEX(choosen!$AZ$13:$BL$317,$D93,N$80)+NOT($J$1)*999999)</f>
        <v>0.33389999999999997</v>
      </c>
      <c r="O93" s="5">
        <f ca="1">MIN(INDEX(choosen!$D$13:$P$317,$D93,O$80)+NOT($G$1)*999999,INDEX(choosen!$T$13:$AF$317,$D93,O$80)+NOT($H$1)*999999,INDEX(choosen!$AJ$13:$AV$317,$D93,O$80)+NOT($I$1)*999999,INDEX(choosen!$AZ$13:$BL$317,$D93,O$80)+NOT($J$1)*999999)</f>
        <v>0.27879999999999999</v>
      </c>
      <c r="P93" s="5">
        <f ca="1">MIN(INDEX(choosen!$D$13:$P$317,$D93,P$80)+NOT($G$1)*999999,INDEX(choosen!$T$13:$AF$317,$D93,P$80)+NOT($H$1)*999999,INDEX(choosen!$AJ$13:$AV$317,$D93,P$80)+NOT($I$1)*999999,INDEX(choosen!$AZ$13:$BL$317,$D93,P$80)+NOT($J$1)*999999)</f>
        <v>0.2422</v>
      </c>
      <c r="Q93" s="5">
        <f ca="1">MIN(INDEX(choosen!$D$13:$P$317,$D93,Q$80)+NOT($G$1)*999999,INDEX(choosen!$T$13:$AF$317,$D93,Q$80)+NOT($H$1)*999999,INDEX(choosen!$AJ$13:$AV$317,$D93,Q$80)+NOT($I$1)*999999,INDEX(choosen!$AZ$13:$BL$317,$D93,Q$80)+NOT($J$1)*999999)</f>
        <v>0.28349999999999997</v>
      </c>
      <c r="R93" s="5">
        <f ca="1">MIN(INDEX(choosen!$D$13:$P$317,$D93,R$80)+NOT($G$1)*999999,INDEX(choosen!$T$13:$AF$317,$D93,R$80)+NOT($H$1)*999999,INDEX(choosen!$AJ$13:$AV$317,$D93,R$80)+NOT($I$1)*999999,INDEX(choosen!$AZ$13:$BL$317,$D93,R$80)+NOT($J$1)*999999)</f>
        <v>10.568800000000001</v>
      </c>
      <c r="S93" s="6"/>
      <c r="T93" s="6"/>
      <c r="U93">
        <v>2</v>
      </c>
      <c r="V93">
        <v>3</v>
      </c>
      <c r="AM93" s="6"/>
    </row>
    <row r="94" spans="2:39" x14ac:dyDescent="0.25">
      <c r="B94" s="2">
        <v>2</v>
      </c>
      <c r="C94" s="2">
        <v>3</v>
      </c>
      <c r="D94" s="2">
        <f t="shared" si="9"/>
        <v>8</v>
      </c>
      <c r="E94" s="2" t="s">
        <v>133</v>
      </c>
      <c r="F94" s="5">
        <f ca="1">(INDEX(choosen!$D$13:$P$317,$D94,F$80)*$G$1+INDEX(choosen!$T$13:$AF$317,$D94,F$80)*$H$1+INDEX(choosen!$AJ$13:$AV$317,$D94,F$80)*$I$1+INDEX(choosen!$AZ$13:$BL$317,$D94,F$80)*$J$1)/$K$1</f>
        <v>1.24</v>
      </c>
      <c r="G94" s="5">
        <f ca="1">(INDEX(choosen!$D$13:$P$317,$D94,G$80)*$G$1+INDEX(choosen!$T$13:$AF$317,$D94,G$80)*$H$1+INDEX(choosen!$AJ$13:$AV$317,$D94,G$80)*$I$1+INDEX(choosen!$AZ$13:$BL$317,$D94,G$80)*$J$1)/$K$1</f>
        <v>1.9153000000000002</v>
      </c>
      <c r="H94" s="5">
        <f ca="1">(INDEX(choosen!$D$13:$P$317,$D94,H$80)*$G$1+INDEX(choosen!$T$13:$AF$317,$D94,H$80)*$H$1+INDEX(choosen!$AJ$13:$AV$317,$D94,H$80)*$I$1+INDEX(choosen!$AZ$13:$BL$317,$D94,H$80)*$J$1)/$K$1</f>
        <v>2.5994499999999996</v>
      </c>
      <c r="I94" s="5">
        <f ca="1">(INDEX(choosen!$D$13:$P$317,$D94,I$80)*$G$1+INDEX(choosen!$T$13:$AF$317,$D94,I$80)*$H$1+INDEX(choosen!$AJ$13:$AV$317,$D94,I$80)*$I$1+INDEX(choosen!$AZ$13:$BL$317,$D94,I$80)*$J$1)/$K$1</f>
        <v>2.50705</v>
      </c>
      <c r="J94" s="5">
        <f ca="1">(INDEX(choosen!$D$13:$P$317,$D94,J$80)*$G$1+INDEX(choosen!$T$13:$AF$317,$D94,J$80)*$H$1+INDEX(choosen!$AJ$13:$AV$317,$D94,J$80)*$I$1+INDEX(choosen!$AZ$13:$BL$317,$D94,J$80)*$J$1)/$K$1</f>
        <v>1.9393250000000002</v>
      </c>
      <c r="K94" s="5">
        <f ca="1">(INDEX(choosen!$D$13:$P$317,$D94,K$80)*$G$1+INDEX(choosen!$T$13:$AF$317,$D94,K$80)*$H$1+INDEX(choosen!$AJ$13:$AV$317,$D94,K$80)*$I$1+INDEX(choosen!$AZ$13:$BL$317,$D94,K$80)*$J$1)/$K$1</f>
        <v>1.2274750000000001</v>
      </c>
      <c r="L94" s="5">
        <f ca="1">(INDEX(choosen!$D$13:$P$317,$D94,L$80)*$G$1+INDEX(choosen!$T$13:$AF$317,$D94,L$80)*$H$1+INDEX(choosen!$AJ$13:$AV$317,$D94,L$80)*$I$1+INDEX(choosen!$AZ$13:$BL$317,$D94,L$80)*$J$1)/$K$1</f>
        <v>0.88842500000000002</v>
      </c>
      <c r="M94" s="5">
        <f ca="1">(INDEX(choosen!$D$13:$P$317,$D94,M$80)*$G$1+INDEX(choosen!$T$13:$AF$317,$D94,M$80)*$H$1+INDEX(choosen!$AJ$13:$AV$317,$D94,M$80)*$I$1+INDEX(choosen!$AZ$13:$BL$317,$D94,M$80)*$J$1)/$K$1</f>
        <v>0.65139999999999998</v>
      </c>
      <c r="N94" s="5">
        <f ca="1">(INDEX(choosen!$D$13:$P$317,$D94,N$80)*$G$1+INDEX(choosen!$T$13:$AF$317,$D94,N$80)*$H$1+INDEX(choosen!$AJ$13:$AV$317,$D94,N$80)*$I$1+INDEX(choosen!$AZ$13:$BL$317,$D94,N$80)*$J$1)/$K$1</f>
        <v>0.4819</v>
      </c>
      <c r="O94" s="5">
        <f ca="1">(INDEX(choosen!$D$13:$P$317,$D94,O$80)*$G$1+INDEX(choosen!$T$13:$AF$317,$D94,O$80)*$H$1+INDEX(choosen!$AJ$13:$AV$317,$D94,O$80)*$I$1+INDEX(choosen!$AZ$13:$BL$317,$D94,O$80)*$J$1)/$K$1</f>
        <v>0.39792499999999997</v>
      </c>
      <c r="P94" s="5">
        <f ca="1">(INDEX(choosen!$D$13:$P$317,$D94,P$80)*$G$1+INDEX(choosen!$T$13:$AF$317,$D94,P$80)*$H$1+INDEX(choosen!$AJ$13:$AV$317,$D94,P$80)*$I$1+INDEX(choosen!$AZ$13:$BL$317,$D94,P$80)*$J$1)/$K$1</f>
        <v>0.33837499999999998</v>
      </c>
      <c r="Q94" s="5">
        <f ca="1">(INDEX(choosen!$D$13:$P$317,$D94,Q$80)*$G$1+INDEX(choosen!$T$13:$AF$317,$D94,Q$80)*$H$1+INDEX(choosen!$AJ$13:$AV$317,$D94,Q$80)*$I$1+INDEX(choosen!$AZ$13:$BL$317,$D94,Q$80)*$J$1)/$K$1</f>
        <v>0.4900500000000001</v>
      </c>
      <c r="R94" s="5">
        <f ca="1">(INDEX(choosen!$D$13:$P$317,$D94,R$80)*$G$1+INDEX(choosen!$T$13:$AF$317,$D94,R$80)*$H$1+INDEX(choosen!$AJ$13:$AV$317,$D94,R$80)*$I$1+INDEX(choosen!$AZ$13:$BL$317,$D94,R$80)*$J$1)/$K$1</f>
        <v>14.676674999999999</v>
      </c>
      <c r="S94" s="6"/>
      <c r="T94" s="6"/>
      <c r="U94">
        <v>2</v>
      </c>
      <c r="V94">
        <v>3</v>
      </c>
    </row>
    <row r="95" spans="2:39" x14ac:dyDescent="0.25">
      <c r="B95" s="2">
        <v>2</v>
      </c>
      <c r="C95" s="2">
        <v>3</v>
      </c>
      <c r="D95" s="2">
        <f t="shared" si="9"/>
        <v>8</v>
      </c>
      <c r="E95" s="2" t="s">
        <v>134</v>
      </c>
      <c r="F95" s="5">
        <f ca="1">MAX(INDEX(choosen!$D$13:$P$317,$D93,F$80)-NOT($G$1)*999999,INDEX(choosen!$T$13:$AF$317,$D93,F$80)-NOT($H$1)*999999,INDEX(choosen!$AJ$13:$AV$317,$D93,F$80)-NOT($I$1)*999999,INDEX(choosen!$AZ$13:$BL$317,$D93,F$80)-NOT($J$1)*999999)</f>
        <v>1.7404999999999999</v>
      </c>
      <c r="G95" s="5">
        <f ca="1">MAX(INDEX(choosen!$D$13:$P$317,$D93,G$80)-NOT($G$1)*999999,INDEX(choosen!$T$13:$AF$317,$D93,G$80)-NOT($H$1)*999999,INDEX(choosen!$AJ$13:$AV$317,$D93,G$80)-NOT($I$1)*999999,INDEX(choosen!$AZ$13:$BL$317,$D93,G$80)-NOT($J$1)*999999)</f>
        <v>2.4921000000000002</v>
      </c>
      <c r="H95" s="5">
        <f ca="1">MAX(INDEX(choosen!$D$13:$P$317,$D93,H$80)-NOT($G$1)*999999,INDEX(choosen!$T$13:$AF$317,$D93,H$80)-NOT($H$1)*999999,INDEX(choosen!$AJ$13:$AV$317,$D93,H$80)-NOT($I$1)*999999,INDEX(choosen!$AZ$13:$BL$317,$D93,H$80)-NOT($J$1)*999999)</f>
        <v>3.2738</v>
      </c>
      <c r="I95" s="5">
        <f ca="1">MAX(INDEX(choosen!$D$13:$P$317,$D93,I$80)-NOT($G$1)*999999,INDEX(choosen!$T$13:$AF$317,$D93,I$80)-NOT($H$1)*999999,INDEX(choosen!$AJ$13:$AV$317,$D93,I$80)-NOT($I$1)*999999,INDEX(choosen!$AZ$13:$BL$317,$D93,I$80)-NOT($J$1)*999999)</f>
        <v>3.4180999999999999</v>
      </c>
      <c r="J95" s="5">
        <f ca="1">MAX(INDEX(choosen!$D$13:$P$317,$D93,J$80)-NOT($G$1)*999999,INDEX(choosen!$T$13:$AF$317,$D93,J$80)-NOT($H$1)*999999,INDEX(choosen!$AJ$13:$AV$317,$D93,J$80)-NOT($I$1)*999999,INDEX(choosen!$AZ$13:$BL$317,$D93,J$80)-NOT($J$1)*999999)</f>
        <v>2.6945000000000001</v>
      </c>
      <c r="K95" s="5">
        <f ca="1">MAX(INDEX(choosen!$D$13:$P$317,$D93,K$80)-NOT($G$1)*999999,INDEX(choosen!$T$13:$AF$317,$D93,K$80)-NOT($H$1)*999999,INDEX(choosen!$AJ$13:$AV$317,$D93,K$80)-NOT($I$1)*999999,INDEX(choosen!$AZ$13:$BL$317,$D93,K$80)-NOT($J$1)*999999)</f>
        <v>1.6845000000000001</v>
      </c>
      <c r="L95" s="5">
        <f ca="1">MAX(INDEX(choosen!$D$13:$P$317,$D93,L$80)-NOT($G$1)*999999,INDEX(choosen!$T$13:$AF$317,$D93,L$80)-NOT($H$1)*999999,INDEX(choosen!$AJ$13:$AV$317,$D93,L$80)-NOT($I$1)*999999,INDEX(choosen!$AZ$13:$BL$317,$D93,L$80)-NOT($J$1)*999999)</f>
        <v>1.214</v>
      </c>
      <c r="M95" s="5">
        <f ca="1">MAX(INDEX(choosen!$D$13:$P$317,$D93,M$80)-NOT($G$1)*999999,INDEX(choosen!$T$13:$AF$317,$D93,M$80)-NOT($H$1)*999999,INDEX(choosen!$AJ$13:$AV$317,$D93,M$80)-NOT($I$1)*999999,INDEX(choosen!$AZ$13:$BL$317,$D93,M$80)-NOT($J$1)*999999)</f>
        <v>0.88629999999999998</v>
      </c>
      <c r="N95" s="5">
        <f ca="1">MAX(INDEX(choosen!$D$13:$P$317,$D93,N$80)-NOT($G$1)*999999,INDEX(choosen!$T$13:$AF$317,$D93,N$80)-NOT($H$1)*999999,INDEX(choosen!$AJ$13:$AV$317,$D93,N$80)-NOT($I$1)*999999,INDEX(choosen!$AZ$13:$BL$317,$D93,N$80)-NOT($J$1)*999999)</f>
        <v>0.65269999999999995</v>
      </c>
      <c r="O95" s="5">
        <f ca="1">MAX(INDEX(choosen!$D$13:$P$317,$D93,O$80)-NOT($G$1)*999999,INDEX(choosen!$T$13:$AF$317,$D93,O$80)-NOT($H$1)*999999,INDEX(choosen!$AJ$13:$AV$317,$D93,O$80)-NOT($I$1)*999999,INDEX(choosen!$AZ$13:$BL$317,$D93,O$80)-NOT($J$1)*999999)</f>
        <v>0.53439999999999999</v>
      </c>
      <c r="P95" s="5">
        <f ca="1">MAX(INDEX(choosen!$D$13:$P$317,$D93,P$80)-NOT($G$1)*999999,INDEX(choosen!$T$13:$AF$317,$D93,P$80)-NOT($H$1)*999999,INDEX(choosen!$AJ$13:$AV$317,$D93,P$80)-NOT($I$1)*999999,INDEX(choosen!$AZ$13:$BL$317,$D93,P$80)-NOT($J$1)*999999)</f>
        <v>0.45179999999999998</v>
      </c>
      <c r="Q95" s="5">
        <f ca="1">MAX(INDEX(choosen!$D$13:$P$317,$D93,Q$80)-NOT($G$1)*999999,INDEX(choosen!$T$13:$AF$317,$D93,Q$80)-NOT($H$1)*999999,INDEX(choosen!$AJ$13:$AV$317,$D93,Q$80)-NOT($I$1)*999999,INDEX(choosen!$AZ$13:$BL$317,$D93,Q$80)-NOT($J$1)*999999)</f>
        <v>0.76980000000000004</v>
      </c>
      <c r="R95" s="5">
        <f ca="1">MAX(INDEX(choosen!$D$13:$P$317,$D93,R$80)-NOT($G$1)*999999,INDEX(choosen!$T$13:$AF$317,$D93,R$80)-NOT($H$1)*999999,INDEX(choosen!$AJ$13:$AV$317,$D93,R$80)-NOT($I$1)*999999,INDEX(choosen!$AZ$13:$BL$317,$D93,R$80)-NOT($J$1)*999999)</f>
        <v>19.812499999999996</v>
      </c>
      <c r="S95" s="6"/>
      <c r="T95" s="6"/>
      <c r="U95">
        <v>2</v>
      </c>
      <c r="V95">
        <v>3</v>
      </c>
    </row>
    <row r="96" spans="2:39" x14ac:dyDescent="0.25">
      <c r="B96" s="2">
        <v>2</v>
      </c>
      <c r="C96" s="2">
        <f>$C$45</f>
        <v>5</v>
      </c>
      <c r="D96" s="2">
        <f t="shared" si="9"/>
        <v>10</v>
      </c>
      <c r="E96" s="2" t="str">
        <f>CONCATENATE(INDEX($C$39:$C$43,C96), " Min")</f>
        <v>2050 Min</v>
      </c>
      <c r="F96" s="5">
        <f ca="1">MIN(INDEX(choosen!$D$13:$P$317,$D96,F$80)+NOT($G$1)*999999,INDEX(choosen!$T$13:$AF$317,$D96,F$80)+NOT($H$1)*999999,INDEX(choosen!$AJ$13:$AV$317,$D96,F$80)+NOT($I$1)*999999,INDEX(choosen!$AZ$13:$BL$317,$D96,F$80)+NOT($J$1)*999999)</f>
        <v>0.77229999999999999</v>
      </c>
      <c r="G96" s="5">
        <f ca="1">MIN(INDEX(choosen!$D$13:$P$317,$D96,G$80)+NOT($G$1)*999999,INDEX(choosen!$T$13:$AF$317,$D96,G$80)+NOT($H$1)*999999,INDEX(choosen!$AJ$13:$AV$317,$D96,G$80)+NOT($I$1)*999999,INDEX(choosen!$AZ$13:$BL$317,$D96,G$80)+NOT($J$1)*999999)</f>
        <v>1.6989000000000001</v>
      </c>
      <c r="H96" s="5">
        <f ca="1">MIN(INDEX(choosen!$D$13:$P$317,$D96,H$80)+NOT($G$1)*999999,INDEX(choosen!$T$13:$AF$317,$D96,H$80)+NOT($H$1)*999999,INDEX(choosen!$AJ$13:$AV$317,$D96,H$80)+NOT($I$1)*999999,INDEX(choosen!$AZ$13:$BL$317,$D96,H$80)+NOT($J$1)*999999)</f>
        <v>2.1488</v>
      </c>
      <c r="I96" s="5">
        <f ca="1">MIN(INDEX(choosen!$D$13:$P$317,$D96,I$80)+NOT($G$1)*999999,INDEX(choosen!$T$13:$AF$317,$D96,I$80)+NOT($H$1)*999999,INDEX(choosen!$AJ$13:$AV$317,$D96,I$80)+NOT($I$1)*999999,INDEX(choosen!$AZ$13:$BL$317,$D96,I$80)+NOT($J$1)*999999)</f>
        <v>1.8954</v>
      </c>
      <c r="J96" s="5">
        <f ca="1">MIN(INDEX(choosen!$D$13:$P$317,$D96,J$80)+NOT($G$1)*999999,INDEX(choosen!$T$13:$AF$317,$D96,J$80)+NOT($H$1)*999999,INDEX(choosen!$AJ$13:$AV$317,$D96,J$80)+NOT($I$1)*999999,INDEX(choosen!$AZ$13:$BL$317,$D96,J$80)+NOT($J$1)*999999)</f>
        <v>1.474</v>
      </c>
      <c r="K96" s="5">
        <f ca="1">MIN(INDEX(choosen!$D$13:$P$317,$D96,K$80)+NOT($G$1)*999999,INDEX(choosen!$T$13:$AF$317,$D96,K$80)+NOT($H$1)*999999,INDEX(choosen!$AJ$13:$AV$317,$D96,K$80)+NOT($I$1)*999999,INDEX(choosen!$AZ$13:$BL$317,$D96,K$80)+NOT($J$1)*999999)</f>
        <v>0.94630000000000003</v>
      </c>
      <c r="L96" s="5">
        <f ca="1">MIN(INDEX(choosen!$D$13:$P$317,$D96,L$80)+NOT($G$1)*999999,INDEX(choosen!$T$13:$AF$317,$D96,L$80)+NOT($H$1)*999999,INDEX(choosen!$AJ$13:$AV$317,$D96,L$80)+NOT($I$1)*999999,INDEX(choosen!$AZ$13:$BL$317,$D96,L$80)+NOT($J$1)*999999)</f>
        <v>0.69120000000000004</v>
      </c>
      <c r="M96" s="5">
        <f ca="1">MIN(INDEX(choosen!$D$13:$P$317,$D96,M$80)+NOT($G$1)*999999,INDEX(choosen!$T$13:$AF$317,$D96,M$80)+NOT($H$1)*999999,INDEX(choosen!$AJ$13:$AV$317,$D96,M$80)+NOT($I$1)*999999,INDEX(choosen!$AZ$13:$BL$317,$D96,M$80)+NOT($J$1)*999999)</f>
        <v>0.51090000000000002</v>
      </c>
      <c r="N96" s="5">
        <f ca="1">MIN(INDEX(choosen!$D$13:$P$317,$D96,N$80)+NOT($G$1)*999999,INDEX(choosen!$T$13:$AF$317,$D96,N$80)+NOT($H$1)*999999,INDEX(choosen!$AJ$13:$AV$317,$D96,N$80)+NOT($I$1)*999999,INDEX(choosen!$AZ$13:$BL$317,$D96,N$80)+NOT($J$1)*999999)</f>
        <v>0.38059999999999999</v>
      </c>
      <c r="O96" s="5">
        <f ca="1">MIN(INDEX(choosen!$D$13:$P$317,$D96,O$80)+NOT($G$1)*999999,INDEX(choosen!$T$13:$AF$317,$D96,O$80)+NOT($H$1)*999999,INDEX(choosen!$AJ$13:$AV$317,$D96,O$80)+NOT($I$1)*999999,INDEX(choosen!$AZ$13:$BL$317,$D96,O$80)+NOT($J$1)*999999)</f>
        <v>0.31780000000000003</v>
      </c>
      <c r="P96" s="5">
        <f ca="1">MIN(INDEX(choosen!$D$13:$P$317,$D96,P$80)+NOT($G$1)*999999,INDEX(choosen!$T$13:$AF$317,$D96,P$80)+NOT($H$1)*999999,INDEX(choosen!$AJ$13:$AV$317,$D96,P$80)+NOT($I$1)*999999,INDEX(choosen!$AZ$13:$BL$317,$D96,P$80)+NOT($J$1)*999999)</f>
        <v>0.2742</v>
      </c>
      <c r="Q96" s="5">
        <f ca="1">MIN(INDEX(choosen!$D$13:$P$317,$D96,Q$80)+NOT($G$1)*999999,INDEX(choosen!$T$13:$AF$317,$D96,Q$80)+NOT($H$1)*999999,INDEX(choosen!$AJ$13:$AV$317,$D96,Q$80)+NOT($I$1)*999999,INDEX(choosen!$AZ$13:$BL$317,$D96,Q$80)+NOT($J$1)*999999)</f>
        <v>0.37019999999999997</v>
      </c>
      <c r="R96" s="5">
        <f ca="1">MIN(INDEX(choosen!$D$13:$P$317,$D96,R$80)+NOT($G$1)*999999,INDEX(choosen!$T$13:$AF$317,$D96,R$80)+NOT($H$1)*999999,INDEX(choosen!$AJ$13:$AV$317,$D96,R$80)+NOT($I$1)*999999,INDEX(choosen!$AZ$13:$BL$317,$D96,R$80)+NOT($J$1)*999999)</f>
        <v>12.065300000000001</v>
      </c>
      <c r="S96" s="6">
        <f ca="1">100*R96/R90</f>
        <v>102.52460019374249</v>
      </c>
      <c r="T96" s="6"/>
      <c r="U96">
        <v>2</v>
      </c>
      <c r="V96">
        <v>5</v>
      </c>
    </row>
    <row r="97" spans="2:24" x14ac:dyDescent="0.25">
      <c r="B97" s="2">
        <v>2</v>
      </c>
      <c r="C97" s="2">
        <f>$C$45</f>
        <v>5</v>
      </c>
      <c r="D97" s="2">
        <f t="shared" si="9"/>
        <v>10</v>
      </c>
      <c r="E97" s="2" t="str">
        <f t="shared" ref="E97" si="12">CONCATENATE(INDEX($C$39:$C$43,C97), " Average")</f>
        <v>2050 Average</v>
      </c>
      <c r="F97" s="5">
        <f ca="1">(INDEX(choosen!$D$13:$P$317,$D97,F$80)*$G$1+INDEX(choosen!$T$13:$AF$317,$D97,F$80)*$H$1+INDEX(choosen!$AJ$13:$AV$317,$D97,F$80)*$I$1+INDEX(choosen!$AZ$13:$BL$317,$D97,F$80)*$J$1)/$K$1</f>
        <v>1.0240999999999998</v>
      </c>
      <c r="G97" s="5">
        <f ca="1">(INDEX(choosen!$D$13:$P$317,$D97,G$80)*$G$1+INDEX(choosen!$T$13:$AF$317,$D97,G$80)*$H$1+INDEX(choosen!$AJ$13:$AV$317,$D97,G$80)*$I$1+INDEX(choosen!$AZ$13:$BL$317,$D97,G$80)*$J$1)/$K$1</f>
        <v>1.8222</v>
      </c>
      <c r="H97" s="5">
        <f ca="1">(INDEX(choosen!$D$13:$P$317,$D97,H$80)*$G$1+INDEX(choosen!$T$13:$AF$317,$D97,H$80)*$H$1+INDEX(choosen!$AJ$13:$AV$317,$D97,H$80)*$I$1+INDEX(choosen!$AZ$13:$BL$317,$D97,H$80)*$J$1)/$K$1</f>
        <v>2.4531000000000001</v>
      </c>
      <c r="I97" s="5">
        <f ca="1">(INDEX(choosen!$D$13:$P$317,$D97,I$80)*$G$1+INDEX(choosen!$T$13:$AF$317,$D97,I$80)*$H$1+INDEX(choosen!$AJ$13:$AV$317,$D97,I$80)*$I$1+INDEX(choosen!$AZ$13:$BL$317,$D97,I$80)*$J$1)/$K$1</f>
        <v>2.4481999999999999</v>
      </c>
      <c r="J97" s="5">
        <f ca="1">(INDEX(choosen!$D$13:$P$317,$D97,J$80)*$G$1+INDEX(choosen!$T$13:$AF$317,$D97,J$80)*$H$1+INDEX(choosen!$AJ$13:$AV$317,$D97,J$80)*$I$1+INDEX(choosen!$AZ$13:$BL$317,$D97,J$80)*$J$1)/$K$1</f>
        <v>2.0724</v>
      </c>
      <c r="K97" s="5">
        <f ca="1">(INDEX(choosen!$D$13:$P$317,$D97,K$80)*$G$1+INDEX(choosen!$T$13:$AF$317,$D97,K$80)*$H$1+INDEX(choosen!$AJ$13:$AV$317,$D97,K$80)*$I$1+INDEX(choosen!$AZ$13:$BL$317,$D97,K$80)*$J$1)/$K$1</f>
        <v>1.2953749999999999</v>
      </c>
      <c r="L97" s="5">
        <f ca="1">(INDEX(choosen!$D$13:$P$317,$D97,L$80)*$G$1+INDEX(choosen!$T$13:$AF$317,$D97,L$80)*$H$1+INDEX(choosen!$AJ$13:$AV$317,$D97,L$80)*$I$1+INDEX(choosen!$AZ$13:$BL$317,$D97,L$80)*$J$1)/$K$1</f>
        <v>0.92589999999999995</v>
      </c>
      <c r="M97" s="5">
        <f ca="1">(INDEX(choosen!$D$13:$P$317,$D97,M$80)*$G$1+INDEX(choosen!$T$13:$AF$317,$D97,M$80)*$H$1+INDEX(choosen!$AJ$13:$AV$317,$D97,M$80)*$I$1+INDEX(choosen!$AZ$13:$BL$317,$D97,M$80)*$J$1)/$K$1</f>
        <v>0.67225000000000001</v>
      </c>
      <c r="N97" s="5">
        <f ca="1">(INDEX(choosen!$D$13:$P$317,$D97,N$80)*$G$1+INDEX(choosen!$T$13:$AF$317,$D97,N$80)*$H$1+INDEX(choosen!$AJ$13:$AV$317,$D97,N$80)*$I$1+INDEX(choosen!$AZ$13:$BL$317,$D97,N$80)*$J$1)/$K$1</f>
        <v>0.49332500000000001</v>
      </c>
      <c r="O97" s="5">
        <f ca="1">(INDEX(choosen!$D$13:$P$317,$D97,O$80)*$G$1+INDEX(choosen!$T$13:$AF$317,$D97,O$80)*$H$1+INDEX(choosen!$AJ$13:$AV$317,$D97,O$80)*$I$1+INDEX(choosen!$AZ$13:$BL$317,$D97,O$80)*$J$1)/$K$1</f>
        <v>0.40355000000000002</v>
      </c>
      <c r="P97" s="5">
        <f ca="1">(INDEX(choosen!$D$13:$P$317,$D97,P$80)*$G$1+INDEX(choosen!$T$13:$AF$317,$D97,P$80)*$H$1+INDEX(choosen!$AJ$13:$AV$317,$D97,P$80)*$I$1+INDEX(choosen!$AZ$13:$BL$317,$D97,P$80)*$J$1)/$K$1</f>
        <v>0.33702500000000002</v>
      </c>
      <c r="Q97" s="5">
        <f ca="1">(INDEX(choosen!$D$13:$P$317,$D97,Q$80)*$G$1+INDEX(choosen!$T$13:$AF$317,$D97,Q$80)*$H$1+INDEX(choosen!$AJ$13:$AV$317,$D97,Q$80)*$I$1+INDEX(choosen!$AZ$13:$BL$317,$D97,Q$80)*$J$1)/$K$1</f>
        <v>0.48314999999999997</v>
      </c>
      <c r="R97" s="5">
        <f ca="1">(INDEX(choosen!$D$13:$P$317,$D97,R$80)*$G$1+INDEX(choosen!$T$13:$AF$317,$D97,R$80)*$H$1+INDEX(choosen!$AJ$13:$AV$317,$D97,R$80)*$I$1+INDEX(choosen!$AZ$13:$BL$317,$D97,R$80)*$J$1)/$K$1</f>
        <v>14.430574999999999</v>
      </c>
      <c r="S97" s="7">
        <f ca="1">100*R97/R91</f>
        <v>99.186367401083928</v>
      </c>
      <c r="T97" s="7"/>
      <c r="U97">
        <v>2</v>
      </c>
      <c r="V97">
        <v>5</v>
      </c>
    </row>
    <row r="98" spans="2:24" x14ac:dyDescent="0.25">
      <c r="B98" s="2">
        <v>2</v>
      </c>
      <c r="C98" s="2">
        <f t="shared" ref="C98" si="13">$C$45</f>
        <v>5</v>
      </c>
      <c r="D98" s="2">
        <f t="shared" si="9"/>
        <v>10</v>
      </c>
      <c r="E98" s="2" t="str">
        <f>CONCATENATE(INDEX($C$39:$C$43,C98), " Max")</f>
        <v>2050 Max</v>
      </c>
      <c r="F98" s="5">
        <f ca="1">MAX(INDEX(choosen!$D$13:$P$317,$D96,F$80)-NOT($G$1)*999999,INDEX(choosen!$T$13:$AF$317,$D96,F$80)-NOT($H$1)*999999,INDEX(choosen!$AJ$13:$AV$317,$D96,F$80)-NOT($I$1)*999999,INDEX(choosen!$AZ$13:$BL$317,$D96,F$80)-NOT($J$1)*999999)</f>
        <v>1.3835</v>
      </c>
      <c r="G98" s="5">
        <f ca="1">MAX(INDEX(choosen!$D$13:$P$317,$D96,G$80)-NOT($G$1)*999999,INDEX(choosen!$T$13:$AF$317,$D96,G$80)-NOT($H$1)*999999,INDEX(choosen!$AJ$13:$AV$317,$D96,G$80)-NOT($I$1)*999999,INDEX(choosen!$AZ$13:$BL$317,$D96,G$80)-NOT($J$1)*999999)</f>
        <v>1.9637</v>
      </c>
      <c r="H98" s="5">
        <f ca="1">MAX(INDEX(choosen!$D$13:$P$317,$D96,H$80)-NOT($G$1)*999999,INDEX(choosen!$T$13:$AF$317,$D96,H$80)-NOT($H$1)*999999,INDEX(choosen!$AJ$13:$AV$317,$D96,H$80)-NOT($I$1)*999999,INDEX(choosen!$AZ$13:$BL$317,$D96,H$80)-NOT($J$1)*999999)</f>
        <v>2.6859999999999999</v>
      </c>
      <c r="I98" s="5">
        <f ca="1">MAX(INDEX(choosen!$D$13:$P$317,$D96,I$80)-NOT($G$1)*999999,INDEX(choosen!$T$13:$AF$317,$D96,I$80)-NOT($H$1)*999999,INDEX(choosen!$AJ$13:$AV$317,$D96,I$80)-NOT($I$1)*999999,INDEX(choosen!$AZ$13:$BL$317,$D96,I$80)-NOT($J$1)*999999)</f>
        <v>3.0491000000000001</v>
      </c>
      <c r="J98" s="5">
        <f ca="1">MAX(INDEX(choosen!$D$13:$P$317,$D96,J$80)-NOT($G$1)*999999,INDEX(choosen!$T$13:$AF$317,$D96,J$80)-NOT($H$1)*999999,INDEX(choosen!$AJ$13:$AV$317,$D96,J$80)-NOT($I$1)*999999,INDEX(choosen!$AZ$13:$BL$317,$D96,J$80)-NOT($J$1)*999999)</f>
        <v>2.6116999999999999</v>
      </c>
      <c r="K98" s="5">
        <f ca="1">MAX(INDEX(choosen!$D$13:$P$317,$D96,K$80)-NOT($G$1)*999999,INDEX(choosen!$T$13:$AF$317,$D96,K$80)-NOT($H$1)*999999,INDEX(choosen!$AJ$13:$AV$317,$D96,K$80)-NOT($I$1)*999999,INDEX(choosen!$AZ$13:$BL$317,$D96,K$80)-NOT($J$1)*999999)</f>
        <v>1.5949</v>
      </c>
      <c r="L98" s="5">
        <f ca="1">MAX(INDEX(choosen!$D$13:$P$317,$D96,L$80)-NOT($G$1)*999999,INDEX(choosen!$T$13:$AF$317,$D96,L$80)-NOT($H$1)*999999,INDEX(choosen!$AJ$13:$AV$317,$D96,L$80)-NOT($I$1)*999999,INDEX(choosen!$AZ$13:$BL$317,$D96,L$80)-NOT($J$1)*999999)</f>
        <v>1.1255999999999999</v>
      </c>
      <c r="M98" s="5">
        <f ca="1">MAX(INDEX(choosen!$D$13:$P$317,$D96,M$80)-NOT($G$1)*999999,INDEX(choosen!$T$13:$AF$317,$D96,M$80)-NOT($H$1)*999999,INDEX(choosen!$AJ$13:$AV$317,$D96,M$80)-NOT($I$1)*999999,INDEX(choosen!$AZ$13:$BL$317,$D96,M$80)-NOT($J$1)*999999)</f>
        <v>0.81020000000000003</v>
      </c>
      <c r="N98" s="5">
        <f ca="1">MAX(INDEX(choosen!$D$13:$P$317,$D96,N$80)-NOT($G$1)*999999,INDEX(choosen!$T$13:$AF$317,$D96,N$80)-NOT($H$1)*999999,INDEX(choosen!$AJ$13:$AV$317,$D96,N$80)-NOT($I$1)*999999,INDEX(choosen!$AZ$13:$BL$317,$D96,N$80)-NOT($J$1)*999999)</f>
        <v>0.59330000000000005</v>
      </c>
      <c r="O98" s="5">
        <f ca="1">MAX(INDEX(choosen!$D$13:$P$317,$D96,O$80)-NOT($G$1)*999999,INDEX(choosen!$T$13:$AF$317,$D96,O$80)-NOT($H$1)*999999,INDEX(choosen!$AJ$13:$AV$317,$D96,O$80)-NOT($I$1)*999999,INDEX(choosen!$AZ$13:$BL$317,$D96,O$80)-NOT($J$1)*999999)</f>
        <v>0.48599999999999999</v>
      </c>
      <c r="P98" s="5">
        <f ca="1">MAX(INDEX(choosen!$D$13:$P$317,$D96,P$80)-NOT($G$1)*999999,INDEX(choosen!$T$13:$AF$317,$D96,P$80)-NOT($H$1)*999999,INDEX(choosen!$AJ$13:$AV$317,$D96,P$80)-NOT($I$1)*999999,INDEX(choosen!$AZ$13:$BL$317,$D96,P$80)-NOT($J$1)*999999)</f>
        <v>0.40870000000000001</v>
      </c>
      <c r="Q98" s="5">
        <f ca="1">MAX(INDEX(choosen!$D$13:$P$317,$D96,Q$80)-NOT($G$1)*999999,INDEX(choosen!$T$13:$AF$317,$D96,Q$80)-NOT($H$1)*999999,INDEX(choosen!$AJ$13:$AV$317,$D96,Q$80)-NOT($I$1)*999999,INDEX(choosen!$AZ$13:$BL$317,$D96,Q$80)-NOT($J$1)*999999)</f>
        <v>0.79290000000000005</v>
      </c>
      <c r="R98" s="5">
        <f ca="1">MAX(INDEX(choosen!$D$13:$P$317,$D96,R$80)-NOT($G$1)*999999,INDEX(choosen!$T$13:$AF$317,$D96,R$80)-NOT($H$1)*999999,INDEX(choosen!$AJ$13:$AV$317,$D96,R$80)-NOT($I$1)*999999,INDEX(choosen!$AZ$13:$BL$317,$D96,R$80)-NOT($J$1)*999999)</f>
        <v>16.802699999999998</v>
      </c>
      <c r="S98" s="6">
        <f ca="1">100*R98/R92</f>
        <v>107.51113329238328</v>
      </c>
      <c r="T98" s="6"/>
      <c r="U98">
        <v>2</v>
      </c>
      <c r="V98">
        <v>5</v>
      </c>
    </row>
    <row r="99" spans="2:24" x14ac:dyDescent="0.25">
      <c r="B99" s="2">
        <v>3</v>
      </c>
      <c r="C99" s="2">
        <v>1</v>
      </c>
      <c r="D99" s="2">
        <f t="shared" si="9"/>
        <v>11</v>
      </c>
      <c r="E99" s="2" t="s">
        <v>130</v>
      </c>
      <c r="F99" s="5">
        <f ca="1">MIN(INDEX(choosen!$D$13:$P$317,$D99,F$80)+NOT($G$1)*999999,INDEX(choosen!$T$13:$AF$317,$D99,F$80)+NOT($H$1)*999999,INDEX(choosen!$AJ$13:$AV$317,$D99,F$80)+NOT($I$1)*999999,INDEX(choosen!$AZ$13:$BL$317,$D99,F$80)+NOT($J$1)*999999)</f>
        <v>0.21210000000000001</v>
      </c>
      <c r="G99" s="5">
        <f ca="1">MIN(INDEX(choosen!$D$13:$P$317,$D99,G$80)+NOT($G$1)*999999,INDEX(choosen!$T$13:$AF$317,$D99,G$80)+NOT($H$1)*999999,INDEX(choosen!$AJ$13:$AV$317,$D99,G$80)+NOT($I$1)*999999,INDEX(choosen!$AZ$13:$BL$317,$D99,G$80)+NOT($J$1)*999999)</f>
        <v>0.36530000000000001</v>
      </c>
      <c r="H99" s="5">
        <f ca="1">MIN(INDEX(choosen!$D$13:$P$317,$D99,H$80)+NOT($G$1)*999999,INDEX(choosen!$T$13:$AF$317,$D99,H$80)+NOT($H$1)*999999,INDEX(choosen!$AJ$13:$AV$317,$D99,H$80)+NOT($I$1)*999999,INDEX(choosen!$AZ$13:$BL$317,$D99,H$80)+NOT($J$1)*999999)</f>
        <v>0.62839999999999996</v>
      </c>
      <c r="I99" s="5">
        <f ca="1">MIN(INDEX(choosen!$D$13:$P$317,$D99,I$80)+NOT($G$1)*999999,INDEX(choosen!$T$13:$AF$317,$D99,I$80)+NOT($H$1)*999999,INDEX(choosen!$AJ$13:$AV$317,$D99,I$80)+NOT($I$1)*999999,INDEX(choosen!$AZ$13:$BL$317,$D99,I$80)+NOT($J$1)*999999)</f>
        <v>0.59930000000000005</v>
      </c>
      <c r="J99" s="5">
        <f ca="1">MIN(INDEX(choosen!$D$13:$P$317,$D99,J$80)+NOT($G$1)*999999,INDEX(choosen!$T$13:$AF$317,$D99,J$80)+NOT($H$1)*999999,INDEX(choosen!$AJ$13:$AV$317,$D99,J$80)+NOT($I$1)*999999,INDEX(choosen!$AZ$13:$BL$317,$D99,J$80)+NOT($J$1)*999999)</f>
        <v>0.44519999999999998</v>
      </c>
      <c r="K99" s="5">
        <f ca="1">MIN(INDEX(choosen!$D$13:$P$317,$D99,K$80)+NOT($G$1)*999999,INDEX(choosen!$T$13:$AF$317,$D99,K$80)+NOT($H$1)*999999,INDEX(choosen!$AJ$13:$AV$317,$D99,K$80)+NOT($I$1)*999999,INDEX(choosen!$AZ$13:$BL$317,$D99,K$80)+NOT($J$1)*999999)</f>
        <v>0.26029999999999998</v>
      </c>
      <c r="L99" s="5">
        <f ca="1">MIN(INDEX(choosen!$D$13:$P$317,$D99,L$80)+NOT($G$1)*999999,INDEX(choosen!$T$13:$AF$317,$D99,L$80)+NOT($H$1)*999999,INDEX(choosen!$AJ$13:$AV$317,$D99,L$80)+NOT($I$1)*999999,INDEX(choosen!$AZ$13:$BL$317,$D99,L$80)+NOT($J$1)*999999)</f>
        <v>0.16539999999999999</v>
      </c>
      <c r="M99" s="5">
        <f ca="1">MIN(INDEX(choosen!$D$13:$P$317,$D99,M$80)+NOT($G$1)*999999,INDEX(choosen!$T$13:$AF$317,$D99,M$80)+NOT($H$1)*999999,INDEX(choosen!$AJ$13:$AV$317,$D99,M$80)+NOT($I$1)*999999,INDEX(choosen!$AZ$13:$BL$317,$D99,M$80)+NOT($J$1)*999999)</f>
        <v>0.1057</v>
      </c>
      <c r="N99" s="5">
        <f ca="1">MIN(INDEX(choosen!$D$13:$P$317,$D99,N$80)+NOT($G$1)*999999,INDEX(choosen!$T$13:$AF$317,$D99,N$80)+NOT($H$1)*999999,INDEX(choosen!$AJ$13:$AV$317,$D99,N$80)+NOT($I$1)*999999,INDEX(choosen!$AZ$13:$BL$317,$D99,N$80)+NOT($J$1)*999999)</f>
        <v>6.7199999999999996E-2</v>
      </c>
      <c r="O99" s="5">
        <f ca="1">MIN(INDEX(choosen!$D$13:$P$317,$D99,O$80)+NOT($G$1)*999999,INDEX(choosen!$T$13:$AF$317,$D99,O$80)+NOT($H$1)*999999,INDEX(choosen!$AJ$13:$AV$317,$D99,O$80)+NOT($I$1)*999999,INDEX(choosen!$AZ$13:$BL$317,$D99,O$80)+NOT($J$1)*999999)</f>
        <v>4.7800000000000002E-2</v>
      </c>
      <c r="P99" s="5">
        <f ca="1">MIN(INDEX(choosen!$D$13:$P$317,$D99,P$80)+NOT($G$1)*999999,INDEX(choosen!$T$13:$AF$317,$D99,P$80)+NOT($H$1)*999999,INDEX(choosen!$AJ$13:$AV$317,$D99,P$80)+NOT($I$1)*999999,INDEX(choosen!$AZ$13:$BL$317,$D99,P$80)+NOT($J$1)*999999)</f>
        <v>4.3900000000000002E-2</v>
      </c>
      <c r="Q99" s="5">
        <f ca="1">MIN(INDEX(choosen!$D$13:$P$317,$D99,Q$80)+NOT($G$1)*999999,INDEX(choosen!$T$13:$AF$317,$D99,Q$80)+NOT($H$1)*999999,INDEX(choosen!$AJ$13:$AV$317,$D99,Q$80)+NOT($I$1)*999999,INDEX(choosen!$AZ$13:$BL$317,$D99,Q$80)+NOT($J$1)*999999)</f>
        <v>8.3699999999999997E-2</v>
      </c>
      <c r="R99" s="5">
        <f ca="1">MIN(INDEX(choosen!$D$13:$P$317,$D99,R$80)+NOT($G$1)*999999,INDEX(choosen!$T$13:$AF$317,$D99,R$80)+NOT($H$1)*999999,INDEX(choosen!$AJ$13:$AV$317,$D99,R$80)+NOT($I$1)*999999,INDEX(choosen!$AZ$13:$BL$317,$D99,R$80)+NOT($J$1)*999999)</f>
        <v>3.0242999999999998</v>
      </c>
      <c r="S99" s="6"/>
      <c r="T99" s="6"/>
      <c r="U99">
        <v>3</v>
      </c>
      <c r="V99">
        <v>1</v>
      </c>
    </row>
    <row r="100" spans="2:24" x14ac:dyDescent="0.25">
      <c r="B100" s="2">
        <v>3</v>
      </c>
      <c r="C100" s="2">
        <v>1</v>
      </c>
      <c r="D100" s="2">
        <f t="shared" si="9"/>
        <v>11</v>
      </c>
      <c r="E100" s="2" t="s">
        <v>125</v>
      </c>
      <c r="F100" s="5">
        <f ca="1">(INDEX(choosen!$D$13:$P$317,$D100,F$80)*$G$1+INDEX(choosen!$T$13:$AF$317,$D100,F$80)*$H$1+INDEX(choosen!$AJ$13:$AV$317,$D100,F$80)*$I$1+INDEX(choosen!$AZ$13:$BL$317,$D100,F$80)*$J$1)/$K$1</f>
        <v>0.29742499999999999</v>
      </c>
      <c r="G100" s="5">
        <f ca="1">(INDEX(choosen!$D$13:$P$317,$D100,G$80)*$G$1+INDEX(choosen!$T$13:$AF$317,$D100,G$80)*$H$1+INDEX(choosen!$AJ$13:$AV$317,$D100,G$80)*$I$1+INDEX(choosen!$AZ$13:$BL$317,$D100,G$80)*$J$1)/$K$1</f>
        <v>0.49397499999999994</v>
      </c>
      <c r="H100" s="5">
        <f ca="1">(INDEX(choosen!$D$13:$P$317,$D100,H$80)*$G$1+INDEX(choosen!$T$13:$AF$317,$D100,H$80)*$H$1+INDEX(choosen!$AJ$13:$AV$317,$D100,H$80)*$I$1+INDEX(choosen!$AZ$13:$BL$317,$D100,H$80)*$J$1)/$K$1</f>
        <v>0.931975</v>
      </c>
      <c r="I100" s="5">
        <f ca="1">(INDEX(choosen!$D$13:$P$317,$D100,I$80)*$G$1+INDEX(choosen!$T$13:$AF$317,$D100,I$80)*$H$1+INDEX(choosen!$AJ$13:$AV$317,$D100,I$80)*$I$1+INDEX(choosen!$AZ$13:$BL$317,$D100,I$80)*$J$1)/$K$1</f>
        <v>1.0327250000000001</v>
      </c>
      <c r="J100" s="5">
        <f ca="1">(INDEX(choosen!$D$13:$P$317,$D100,J$80)*$G$1+INDEX(choosen!$T$13:$AF$317,$D100,J$80)*$H$1+INDEX(choosen!$AJ$13:$AV$317,$D100,J$80)*$I$1+INDEX(choosen!$AZ$13:$BL$317,$D100,J$80)*$J$1)/$K$1</f>
        <v>0.76495000000000002</v>
      </c>
      <c r="K100" s="5">
        <f ca="1">(INDEX(choosen!$D$13:$P$317,$D100,K$80)*$G$1+INDEX(choosen!$T$13:$AF$317,$D100,K$80)*$H$1+INDEX(choosen!$AJ$13:$AV$317,$D100,K$80)*$I$1+INDEX(choosen!$AZ$13:$BL$317,$D100,K$80)*$J$1)/$K$1</f>
        <v>0.41699999999999998</v>
      </c>
      <c r="L100" s="5">
        <f ca="1">(INDEX(choosen!$D$13:$P$317,$D100,L$80)*$G$1+INDEX(choosen!$T$13:$AF$317,$D100,L$80)*$H$1+INDEX(choosen!$AJ$13:$AV$317,$D100,L$80)*$I$1+INDEX(choosen!$AZ$13:$BL$317,$D100,L$80)*$J$1)/$K$1</f>
        <v>0.25862499999999999</v>
      </c>
      <c r="M100" s="5">
        <f ca="1">(INDEX(choosen!$D$13:$P$317,$D100,M$80)*$G$1+INDEX(choosen!$T$13:$AF$317,$D100,M$80)*$H$1+INDEX(choosen!$AJ$13:$AV$317,$D100,M$80)*$I$1+INDEX(choosen!$AZ$13:$BL$317,$D100,M$80)*$J$1)/$K$1</f>
        <v>0.162775</v>
      </c>
      <c r="N100" s="5">
        <f ca="1">(INDEX(choosen!$D$13:$P$317,$D100,N$80)*$G$1+INDEX(choosen!$T$13:$AF$317,$D100,N$80)*$H$1+INDEX(choosen!$AJ$13:$AV$317,$D100,N$80)*$I$1+INDEX(choosen!$AZ$13:$BL$317,$D100,N$80)*$J$1)/$K$1</f>
        <v>0.102825</v>
      </c>
      <c r="O100" s="5">
        <f ca="1">(INDEX(choosen!$D$13:$P$317,$D100,O$80)*$G$1+INDEX(choosen!$T$13:$AF$317,$D100,O$80)*$H$1+INDEX(choosen!$AJ$13:$AV$317,$D100,O$80)*$I$1+INDEX(choosen!$AZ$13:$BL$317,$D100,O$80)*$J$1)/$K$1</f>
        <v>7.2550000000000003E-2</v>
      </c>
      <c r="P100" s="5">
        <f ca="1">(INDEX(choosen!$D$13:$P$317,$D100,P$80)*$G$1+INDEX(choosen!$T$13:$AF$317,$D100,P$80)*$H$1+INDEX(choosen!$AJ$13:$AV$317,$D100,P$80)*$I$1+INDEX(choosen!$AZ$13:$BL$317,$D100,P$80)*$J$1)/$K$1</f>
        <v>6.2149999999999997E-2</v>
      </c>
      <c r="Q100" s="5">
        <f ca="1">(INDEX(choosen!$D$13:$P$317,$D100,Q$80)*$G$1+INDEX(choosen!$T$13:$AF$317,$D100,Q$80)*$H$1+INDEX(choosen!$AJ$13:$AV$317,$D100,Q$80)*$I$1+INDEX(choosen!$AZ$13:$BL$317,$D100,Q$80)*$J$1)/$K$1</f>
        <v>0.11315</v>
      </c>
      <c r="R100" s="5">
        <f ca="1">(INDEX(choosen!$D$13:$P$317,$D100,R$80)*$G$1+INDEX(choosen!$T$13:$AF$317,$D100,R$80)*$H$1+INDEX(choosen!$AJ$13:$AV$317,$D100,R$80)*$I$1+INDEX(choosen!$AZ$13:$BL$317,$D100,R$80)*$J$1)/$K$1</f>
        <v>4.7101249999999997</v>
      </c>
      <c r="S100" s="6"/>
      <c r="T100" s="6"/>
      <c r="U100">
        <v>3</v>
      </c>
      <c r="V100">
        <v>1</v>
      </c>
      <c r="X100" s="3"/>
    </row>
    <row r="101" spans="2:24" x14ac:dyDescent="0.25">
      <c r="B101" s="2">
        <v>3</v>
      </c>
      <c r="C101" s="2">
        <v>1</v>
      </c>
      <c r="D101" s="2">
        <f t="shared" si="9"/>
        <v>11</v>
      </c>
      <c r="E101" s="2" t="s">
        <v>131</v>
      </c>
      <c r="F101" s="5">
        <f ca="1">MAX(INDEX(choosen!$D$13:$P$317,$D99,F$80)-NOT($G$1)*999999,INDEX(choosen!$T$13:$AF$317,$D99,F$80)-NOT($H$1)*999999,INDEX(choosen!$AJ$13:$AV$317,$D99,F$80)-NOT($I$1)*999999,INDEX(choosen!$AZ$13:$BL$317,$D99,F$80)-NOT($J$1)*999999)</f>
        <v>0.47410000000000002</v>
      </c>
      <c r="G101" s="5">
        <f ca="1">MAX(INDEX(choosen!$D$13:$P$317,$D99,G$80)-NOT($G$1)*999999,INDEX(choosen!$T$13:$AF$317,$D99,G$80)-NOT($H$1)*999999,INDEX(choosen!$AJ$13:$AV$317,$D99,G$80)-NOT($I$1)*999999,INDEX(choosen!$AZ$13:$BL$317,$D99,G$80)-NOT($J$1)*999999)</f>
        <v>0.76339999999999997</v>
      </c>
      <c r="H101" s="5">
        <f ca="1">MAX(INDEX(choosen!$D$13:$P$317,$D99,H$80)-NOT($G$1)*999999,INDEX(choosen!$T$13:$AF$317,$D99,H$80)-NOT($H$1)*999999,INDEX(choosen!$AJ$13:$AV$317,$D99,H$80)-NOT($I$1)*999999,INDEX(choosen!$AZ$13:$BL$317,$D99,H$80)-NOT($J$1)*999999)</f>
        <v>1.0940000000000001</v>
      </c>
      <c r="I101" s="5">
        <f ca="1">MAX(INDEX(choosen!$D$13:$P$317,$D99,I$80)-NOT($G$1)*999999,INDEX(choosen!$T$13:$AF$317,$D99,I$80)-NOT($H$1)*999999,INDEX(choosen!$AJ$13:$AV$317,$D99,I$80)-NOT($I$1)*999999,INDEX(choosen!$AZ$13:$BL$317,$D99,I$80)-NOT($J$1)*999999)</f>
        <v>1.4798</v>
      </c>
      <c r="J101" s="5">
        <f ca="1">MAX(INDEX(choosen!$D$13:$P$317,$D99,J$80)-NOT($G$1)*999999,INDEX(choosen!$T$13:$AF$317,$D99,J$80)-NOT($H$1)*999999,INDEX(choosen!$AJ$13:$AV$317,$D99,J$80)-NOT($I$1)*999999,INDEX(choosen!$AZ$13:$BL$317,$D99,J$80)-NOT($J$1)*999999)</f>
        <v>1.1786000000000001</v>
      </c>
      <c r="K101" s="5">
        <f ca="1">MAX(INDEX(choosen!$D$13:$P$317,$D99,K$80)-NOT($G$1)*999999,INDEX(choosen!$T$13:$AF$317,$D99,K$80)-NOT($H$1)*999999,INDEX(choosen!$AJ$13:$AV$317,$D99,K$80)-NOT($I$1)*999999,INDEX(choosen!$AZ$13:$BL$317,$D99,K$80)-NOT($J$1)*999999)</f>
        <v>0.62529999999999997</v>
      </c>
      <c r="L101" s="5">
        <f ca="1">MAX(INDEX(choosen!$D$13:$P$317,$D99,L$80)-NOT($G$1)*999999,INDEX(choosen!$T$13:$AF$317,$D99,L$80)-NOT($H$1)*999999,INDEX(choosen!$AJ$13:$AV$317,$D99,L$80)-NOT($I$1)*999999,INDEX(choosen!$AZ$13:$BL$317,$D99,L$80)-NOT($J$1)*999999)</f>
        <v>0.38390000000000002</v>
      </c>
      <c r="M101" s="5">
        <f ca="1">MAX(INDEX(choosen!$D$13:$P$317,$D99,M$80)-NOT($G$1)*999999,INDEX(choosen!$T$13:$AF$317,$D99,M$80)-NOT($H$1)*999999,INDEX(choosen!$AJ$13:$AV$317,$D99,M$80)-NOT($I$1)*999999,INDEX(choosen!$AZ$13:$BL$317,$D99,M$80)-NOT($J$1)*999999)</f>
        <v>0.24</v>
      </c>
      <c r="N101" s="5">
        <f ca="1">MAX(INDEX(choosen!$D$13:$P$317,$D99,N$80)-NOT($G$1)*999999,INDEX(choosen!$T$13:$AF$317,$D99,N$80)-NOT($H$1)*999999,INDEX(choosen!$AJ$13:$AV$317,$D99,N$80)-NOT($I$1)*999999,INDEX(choosen!$AZ$13:$BL$317,$D99,N$80)-NOT($J$1)*999999)</f>
        <v>0.1512</v>
      </c>
      <c r="O101" s="5">
        <f ca="1">MAX(INDEX(choosen!$D$13:$P$317,$D99,O$80)-NOT($G$1)*999999,INDEX(choosen!$T$13:$AF$317,$D99,O$80)-NOT($H$1)*999999,INDEX(choosen!$AJ$13:$AV$317,$D99,O$80)-NOT($I$1)*999999,INDEX(choosen!$AZ$13:$BL$317,$D99,O$80)-NOT($J$1)*999999)</f>
        <v>0.1061</v>
      </c>
      <c r="P101" s="5">
        <f ca="1">MAX(INDEX(choosen!$D$13:$P$317,$D99,P$80)-NOT($G$1)*999999,INDEX(choosen!$T$13:$AF$317,$D99,P$80)-NOT($H$1)*999999,INDEX(choosen!$AJ$13:$AV$317,$D99,P$80)-NOT($I$1)*999999,INDEX(choosen!$AZ$13:$BL$317,$D99,P$80)-NOT($J$1)*999999)</f>
        <v>9.2799999999999994E-2</v>
      </c>
      <c r="Q101" s="5">
        <f ca="1">MAX(INDEX(choosen!$D$13:$P$317,$D99,Q$80)-NOT($G$1)*999999,INDEX(choosen!$T$13:$AF$317,$D99,Q$80)-NOT($H$1)*999999,INDEX(choosen!$AJ$13:$AV$317,$D99,Q$80)-NOT($I$1)*999999,INDEX(choosen!$AZ$13:$BL$317,$D99,Q$80)-NOT($J$1)*999999)</f>
        <v>0.13150000000000001</v>
      </c>
      <c r="R101" s="5">
        <f ca="1">MAX(INDEX(choosen!$D$13:$P$317,$D99,R$80)-NOT($G$1)*999999,INDEX(choosen!$T$13:$AF$317,$D99,R$80)-NOT($H$1)*999999,INDEX(choosen!$AJ$13:$AV$317,$D99,R$80)-NOT($I$1)*999999,INDEX(choosen!$AZ$13:$BL$317,$D99,R$80)-NOT($J$1)*999999)</f>
        <v>6.0646999999999993</v>
      </c>
      <c r="S101" s="6"/>
      <c r="T101" s="6"/>
      <c r="U101">
        <v>3</v>
      </c>
      <c r="V101">
        <v>1</v>
      </c>
      <c r="X101" s="3"/>
    </row>
    <row r="102" spans="2:24" x14ac:dyDescent="0.25">
      <c r="B102" s="2">
        <v>3</v>
      </c>
      <c r="C102" s="2">
        <v>3</v>
      </c>
      <c r="D102" s="2">
        <f t="shared" si="9"/>
        <v>13</v>
      </c>
      <c r="E102" s="2" t="s">
        <v>132</v>
      </c>
      <c r="F102" s="5">
        <f ca="1">MIN(INDEX(choosen!$D$13:$P$317,$D102,F$80)+NOT($G$1)*999999,INDEX(choosen!$T$13:$AF$317,$D102,F$80)+NOT($H$1)*999999,INDEX(choosen!$AJ$13:$AV$317,$D102,F$80)+NOT($I$1)*999999,INDEX(choosen!$AZ$13:$BL$317,$D102,F$80)+NOT($J$1)*999999)</f>
        <v>0.2084</v>
      </c>
      <c r="G102" s="5">
        <f ca="1">MIN(INDEX(choosen!$D$13:$P$317,$D102,G$80)+NOT($G$1)*999999,INDEX(choosen!$T$13:$AF$317,$D102,G$80)+NOT($H$1)*999999,INDEX(choosen!$AJ$13:$AV$317,$D102,G$80)+NOT($I$1)*999999,INDEX(choosen!$AZ$13:$BL$317,$D102,G$80)+NOT($J$1)*999999)</f>
        <v>0.36349999999999999</v>
      </c>
      <c r="H102" s="5">
        <f ca="1">MIN(INDEX(choosen!$D$13:$P$317,$D102,H$80)+NOT($G$1)*999999,INDEX(choosen!$T$13:$AF$317,$D102,H$80)+NOT($H$1)*999999,INDEX(choosen!$AJ$13:$AV$317,$D102,H$80)+NOT($I$1)*999999,INDEX(choosen!$AZ$13:$BL$317,$D102,H$80)+NOT($J$1)*999999)</f>
        <v>0.63949999999999996</v>
      </c>
      <c r="I102" s="5">
        <f ca="1">MIN(INDEX(choosen!$D$13:$P$317,$D102,I$80)+NOT($G$1)*999999,INDEX(choosen!$T$13:$AF$317,$D102,I$80)+NOT($H$1)*999999,INDEX(choosen!$AJ$13:$AV$317,$D102,I$80)+NOT($I$1)*999999,INDEX(choosen!$AZ$13:$BL$317,$D102,I$80)+NOT($J$1)*999999)</f>
        <v>0.58589999999999998</v>
      </c>
      <c r="J102" s="5">
        <f ca="1">MIN(INDEX(choosen!$D$13:$P$317,$D102,J$80)+NOT($G$1)*999999,INDEX(choosen!$T$13:$AF$317,$D102,J$80)+NOT($H$1)*999999,INDEX(choosen!$AJ$13:$AV$317,$D102,J$80)+NOT($I$1)*999999,INDEX(choosen!$AZ$13:$BL$317,$D102,J$80)+NOT($J$1)*999999)</f>
        <v>0.36180000000000001</v>
      </c>
      <c r="K102" s="5">
        <f ca="1">MIN(INDEX(choosen!$D$13:$P$317,$D102,K$80)+NOT($G$1)*999999,INDEX(choosen!$T$13:$AF$317,$D102,K$80)+NOT($H$1)*999999,INDEX(choosen!$AJ$13:$AV$317,$D102,K$80)+NOT($I$1)*999999,INDEX(choosen!$AZ$13:$BL$317,$D102,K$80)+NOT($J$1)*999999)</f>
        <v>0.2029</v>
      </c>
      <c r="L102" s="5">
        <f ca="1">MIN(INDEX(choosen!$D$13:$P$317,$D102,L$80)+NOT($G$1)*999999,INDEX(choosen!$T$13:$AF$317,$D102,L$80)+NOT($H$1)*999999,INDEX(choosen!$AJ$13:$AV$317,$D102,L$80)+NOT($I$1)*999999,INDEX(choosen!$AZ$13:$BL$317,$D102,L$80)+NOT($J$1)*999999)</f>
        <v>0.13070000000000001</v>
      </c>
      <c r="M102" s="5">
        <f ca="1">MIN(INDEX(choosen!$D$13:$P$317,$D102,M$80)+NOT($G$1)*999999,INDEX(choosen!$T$13:$AF$317,$D102,M$80)+NOT($H$1)*999999,INDEX(choosen!$AJ$13:$AV$317,$D102,M$80)+NOT($I$1)*999999,INDEX(choosen!$AZ$13:$BL$317,$D102,M$80)+NOT($J$1)*999999)</f>
        <v>8.4199999999999997E-2</v>
      </c>
      <c r="N102" s="5">
        <f ca="1">MIN(INDEX(choosen!$D$13:$P$317,$D102,N$80)+NOT($G$1)*999999,INDEX(choosen!$T$13:$AF$317,$D102,N$80)+NOT($H$1)*999999,INDEX(choosen!$AJ$13:$AV$317,$D102,N$80)+NOT($I$1)*999999,INDEX(choosen!$AZ$13:$BL$317,$D102,N$80)+NOT($J$1)*999999)</f>
        <v>5.3699999999999998E-2</v>
      </c>
      <c r="O102" s="5">
        <f ca="1">MIN(INDEX(choosen!$D$13:$P$317,$D102,O$80)+NOT($G$1)*999999,INDEX(choosen!$T$13:$AF$317,$D102,O$80)+NOT($H$1)*999999,INDEX(choosen!$AJ$13:$AV$317,$D102,O$80)+NOT($I$1)*999999,INDEX(choosen!$AZ$13:$BL$317,$D102,O$80)+NOT($J$1)*999999)</f>
        <v>3.8300000000000001E-2</v>
      </c>
      <c r="P102" s="5">
        <f ca="1">MIN(INDEX(choosen!$D$13:$P$317,$D102,P$80)+NOT($G$1)*999999,INDEX(choosen!$T$13:$AF$317,$D102,P$80)+NOT($H$1)*999999,INDEX(choosen!$AJ$13:$AV$317,$D102,P$80)+NOT($I$1)*999999,INDEX(choosen!$AZ$13:$BL$317,$D102,P$80)+NOT($J$1)*999999)</f>
        <v>3.5499999999999997E-2</v>
      </c>
      <c r="Q102" s="5">
        <f ca="1">MIN(INDEX(choosen!$D$13:$P$317,$D102,Q$80)+NOT($G$1)*999999,INDEX(choosen!$T$13:$AF$317,$D102,Q$80)+NOT($H$1)*999999,INDEX(choosen!$AJ$13:$AV$317,$D102,Q$80)+NOT($I$1)*999999,INDEX(choosen!$AZ$13:$BL$317,$D102,Q$80)+NOT($J$1)*999999)</f>
        <v>8.5900000000000004E-2</v>
      </c>
      <c r="R102" s="5">
        <f ca="1">MIN(INDEX(choosen!$D$13:$P$317,$D102,R$80)+NOT($G$1)*999999,INDEX(choosen!$T$13:$AF$317,$D102,R$80)+NOT($H$1)*999999,INDEX(choosen!$AJ$13:$AV$317,$D102,R$80)+NOT($I$1)*999999,INDEX(choosen!$AZ$13:$BL$317,$D102,R$80)+NOT($J$1)*999999)</f>
        <v>3.0279000000000003</v>
      </c>
      <c r="S102" s="6"/>
      <c r="T102" s="6"/>
      <c r="U102">
        <v>3</v>
      </c>
      <c r="V102">
        <v>3</v>
      </c>
    </row>
    <row r="103" spans="2:24" x14ac:dyDescent="0.25">
      <c r="B103" s="2">
        <v>3</v>
      </c>
      <c r="C103" s="2">
        <v>3</v>
      </c>
      <c r="D103" s="2">
        <f t="shared" si="9"/>
        <v>13</v>
      </c>
      <c r="E103" s="2" t="s">
        <v>133</v>
      </c>
      <c r="F103" s="5">
        <f ca="1">(INDEX(choosen!$D$13:$P$317,$D103,F$80)*$G$1+INDEX(choosen!$T$13:$AF$317,$D103,F$80)*$H$1+INDEX(choosen!$AJ$13:$AV$317,$D103,F$80)*$I$1+INDEX(choosen!$AZ$13:$BL$317,$D103,F$80)*$J$1)/$K$1</f>
        <v>0.35292499999999999</v>
      </c>
      <c r="G103" s="5">
        <f ca="1">(INDEX(choosen!$D$13:$P$317,$D103,G$80)*$G$1+INDEX(choosen!$T$13:$AF$317,$D103,G$80)*$H$1+INDEX(choosen!$AJ$13:$AV$317,$D103,G$80)*$I$1+INDEX(choosen!$AZ$13:$BL$317,$D103,G$80)*$J$1)/$K$1</f>
        <v>0.64302500000000007</v>
      </c>
      <c r="H103" s="5">
        <f ca="1">(INDEX(choosen!$D$13:$P$317,$D103,H$80)*$G$1+INDEX(choosen!$T$13:$AF$317,$D103,H$80)*$H$1+INDEX(choosen!$AJ$13:$AV$317,$D103,H$80)*$I$1+INDEX(choosen!$AZ$13:$BL$317,$D103,H$80)*$J$1)/$K$1</f>
        <v>0.93964999999999999</v>
      </c>
      <c r="I103" s="5">
        <f ca="1">(INDEX(choosen!$D$13:$P$317,$D103,I$80)*$G$1+INDEX(choosen!$T$13:$AF$317,$D103,I$80)*$H$1+INDEX(choosen!$AJ$13:$AV$317,$D103,I$80)*$I$1+INDEX(choosen!$AZ$13:$BL$317,$D103,I$80)*$J$1)/$K$1</f>
        <v>0.97802500000000003</v>
      </c>
      <c r="J103" s="5">
        <f ca="1">(INDEX(choosen!$D$13:$P$317,$D103,J$80)*$G$1+INDEX(choosen!$T$13:$AF$317,$D103,J$80)*$H$1+INDEX(choosen!$AJ$13:$AV$317,$D103,J$80)*$I$1+INDEX(choosen!$AZ$13:$BL$317,$D103,J$80)*$J$1)/$K$1</f>
        <v>0.67517500000000008</v>
      </c>
      <c r="K103" s="5">
        <f ca="1">(INDEX(choosen!$D$13:$P$317,$D103,K$80)*$G$1+INDEX(choosen!$T$13:$AF$317,$D103,K$80)*$H$1+INDEX(choosen!$AJ$13:$AV$317,$D103,K$80)*$I$1+INDEX(choosen!$AZ$13:$BL$317,$D103,K$80)*$J$1)/$K$1</f>
        <v>0.36465000000000003</v>
      </c>
      <c r="L103" s="5">
        <f ca="1">(INDEX(choosen!$D$13:$P$317,$D103,L$80)*$G$1+INDEX(choosen!$T$13:$AF$317,$D103,L$80)*$H$1+INDEX(choosen!$AJ$13:$AV$317,$D103,L$80)*$I$1+INDEX(choosen!$AZ$13:$BL$317,$D103,L$80)*$J$1)/$K$1</f>
        <v>0.22752500000000001</v>
      </c>
      <c r="M103" s="5">
        <f ca="1">(INDEX(choosen!$D$13:$P$317,$D103,M$80)*$G$1+INDEX(choosen!$T$13:$AF$317,$D103,M$80)*$H$1+INDEX(choosen!$AJ$13:$AV$317,$D103,M$80)*$I$1+INDEX(choosen!$AZ$13:$BL$317,$D103,M$80)*$J$1)/$K$1</f>
        <v>0.14369999999999999</v>
      </c>
      <c r="N103" s="5">
        <f ca="1">(INDEX(choosen!$D$13:$P$317,$D103,N$80)*$G$1+INDEX(choosen!$T$13:$AF$317,$D103,N$80)*$H$1+INDEX(choosen!$AJ$13:$AV$317,$D103,N$80)*$I$1+INDEX(choosen!$AZ$13:$BL$317,$D103,N$80)*$J$1)/$K$1</f>
        <v>9.0975E-2</v>
      </c>
      <c r="O103" s="5">
        <f ca="1">(INDEX(choosen!$D$13:$P$317,$D103,O$80)*$G$1+INDEX(choosen!$T$13:$AF$317,$D103,O$80)*$H$1+INDEX(choosen!$AJ$13:$AV$317,$D103,O$80)*$I$1+INDEX(choosen!$AZ$13:$BL$317,$D103,O$80)*$J$1)/$K$1</f>
        <v>6.4225000000000004E-2</v>
      </c>
      <c r="P103" s="5">
        <f ca="1">(INDEX(choosen!$D$13:$P$317,$D103,P$80)*$G$1+INDEX(choosen!$T$13:$AF$317,$D103,P$80)*$H$1+INDEX(choosen!$AJ$13:$AV$317,$D103,P$80)*$I$1+INDEX(choosen!$AZ$13:$BL$317,$D103,P$80)*$J$1)/$K$1</f>
        <v>5.5224999999999996E-2</v>
      </c>
      <c r="Q103" s="5">
        <f ca="1">(INDEX(choosen!$D$13:$P$317,$D103,Q$80)*$G$1+INDEX(choosen!$T$13:$AF$317,$D103,Q$80)*$H$1+INDEX(choosen!$AJ$13:$AV$317,$D103,Q$80)*$I$1+INDEX(choosen!$AZ$13:$BL$317,$D103,Q$80)*$J$1)/$K$1</f>
        <v>0.1399</v>
      </c>
      <c r="R103" s="5">
        <f ca="1">(INDEX(choosen!$D$13:$P$317,$D103,R$80)*$G$1+INDEX(choosen!$T$13:$AF$317,$D103,R$80)*$H$1+INDEX(choosen!$AJ$13:$AV$317,$D103,R$80)*$I$1+INDEX(choosen!$AZ$13:$BL$317,$D103,R$80)*$J$1)/$K$1</f>
        <v>4.6749999999999998</v>
      </c>
      <c r="S103" s="6"/>
      <c r="T103" s="6"/>
      <c r="U103">
        <v>3</v>
      </c>
      <c r="V103">
        <v>3</v>
      </c>
    </row>
    <row r="104" spans="2:24" x14ac:dyDescent="0.25">
      <c r="B104" s="2">
        <v>3</v>
      </c>
      <c r="C104" s="2">
        <v>3</v>
      </c>
      <c r="D104" s="2">
        <f t="shared" si="9"/>
        <v>13</v>
      </c>
      <c r="E104" s="2" t="s">
        <v>134</v>
      </c>
      <c r="F104" s="5">
        <f ca="1">MAX(INDEX(choosen!$D$13:$P$317,$D102,F$80)-NOT($G$1)*999999,INDEX(choosen!$T$13:$AF$317,$D102,F$80)-NOT($H$1)*999999,INDEX(choosen!$AJ$13:$AV$317,$D102,F$80)-NOT($I$1)*999999,INDEX(choosen!$AZ$13:$BL$317,$D102,F$80)-NOT($J$1)*999999)</f>
        <v>0.52229999999999999</v>
      </c>
      <c r="G104" s="5">
        <f ca="1">MAX(INDEX(choosen!$D$13:$P$317,$D102,G$80)-NOT($G$1)*999999,INDEX(choosen!$T$13:$AF$317,$D102,G$80)-NOT($H$1)*999999,INDEX(choosen!$AJ$13:$AV$317,$D102,G$80)-NOT($I$1)*999999,INDEX(choosen!$AZ$13:$BL$317,$D102,G$80)-NOT($J$1)*999999)</f>
        <v>0.94540000000000002</v>
      </c>
      <c r="H104" s="5">
        <f ca="1">MAX(INDEX(choosen!$D$13:$P$317,$D102,H$80)-NOT($G$1)*999999,INDEX(choosen!$T$13:$AF$317,$D102,H$80)-NOT($H$1)*999999,INDEX(choosen!$AJ$13:$AV$317,$D102,H$80)-NOT($I$1)*999999,INDEX(choosen!$AZ$13:$BL$317,$D102,H$80)-NOT($J$1)*999999)</f>
        <v>1.3834</v>
      </c>
      <c r="I104" s="5">
        <f ca="1">MAX(INDEX(choosen!$D$13:$P$317,$D102,I$80)-NOT($G$1)*999999,INDEX(choosen!$T$13:$AF$317,$D102,I$80)-NOT($H$1)*999999,INDEX(choosen!$AJ$13:$AV$317,$D102,I$80)-NOT($I$1)*999999,INDEX(choosen!$AZ$13:$BL$317,$D102,I$80)-NOT($J$1)*999999)</f>
        <v>1.2439</v>
      </c>
      <c r="J104" s="5">
        <f ca="1">MAX(INDEX(choosen!$D$13:$P$317,$D102,J$80)-NOT($G$1)*999999,INDEX(choosen!$T$13:$AF$317,$D102,J$80)-NOT($H$1)*999999,INDEX(choosen!$AJ$13:$AV$317,$D102,J$80)-NOT($I$1)*999999,INDEX(choosen!$AZ$13:$BL$317,$D102,J$80)-NOT($J$1)*999999)</f>
        <v>0.92930000000000001</v>
      </c>
      <c r="K104" s="5">
        <f ca="1">MAX(INDEX(choosen!$D$13:$P$317,$D102,K$80)-NOT($G$1)*999999,INDEX(choosen!$T$13:$AF$317,$D102,K$80)-NOT($H$1)*999999,INDEX(choosen!$AJ$13:$AV$317,$D102,K$80)-NOT($I$1)*999999,INDEX(choosen!$AZ$13:$BL$317,$D102,K$80)-NOT($J$1)*999999)</f>
        <v>0.48330000000000001</v>
      </c>
      <c r="L104" s="5">
        <f ca="1">MAX(INDEX(choosen!$D$13:$P$317,$D102,L$80)-NOT($G$1)*999999,INDEX(choosen!$T$13:$AF$317,$D102,L$80)-NOT($H$1)*999999,INDEX(choosen!$AJ$13:$AV$317,$D102,L$80)-NOT($I$1)*999999,INDEX(choosen!$AZ$13:$BL$317,$D102,L$80)-NOT($J$1)*999999)</f>
        <v>0.29380000000000001</v>
      </c>
      <c r="M104" s="5">
        <f ca="1">MAX(INDEX(choosen!$D$13:$P$317,$D102,M$80)-NOT($G$1)*999999,INDEX(choosen!$T$13:$AF$317,$D102,M$80)-NOT($H$1)*999999,INDEX(choosen!$AJ$13:$AV$317,$D102,M$80)-NOT($I$1)*999999,INDEX(choosen!$AZ$13:$BL$317,$D102,M$80)-NOT($J$1)*999999)</f>
        <v>0.1825</v>
      </c>
      <c r="N104" s="5">
        <f ca="1">MAX(INDEX(choosen!$D$13:$P$317,$D102,N$80)-NOT($G$1)*999999,INDEX(choosen!$T$13:$AF$317,$D102,N$80)-NOT($H$1)*999999,INDEX(choosen!$AJ$13:$AV$317,$D102,N$80)-NOT($I$1)*999999,INDEX(choosen!$AZ$13:$BL$317,$D102,N$80)-NOT($J$1)*999999)</f>
        <v>0.1144</v>
      </c>
      <c r="O104" s="5">
        <f ca="1">MAX(INDEX(choosen!$D$13:$P$317,$D102,O$80)-NOT($G$1)*999999,INDEX(choosen!$T$13:$AF$317,$D102,O$80)-NOT($H$1)*999999,INDEX(choosen!$AJ$13:$AV$317,$D102,O$80)-NOT($I$1)*999999,INDEX(choosen!$AZ$13:$BL$317,$D102,O$80)-NOT($J$1)*999999)</f>
        <v>7.9699999999999993E-2</v>
      </c>
      <c r="P104" s="5">
        <f ca="1">MAX(INDEX(choosen!$D$13:$P$317,$D102,P$80)-NOT($G$1)*999999,INDEX(choosen!$T$13:$AF$317,$D102,P$80)-NOT($H$1)*999999,INDEX(choosen!$AJ$13:$AV$317,$D102,P$80)-NOT($I$1)*999999,INDEX(choosen!$AZ$13:$BL$317,$D102,P$80)-NOT($J$1)*999999)</f>
        <v>6.8900000000000003E-2</v>
      </c>
      <c r="Q104" s="5">
        <f ca="1">MAX(INDEX(choosen!$D$13:$P$317,$D102,Q$80)-NOT($G$1)*999999,INDEX(choosen!$T$13:$AF$317,$D102,Q$80)-NOT($H$1)*999999,INDEX(choosen!$AJ$13:$AV$317,$D102,Q$80)-NOT($I$1)*999999,INDEX(choosen!$AZ$13:$BL$317,$D102,Q$80)-NOT($J$1)*999999)</f>
        <v>0.20119999999999999</v>
      </c>
      <c r="R104" s="5">
        <f ca="1">MAX(INDEX(choosen!$D$13:$P$317,$D102,R$80)-NOT($G$1)*999999,INDEX(choosen!$T$13:$AF$317,$D102,R$80)-NOT($H$1)*999999,INDEX(choosen!$AJ$13:$AV$317,$D102,R$80)-NOT($I$1)*999999,INDEX(choosen!$AZ$13:$BL$317,$D102,R$80)-NOT($J$1)*999999)</f>
        <v>5.9933999999999994</v>
      </c>
      <c r="S104" s="6"/>
      <c r="T104" s="6"/>
      <c r="U104">
        <v>3</v>
      </c>
      <c r="V104">
        <v>3</v>
      </c>
    </row>
    <row r="105" spans="2:24" x14ac:dyDescent="0.25">
      <c r="B105" s="2">
        <v>3</v>
      </c>
      <c r="C105" s="2">
        <f>$C$45</f>
        <v>5</v>
      </c>
      <c r="D105" s="2">
        <f t="shared" si="9"/>
        <v>15</v>
      </c>
      <c r="E105" s="2" t="str">
        <f>CONCATENATE(INDEX($C$39:$C$43,C105), " Min")</f>
        <v>2050 Min</v>
      </c>
      <c r="F105" s="5">
        <f ca="1">MIN(INDEX(choosen!$D$13:$P$317,$D105,F$80)+NOT($G$1)*999999,INDEX(choosen!$T$13:$AF$317,$D105,F$80)+NOT($H$1)*999999,INDEX(choosen!$AJ$13:$AV$317,$D105,F$80)+NOT($I$1)*999999,INDEX(choosen!$AZ$13:$BL$317,$D105,F$80)+NOT($J$1)*999999)</f>
        <v>0.2455</v>
      </c>
      <c r="G105" s="5">
        <f ca="1">MIN(INDEX(choosen!$D$13:$P$317,$D105,G$80)+NOT($G$1)*999999,INDEX(choosen!$T$13:$AF$317,$D105,G$80)+NOT($H$1)*999999,INDEX(choosen!$AJ$13:$AV$317,$D105,G$80)+NOT($I$1)*999999,INDEX(choosen!$AZ$13:$BL$317,$D105,G$80)+NOT($J$1)*999999)</f>
        <v>0.53959999999999997</v>
      </c>
      <c r="H105" s="5">
        <f ca="1">MIN(INDEX(choosen!$D$13:$P$317,$D105,H$80)+NOT($G$1)*999999,INDEX(choosen!$T$13:$AF$317,$D105,H$80)+NOT($H$1)*999999,INDEX(choosen!$AJ$13:$AV$317,$D105,H$80)+NOT($I$1)*999999,INDEX(choosen!$AZ$13:$BL$317,$D105,H$80)+NOT($J$1)*999999)</f>
        <v>0.77790000000000004</v>
      </c>
      <c r="I105" s="5">
        <f ca="1">MIN(INDEX(choosen!$D$13:$P$317,$D105,I$80)+NOT($G$1)*999999,INDEX(choosen!$T$13:$AF$317,$D105,I$80)+NOT($H$1)*999999,INDEX(choosen!$AJ$13:$AV$317,$D105,I$80)+NOT($I$1)*999999,INDEX(choosen!$AZ$13:$BL$317,$D105,I$80)+NOT($J$1)*999999)</f>
        <v>0.5897</v>
      </c>
      <c r="J105" s="5">
        <f ca="1">MIN(INDEX(choosen!$D$13:$P$317,$D105,J$80)+NOT($G$1)*999999,INDEX(choosen!$T$13:$AF$317,$D105,J$80)+NOT($H$1)*999999,INDEX(choosen!$AJ$13:$AV$317,$D105,J$80)+NOT($I$1)*999999,INDEX(choosen!$AZ$13:$BL$317,$D105,J$80)+NOT($J$1)*999999)</f>
        <v>0.3775</v>
      </c>
      <c r="K105" s="5">
        <f ca="1">MIN(INDEX(choosen!$D$13:$P$317,$D105,K$80)+NOT($G$1)*999999,INDEX(choosen!$T$13:$AF$317,$D105,K$80)+NOT($H$1)*999999,INDEX(choosen!$AJ$13:$AV$317,$D105,K$80)+NOT($I$1)*999999,INDEX(choosen!$AZ$13:$BL$317,$D105,K$80)+NOT($J$1)*999999)</f>
        <v>0.21970000000000001</v>
      </c>
      <c r="L105" s="5">
        <f ca="1">MIN(INDEX(choosen!$D$13:$P$317,$D105,L$80)+NOT($G$1)*999999,INDEX(choosen!$T$13:$AF$317,$D105,L$80)+NOT($H$1)*999999,INDEX(choosen!$AJ$13:$AV$317,$D105,L$80)+NOT($I$1)*999999,INDEX(choosen!$AZ$13:$BL$317,$D105,L$80)+NOT($J$1)*999999)</f>
        <v>0.1414</v>
      </c>
      <c r="M105" s="5">
        <f ca="1">MIN(INDEX(choosen!$D$13:$P$317,$D105,M$80)+NOT($G$1)*999999,INDEX(choosen!$T$13:$AF$317,$D105,M$80)+NOT($H$1)*999999,INDEX(choosen!$AJ$13:$AV$317,$D105,M$80)+NOT($I$1)*999999,INDEX(choosen!$AZ$13:$BL$317,$D105,M$80)+NOT($J$1)*999999)</f>
        <v>9.11E-2</v>
      </c>
      <c r="N105" s="5">
        <f ca="1">MIN(INDEX(choosen!$D$13:$P$317,$D105,N$80)+NOT($G$1)*999999,INDEX(choosen!$T$13:$AF$317,$D105,N$80)+NOT($H$1)*999999,INDEX(choosen!$AJ$13:$AV$317,$D105,N$80)+NOT($I$1)*999999,INDEX(choosen!$AZ$13:$BL$317,$D105,N$80)+NOT($J$1)*999999)</f>
        <v>5.8299999999999998E-2</v>
      </c>
      <c r="O105" s="5">
        <f ca="1">MIN(INDEX(choosen!$D$13:$P$317,$D105,O$80)+NOT($G$1)*999999,INDEX(choosen!$T$13:$AF$317,$D105,O$80)+NOT($H$1)*999999,INDEX(choosen!$AJ$13:$AV$317,$D105,O$80)+NOT($I$1)*999999,INDEX(choosen!$AZ$13:$BL$317,$D105,O$80)+NOT($J$1)*999999)</f>
        <v>4.19E-2</v>
      </c>
      <c r="P105" s="5">
        <f ca="1">MIN(INDEX(choosen!$D$13:$P$317,$D105,P$80)+NOT($G$1)*999999,INDEX(choosen!$T$13:$AF$317,$D105,P$80)+NOT($H$1)*999999,INDEX(choosen!$AJ$13:$AV$317,$D105,P$80)+NOT($I$1)*999999,INDEX(choosen!$AZ$13:$BL$317,$D105,P$80)+NOT($J$1)*999999)</f>
        <v>3.8300000000000001E-2</v>
      </c>
      <c r="Q105" s="5">
        <f ca="1">MIN(INDEX(choosen!$D$13:$P$317,$D105,Q$80)+NOT($G$1)*999999,INDEX(choosen!$T$13:$AF$317,$D105,Q$80)+NOT($H$1)*999999,INDEX(choosen!$AJ$13:$AV$317,$D105,Q$80)+NOT($I$1)*999999,INDEX(choosen!$AZ$13:$BL$317,$D105,Q$80)+NOT($J$1)*999999)</f>
        <v>9.6000000000000002E-2</v>
      </c>
      <c r="R105" s="5">
        <f ca="1">MIN(INDEX(choosen!$D$13:$P$317,$D105,R$80)+NOT($G$1)*999999,INDEX(choosen!$T$13:$AF$317,$D105,R$80)+NOT($H$1)*999999,INDEX(choosen!$AJ$13:$AV$317,$D105,R$80)+NOT($I$1)*999999,INDEX(choosen!$AZ$13:$BL$317,$D105,R$80)+NOT($J$1)*999999)</f>
        <v>3.2707999999999999</v>
      </c>
      <c r="S105" s="6">
        <f ca="1">100*R105/R99</f>
        <v>108.15064643057897</v>
      </c>
      <c r="T105" s="6"/>
      <c r="U105">
        <v>3</v>
      </c>
      <c r="V105">
        <v>5</v>
      </c>
    </row>
    <row r="106" spans="2:24" x14ac:dyDescent="0.25">
      <c r="B106" s="2">
        <v>3</v>
      </c>
      <c r="C106" s="2">
        <f t="shared" ref="C106:C107" si="14">$C$45</f>
        <v>5</v>
      </c>
      <c r="D106" s="2">
        <f t="shared" si="9"/>
        <v>15</v>
      </c>
      <c r="E106" s="2" t="str">
        <f t="shared" ref="E106" si="15">CONCATENATE(INDEX($C$39:$C$43,C106), " Average")</f>
        <v>2050 Average</v>
      </c>
      <c r="F106" s="5">
        <f ca="1">(INDEX(choosen!$D$13:$P$317,$D106,F$80)*$G$1+INDEX(choosen!$T$13:$AF$317,$D106,F$80)*$H$1+INDEX(choosen!$AJ$13:$AV$317,$D106,F$80)*$I$1+INDEX(choosen!$AZ$13:$BL$317,$D106,F$80)*$J$1)/$K$1</f>
        <v>0.28002499999999997</v>
      </c>
      <c r="G106" s="5">
        <f ca="1">(INDEX(choosen!$D$13:$P$317,$D106,G$80)*$G$1+INDEX(choosen!$T$13:$AF$317,$D106,G$80)*$H$1+INDEX(choosen!$AJ$13:$AV$317,$D106,G$80)*$I$1+INDEX(choosen!$AZ$13:$BL$317,$D106,G$80)*$J$1)/$K$1</f>
        <v>0.57924999999999993</v>
      </c>
      <c r="H106" s="5">
        <f ca="1">(INDEX(choosen!$D$13:$P$317,$D106,H$80)*$G$1+INDEX(choosen!$T$13:$AF$317,$D106,H$80)*$H$1+INDEX(choosen!$AJ$13:$AV$317,$D106,H$80)*$I$1+INDEX(choosen!$AZ$13:$BL$317,$D106,H$80)*$J$1)/$K$1</f>
        <v>0.87832500000000002</v>
      </c>
      <c r="I106" s="5">
        <f ca="1">(INDEX(choosen!$D$13:$P$317,$D106,I$80)*$G$1+INDEX(choosen!$T$13:$AF$317,$D106,I$80)*$H$1+INDEX(choosen!$AJ$13:$AV$317,$D106,I$80)*$I$1+INDEX(choosen!$AZ$13:$BL$317,$D106,I$80)*$J$1)/$K$1</f>
        <v>0.98872499999999997</v>
      </c>
      <c r="J106" s="5">
        <f ca="1">(INDEX(choosen!$D$13:$P$317,$D106,J$80)*$G$1+INDEX(choosen!$T$13:$AF$317,$D106,J$80)*$H$1+INDEX(choosen!$AJ$13:$AV$317,$D106,J$80)*$I$1+INDEX(choosen!$AZ$13:$BL$317,$D106,J$80)*$J$1)/$K$1</f>
        <v>0.77729999999999999</v>
      </c>
      <c r="K106" s="5">
        <f ca="1">(INDEX(choosen!$D$13:$P$317,$D106,K$80)*$G$1+INDEX(choosen!$T$13:$AF$317,$D106,K$80)*$H$1+INDEX(choosen!$AJ$13:$AV$317,$D106,K$80)*$I$1+INDEX(choosen!$AZ$13:$BL$317,$D106,K$80)*$J$1)/$K$1</f>
        <v>0.42247500000000004</v>
      </c>
      <c r="L106" s="5">
        <f ca="1">(INDEX(choosen!$D$13:$P$317,$D106,L$80)*$G$1+INDEX(choosen!$T$13:$AF$317,$D106,L$80)*$H$1+INDEX(choosen!$AJ$13:$AV$317,$D106,L$80)*$I$1+INDEX(choosen!$AZ$13:$BL$317,$D106,L$80)*$J$1)/$K$1</f>
        <v>0.25797500000000001</v>
      </c>
      <c r="M106" s="5">
        <f ca="1">(INDEX(choosen!$D$13:$P$317,$D106,M$80)*$G$1+INDEX(choosen!$T$13:$AF$317,$D106,M$80)*$H$1+INDEX(choosen!$AJ$13:$AV$317,$D106,M$80)*$I$1+INDEX(choosen!$AZ$13:$BL$317,$D106,M$80)*$J$1)/$K$1</f>
        <v>0.16049999999999998</v>
      </c>
      <c r="N106" s="5">
        <f ca="1">(INDEX(choosen!$D$13:$P$317,$D106,N$80)*$G$1+INDEX(choosen!$T$13:$AF$317,$D106,N$80)*$H$1+INDEX(choosen!$AJ$13:$AV$317,$D106,N$80)*$I$1+INDEX(choosen!$AZ$13:$BL$317,$D106,N$80)*$J$1)/$K$1</f>
        <v>0.100675</v>
      </c>
      <c r="O106" s="5">
        <f ca="1">(INDEX(choosen!$D$13:$P$317,$D106,O$80)*$G$1+INDEX(choosen!$T$13:$AF$317,$D106,O$80)*$H$1+INDEX(choosen!$AJ$13:$AV$317,$D106,O$80)*$I$1+INDEX(choosen!$AZ$13:$BL$317,$D106,O$80)*$J$1)/$K$1</f>
        <v>7.0300000000000001E-2</v>
      </c>
      <c r="P106" s="5">
        <f ca="1">(INDEX(choosen!$D$13:$P$317,$D106,P$80)*$G$1+INDEX(choosen!$T$13:$AF$317,$D106,P$80)*$H$1+INDEX(choosen!$AJ$13:$AV$317,$D106,P$80)*$I$1+INDEX(choosen!$AZ$13:$BL$317,$D106,P$80)*$J$1)/$K$1</f>
        <v>5.6900000000000006E-2</v>
      </c>
      <c r="Q106" s="5">
        <f ca="1">(INDEX(choosen!$D$13:$P$317,$D106,Q$80)*$G$1+INDEX(choosen!$T$13:$AF$317,$D106,Q$80)*$H$1+INDEX(choosen!$AJ$13:$AV$317,$D106,Q$80)*$I$1+INDEX(choosen!$AZ$13:$BL$317,$D106,Q$80)*$J$1)/$K$1</f>
        <v>0.12354999999999999</v>
      </c>
      <c r="R106" s="5">
        <f ca="1">(INDEX(choosen!$D$13:$P$317,$D106,R$80)*$G$1+INDEX(choosen!$T$13:$AF$317,$D106,R$80)*$H$1+INDEX(choosen!$AJ$13:$AV$317,$D106,R$80)*$I$1+INDEX(choosen!$AZ$13:$BL$317,$D106,R$80)*$J$1)/$K$1</f>
        <v>4.6960000000000006</v>
      </c>
      <c r="S106" s="7">
        <f ca="1">100*R106/R100</f>
        <v>99.700114115867436</v>
      </c>
      <c r="T106" s="7"/>
      <c r="U106">
        <v>3</v>
      </c>
      <c r="V106">
        <v>5</v>
      </c>
    </row>
    <row r="107" spans="2:24" x14ac:dyDescent="0.25">
      <c r="B107" s="2">
        <v>3</v>
      </c>
      <c r="C107" s="2">
        <f t="shared" si="14"/>
        <v>5</v>
      </c>
      <c r="D107" s="2">
        <f t="shared" si="9"/>
        <v>15</v>
      </c>
      <c r="E107" s="2" t="str">
        <f>CONCATENATE(INDEX($C$39:$C$43,C107), " Max")</f>
        <v>2050 Max</v>
      </c>
      <c r="F107" s="5">
        <f ca="1">MAX(INDEX(choosen!$D$13:$P$317,$D105,F$80)-NOT($G$1)*999999,INDEX(choosen!$T$13:$AF$317,$D105,F$80)-NOT($H$1)*999999,INDEX(choosen!$AJ$13:$AV$317,$D105,F$80)-NOT($I$1)*999999,INDEX(choosen!$AZ$13:$BL$317,$D105,F$80)-NOT($J$1)*999999)</f>
        <v>0.35809999999999997</v>
      </c>
      <c r="G107" s="5">
        <f ca="1">MAX(INDEX(choosen!$D$13:$P$317,$D105,G$80)-NOT($G$1)*999999,INDEX(choosen!$T$13:$AF$317,$D105,G$80)-NOT($H$1)*999999,INDEX(choosen!$AJ$13:$AV$317,$D105,G$80)-NOT($I$1)*999999,INDEX(choosen!$AZ$13:$BL$317,$D105,G$80)-NOT($J$1)*999999)</f>
        <v>0.6331</v>
      </c>
      <c r="H107" s="5">
        <f ca="1">MAX(INDEX(choosen!$D$13:$P$317,$D105,H$80)-NOT($G$1)*999999,INDEX(choosen!$T$13:$AF$317,$D105,H$80)-NOT($H$1)*999999,INDEX(choosen!$AJ$13:$AV$317,$D105,H$80)-NOT($I$1)*999999,INDEX(choosen!$AZ$13:$BL$317,$D105,H$80)-NOT($J$1)*999999)</f>
        <v>0.98140000000000005</v>
      </c>
      <c r="I107" s="5">
        <f ca="1">MAX(INDEX(choosen!$D$13:$P$317,$D105,I$80)-NOT($G$1)*999999,INDEX(choosen!$T$13:$AF$317,$D105,I$80)-NOT($H$1)*999999,INDEX(choosen!$AJ$13:$AV$317,$D105,I$80)-NOT($I$1)*999999,INDEX(choosen!$AZ$13:$BL$317,$D105,I$80)-NOT($J$1)*999999)</f>
        <v>1.4726999999999999</v>
      </c>
      <c r="J107" s="5">
        <f ca="1">MAX(INDEX(choosen!$D$13:$P$317,$D105,J$80)-NOT($G$1)*999999,INDEX(choosen!$T$13:$AF$317,$D105,J$80)-NOT($H$1)*999999,INDEX(choosen!$AJ$13:$AV$317,$D105,J$80)-NOT($I$1)*999999,INDEX(choosen!$AZ$13:$BL$317,$D105,J$80)-NOT($J$1)*999999)</f>
        <v>1.1875</v>
      </c>
      <c r="K107" s="5">
        <f ca="1">MAX(INDEX(choosen!$D$13:$P$317,$D105,K$80)-NOT($G$1)*999999,INDEX(choosen!$T$13:$AF$317,$D105,K$80)-NOT($H$1)*999999,INDEX(choosen!$AJ$13:$AV$317,$D105,K$80)-NOT($I$1)*999999,INDEX(choosen!$AZ$13:$BL$317,$D105,K$80)-NOT($J$1)*999999)</f>
        <v>0.61950000000000005</v>
      </c>
      <c r="L107" s="5">
        <f ca="1">MAX(INDEX(choosen!$D$13:$P$317,$D105,L$80)-NOT($G$1)*999999,INDEX(choosen!$T$13:$AF$317,$D105,L$80)-NOT($H$1)*999999,INDEX(choosen!$AJ$13:$AV$317,$D105,L$80)-NOT($I$1)*999999,INDEX(choosen!$AZ$13:$BL$317,$D105,L$80)-NOT($J$1)*999999)</f>
        <v>0.37309999999999999</v>
      </c>
      <c r="M107" s="5">
        <f ca="1">MAX(INDEX(choosen!$D$13:$P$317,$D105,M$80)-NOT($G$1)*999999,INDEX(choosen!$T$13:$AF$317,$D105,M$80)-NOT($H$1)*999999,INDEX(choosen!$AJ$13:$AV$317,$D105,M$80)-NOT($I$1)*999999,INDEX(choosen!$AZ$13:$BL$317,$D105,M$80)-NOT($J$1)*999999)</f>
        <v>0.23019999999999999</v>
      </c>
      <c r="N107" s="5">
        <f ca="1">MAX(INDEX(choosen!$D$13:$P$317,$D105,N$80)-NOT($G$1)*999999,INDEX(choosen!$T$13:$AF$317,$D105,N$80)-NOT($H$1)*999999,INDEX(choosen!$AJ$13:$AV$317,$D105,N$80)-NOT($I$1)*999999,INDEX(choosen!$AZ$13:$BL$317,$D105,N$80)-NOT($J$1)*999999)</f>
        <v>0.14369999999999999</v>
      </c>
      <c r="O107" s="5">
        <f ca="1">MAX(INDEX(choosen!$D$13:$P$317,$D105,O$80)-NOT($G$1)*999999,INDEX(choosen!$T$13:$AF$317,$D105,O$80)-NOT($H$1)*999999,INDEX(choosen!$AJ$13:$AV$317,$D105,O$80)-NOT($I$1)*999999,INDEX(choosen!$AZ$13:$BL$317,$D105,O$80)-NOT($J$1)*999999)</f>
        <v>9.8500000000000004E-2</v>
      </c>
      <c r="P107" s="5">
        <f ca="1">MAX(INDEX(choosen!$D$13:$P$317,$D105,P$80)-NOT($G$1)*999999,INDEX(choosen!$T$13:$AF$317,$D105,P$80)-NOT($H$1)*999999,INDEX(choosen!$AJ$13:$AV$317,$D105,P$80)-NOT($I$1)*999999,INDEX(choosen!$AZ$13:$BL$317,$D105,P$80)-NOT($J$1)*999999)</f>
        <v>7.0199999999999999E-2</v>
      </c>
      <c r="Q107" s="5">
        <f ca="1">MAX(INDEX(choosen!$D$13:$P$317,$D105,Q$80)-NOT($G$1)*999999,INDEX(choosen!$T$13:$AF$317,$D105,Q$80)-NOT($H$1)*999999,INDEX(choosen!$AJ$13:$AV$317,$D105,Q$80)-NOT($I$1)*999999,INDEX(choosen!$AZ$13:$BL$317,$D105,Q$80)-NOT($J$1)*999999)</f>
        <v>0.1794</v>
      </c>
      <c r="R107" s="5">
        <f ca="1">MAX(INDEX(choosen!$D$13:$P$317,$D105,R$80)-NOT($G$1)*999999,INDEX(choosen!$T$13:$AF$317,$D105,R$80)-NOT($H$1)*999999,INDEX(choosen!$AJ$13:$AV$317,$D105,R$80)-NOT($I$1)*999999,INDEX(choosen!$AZ$13:$BL$317,$D105,R$80)-NOT($J$1)*999999)</f>
        <v>6.0777999999999999</v>
      </c>
      <c r="S107" s="6">
        <f ca="1">100*R107/R101</f>
        <v>100.21600408923773</v>
      </c>
      <c r="T107" s="6"/>
      <c r="U107">
        <v>3</v>
      </c>
      <c r="V107">
        <v>5</v>
      </c>
    </row>
    <row r="108" spans="2:24" x14ac:dyDescent="0.25">
      <c r="B108" s="2">
        <v>4</v>
      </c>
      <c r="C108" s="2">
        <v>1</v>
      </c>
      <c r="D108" s="2">
        <f t="shared" si="9"/>
        <v>16</v>
      </c>
      <c r="E108" s="2" t="s">
        <v>130</v>
      </c>
      <c r="F108" s="5">
        <f ca="1">MIN(INDEX(choosen!$D$13:$P$317,$D108,F$80)+NOT($G$1)*999999,INDEX(choosen!$T$13:$AF$317,$D108,F$80)+NOT($H$1)*999999,INDEX(choosen!$AJ$13:$AV$317,$D108,F$80)+NOT($I$1)*999999,INDEX(choosen!$AZ$13:$BL$317,$D108,F$80)+NOT($J$1)*999999)</f>
        <v>0.45929999999999999</v>
      </c>
      <c r="G108" s="5">
        <f ca="1">MIN(INDEX(choosen!$D$13:$P$317,$D108,G$80)+NOT($G$1)*999999,INDEX(choosen!$T$13:$AF$317,$D108,G$80)+NOT($H$1)*999999,INDEX(choosen!$AJ$13:$AV$317,$D108,G$80)+NOT($I$1)*999999,INDEX(choosen!$AZ$13:$BL$317,$D108,G$80)+NOT($J$1)*999999)</f>
        <v>1.5067999999999999</v>
      </c>
      <c r="H108" s="5">
        <f ca="1">MIN(INDEX(choosen!$D$13:$P$317,$D108,H$80)+NOT($G$1)*999999,INDEX(choosen!$T$13:$AF$317,$D108,H$80)+NOT($H$1)*999999,INDEX(choosen!$AJ$13:$AV$317,$D108,H$80)+NOT($I$1)*999999,INDEX(choosen!$AZ$13:$BL$317,$D108,H$80)+NOT($J$1)*999999)</f>
        <v>2.4803999999999999</v>
      </c>
      <c r="I108" s="5">
        <f ca="1">MIN(INDEX(choosen!$D$13:$P$317,$D108,I$80)+NOT($G$1)*999999,INDEX(choosen!$T$13:$AF$317,$D108,I$80)+NOT($H$1)*999999,INDEX(choosen!$AJ$13:$AV$317,$D108,I$80)+NOT($I$1)*999999,INDEX(choosen!$AZ$13:$BL$317,$D108,I$80)+NOT($J$1)*999999)</f>
        <v>2.7168999999999999</v>
      </c>
      <c r="J108" s="5">
        <f ca="1">MIN(INDEX(choosen!$D$13:$P$317,$D108,J$80)+NOT($G$1)*999999,INDEX(choosen!$T$13:$AF$317,$D108,J$80)+NOT($H$1)*999999,INDEX(choosen!$AJ$13:$AV$317,$D108,J$80)+NOT($I$1)*999999,INDEX(choosen!$AZ$13:$BL$317,$D108,J$80)+NOT($J$1)*999999)</f>
        <v>1.2512000000000001</v>
      </c>
      <c r="K108" s="5">
        <f ca="1">MIN(INDEX(choosen!$D$13:$P$317,$D108,K$80)+NOT($G$1)*999999,INDEX(choosen!$T$13:$AF$317,$D108,K$80)+NOT($H$1)*999999,INDEX(choosen!$AJ$13:$AV$317,$D108,K$80)+NOT($I$1)*999999,INDEX(choosen!$AZ$13:$BL$317,$D108,K$80)+NOT($J$1)*999999)</f>
        <v>0.49159999999999998</v>
      </c>
      <c r="L108" s="5">
        <f ca="1">MIN(INDEX(choosen!$D$13:$P$317,$D108,L$80)+NOT($G$1)*999999,INDEX(choosen!$T$13:$AF$317,$D108,L$80)+NOT($H$1)*999999,INDEX(choosen!$AJ$13:$AV$317,$D108,L$80)+NOT($I$1)*999999,INDEX(choosen!$AZ$13:$BL$317,$D108,L$80)+NOT($J$1)*999999)</f>
        <v>0.23799999999999999</v>
      </c>
      <c r="M108" s="5">
        <f ca="1">MIN(INDEX(choosen!$D$13:$P$317,$D108,M$80)+NOT($G$1)*999999,INDEX(choosen!$T$13:$AF$317,$D108,M$80)+NOT($H$1)*999999,INDEX(choosen!$AJ$13:$AV$317,$D108,M$80)+NOT($I$1)*999999,INDEX(choosen!$AZ$13:$BL$317,$D108,M$80)+NOT($J$1)*999999)</f>
        <v>0.12659999999999999</v>
      </c>
      <c r="N108" s="5">
        <f ca="1">MIN(INDEX(choosen!$D$13:$P$317,$D108,N$80)+NOT($G$1)*999999,INDEX(choosen!$T$13:$AF$317,$D108,N$80)+NOT($H$1)*999999,INDEX(choosen!$AJ$13:$AV$317,$D108,N$80)+NOT($I$1)*999999,INDEX(choosen!$AZ$13:$BL$317,$D108,N$80)+NOT($J$1)*999999)</f>
        <v>7.4999999999999997E-2</v>
      </c>
      <c r="O108" s="5">
        <f ca="1">MIN(INDEX(choosen!$D$13:$P$317,$D108,O$80)+NOT($G$1)*999999,INDEX(choosen!$T$13:$AF$317,$D108,O$80)+NOT($H$1)*999999,INDEX(choosen!$AJ$13:$AV$317,$D108,O$80)+NOT($I$1)*999999,INDEX(choosen!$AZ$13:$BL$317,$D108,O$80)+NOT($J$1)*999999)</f>
        <v>5.4300000000000001E-2</v>
      </c>
      <c r="P108" s="5">
        <f ca="1">MIN(INDEX(choosen!$D$13:$P$317,$D108,P$80)+NOT($G$1)*999999,INDEX(choosen!$T$13:$AF$317,$D108,P$80)+NOT($H$1)*999999,INDEX(choosen!$AJ$13:$AV$317,$D108,P$80)+NOT($I$1)*999999,INDEX(choosen!$AZ$13:$BL$317,$D108,P$80)+NOT($J$1)*999999)</f>
        <v>6.0900000000000003E-2</v>
      </c>
      <c r="Q108" s="5">
        <f ca="1">MIN(INDEX(choosen!$D$13:$P$317,$D108,Q$80)+NOT($G$1)*999999,INDEX(choosen!$T$13:$AF$317,$D108,Q$80)+NOT($H$1)*999999,INDEX(choosen!$AJ$13:$AV$317,$D108,Q$80)+NOT($I$1)*999999,INDEX(choosen!$AZ$13:$BL$317,$D108,Q$80)+NOT($J$1)*999999)</f>
        <v>0.13450000000000001</v>
      </c>
      <c r="R108" s="5">
        <f ca="1">MIN(INDEX(choosen!$D$13:$P$317,$D108,R$80)+NOT($G$1)*999999,INDEX(choosen!$T$13:$AF$317,$D108,R$80)+NOT($H$1)*999999,INDEX(choosen!$AJ$13:$AV$317,$D108,R$80)+NOT($I$1)*999999,INDEX(choosen!$AZ$13:$BL$317,$D108,R$80)+NOT($J$1)*999999)</f>
        <v>9.5954999999999977</v>
      </c>
      <c r="S108" s="6"/>
      <c r="T108" s="6"/>
      <c r="U108">
        <v>4</v>
      </c>
      <c r="V108">
        <v>1</v>
      </c>
    </row>
    <row r="109" spans="2:24" x14ac:dyDescent="0.25">
      <c r="B109" s="2">
        <v>4</v>
      </c>
      <c r="C109" s="2">
        <v>1</v>
      </c>
      <c r="D109" s="2">
        <f t="shared" si="9"/>
        <v>16</v>
      </c>
      <c r="E109" s="2" t="s">
        <v>125</v>
      </c>
      <c r="F109" s="5">
        <f ca="1">(INDEX(choosen!$D$13:$P$317,$D109,F$80)*$G$1+INDEX(choosen!$T$13:$AF$317,$D109,F$80)*$H$1+INDEX(choosen!$AJ$13:$AV$317,$D109,F$80)*$I$1+INDEX(choosen!$AZ$13:$BL$317,$D109,F$80)*$J$1)/$K$1</f>
        <v>2.1330749999999998</v>
      </c>
      <c r="G109" s="5">
        <f ca="1">(INDEX(choosen!$D$13:$P$317,$D109,G$80)*$G$1+INDEX(choosen!$T$13:$AF$317,$D109,G$80)*$H$1+INDEX(choosen!$AJ$13:$AV$317,$D109,G$80)*$I$1+INDEX(choosen!$AZ$13:$BL$317,$D109,G$80)*$J$1)/$K$1</f>
        <v>4.4306999999999999</v>
      </c>
      <c r="H109" s="5">
        <f ca="1">(INDEX(choosen!$D$13:$P$317,$D109,H$80)*$G$1+INDEX(choosen!$T$13:$AF$317,$D109,H$80)*$H$1+INDEX(choosen!$AJ$13:$AV$317,$D109,H$80)*$I$1+INDEX(choosen!$AZ$13:$BL$317,$D109,H$80)*$J$1)/$K$1</f>
        <v>6.5080999999999998</v>
      </c>
      <c r="I109" s="5">
        <f ca="1">(INDEX(choosen!$D$13:$P$317,$D109,I$80)*$G$1+INDEX(choosen!$T$13:$AF$317,$D109,I$80)*$H$1+INDEX(choosen!$AJ$13:$AV$317,$D109,I$80)*$I$1+INDEX(choosen!$AZ$13:$BL$317,$D109,I$80)*$J$1)/$K$1</f>
        <v>6.29115</v>
      </c>
      <c r="J109" s="5">
        <f ca="1">(INDEX(choosen!$D$13:$P$317,$D109,J$80)*$G$1+INDEX(choosen!$T$13:$AF$317,$D109,J$80)*$H$1+INDEX(choosen!$AJ$13:$AV$317,$D109,J$80)*$I$1+INDEX(choosen!$AZ$13:$BL$317,$D109,J$80)*$J$1)/$K$1</f>
        <v>4.0350750000000009</v>
      </c>
      <c r="K109" s="5">
        <f ca="1">(INDEX(choosen!$D$13:$P$317,$D109,K$80)*$G$1+INDEX(choosen!$T$13:$AF$317,$D109,K$80)*$H$1+INDEX(choosen!$AJ$13:$AV$317,$D109,K$80)*$I$1+INDEX(choosen!$AZ$13:$BL$317,$D109,K$80)*$J$1)/$K$1</f>
        <v>2.2764500000000001</v>
      </c>
      <c r="L109" s="5">
        <f ca="1">(INDEX(choosen!$D$13:$P$317,$D109,L$80)*$G$1+INDEX(choosen!$T$13:$AF$317,$D109,L$80)*$H$1+INDEX(choosen!$AJ$13:$AV$317,$D109,L$80)*$I$1+INDEX(choosen!$AZ$13:$BL$317,$D109,L$80)*$J$1)/$K$1</f>
        <v>1.527075</v>
      </c>
      <c r="M109" s="5">
        <f ca="1">(INDEX(choosen!$D$13:$P$317,$D109,M$80)*$G$1+INDEX(choosen!$T$13:$AF$317,$D109,M$80)*$H$1+INDEX(choosen!$AJ$13:$AV$317,$D109,M$80)*$I$1+INDEX(choosen!$AZ$13:$BL$317,$D109,M$80)*$J$1)/$K$1</f>
        <v>1.0765750000000001</v>
      </c>
      <c r="N109" s="5">
        <f ca="1">(INDEX(choosen!$D$13:$P$317,$D109,N$80)*$G$1+INDEX(choosen!$T$13:$AF$317,$D109,N$80)*$H$1+INDEX(choosen!$AJ$13:$AV$317,$D109,N$80)*$I$1+INDEX(choosen!$AZ$13:$BL$317,$D109,N$80)*$J$1)/$K$1</f>
        <v>0.78257499999999991</v>
      </c>
      <c r="O109" s="5">
        <f ca="1">(INDEX(choosen!$D$13:$P$317,$D109,O$80)*$G$1+INDEX(choosen!$T$13:$AF$317,$D109,O$80)*$H$1+INDEX(choosen!$AJ$13:$AV$317,$D109,O$80)*$I$1+INDEX(choosen!$AZ$13:$BL$317,$D109,O$80)*$J$1)/$K$1</f>
        <v>0.63989999999999991</v>
      </c>
      <c r="P109" s="5">
        <f ca="1">(INDEX(choosen!$D$13:$P$317,$D109,P$80)*$G$1+INDEX(choosen!$T$13:$AF$317,$D109,P$80)*$H$1+INDEX(choosen!$AJ$13:$AV$317,$D109,P$80)*$I$1+INDEX(choosen!$AZ$13:$BL$317,$D109,P$80)*$J$1)/$K$1</f>
        <v>0.54699999999999993</v>
      </c>
      <c r="Q109" s="5">
        <f ca="1">(INDEX(choosen!$D$13:$P$317,$D109,Q$80)*$G$1+INDEX(choosen!$T$13:$AF$317,$D109,Q$80)*$H$1+INDEX(choosen!$AJ$13:$AV$317,$D109,Q$80)*$I$1+INDEX(choosen!$AZ$13:$BL$317,$D109,Q$80)*$J$1)/$K$1</f>
        <v>0.73930000000000007</v>
      </c>
      <c r="R109" s="5">
        <f ca="1">(INDEX(choosen!$D$13:$P$317,$D109,R$80)*$G$1+INDEX(choosen!$T$13:$AF$317,$D109,R$80)*$H$1+INDEX(choosen!$AJ$13:$AV$317,$D109,R$80)*$I$1+INDEX(choosen!$AZ$13:$BL$317,$D109,R$80)*$J$1)/$K$1</f>
        <v>30.986975000000001</v>
      </c>
      <c r="S109" s="6"/>
      <c r="T109" s="6"/>
      <c r="U109">
        <v>4</v>
      </c>
      <c r="V109">
        <v>1</v>
      </c>
    </row>
    <row r="110" spans="2:24" x14ac:dyDescent="0.25">
      <c r="B110" s="2">
        <v>4</v>
      </c>
      <c r="C110" s="2">
        <v>1</v>
      </c>
      <c r="D110" s="2">
        <f t="shared" si="9"/>
        <v>16</v>
      </c>
      <c r="E110" s="2" t="s">
        <v>131</v>
      </c>
      <c r="F110" s="5">
        <f ca="1">MAX(INDEX(choosen!$D$13:$P$317,$D108,F$80)-NOT($G$1)*999999,INDEX(choosen!$T$13:$AF$317,$D108,F$80)-NOT($H$1)*999999,INDEX(choosen!$AJ$13:$AV$317,$D108,F$80)-NOT($I$1)*999999,INDEX(choosen!$AZ$13:$BL$317,$D108,F$80)-NOT($J$1)*999999)</f>
        <v>3.4559000000000002</v>
      </c>
      <c r="G110" s="5">
        <f ca="1">MAX(INDEX(choosen!$D$13:$P$317,$D108,G$80)-NOT($G$1)*999999,INDEX(choosen!$T$13:$AF$317,$D108,G$80)-NOT($H$1)*999999,INDEX(choosen!$AJ$13:$AV$317,$D108,G$80)-NOT($I$1)*999999,INDEX(choosen!$AZ$13:$BL$317,$D108,G$80)-NOT($J$1)*999999)</f>
        <v>6.5214999999999996</v>
      </c>
      <c r="H110" s="5">
        <f ca="1">MAX(INDEX(choosen!$D$13:$P$317,$D108,H$80)-NOT($G$1)*999999,INDEX(choosen!$T$13:$AF$317,$D108,H$80)-NOT($H$1)*999999,INDEX(choosen!$AJ$13:$AV$317,$D108,H$80)-NOT($I$1)*999999,INDEX(choosen!$AZ$13:$BL$317,$D108,H$80)-NOT($J$1)*999999)</f>
        <v>8.7207000000000008</v>
      </c>
      <c r="I110" s="5">
        <f ca="1">MAX(INDEX(choosen!$D$13:$P$317,$D108,I$80)-NOT($G$1)*999999,INDEX(choosen!$T$13:$AF$317,$D108,I$80)-NOT($H$1)*999999,INDEX(choosen!$AJ$13:$AV$317,$D108,I$80)-NOT($I$1)*999999,INDEX(choosen!$AZ$13:$BL$317,$D108,I$80)-NOT($J$1)*999999)</f>
        <v>8.2405000000000008</v>
      </c>
      <c r="J110" s="5">
        <f ca="1">MAX(INDEX(choosen!$D$13:$P$317,$D108,J$80)-NOT($G$1)*999999,INDEX(choosen!$T$13:$AF$317,$D108,J$80)-NOT($H$1)*999999,INDEX(choosen!$AJ$13:$AV$317,$D108,J$80)-NOT($I$1)*999999,INDEX(choosen!$AZ$13:$BL$317,$D108,J$80)-NOT($J$1)*999999)</f>
        <v>5.5015000000000001</v>
      </c>
      <c r="K110" s="5">
        <f ca="1">MAX(INDEX(choosen!$D$13:$P$317,$D108,K$80)-NOT($G$1)*999999,INDEX(choosen!$T$13:$AF$317,$D108,K$80)-NOT($H$1)*999999,INDEX(choosen!$AJ$13:$AV$317,$D108,K$80)-NOT($I$1)*999999,INDEX(choosen!$AZ$13:$BL$317,$D108,K$80)-NOT($J$1)*999999)</f>
        <v>3.1621000000000001</v>
      </c>
      <c r="L110" s="5">
        <f ca="1">MAX(INDEX(choosen!$D$13:$P$317,$D108,L$80)-NOT($G$1)*999999,INDEX(choosen!$T$13:$AF$317,$D108,L$80)-NOT($H$1)*999999,INDEX(choosen!$AJ$13:$AV$317,$D108,L$80)-NOT($I$1)*999999,INDEX(choosen!$AZ$13:$BL$317,$D108,L$80)-NOT($J$1)*999999)</f>
        <v>2.1511</v>
      </c>
      <c r="M110" s="5">
        <f ca="1">MAX(INDEX(choosen!$D$13:$P$317,$D108,M$80)-NOT($G$1)*999999,INDEX(choosen!$T$13:$AF$317,$D108,M$80)-NOT($H$1)*999999,INDEX(choosen!$AJ$13:$AV$317,$D108,M$80)-NOT($I$1)*999999,INDEX(choosen!$AZ$13:$BL$317,$D108,M$80)-NOT($J$1)*999999)</f>
        <v>1.5311999999999999</v>
      </c>
      <c r="N110" s="5">
        <f ca="1">MAX(INDEX(choosen!$D$13:$P$317,$D108,N$80)-NOT($G$1)*999999,INDEX(choosen!$T$13:$AF$317,$D108,N$80)-NOT($H$1)*999999,INDEX(choosen!$AJ$13:$AV$317,$D108,N$80)-NOT($I$1)*999999,INDEX(choosen!$AZ$13:$BL$317,$D108,N$80)-NOT($J$1)*999999)</f>
        <v>1.1207</v>
      </c>
      <c r="O110" s="5">
        <f ca="1">MAX(INDEX(choosen!$D$13:$P$317,$D108,O$80)-NOT($G$1)*999999,INDEX(choosen!$T$13:$AF$317,$D108,O$80)-NOT($H$1)*999999,INDEX(choosen!$AJ$13:$AV$317,$D108,O$80)-NOT($I$1)*999999,INDEX(choosen!$AZ$13:$BL$317,$D108,O$80)-NOT($J$1)*999999)</f>
        <v>0.91959999999999997</v>
      </c>
      <c r="P110" s="5">
        <f ca="1">MAX(INDEX(choosen!$D$13:$P$317,$D108,P$80)-NOT($G$1)*999999,INDEX(choosen!$T$13:$AF$317,$D108,P$80)-NOT($H$1)*999999,INDEX(choosen!$AJ$13:$AV$317,$D108,P$80)-NOT($I$1)*999999,INDEX(choosen!$AZ$13:$BL$317,$D108,P$80)-NOT($J$1)*999999)</f>
        <v>0.7742</v>
      </c>
      <c r="Q110" s="5">
        <f ca="1">MAX(INDEX(choosen!$D$13:$P$317,$D108,Q$80)-NOT($G$1)*999999,INDEX(choosen!$T$13:$AF$317,$D108,Q$80)-NOT($H$1)*999999,INDEX(choosen!$AJ$13:$AV$317,$D108,Q$80)-NOT($I$1)*999999,INDEX(choosen!$AZ$13:$BL$317,$D108,Q$80)-NOT($J$1)*999999)</f>
        <v>1.0692999999999999</v>
      </c>
      <c r="R110" s="5">
        <f ca="1">MAX(INDEX(choosen!$D$13:$P$317,$D108,R$80)-NOT($G$1)*999999,INDEX(choosen!$T$13:$AF$317,$D108,R$80)-NOT($H$1)*999999,INDEX(choosen!$AJ$13:$AV$317,$D108,R$80)-NOT($I$1)*999999,INDEX(choosen!$AZ$13:$BL$317,$D108,R$80)-NOT($J$1)*999999)</f>
        <v>42.647500000000001</v>
      </c>
      <c r="S110" s="6"/>
      <c r="T110" s="6"/>
      <c r="U110">
        <v>4</v>
      </c>
      <c r="V110">
        <v>1</v>
      </c>
    </row>
    <row r="111" spans="2:24" x14ac:dyDescent="0.25">
      <c r="B111" s="2">
        <v>4</v>
      </c>
      <c r="C111" s="2">
        <v>3</v>
      </c>
      <c r="D111" s="2">
        <f t="shared" si="9"/>
        <v>18</v>
      </c>
      <c r="E111" s="2" t="s">
        <v>132</v>
      </c>
      <c r="F111" s="5">
        <f ca="1">MIN(INDEX(choosen!$D$13:$P$317,$D111,F$80)+NOT($G$1)*999999,INDEX(choosen!$T$13:$AF$317,$D111,F$80)+NOT($H$1)*999999,INDEX(choosen!$AJ$13:$AV$317,$D111,F$80)+NOT($I$1)*999999,INDEX(choosen!$AZ$13:$BL$317,$D111,F$80)+NOT($J$1)*999999)</f>
        <v>1.1172</v>
      </c>
      <c r="G111" s="5">
        <f ca="1">MIN(INDEX(choosen!$D$13:$P$317,$D111,G$80)+NOT($G$1)*999999,INDEX(choosen!$T$13:$AF$317,$D111,G$80)+NOT($H$1)*999999,INDEX(choosen!$AJ$13:$AV$317,$D111,G$80)+NOT($I$1)*999999,INDEX(choosen!$AZ$13:$BL$317,$D111,G$80)+NOT($J$1)*999999)</f>
        <v>1.8279000000000001</v>
      </c>
      <c r="H111" s="5">
        <f ca="1">MIN(INDEX(choosen!$D$13:$P$317,$D111,H$80)+NOT($G$1)*999999,INDEX(choosen!$T$13:$AF$317,$D111,H$80)+NOT($H$1)*999999,INDEX(choosen!$AJ$13:$AV$317,$D111,H$80)+NOT($I$1)*999999,INDEX(choosen!$AZ$13:$BL$317,$D111,H$80)+NOT($J$1)*999999)</f>
        <v>2.3172000000000001</v>
      </c>
      <c r="I111" s="5">
        <f ca="1">MIN(INDEX(choosen!$D$13:$P$317,$D111,I$80)+NOT($G$1)*999999,INDEX(choosen!$T$13:$AF$317,$D111,I$80)+NOT($H$1)*999999,INDEX(choosen!$AJ$13:$AV$317,$D111,I$80)+NOT($I$1)*999999,INDEX(choosen!$AZ$13:$BL$317,$D111,I$80)+NOT($J$1)*999999)</f>
        <v>2.3932000000000002</v>
      </c>
      <c r="J111" s="5">
        <f ca="1">MIN(INDEX(choosen!$D$13:$P$317,$D111,J$80)+NOT($G$1)*999999,INDEX(choosen!$T$13:$AF$317,$D111,J$80)+NOT($H$1)*999999,INDEX(choosen!$AJ$13:$AV$317,$D111,J$80)+NOT($I$1)*999999,INDEX(choosen!$AZ$13:$BL$317,$D111,J$80)+NOT($J$1)*999999)</f>
        <v>1.0879000000000001</v>
      </c>
      <c r="K111" s="5">
        <f ca="1">MIN(INDEX(choosen!$D$13:$P$317,$D111,K$80)+NOT($G$1)*999999,INDEX(choosen!$T$13:$AF$317,$D111,K$80)+NOT($H$1)*999999,INDEX(choosen!$AJ$13:$AV$317,$D111,K$80)+NOT($I$1)*999999,INDEX(choosen!$AZ$13:$BL$317,$D111,K$80)+NOT($J$1)*999999)</f>
        <v>0.436</v>
      </c>
      <c r="L111" s="5">
        <f ca="1">MIN(INDEX(choosen!$D$13:$P$317,$D111,L$80)+NOT($G$1)*999999,INDEX(choosen!$T$13:$AF$317,$D111,L$80)+NOT($H$1)*999999,INDEX(choosen!$AJ$13:$AV$317,$D111,L$80)+NOT($I$1)*999999,INDEX(choosen!$AZ$13:$BL$317,$D111,L$80)+NOT($J$1)*999999)</f>
        <v>0.2167</v>
      </c>
      <c r="M111" s="5">
        <f ca="1">MIN(INDEX(choosen!$D$13:$P$317,$D111,M$80)+NOT($G$1)*999999,INDEX(choosen!$T$13:$AF$317,$D111,M$80)+NOT($H$1)*999999,INDEX(choosen!$AJ$13:$AV$317,$D111,M$80)+NOT($I$1)*999999,INDEX(choosen!$AZ$13:$BL$317,$D111,M$80)+NOT($J$1)*999999)</f>
        <v>0.1193</v>
      </c>
      <c r="N111" s="5">
        <f ca="1">MIN(INDEX(choosen!$D$13:$P$317,$D111,N$80)+NOT($G$1)*999999,INDEX(choosen!$T$13:$AF$317,$D111,N$80)+NOT($H$1)*999999,INDEX(choosen!$AJ$13:$AV$317,$D111,N$80)+NOT($I$1)*999999,INDEX(choosen!$AZ$13:$BL$317,$D111,N$80)+NOT($J$1)*999999)</f>
        <v>7.3400000000000007E-2</v>
      </c>
      <c r="O111" s="5">
        <f ca="1">MIN(INDEX(choosen!$D$13:$P$317,$D111,O$80)+NOT($G$1)*999999,INDEX(choosen!$T$13:$AF$317,$D111,O$80)+NOT($H$1)*999999,INDEX(choosen!$AJ$13:$AV$317,$D111,O$80)+NOT($I$1)*999999,INDEX(choosen!$AZ$13:$BL$317,$D111,O$80)+NOT($J$1)*999999)</f>
        <v>5.45E-2</v>
      </c>
      <c r="P111" s="5">
        <f ca="1">MIN(INDEX(choosen!$D$13:$P$317,$D111,P$80)+NOT($G$1)*999999,INDEX(choosen!$T$13:$AF$317,$D111,P$80)+NOT($H$1)*999999,INDEX(choosen!$AJ$13:$AV$317,$D111,P$80)+NOT($I$1)*999999,INDEX(choosen!$AZ$13:$BL$317,$D111,P$80)+NOT($J$1)*999999)</f>
        <v>6.5000000000000002E-2</v>
      </c>
      <c r="Q111" s="5">
        <f ca="1">MIN(INDEX(choosen!$D$13:$P$317,$D111,Q$80)+NOT($G$1)*999999,INDEX(choosen!$T$13:$AF$317,$D111,Q$80)+NOT($H$1)*999999,INDEX(choosen!$AJ$13:$AV$317,$D111,Q$80)+NOT($I$1)*999999,INDEX(choosen!$AZ$13:$BL$317,$D111,Q$80)+NOT($J$1)*999999)</f>
        <v>0.35570000000000002</v>
      </c>
      <c r="R111" s="5">
        <f ca="1">MIN(INDEX(choosen!$D$13:$P$317,$D111,R$80)+NOT($G$1)*999999,INDEX(choosen!$T$13:$AF$317,$D111,R$80)+NOT($H$1)*999999,INDEX(choosen!$AJ$13:$AV$317,$D111,R$80)+NOT($I$1)*999999,INDEX(choosen!$AZ$13:$BL$317,$D111,R$80)+NOT($J$1)*999999)</f>
        <v>10.064</v>
      </c>
      <c r="S111" s="6"/>
      <c r="T111" s="6"/>
      <c r="U111">
        <v>4</v>
      </c>
      <c r="V111">
        <v>3</v>
      </c>
    </row>
    <row r="112" spans="2:24" x14ac:dyDescent="0.25">
      <c r="B112" s="2">
        <v>4</v>
      </c>
      <c r="C112" s="2">
        <v>3</v>
      </c>
      <c r="D112" s="2">
        <f t="shared" si="9"/>
        <v>18</v>
      </c>
      <c r="E112" s="2" t="s">
        <v>133</v>
      </c>
      <c r="F112" s="5">
        <f ca="1">(INDEX(choosen!$D$13:$P$317,$D112,F$80)*$G$1+INDEX(choosen!$T$13:$AF$317,$D112,F$80)*$H$1+INDEX(choosen!$AJ$13:$AV$317,$D112,F$80)*$I$1+INDEX(choosen!$AZ$13:$BL$317,$D112,F$80)*$J$1)/$K$1</f>
        <v>2.3015249999999998</v>
      </c>
      <c r="G112" s="5">
        <f ca="1">(INDEX(choosen!$D$13:$P$317,$D112,G$80)*$G$1+INDEX(choosen!$T$13:$AF$317,$D112,G$80)*$H$1+INDEX(choosen!$AJ$13:$AV$317,$D112,G$80)*$I$1+INDEX(choosen!$AZ$13:$BL$317,$D112,G$80)*$J$1)/$K$1</f>
        <v>4.4354750000000003</v>
      </c>
      <c r="H112" s="5">
        <f ca="1">(INDEX(choosen!$D$13:$P$317,$D112,H$80)*$G$1+INDEX(choosen!$T$13:$AF$317,$D112,H$80)*$H$1+INDEX(choosen!$AJ$13:$AV$317,$D112,H$80)*$I$1+INDEX(choosen!$AZ$13:$BL$317,$D112,H$80)*$J$1)/$K$1</f>
        <v>6.5030250000000001</v>
      </c>
      <c r="I112" s="5">
        <f ca="1">(INDEX(choosen!$D$13:$P$317,$D112,I$80)*$G$1+INDEX(choosen!$T$13:$AF$317,$D112,I$80)*$H$1+INDEX(choosen!$AJ$13:$AV$317,$D112,I$80)*$I$1+INDEX(choosen!$AZ$13:$BL$317,$D112,I$80)*$J$1)/$K$1</f>
        <v>5.9905249999999999</v>
      </c>
      <c r="J112" s="5">
        <f ca="1">(INDEX(choosen!$D$13:$P$317,$D112,J$80)*$G$1+INDEX(choosen!$T$13:$AF$317,$D112,J$80)*$H$1+INDEX(choosen!$AJ$13:$AV$317,$D112,J$80)*$I$1+INDEX(choosen!$AZ$13:$BL$317,$D112,J$80)*$J$1)/$K$1</f>
        <v>3.8368250000000002</v>
      </c>
      <c r="K112" s="5">
        <f ca="1">(INDEX(choosen!$D$13:$P$317,$D112,K$80)*$G$1+INDEX(choosen!$T$13:$AF$317,$D112,K$80)*$H$1+INDEX(choosen!$AJ$13:$AV$317,$D112,K$80)*$I$1+INDEX(choosen!$AZ$13:$BL$317,$D112,K$80)*$J$1)/$K$1</f>
        <v>2.1654999999999998</v>
      </c>
      <c r="L112" s="5">
        <f ca="1">(INDEX(choosen!$D$13:$P$317,$D112,L$80)*$G$1+INDEX(choosen!$T$13:$AF$317,$D112,L$80)*$H$1+INDEX(choosen!$AJ$13:$AV$317,$D112,L$80)*$I$1+INDEX(choosen!$AZ$13:$BL$317,$D112,L$80)*$J$1)/$K$1</f>
        <v>1.4574500000000001</v>
      </c>
      <c r="M112" s="5">
        <f ca="1">(INDEX(choosen!$D$13:$P$317,$D112,M$80)*$G$1+INDEX(choosen!$T$13:$AF$317,$D112,M$80)*$H$1+INDEX(choosen!$AJ$13:$AV$317,$D112,M$80)*$I$1+INDEX(choosen!$AZ$13:$BL$317,$D112,M$80)*$J$1)/$K$1</f>
        <v>1.029725</v>
      </c>
      <c r="N112" s="5">
        <f ca="1">(INDEX(choosen!$D$13:$P$317,$D112,N$80)*$G$1+INDEX(choosen!$T$13:$AF$317,$D112,N$80)*$H$1+INDEX(choosen!$AJ$13:$AV$317,$D112,N$80)*$I$1+INDEX(choosen!$AZ$13:$BL$317,$D112,N$80)*$J$1)/$K$1</f>
        <v>0.74997499999999995</v>
      </c>
      <c r="O112" s="5">
        <f ca="1">(INDEX(choosen!$D$13:$P$317,$D112,O$80)*$G$1+INDEX(choosen!$T$13:$AF$317,$D112,O$80)*$H$1+INDEX(choosen!$AJ$13:$AV$317,$D112,O$80)*$I$1+INDEX(choosen!$AZ$13:$BL$317,$D112,O$80)*$J$1)/$K$1</f>
        <v>0.6139</v>
      </c>
      <c r="P112" s="5">
        <f ca="1">(INDEX(choosen!$D$13:$P$317,$D112,P$80)*$G$1+INDEX(choosen!$T$13:$AF$317,$D112,P$80)*$H$1+INDEX(choosen!$AJ$13:$AV$317,$D112,P$80)*$I$1+INDEX(choosen!$AZ$13:$BL$317,$D112,P$80)*$J$1)/$K$1</f>
        <v>0.52950000000000008</v>
      </c>
      <c r="Q112" s="5">
        <f ca="1">(INDEX(choosen!$D$13:$P$317,$D112,Q$80)*$G$1+INDEX(choosen!$T$13:$AF$317,$D112,Q$80)*$H$1+INDEX(choosen!$AJ$13:$AV$317,$D112,Q$80)*$I$1+INDEX(choosen!$AZ$13:$BL$317,$D112,Q$80)*$J$1)/$K$1</f>
        <v>0.85785</v>
      </c>
      <c r="R112" s="5">
        <f ca="1">(INDEX(choosen!$D$13:$P$317,$D112,R$80)*$G$1+INDEX(choosen!$T$13:$AF$317,$D112,R$80)*$H$1+INDEX(choosen!$AJ$13:$AV$317,$D112,R$80)*$I$1+INDEX(choosen!$AZ$13:$BL$317,$D112,R$80)*$J$1)/$K$1</f>
        <v>30.471275000000002</v>
      </c>
      <c r="S112" s="6"/>
      <c r="T112" s="6"/>
      <c r="U112">
        <v>4</v>
      </c>
      <c r="V112">
        <v>3</v>
      </c>
    </row>
    <row r="113" spans="2:24" x14ac:dyDescent="0.25">
      <c r="B113" s="2">
        <v>4</v>
      </c>
      <c r="C113" s="2">
        <v>3</v>
      </c>
      <c r="D113" s="2">
        <f t="shared" si="9"/>
        <v>18</v>
      </c>
      <c r="E113" s="2" t="s">
        <v>134</v>
      </c>
      <c r="F113" s="5">
        <f ca="1">MAX(INDEX(choosen!$D$13:$P$317,$D111,F$80)-NOT($G$1)*999999,INDEX(choosen!$T$13:$AF$317,$D111,F$80)-NOT($H$1)*999999,INDEX(choosen!$AJ$13:$AV$317,$D111,F$80)-NOT($I$1)*999999,INDEX(choosen!$AZ$13:$BL$317,$D111,F$80)-NOT($J$1)*999999)</f>
        <v>3.6579000000000002</v>
      </c>
      <c r="G113" s="5">
        <f ca="1">MAX(INDEX(choosen!$D$13:$P$317,$D111,G$80)-NOT($G$1)*999999,INDEX(choosen!$T$13:$AF$317,$D111,G$80)-NOT($H$1)*999999,INDEX(choosen!$AJ$13:$AV$317,$D111,G$80)-NOT($I$1)*999999,INDEX(choosen!$AZ$13:$BL$317,$D111,G$80)-NOT($J$1)*999999)</f>
        <v>6.7915000000000001</v>
      </c>
      <c r="H113" s="5">
        <f ca="1">MAX(INDEX(choosen!$D$13:$P$317,$D111,H$80)-NOT($G$1)*999999,INDEX(choosen!$T$13:$AF$317,$D111,H$80)-NOT($H$1)*999999,INDEX(choosen!$AJ$13:$AV$317,$D111,H$80)-NOT($I$1)*999999,INDEX(choosen!$AZ$13:$BL$317,$D111,H$80)-NOT($J$1)*999999)</f>
        <v>10.133699999999999</v>
      </c>
      <c r="I113" s="5">
        <f ca="1">MAX(INDEX(choosen!$D$13:$P$317,$D111,I$80)-NOT($G$1)*999999,INDEX(choosen!$T$13:$AF$317,$D111,I$80)-NOT($H$1)*999999,INDEX(choosen!$AJ$13:$AV$317,$D111,I$80)-NOT($I$1)*999999,INDEX(choosen!$AZ$13:$BL$317,$D111,I$80)-NOT($J$1)*999999)</f>
        <v>8.8118999999999996</v>
      </c>
      <c r="J113" s="5">
        <f ca="1">MAX(INDEX(choosen!$D$13:$P$317,$D111,J$80)-NOT($G$1)*999999,INDEX(choosen!$T$13:$AF$317,$D111,J$80)-NOT($H$1)*999999,INDEX(choosen!$AJ$13:$AV$317,$D111,J$80)-NOT($I$1)*999999,INDEX(choosen!$AZ$13:$BL$317,$D111,J$80)-NOT($J$1)*999999)</f>
        <v>5.6904000000000003</v>
      </c>
      <c r="K113" s="5">
        <f ca="1">MAX(INDEX(choosen!$D$13:$P$317,$D111,K$80)-NOT($G$1)*999999,INDEX(choosen!$T$13:$AF$317,$D111,K$80)-NOT($H$1)*999999,INDEX(choosen!$AJ$13:$AV$317,$D111,K$80)-NOT($I$1)*999999,INDEX(choosen!$AZ$13:$BL$317,$D111,K$80)-NOT($J$1)*999999)</f>
        <v>3.2896000000000001</v>
      </c>
      <c r="L113" s="5">
        <f ca="1">MAX(INDEX(choosen!$D$13:$P$317,$D111,L$80)-NOT($G$1)*999999,INDEX(choosen!$T$13:$AF$317,$D111,L$80)-NOT($H$1)*999999,INDEX(choosen!$AJ$13:$AV$317,$D111,L$80)-NOT($I$1)*999999,INDEX(choosen!$AZ$13:$BL$317,$D111,L$80)-NOT($J$1)*999999)</f>
        <v>2.2608000000000001</v>
      </c>
      <c r="M113" s="5">
        <f ca="1">MAX(INDEX(choosen!$D$13:$P$317,$D111,M$80)-NOT($G$1)*999999,INDEX(choosen!$T$13:$AF$317,$D111,M$80)-NOT($H$1)*999999,INDEX(choosen!$AJ$13:$AV$317,$D111,M$80)-NOT($I$1)*999999,INDEX(choosen!$AZ$13:$BL$317,$D111,M$80)-NOT($J$1)*999999)</f>
        <v>1.6195999999999999</v>
      </c>
      <c r="N113" s="5">
        <f ca="1">MAX(INDEX(choosen!$D$13:$P$317,$D111,N$80)-NOT($G$1)*999999,INDEX(choosen!$T$13:$AF$317,$D111,N$80)-NOT($H$1)*999999,INDEX(choosen!$AJ$13:$AV$317,$D111,N$80)-NOT($I$1)*999999,INDEX(choosen!$AZ$13:$BL$317,$D111,N$80)-NOT($J$1)*999999)</f>
        <v>1.1909000000000001</v>
      </c>
      <c r="O113" s="5">
        <f ca="1">MAX(INDEX(choosen!$D$13:$P$317,$D111,O$80)-NOT($G$1)*999999,INDEX(choosen!$T$13:$AF$317,$D111,O$80)-NOT($H$1)*999999,INDEX(choosen!$AJ$13:$AV$317,$D111,O$80)-NOT($I$1)*999999,INDEX(choosen!$AZ$13:$BL$317,$D111,O$80)-NOT($J$1)*999999)</f>
        <v>0.97919999999999996</v>
      </c>
      <c r="P113" s="5">
        <f ca="1">MAX(INDEX(choosen!$D$13:$P$317,$D111,P$80)-NOT($G$1)*999999,INDEX(choosen!$T$13:$AF$317,$D111,P$80)-NOT($H$1)*999999,INDEX(choosen!$AJ$13:$AV$317,$D111,P$80)-NOT($I$1)*999999,INDEX(choosen!$AZ$13:$BL$317,$D111,P$80)-NOT($J$1)*999999)</f>
        <v>0.81920000000000004</v>
      </c>
      <c r="Q113" s="5">
        <f ca="1">MAX(INDEX(choosen!$D$13:$P$317,$D111,Q$80)-NOT($G$1)*999999,INDEX(choosen!$T$13:$AF$317,$D111,Q$80)-NOT($H$1)*999999,INDEX(choosen!$AJ$13:$AV$317,$D111,Q$80)-NOT($I$1)*999999,INDEX(choosen!$AZ$13:$BL$317,$D111,Q$80)-NOT($J$1)*999999)</f>
        <v>1.2141999999999999</v>
      </c>
      <c r="R113" s="5">
        <f ca="1">MAX(INDEX(choosen!$D$13:$P$317,$D111,R$80)-NOT($G$1)*999999,INDEX(choosen!$T$13:$AF$317,$D111,R$80)-NOT($H$1)*999999,INDEX(choosen!$AJ$13:$AV$317,$D111,R$80)-NOT($I$1)*999999,INDEX(choosen!$AZ$13:$BL$317,$D111,R$80)-NOT($J$1)*999999)</f>
        <v>46.458900000000007</v>
      </c>
      <c r="S113" s="6"/>
      <c r="T113" s="6"/>
      <c r="U113">
        <v>4</v>
      </c>
      <c r="V113">
        <v>3</v>
      </c>
    </row>
    <row r="114" spans="2:24" x14ac:dyDescent="0.25">
      <c r="B114" s="2">
        <v>4</v>
      </c>
      <c r="C114" s="2">
        <f>$C$45</f>
        <v>5</v>
      </c>
      <c r="D114" s="2">
        <f t="shared" si="9"/>
        <v>20</v>
      </c>
      <c r="E114" s="2" t="str">
        <f>CONCATENATE(INDEX($C$39:$C$43,C114), " Min")</f>
        <v>2050 Min</v>
      </c>
      <c r="F114" s="5">
        <f ca="1">MIN(INDEX(choosen!$D$13:$P$317,$D114,F$80)+NOT($G$1)*999999,INDEX(choosen!$T$13:$AF$317,$D114,F$80)+NOT($H$1)*999999,INDEX(choosen!$AJ$13:$AV$317,$D114,F$80)+NOT($I$1)*999999,INDEX(choosen!$AZ$13:$BL$317,$D114,F$80)+NOT($J$1)*999999)</f>
        <v>0.81820000000000004</v>
      </c>
      <c r="G114" s="5">
        <f ca="1">MIN(INDEX(choosen!$D$13:$P$317,$D114,G$80)+NOT($G$1)*999999,INDEX(choosen!$T$13:$AF$317,$D114,G$80)+NOT($H$1)*999999,INDEX(choosen!$AJ$13:$AV$317,$D114,G$80)+NOT($I$1)*999999,INDEX(choosen!$AZ$13:$BL$317,$D114,G$80)+NOT($J$1)*999999)</f>
        <v>2.2176</v>
      </c>
      <c r="H114" s="5">
        <f ca="1">MIN(INDEX(choosen!$D$13:$P$317,$D114,H$80)+NOT($G$1)*999999,INDEX(choosen!$T$13:$AF$317,$D114,H$80)+NOT($H$1)*999999,INDEX(choosen!$AJ$13:$AV$317,$D114,H$80)+NOT($I$1)*999999,INDEX(choosen!$AZ$13:$BL$317,$D114,H$80)+NOT($J$1)*999999)</f>
        <v>2.7084999999999999</v>
      </c>
      <c r="I114" s="5">
        <f ca="1">MIN(INDEX(choosen!$D$13:$P$317,$D114,I$80)+NOT($G$1)*999999,INDEX(choosen!$T$13:$AF$317,$D114,I$80)+NOT($H$1)*999999,INDEX(choosen!$AJ$13:$AV$317,$D114,I$80)+NOT($I$1)*999999,INDEX(choosen!$AZ$13:$BL$317,$D114,I$80)+NOT($J$1)*999999)</f>
        <v>3.2309000000000001</v>
      </c>
      <c r="J114" s="5">
        <f ca="1">MIN(INDEX(choosen!$D$13:$P$317,$D114,J$80)+NOT($G$1)*999999,INDEX(choosen!$T$13:$AF$317,$D114,J$80)+NOT($H$1)*999999,INDEX(choosen!$AJ$13:$AV$317,$D114,J$80)+NOT($I$1)*999999,INDEX(choosen!$AZ$13:$BL$317,$D114,J$80)+NOT($J$1)*999999)</f>
        <v>1.5525</v>
      </c>
      <c r="K114" s="5">
        <f ca="1">MIN(INDEX(choosen!$D$13:$P$317,$D114,K$80)+NOT($G$1)*999999,INDEX(choosen!$T$13:$AF$317,$D114,K$80)+NOT($H$1)*999999,INDEX(choosen!$AJ$13:$AV$317,$D114,K$80)+NOT($I$1)*999999,INDEX(choosen!$AZ$13:$BL$317,$D114,K$80)+NOT($J$1)*999999)</f>
        <v>0.60119999999999996</v>
      </c>
      <c r="L114" s="5">
        <f ca="1">MIN(INDEX(choosen!$D$13:$P$317,$D114,L$80)+NOT($G$1)*999999,INDEX(choosen!$T$13:$AF$317,$D114,L$80)+NOT($H$1)*999999,INDEX(choosen!$AJ$13:$AV$317,$D114,L$80)+NOT($I$1)*999999,INDEX(choosen!$AZ$13:$BL$317,$D114,L$80)+NOT($J$1)*999999)</f>
        <v>0.28710000000000002</v>
      </c>
      <c r="M114" s="5">
        <f ca="1">MIN(INDEX(choosen!$D$13:$P$317,$D114,M$80)+NOT($G$1)*999999,INDEX(choosen!$T$13:$AF$317,$D114,M$80)+NOT($H$1)*999999,INDEX(choosen!$AJ$13:$AV$317,$D114,M$80)+NOT($I$1)*999999,INDEX(choosen!$AZ$13:$BL$317,$D114,M$80)+NOT($J$1)*999999)</f>
        <v>0.151</v>
      </c>
      <c r="N114" s="5">
        <f ca="1">MIN(INDEX(choosen!$D$13:$P$317,$D114,N$80)+NOT($G$1)*999999,INDEX(choosen!$T$13:$AF$317,$D114,N$80)+NOT($H$1)*999999,INDEX(choosen!$AJ$13:$AV$317,$D114,N$80)+NOT($I$1)*999999,INDEX(choosen!$AZ$13:$BL$317,$D114,N$80)+NOT($J$1)*999999)</f>
        <v>8.8999999999999996E-2</v>
      </c>
      <c r="O114" s="5">
        <f ca="1">MIN(INDEX(choosen!$D$13:$P$317,$D114,O$80)+NOT($G$1)*999999,INDEX(choosen!$T$13:$AF$317,$D114,O$80)+NOT($H$1)*999999,INDEX(choosen!$AJ$13:$AV$317,$D114,O$80)+NOT($I$1)*999999,INDEX(choosen!$AZ$13:$BL$317,$D114,O$80)+NOT($J$1)*999999)</f>
        <v>6.3200000000000006E-2</v>
      </c>
      <c r="P114" s="5">
        <f ca="1">MIN(INDEX(choosen!$D$13:$P$317,$D114,P$80)+NOT($G$1)*999999,INDEX(choosen!$T$13:$AF$317,$D114,P$80)+NOT($H$1)*999999,INDEX(choosen!$AJ$13:$AV$317,$D114,P$80)+NOT($I$1)*999999,INDEX(choosen!$AZ$13:$BL$317,$D114,P$80)+NOT($J$1)*999999)</f>
        <v>5.1299999999999998E-2</v>
      </c>
      <c r="Q114" s="5">
        <f ca="1">MIN(INDEX(choosen!$D$13:$P$317,$D114,Q$80)+NOT($G$1)*999999,INDEX(choosen!$T$13:$AF$317,$D114,Q$80)+NOT($H$1)*999999,INDEX(choosen!$AJ$13:$AV$317,$D114,Q$80)+NOT($I$1)*999999,INDEX(choosen!$AZ$13:$BL$317,$D114,Q$80)+NOT($J$1)*999999)</f>
        <v>0.12570000000000001</v>
      </c>
      <c r="R114" s="5">
        <f ca="1">MIN(INDEX(choosen!$D$13:$P$317,$D114,R$80)+NOT($G$1)*999999,INDEX(choosen!$T$13:$AF$317,$D114,R$80)+NOT($H$1)*999999,INDEX(choosen!$AJ$13:$AV$317,$D114,R$80)+NOT($I$1)*999999,INDEX(choosen!$AZ$13:$BL$317,$D114,R$80)+NOT($J$1)*999999)</f>
        <v>11.896200000000002</v>
      </c>
      <c r="S114" s="6">
        <f ca="1">100*R114/R108</f>
        <v>123.97686415507273</v>
      </c>
      <c r="T114" s="6"/>
      <c r="U114">
        <v>4</v>
      </c>
      <c r="V114">
        <v>5</v>
      </c>
    </row>
    <row r="115" spans="2:24" x14ac:dyDescent="0.25">
      <c r="B115" s="2">
        <v>4</v>
      </c>
      <c r="C115" s="2">
        <f t="shared" ref="C115:C116" si="16">$C$45</f>
        <v>5</v>
      </c>
      <c r="D115" s="2">
        <f t="shared" si="9"/>
        <v>20</v>
      </c>
      <c r="E115" s="2" t="str">
        <f t="shared" ref="E115" si="17">CONCATENATE(INDEX($C$39:$C$43,C115), " Average")</f>
        <v>2050 Average</v>
      </c>
      <c r="F115" s="5">
        <f ca="1">(INDEX(choosen!$D$13:$P$317,$D115,F$80)*$G$1+INDEX(choosen!$T$13:$AF$317,$D115,F$80)*$H$1+INDEX(choosen!$AJ$13:$AV$317,$D115,F$80)*$I$1+INDEX(choosen!$AZ$13:$BL$317,$D115,F$80)*$J$1)/$K$1</f>
        <v>2.2435499999999999</v>
      </c>
      <c r="G115" s="5">
        <f ca="1">(INDEX(choosen!$D$13:$P$317,$D115,G$80)*$G$1+INDEX(choosen!$T$13:$AF$317,$D115,G$80)*$H$1+INDEX(choosen!$AJ$13:$AV$317,$D115,G$80)*$I$1+INDEX(choosen!$AZ$13:$BL$317,$D115,G$80)*$J$1)/$K$1</f>
        <v>4.6814749999999998</v>
      </c>
      <c r="H115" s="5">
        <f ca="1">(INDEX(choosen!$D$13:$P$317,$D115,H$80)*$G$1+INDEX(choosen!$T$13:$AF$317,$D115,H$80)*$H$1+INDEX(choosen!$AJ$13:$AV$317,$D115,H$80)*$I$1+INDEX(choosen!$AZ$13:$BL$317,$D115,H$80)*$J$1)/$K$1</f>
        <v>6.3556500000000007</v>
      </c>
      <c r="I115" s="5">
        <f ca="1">(INDEX(choosen!$D$13:$P$317,$D115,I$80)*$G$1+INDEX(choosen!$T$13:$AF$317,$D115,I$80)*$H$1+INDEX(choosen!$AJ$13:$AV$317,$D115,I$80)*$I$1+INDEX(choosen!$AZ$13:$BL$317,$D115,I$80)*$J$1)/$K$1</f>
        <v>6.1312749999999996</v>
      </c>
      <c r="J115" s="5">
        <f ca="1">(INDEX(choosen!$D$13:$P$317,$D115,J$80)*$G$1+INDEX(choosen!$T$13:$AF$317,$D115,J$80)*$H$1+INDEX(choosen!$AJ$13:$AV$317,$D115,J$80)*$I$1+INDEX(choosen!$AZ$13:$BL$317,$D115,J$80)*$J$1)/$K$1</f>
        <v>4.2732749999999999</v>
      </c>
      <c r="K115" s="5">
        <f ca="1">(INDEX(choosen!$D$13:$P$317,$D115,K$80)*$G$1+INDEX(choosen!$T$13:$AF$317,$D115,K$80)*$H$1+INDEX(choosen!$AJ$13:$AV$317,$D115,K$80)*$I$1+INDEX(choosen!$AZ$13:$BL$317,$D115,K$80)*$J$1)/$K$1</f>
        <v>2.400525</v>
      </c>
      <c r="L115" s="5">
        <f ca="1">(INDEX(choosen!$D$13:$P$317,$D115,L$80)*$G$1+INDEX(choosen!$T$13:$AF$317,$D115,L$80)*$H$1+INDEX(choosen!$AJ$13:$AV$317,$D115,L$80)*$I$1+INDEX(choosen!$AZ$13:$BL$317,$D115,L$80)*$J$1)/$K$1</f>
        <v>1.6003500000000002</v>
      </c>
      <c r="M115" s="5">
        <f ca="1">(INDEX(choosen!$D$13:$P$317,$D115,M$80)*$G$1+INDEX(choosen!$T$13:$AF$317,$D115,M$80)*$H$1+INDEX(choosen!$AJ$13:$AV$317,$D115,M$80)*$I$1+INDEX(choosen!$AZ$13:$BL$317,$D115,M$80)*$J$1)/$K$1</f>
        <v>1.1222750000000001</v>
      </c>
      <c r="N115" s="5">
        <f ca="1">(INDEX(choosen!$D$13:$P$317,$D115,N$80)*$G$1+INDEX(choosen!$T$13:$AF$317,$D115,N$80)*$H$1+INDEX(choosen!$AJ$13:$AV$317,$D115,N$80)*$I$1+INDEX(choosen!$AZ$13:$BL$317,$D115,N$80)*$J$1)/$K$1</f>
        <v>0.81389999999999996</v>
      </c>
      <c r="O115" s="5">
        <f ca="1">(INDEX(choosen!$D$13:$P$317,$D115,O$80)*$G$1+INDEX(choosen!$T$13:$AF$317,$D115,O$80)*$H$1+INDEX(choosen!$AJ$13:$AV$317,$D115,O$80)*$I$1+INDEX(choosen!$AZ$13:$BL$317,$D115,O$80)*$J$1)/$K$1</f>
        <v>0.66412499999999997</v>
      </c>
      <c r="P115" s="5">
        <f ca="1">(INDEX(choosen!$D$13:$P$317,$D115,P$80)*$G$1+INDEX(choosen!$T$13:$AF$317,$D115,P$80)*$H$1+INDEX(choosen!$AJ$13:$AV$317,$D115,P$80)*$I$1+INDEX(choosen!$AZ$13:$BL$317,$D115,P$80)*$J$1)/$K$1</f>
        <v>0.56382500000000002</v>
      </c>
      <c r="Q115" s="5">
        <f ca="1">(INDEX(choosen!$D$13:$P$317,$D115,Q$80)*$G$1+INDEX(choosen!$T$13:$AF$317,$D115,Q$80)*$H$1+INDEX(choosen!$AJ$13:$AV$317,$D115,Q$80)*$I$1+INDEX(choosen!$AZ$13:$BL$317,$D115,Q$80)*$J$1)/$K$1</f>
        <v>0.87082499999999996</v>
      </c>
      <c r="R115" s="5">
        <f ca="1">(INDEX(choosen!$D$13:$P$317,$D115,R$80)*$G$1+INDEX(choosen!$T$13:$AF$317,$D115,R$80)*$H$1+INDEX(choosen!$AJ$13:$AV$317,$D115,R$80)*$I$1+INDEX(choosen!$AZ$13:$BL$317,$D115,R$80)*$J$1)/$K$1</f>
        <v>31.721049999999998</v>
      </c>
      <c r="S115" s="7">
        <f ca="1">100*R115/R109</f>
        <v>102.36897922433538</v>
      </c>
      <c r="T115" s="7"/>
      <c r="U115">
        <v>4</v>
      </c>
      <c r="V115">
        <v>5</v>
      </c>
      <c r="X115" s="3"/>
    </row>
    <row r="116" spans="2:24" x14ac:dyDescent="0.25">
      <c r="B116" s="2">
        <v>4</v>
      </c>
      <c r="C116" s="2">
        <f t="shared" si="16"/>
        <v>5</v>
      </c>
      <c r="D116" s="2">
        <f t="shared" si="9"/>
        <v>20</v>
      </c>
      <c r="E116" s="2" t="str">
        <f>CONCATENATE(INDEX($C$39:$C$43,C116), " Max")</f>
        <v>2050 Max</v>
      </c>
      <c r="F116" s="5">
        <f ca="1">MAX(INDEX(choosen!$D$13:$P$317,$D114,F$80)-NOT($G$1)*999999,INDEX(choosen!$T$13:$AF$317,$D114,F$80)-NOT($H$1)*999999,INDEX(choosen!$AJ$13:$AV$317,$D114,F$80)-NOT($I$1)*999999,INDEX(choosen!$AZ$13:$BL$317,$D114,F$80)-NOT($J$1)*999999)</f>
        <v>3.4287999999999998</v>
      </c>
      <c r="G116" s="5">
        <f ca="1">MAX(INDEX(choosen!$D$13:$P$317,$D114,G$80)-NOT($G$1)*999999,INDEX(choosen!$T$13:$AF$317,$D114,G$80)-NOT($H$1)*999999,INDEX(choosen!$AJ$13:$AV$317,$D114,G$80)-NOT($I$1)*999999,INDEX(choosen!$AZ$13:$BL$317,$D114,G$80)-NOT($J$1)*999999)</f>
        <v>5.5705</v>
      </c>
      <c r="H116" s="5">
        <f ca="1">MAX(INDEX(choosen!$D$13:$P$317,$D114,H$80)-NOT($G$1)*999999,INDEX(choosen!$T$13:$AF$317,$D114,H$80)-NOT($H$1)*999999,INDEX(choosen!$AJ$13:$AV$317,$D114,H$80)-NOT($I$1)*999999,INDEX(choosen!$AZ$13:$BL$317,$D114,H$80)-NOT($J$1)*999999)</f>
        <v>7.8620000000000001</v>
      </c>
      <c r="I116" s="5">
        <f ca="1">MAX(INDEX(choosen!$D$13:$P$317,$D114,I$80)-NOT($G$1)*999999,INDEX(choosen!$T$13:$AF$317,$D114,I$80)-NOT($H$1)*999999,INDEX(choosen!$AJ$13:$AV$317,$D114,I$80)-NOT($I$1)*999999,INDEX(choosen!$AZ$13:$BL$317,$D114,I$80)-NOT($J$1)*999999)</f>
        <v>8.1554000000000002</v>
      </c>
      <c r="J116" s="5">
        <f ca="1">MAX(INDEX(choosen!$D$13:$P$317,$D114,J$80)-NOT($G$1)*999999,INDEX(choosen!$T$13:$AF$317,$D114,J$80)-NOT($H$1)*999999,INDEX(choosen!$AJ$13:$AV$317,$D114,J$80)-NOT($I$1)*999999,INDEX(choosen!$AZ$13:$BL$317,$D114,J$80)-NOT($J$1)*999999)</f>
        <v>6.7488000000000001</v>
      </c>
      <c r="K116" s="5">
        <f ca="1">MAX(INDEX(choosen!$D$13:$P$317,$D114,K$80)-NOT($G$1)*999999,INDEX(choosen!$T$13:$AF$317,$D114,K$80)-NOT($H$1)*999999,INDEX(choosen!$AJ$13:$AV$317,$D114,K$80)-NOT($I$1)*999999,INDEX(choosen!$AZ$13:$BL$317,$D114,K$80)-NOT($J$1)*999999)</f>
        <v>3.7797999999999998</v>
      </c>
      <c r="L116" s="5">
        <f ca="1">MAX(INDEX(choosen!$D$13:$P$317,$D114,L$80)-NOT($G$1)*999999,INDEX(choosen!$T$13:$AF$317,$D114,L$80)-NOT($H$1)*999999,INDEX(choosen!$AJ$13:$AV$317,$D114,L$80)-NOT($I$1)*999999,INDEX(choosen!$AZ$13:$BL$317,$D114,L$80)-NOT($J$1)*999999)</f>
        <v>2.5150000000000001</v>
      </c>
      <c r="M116" s="5">
        <f ca="1">MAX(INDEX(choosen!$D$13:$P$317,$D114,M$80)-NOT($G$1)*999999,INDEX(choosen!$T$13:$AF$317,$D114,M$80)-NOT($H$1)*999999,INDEX(choosen!$AJ$13:$AV$317,$D114,M$80)-NOT($I$1)*999999,INDEX(choosen!$AZ$13:$BL$317,$D114,M$80)-NOT($J$1)*999999)</f>
        <v>1.7558</v>
      </c>
      <c r="N116" s="5">
        <f ca="1">MAX(INDEX(choosen!$D$13:$P$317,$D114,N$80)-NOT($G$1)*999999,INDEX(choosen!$T$13:$AF$317,$D114,N$80)-NOT($H$1)*999999,INDEX(choosen!$AJ$13:$AV$317,$D114,N$80)-NOT($I$1)*999999,INDEX(choosen!$AZ$13:$BL$317,$D114,N$80)-NOT($J$1)*999999)</f>
        <v>1.2668999999999999</v>
      </c>
      <c r="O116" s="5">
        <f ca="1">MAX(INDEX(choosen!$D$13:$P$317,$D114,O$80)-NOT($G$1)*999999,INDEX(choosen!$T$13:$AF$317,$D114,O$80)-NOT($H$1)*999999,INDEX(choosen!$AJ$13:$AV$317,$D114,O$80)-NOT($I$1)*999999,INDEX(choosen!$AZ$13:$BL$317,$D114,O$80)-NOT($J$1)*999999)</f>
        <v>1.0289999999999999</v>
      </c>
      <c r="P116" s="5">
        <f ca="1">MAX(INDEX(choosen!$D$13:$P$317,$D114,P$80)-NOT($G$1)*999999,INDEX(choosen!$T$13:$AF$317,$D114,P$80)-NOT($H$1)*999999,INDEX(choosen!$AJ$13:$AV$317,$D114,P$80)-NOT($I$1)*999999,INDEX(choosen!$AZ$13:$BL$317,$D114,P$80)-NOT($J$1)*999999)</f>
        <v>0.87229999999999996</v>
      </c>
      <c r="Q116" s="5">
        <f ca="1">MAX(INDEX(choosen!$D$13:$P$317,$D114,Q$80)-NOT($G$1)*999999,INDEX(choosen!$T$13:$AF$317,$D114,Q$80)-NOT($H$1)*999999,INDEX(choosen!$AJ$13:$AV$317,$D114,Q$80)-NOT($I$1)*999999,INDEX(choosen!$AZ$13:$BL$317,$D114,Q$80)-NOT($J$1)*999999)</f>
        <v>1.4916</v>
      </c>
      <c r="R116" s="5">
        <f ca="1">MAX(INDEX(choosen!$D$13:$P$317,$D114,R$80)-NOT($G$1)*999999,INDEX(choosen!$T$13:$AF$317,$D114,R$80)-NOT($H$1)*999999,INDEX(choosen!$AJ$13:$AV$317,$D114,R$80)-NOT($I$1)*999999,INDEX(choosen!$AZ$13:$BL$317,$D114,R$80)-NOT($J$1)*999999)</f>
        <v>44.369900000000001</v>
      </c>
      <c r="S116" s="6">
        <f ca="1">100*R116/R110</f>
        <v>104.03868925493873</v>
      </c>
      <c r="T116" s="6"/>
      <c r="U116">
        <v>4</v>
      </c>
      <c r="V116">
        <v>5</v>
      </c>
      <c r="W116" s="3"/>
      <c r="X116" s="3"/>
    </row>
    <row r="117" spans="2:24" x14ac:dyDescent="0.25">
      <c r="B117" s="2">
        <v>5</v>
      </c>
      <c r="C117" s="2">
        <v>1</v>
      </c>
      <c r="D117" s="2">
        <f t="shared" si="9"/>
        <v>21</v>
      </c>
      <c r="E117" s="2" t="s">
        <v>130</v>
      </c>
      <c r="F117" s="5">
        <f ca="1">MIN(INDEX(choosen!$D$13:$P$317,$D117,F$80)+NOT($G$1)*999999,INDEX(choosen!$T$13:$AF$317,$D117,F$80)+NOT($H$1)*999999,INDEX(choosen!$AJ$13:$AV$317,$D117,F$80)+NOT($I$1)*999999,INDEX(choosen!$AZ$13:$BL$317,$D117,F$80)+NOT($J$1)*999999)</f>
        <v>1.3926000000000001</v>
      </c>
      <c r="G117" s="5">
        <f ca="1">MIN(INDEX(choosen!$D$13:$P$317,$D117,G$80)+NOT($G$1)*999999,INDEX(choosen!$T$13:$AF$317,$D117,G$80)+NOT($H$1)*999999,INDEX(choosen!$AJ$13:$AV$317,$D117,G$80)+NOT($I$1)*999999,INDEX(choosen!$AZ$13:$BL$317,$D117,G$80)+NOT($J$1)*999999)</f>
        <v>2.6539999999999999</v>
      </c>
      <c r="H117" s="5">
        <f ca="1">MIN(INDEX(choosen!$D$13:$P$317,$D117,H$80)+NOT($G$1)*999999,INDEX(choosen!$T$13:$AF$317,$D117,H$80)+NOT($H$1)*999999,INDEX(choosen!$AJ$13:$AV$317,$D117,H$80)+NOT($I$1)*999999,INDEX(choosen!$AZ$13:$BL$317,$D117,H$80)+NOT($J$1)*999999)</f>
        <v>6.7161999999999997</v>
      </c>
      <c r="I117" s="5">
        <f ca="1">MIN(INDEX(choosen!$D$13:$P$317,$D117,I$80)+NOT($G$1)*999999,INDEX(choosen!$T$13:$AF$317,$D117,I$80)+NOT($H$1)*999999,INDEX(choosen!$AJ$13:$AV$317,$D117,I$80)+NOT($I$1)*999999,INDEX(choosen!$AZ$13:$BL$317,$D117,I$80)+NOT($J$1)*999999)</f>
        <v>7.7008000000000001</v>
      </c>
      <c r="J117" s="5">
        <f ca="1">MIN(INDEX(choosen!$D$13:$P$317,$D117,J$80)+NOT($G$1)*999999,INDEX(choosen!$T$13:$AF$317,$D117,J$80)+NOT($H$1)*999999,INDEX(choosen!$AJ$13:$AV$317,$D117,J$80)+NOT($I$1)*999999,INDEX(choosen!$AZ$13:$BL$317,$D117,J$80)+NOT($J$1)*999999)</f>
        <v>6.3132999999999999</v>
      </c>
      <c r="K117" s="5">
        <f ca="1">MIN(INDEX(choosen!$D$13:$P$317,$D117,K$80)+NOT($G$1)*999999,INDEX(choosen!$T$13:$AF$317,$D117,K$80)+NOT($H$1)*999999,INDEX(choosen!$AJ$13:$AV$317,$D117,K$80)+NOT($I$1)*999999,INDEX(choosen!$AZ$13:$BL$317,$D117,K$80)+NOT($J$1)*999999)</f>
        <v>3.9434</v>
      </c>
      <c r="L117" s="5">
        <f ca="1">MIN(INDEX(choosen!$D$13:$P$317,$D117,L$80)+NOT($G$1)*999999,INDEX(choosen!$T$13:$AF$317,$D117,L$80)+NOT($H$1)*999999,INDEX(choosen!$AJ$13:$AV$317,$D117,L$80)+NOT($I$1)*999999,INDEX(choosen!$AZ$13:$BL$317,$D117,L$80)+NOT($J$1)*999999)</f>
        <v>2.6962000000000002</v>
      </c>
      <c r="M117" s="5">
        <f ca="1">MIN(INDEX(choosen!$D$13:$P$317,$D117,M$80)+NOT($G$1)*999999,INDEX(choosen!$T$13:$AF$317,$D117,M$80)+NOT($H$1)*999999,INDEX(choosen!$AJ$13:$AV$317,$D117,M$80)+NOT($I$1)*999999,INDEX(choosen!$AZ$13:$BL$317,$D117,M$80)+NOT($J$1)*999999)</f>
        <v>1.8777999999999999</v>
      </c>
      <c r="N117" s="5">
        <f ca="1">MIN(INDEX(choosen!$D$13:$P$317,$D117,N$80)+NOT($G$1)*999999,INDEX(choosen!$T$13:$AF$317,$D117,N$80)+NOT($H$1)*999999,INDEX(choosen!$AJ$13:$AV$317,$D117,N$80)+NOT($I$1)*999999,INDEX(choosen!$AZ$13:$BL$317,$D117,N$80)+NOT($J$1)*999999)</f>
        <v>1.3311999999999999</v>
      </c>
      <c r="O117" s="5">
        <f ca="1">MIN(INDEX(choosen!$D$13:$P$317,$D117,O$80)+NOT($G$1)*999999,INDEX(choosen!$T$13:$AF$317,$D117,O$80)+NOT($H$1)*999999,INDEX(choosen!$AJ$13:$AV$317,$D117,O$80)+NOT($I$1)*999999,INDEX(choosen!$AZ$13:$BL$317,$D117,O$80)+NOT($J$1)*999999)</f>
        <v>1.0467</v>
      </c>
      <c r="P117" s="5">
        <f ca="1">MIN(INDEX(choosen!$D$13:$P$317,$D117,P$80)+NOT($G$1)*999999,INDEX(choosen!$T$13:$AF$317,$D117,P$80)+NOT($H$1)*999999,INDEX(choosen!$AJ$13:$AV$317,$D117,P$80)+NOT($I$1)*999999,INDEX(choosen!$AZ$13:$BL$317,$D117,P$80)+NOT($J$1)*999999)</f>
        <v>0.82369999999999999</v>
      </c>
      <c r="Q117" s="5">
        <f ca="1">MIN(INDEX(choosen!$D$13:$P$317,$D117,Q$80)+NOT($G$1)*999999,INDEX(choosen!$T$13:$AF$317,$D117,Q$80)+NOT($H$1)*999999,INDEX(choosen!$AJ$13:$AV$317,$D117,Q$80)+NOT($I$1)*999999,INDEX(choosen!$AZ$13:$BL$317,$D117,Q$80)+NOT($J$1)*999999)</f>
        <v>0.83430000000000004</v>
      </c>
      <c r="R117" s="5">
        <f ca="1">MIN(INDEX(choosen!$D$13:$P$317,$D117,R$80)+NOT($G$1)*999999,INDEX(choosen!$T$13:$AF$317,$D117,R$80)+NOT($H$1)*999999,INDEX(choosen!$AJ$13:$AV$317,$D117,R$80)+NOT($I$1)*999999,INDEX(choosen!$AZ$13:$BL$317,$D117,R$80)+NOT($J$1)*999999)</f>
        <v>37.711000000000006</v>
      </c>
      <c r="S117" s="6"/>
      <c r="T117" s="6"/>
      <c r="U117">
        <v>5</v>
      </c>
      <c r="V117">
        <v>1</v>
      </c>
    </row>
    <row r="118" spans="2:24" x14ac:dyDescent="0.25">
      <c r="B118" s="2">
        <v>5</v>
      </c>
      <c r="C118" s="2">
        <v>1</v>
      </c>
      <c r="D118" s="2">
        <f t="shared" si="9"/>
        <v>21</v>
      </c>
      <c r="E118" s="2" t="s">
        <v>125</v>
      </c>
      <c r="F118" s="5">
        <f ca="1">(INDEX(choosen!$D$13:$P$317,$D118,F$80)*$G$1+INDEX(choosen!$T$13:$AF$317,$D118,F$80)*$H$1+INDEX(choosen!$AJ$13:$AV$317,$D118,F$80)*$I$1+INDEX(choosen!$AZ$13:$BL$317,$D118,F$80)*$J$1)/$K$1</f>
        <v>1.490775</v>
      </c>
      <c r="G118" s="5">
        <f ca="1">(INDEX(choosen!$D$13:$P$317,$D118,G$80)*$G$1+INDEX(choosen!$T$13:$AF$317,$D118,G$80)*$H$1+INDEX(choosen!$AJ$13:$AV$317,$D118,G$80)*$I$1+INDEX(choosen!$AZ$13:$BL$317,$D118,G$80)*$J$1)/$K$1</f>
        <v>3.7695750000000001</v>
      </c>
      <c r="H118" s="5">
        <f ca="1">(INDEX(choosen!$D$13:$P$317,$D118,H$80)*$G$1+INDEX(choosen!$T$13:$AF$317,$D118,H$80)*$H$1+INDEX(choosen!$AJ$13:$AV$317,$D118,H$80)*$I$1+INDEX(choosen!$AZ$13:$BL$317,$D118,H$80)*$J$1)/$K$1</f>
        <v>8.1555499999999999</v>
      </c>
      <c r="I118" s="5">
        <f ca="1">(INDEX(choosen!$D$13:$P$317,$D118,I$80)*$G$1+INDEX(choosen!$T$13:$AF$317,$D118,I$80)*$H$1+INDEX(choosen!$AJ$13:$AV$317,$D118,I$80)*$I$1+INDEX(choosen!$AZ$13:$BL$317,$D118,I$80)*$J$1)/$K$1</f>
        <v>9.5196500000000004</v>
      </c>
      <c r="J118" s="5">
        <f ca="1">(INDEX(choosen!$D$13:$P$317,$D118,J$80)*$G$1+INDEX(choosen!$T$13:$AF$317,$D118,J$80)*$H$1+INDEX(choosen!$AJ$13:$AV$317,$D118,J$80)*$I$1+INDEX(choosen!$AZ$13:$BL$317,$D118,J$80)*$J$1)/$K$1</f>
        <v>8.1327250000000006</v>
      </c>
      <c r="K118" s="5">
        <f ca="1">(INDEX(choosen!$D$13:$P$317,$D118,K$80)*$G$1+INDEX(choosen!$T$13:$AF$317,$D118,K$80)*$H$1+INDEX(choosen!$AJ$13:$AV$317,$D118,K$80)*$I$1+INDEX(choosen!$AZ$13:$BL$317,$D118,K$80)*$J$1)/$K$1</f>
        <v>4.9871499999999997</v>
      </c>
      <c r="L118" s="5">
        <f ca="1">(INDEX(choosen!$D$13:$P$317,$D118,L$80)*$G$1+INDEX(choosen!$T$13:$AF$317,$D118,L$80)*$H$1+INDEX(choosen!$AJ$13:$AV$317,$D118,L$80)*$I$1+INDEX(choosen!$AZ$13:$BL$317,$D118,L$80)*$J$1)/$K$1</f>
        <v>3.3375500000000002</v>
      </c>
      <c r="M118" s="5">
        <f ca="1">(INDEX(choosen!$D$13:$P$317,$D118,M$80)*$G$1+INDEX(choosen!$T$13:$AF$317,$D118,M$80)*$H$1+INDEX(choosen!$AJ$13:$AV$317,$D118,M$80)*$I$1+INDEX(choosen!$AZ$13:$BL$317,$D118,M$80)*$J$1)/$K$1</f>
        <v>2.3011500000000003</v>
      </c>
      <c r="N118" s="5">
        <f ca="1">(INDEX(choosen!$D$13:$P$317,$D118,N$80)*$G$1+INDEX(choosen!$T$13:$AF$317,$D118,N$80)*$H$1+INDEX(choosen!$AJ$13:$AV$317,$D118,N$80)*$I$1+INDEX(choosen!$AZ$13:$BL$317,$D118,N$80)*$J$1)/$K$1</f>
        <v>1.6227</v>
      </c>
      <c r="O118" s="5">
        <f ca="1">(INDEX(choosen!$D$13:$P$317,$D118,O$80)*$G$1+INDEX(choosen!$T$13:$AF$317,$D118,O$80)*$H$1+INDEX(choosen!$AJ$13:$AV$317,$D118,O$80)*$I$1+INDEX(choosen!$AZ$13:$BL$317,$D118,O$80)*$J$1)/$K$1</f>
        <v>1.2731249999999998</v>
      </c>
      <c r="P118" s="5">
        <f ca="1">(INDEX(choosen!$D$13:$P$317,$D118,P$80)*$G$1+INDEX(choosen!$T$13:$AF$317,$D118,P$80)*$H$1+INDEX(choosen!$AJ$13:$AV$317,$D118,P$80)*$I$1+INDEX(choosen!$AZ$13:$BL$317,$D118,P$80)*$J$1)/$K$1</f>
        <v>0.99940000000000007</v>
      </c>
      <c r="Q118" s="5">
        <f ca="1">(INDEX(choosen!$D$13:$P$317,$D118,Q$80)*$G$1+INDEX(choosen!$T$13:$AF$317,$D118,Q$80)*$H$1+INDEX(choosen!$AJ$13:$AV$317,$D118,Q$80)*$I$1+INDEX(choosen!$AZ$13:$BL$317,$D118,Q$80)*$J$1)/$K$1</f>
        <v>1.060875</v>
      </c>
      <c r="R118" s="5">
        <f ca="1">(INDEX(choosen!$D$13:$P$317,$D118,R$80)*$G$1+INDEX(choosen!$T$13:$AF$317,$D118,R$80)*$H$1+INDEX(choosen!$AJ$13:$AV$317,$D118,R$80)*$I$1+INDEX(choosen!$AZ$13:$BL$317,$D118,R$80)*$J$1)/$K$1</f>
        <v>46.650225000000006</v>
      </c>
      <c r="S118" s="6"/>
      <c r="T118" s="6"/>
      <c r="U118">
        <v>5</v>
      </c>
      <c r="V118">
        <v>1</v>
      </c>
    </row>
    <row r="119" spans="2:24" x14ac:dyDescent="0.25">
      <c r="B119" s="2">
        <v>5</v>
      </c>
      <c r="C119" s="2">
        <v>1</v>
      </c>
      <c r="D119" s="2">
        <f t="shared" si="9"/>
        <v>21</v>
      </c>
      <c r="E119" s="2" t="s">
        <v>131</v>
      </c>
      <c r="F119" s="5">
        <f ca="1">MAX(INDEX(choosen!$D$13:$P$317,$D117,F$80)-NOT($G$1)*999999,INDEX(choosen!$T$13:$AF$317,$D117,F$80)-NOT($H$1)*999999,INDEX(choosen!$AJ$13:$AV$317,$D117,F$80)-NOT($I$1)*999999,INDEX(choosen!$AZ$13:$BL$317,$D117,F$80)-NOT($J$1)*999999)</f>
        <v>1.6974</v>
      </c>
      <c r="G119" s="5">
        <f ca="1">MAX(INDEX(choosen!$D$13:$P$317,$D117,G$80)-NOT($G$1)*999999,INDEX(choosen!$T$13:$AF$317,$D117,G$80)-NOT($H$1)*999999,INDEX(choosen!$AJ$13:$AV$317,$D117,G$80)-NOT($I$1)*999999,INDEX(choosen!$AZ$13:$BL$317,$D117,G$80)-NOT($J$1)*999999)</f>
        <v>5.4828999999999999</v>
      </c>
      <c r="H119" s="5">
        <f ca="1">MAX(INDEX(choosen!$D$13:$P$317,$D117,H$80)-NOT($G$1)*999999,INDEX(choosen!$T$13:$AF$317,$D117,H$80)-NOT($H$1)*999999,INDEX(choosen!$AJ$13:$AV$317,$D117,H$80)-NOT($I$1)*999999,INDEX(choosen!$AZ$13:$BL$317,$D117,H$80)-NOT($J$1)*999999)</f>
        <v>9.6599000000000004</v>
      </c>
      <c r="I119" s="5">
        <f ca="1">MAX(INDEX(choosen!$D$13:$P$317,$D117,I$80)-NOT($G$1)*999999,INDEX(choosen!$T$13:$AF$317,$D117,I$80)-NOT($H$1)*999999,INDEX(choosen!$AJ$13:$AV$317,$D117,I$80)-NOT($I$1)*999999,INDEX(choosen!$AZ$13:$BL$317,$D117,I$80)-NOT($J$1)*999999)</f>
        <v>10.707100000000001</v>
      </c>
      <c r="J119" s="5">
        <f ca="1">MAX(INDEX(choosen!$D$13:$P$317,$D117,J$80)-NOT($G$1)*999999,INDEX(choosen!$T$13:$AF$317,$D117,J$80)-NOT($H$1)*999999,INDEX(choosen!$AJ$13:$AV$317,$D117,J$80)-NOT($I$1)*999999,INDEX(choosen!$AZ$13:$BL$317,$D117,J$80)-NOT($J$1)*999999)</f>
        <v>9.5282999999999998</v>
      </c>
      <c r="K119" s="5">
        <f ca="1">MAX(INDEX(choosen!$D$13:$P$317,$D117,K$80)-NOT($G$1)*999999,INDEX(choosen!$T$13:$AF$317,$D117,K$80)-NOT($H$1)*999999,INDEX(choosen!$AJ$13:$AV$317,$D117,K$80)-NOT($I$1)*999999,INDEX(choosen!$AZ$13:$BL$317,$D117,K$80)-NOT($J$1)*999999)</f>
        <v>5.8442999999999996</v>
      </c>
      <c r="L119" s="5">
        <f ca="1">MAX(INDEX(choosen!$D$13:$P$317,$D117,L$80)-NOT($G$1)*999999,INDEX(choosen!$T$13:$AF$317,$D117,L$80)-NOT($H$1)*999999,INDEX(choosen!$AJ$13:$AV$317,$D117,L$80)-NOT($I$1)*999999,INDEX(choosen!$AZ$13:$BL$317,$D117,L$80)-NOT($J$1)*999999)</f>
        <v>3.8429000000000002</v>
      </c>
      <c r="M119" s="5">
        <f ca="1">MAX(INDEX(choosen!$D$13:$P$317,$D117,M$80)-NOT($G$1)*999999,INDEX(choosen!$T$13:$AF$317,$D117,M$80)-NOT($H$1)*999999,INDEX(choosen!$AJ$13:$AV$317,$D117,M$80)-NOT($I$1)*999999,INDEX(choosen!$AZ$13:$BL$317,$D117,M$80)-NOT($J$1)*999999)</f>
        <v>2.6139999999999999</v>
      </c>
      <c r="N119" s="5">
        <f ca="1">MAX(INDEX(choosen!$D$13:$P$317,$D117,N$80)-NOT($G$1)*999999,INDEX(choosen!$T$13:$AF$317,$D117,N$80)-NOT($H$1)*999999,INDEX(choosen!$AJ$13:$AV$317,$D117,N$80)-NOT($I$1)*999999,INDEX(choosen!$AZ$13:$BL$317,$D117,N$80)-NOT($J$1)*999999)</f>
        <v>1.8210999999999999</v>
      </c>
      <c r="O119" s="5">
        <f ca="1">MAX(INDEX(choosen!$D$13:$P$317,$D117,O$80)-NOT($G$1)*999999,INDEX(choosen!$T$13:$AF$317,$D117,O$80)-NOT($H$1)*999999,INDEX(choosen!$AJ$13:$AV$317,$D117,O$80)-NOT($I$1)*999999,INDEX(choosen!$AZ$13:$BL$317,$D117,O$80)-NOT($J$1)*999999)</f>
        <v>1.4138999999999999</v>
      </c>
      <c r="P119" s="5">
        <f ca="1">MAX(INDEX(choosen!$D$13:$P$317,$D117,P$80)-NOT($G$1)*999999,INDEX(choosen!$T$13:$AF$317,$D117,P$80)-NOT($H$1)*999999,INDEX(choosen!$AJ$13:$AV$317,$D117,P$80)-NOT($I$1)*999999,INDEX(choosen!$AZ$13:$BL$317,$D117,P$80)-NOT($J$1)*999999)</f>
        <v>1.1060000000000001</v>
      </c>
      <c r="Q119" s="5">
        <f ca="1">MAX(INDEX(choosen!$D$13:$P$317,$D117,Q$80)-NOT($G$1)*999999,INDEX(choosen!$T$13:$AF$317,$D117,Q$80)-NOT($H$1)*999999,INDEX(choosen!$AJ$13:$AV$317,$D117,Q$80)-NOT($I$1)*999999,INDEX(choosen!$AZ$13:$BL$317,$D117,Q$80)-NOT($J$1)*999999)</f>
        <v>1.1595</v>
      </c>
      <c r="R119" s="5">
        <f ca="1">MAX(INDEX(choosen!$D$13:$P$317,$D117,R$80)-NOT($G$1)*999999,INDEX(choosen!$T$13:$AF$317,$D117,R$80)-NOT($H$1)*999999,INDEX(choosen!$AJ$13:$AV$317,$D117,R$80)-NOT($I$1)*999999,INDEX(choosen!$AZ$13:$BL$317,$D117,R$80)-NOT($J$1)*999999)</f>
        <v>51.467400000000012</v>
      </c>
      <c r="S119" s="6"/>
      <c r="T119" s="6"/>
      <c r="U119">
        <v>5</v>
      </c>
      <c r="V119">
        <v>1</v>
      </c>
    </row>
    <row r="120" spans="2:24" x14ac:dyDescent="0.25">
      <c r="B120" s="2">
        <v>5</v>
      </c>
      <c r="C120" s="2">
        <v>3</v>
      </c>
      <c r="D120" s="2">
        <f t="shared" si="9"/>
        <v>23</v>
      </c>
      <c r="E120" s="2" t="s">
        <v>132</v>
      </c>
      <c r="F120" s="5">
        <f ca="1">MIN(INDEX(choosen!$D$13:$P$317,$D120,F$80)+NOT($G$1)*999999,INDEX(choosen!$T$13:$AF$317,$D120,F$80)+NOT($H$1)*999999,INDEX(choosen!$AJ$13:$AV$317,$D120,F$80)+NOT($I$1)*999999,INDEX(choosen!$AZ$13:$BL$317,$D120,F$80)+NOT($J$1)*999999)</f>
        <v>1.3794</v>
      </c>
      <c r="G120" s="5">
        <f ca="1">MIN(INDEX(choosen!$D$13:$P$317,$D120,G$80)+NOT($G$1)*999999,INDEX(choosen!$T$13:$AF$317,$D120,G$80)+NOT($H$1)*999999,INDEX(choosen!$AJ$13:$AV$317,$D120,G$80)+NOT($I$1)*999999,INDEX(choosen!$AZ$13:$BL$317,$D120,G$80)+NOT($J$1)*999999)</f>
        <v>3.5964</v>
      </c>
      <c r="H120" s="5">
        <f ca="1">MIN(INDEX(choosen!$D$13:$P$317,$D120,H$80)+NOT($G$1)*999999,INDEX(choosen!$T$13:$AF$317,$D120,H$80)+NOT($H$1)*999999,INDEX(choosen!$AJ$13:$AV$317,$D120,H$80)+NOT($I$1)*999999,INDEX(choosen!$AZ$13:$BL$317,$D120,H$80)+NOT($J$1)*999999)</f>
        <v>7.452</v>
      </c>
      <c r="I120" s="5">
        <f ca="1">MIN(INDEX(choosen!$D$13:$P$317,$D120,I$80)+NOT($G$1)*999999,INDEX(choosen!$T$13:$AF$317,$D120,I$80)+NOT($H$1)*999999,INDEX(choosen!$AJ$13:$AV$317,$D120,I$80)+NOT($I$1)*999999,INDEX(choosen!$AZ$13:$BL$317,$D120,I$80)+NOT($J$1)*999999)</f>
        <v>8.1494999999999997</v>
      </c>
      <c r="J120" s="5">
        <f ca="1">MIN(INDEX(choosen!$D$13:$P$317,$D120,J$80)+NOT($G$1)*999999,INDEX(choosen!$T$13:$AF$317,$D120,J$80)+NOT($H$1)*999999,INDEX(choosen!$AJ$13:$AV$317,$D120,J$80)+NOT($I$1)*999999,INDEX(choosen!$AZ$13:$BL$317,$D120,J$80)+NOT($J$1)*999999)</f>
        <v>6.2085999999999997</v>
      </c>
      <c r="K120" s="5">
        <f ca="1">MIN(INDEX(choosen!$D$13:$P$317,$D120,K$80)+NOT($G$1)*999999,INDEX(choosen!$T$13:$AF$317,$D120,K$80)+NOT($H$1)*999999,INDEX(choosen!$AJ$13:$AV$317,$D120,K$80)+NOT($I$1)*999999,INDEX(choosen!$AZ$13:$BL$317,$D120,K$80)+NOT($J$1)*999999)</f>
        <v>3.8016999999999999</v>
      </c>
      <c r="L120" s="5">
        <f ca="1">MIN(INDEX(choosen!$D$13:$P$317,$D120,L$80)+NOT($G$1)*999999,INDEX(choosen!$T$13:$AF$317,$D120,L$80)+NOT($H$1)*999999,INDEX(choosen!$AJ$13:$AV$317,$D120,L$80)+NOT($I$1)*999999,INDEX(choosen!$AZ$13:$BL$317,$D120,L$80)+NOT($J$1)*999999)</f>
        <v>2.5958000000000001</v>
      </c>
      <c r="M120" s="5">
        <f ca="1">MIN(INDEX(choosen!$D$13:$P$317,$D120,M$80)+NOT($G$1)*999999,INDEX(choosen!$T$13:$AF$317,$D120,M$80)+NOT($H$1)*999999,INDEX(choosen!$AJ$13:$AV$317,$D120,M$80)+NOT($I$1)*999999,INDEX(choosen!$AZ$13:$BL$317,$D120,M$80)+NOT($J$1)*999999)</f>
        <v>1.8086</v>
      </c>
      <c r="N120" s="5">
        <f ca="1">MIN(INDEX(choosen!$D$13:$P$317,$D120,N$80)+NOT($G$1)*999999,INDEX(choosen!$T$13:$AF$317,$D120,N$80)+NOT($H$1)*999999,INDEX(choosen!$AJ$13:$AV$317,$D120,N$80)+NOT($I$1)*999999,INDEX(choosen!$AZ$13:$BL$317,$D120,N$80)+NOT($J$1)*999999)</f>
        <v>1.2828999999999999</v>
      </c>
      <c r="O120" s="5">
        <f ca="1">MIN(INDEX(choosen!$D$13:$P$317,$D120,O$80)+NOT($G$1)*999999,INDEX(choosen!$T$13:$AF$317,$D120,O$80)+NOT($H$1)*999999,INDEX(choosen!$AJ$13:$AV$317,$D120,O$80)+NOT($I$1)*999999,INDEX(choosen!$AZ$13:$BL$317,$D120,O$80)+NOT($J$1)*999999)</f>
        <v>1.0089999999999999</v>
      </c>
      <c r="P120" s="5">
        <f ca="1">MIN(INDEX(choosen!$D$13:$P$317,$D120,P$80)+NOT($G$1)*999999,INDEX(choosen!$T$13:$AF$317,$D120,P$80)+NOT($H$1)*999999,INDEX(choosen!$AJ$13:$AV$317,$D120,P$80)+NOT($I$1)*999999,INDEX(choosen!$AZ$13:$BL$317,$D120,P$80)+NOT($J$1)*999999)</f>
        <v>0.78969999999999996</v>
      </c>
      <c r="Q120" s="5">
        <f ca="1">MIN(INDEX(choosen!$D$13:$P$317,$D120,Q$80)+NOT($G$1)*999999,INDEX(choosen!$T$13:$AF$317,$D120,Q$80)+NOT($H$1)*999999,INDEX(choosen!$AJ$13:$AV$317,$D120,Q$80)+NOT($I$1)*999999,INDEX(choosen!$AZ$13:$BL$317,$D120,Q$80)+NOT($J$1)*999999)</f>
        <v>0.85319999999999996</v>
      </c>
      <c r="R120" s="5">
        <f ca="1">MIN(INDEX(choosen!$D$13:$P$317,$D120,R$80)+NOT($G$1)*999999,INDEX(choosen!$T$13:$AF$317,$D120,R$80)+NOT($H$1)*999999,INDEX(choosen!$AJ$13:$AV$317,$D120,R$80)+NOT($I$1)*999999,INDEX(choosen!$AZ$13:$BL$317,$D120,R$80)+NOT($J$1)*999999)</f>
        <v>39.040500000000002</v>
      </c>
      <c r="S120" s="6"/>
      <c r="T120" s="6"/>
      <c r="U120">
        <v>5</v>
      </c>
      <c r="V120">
        <v>3</v>
      </c>
    </row>
    <row r="121" spans="2:24" x14ac:dyDescent="0.25">
      <c r="B121" s="2">
        <v>5</v>
      </c>
      <c r="C121" s="2">
        <v>3</v>
      </c>
      <c r="D121" s="2">
        <f t="shared" si="9"/>
        <v>23</v>
      </c>
      <c r="E121" s="2" t="s">
        <v>133</v>
      </c>
      <c r="F121" s="5">
        <f ca="1">(INDEX(choosen!$D$13:$P$317,$D121,F$80)*$G$1+INDEX(choosen!$T$13:$AF$317,$D121,F$80)*$H$1+INDEX(choosen!$AJ$13:$AV$317,$D121,F$80)*$I$1+INDEX(choosen!$AZ$13:$BL$317,$D121,F$80)*$J$1)/$K$1</f>
        <v>2.03335</v>
      </c>
      <c r="G121" s="5">
        <f ca="1">(INDEX(choosen!$D$13:$P$317,$D121,G$80)*$G$1+INDEX(choosen!$T$13:$AF$317,$D121,G$80)*$H$1+INDEX(choosen!$AJ$13:$AV$317,$D121,G$80)*$I$1+INDEX(choosen!$AZ$13:$BL$317,$D121,G$80)*$J$1)/$K$1</f>
        <v>4.633375</v>
      </c>
      <c r="H121" s="5">
        <f ca="1">(INDEX(choosen!$D$13:$P$317,$D121,H$80)*$G$1+INDEX(choosen!$T$13:$AF$317,$D121,H$80)*$H$1+INDEX(choosen!$AJ$13:$AV$317,$D121,H$80)*$I$1+INDEX(choosen!$AZ$13:$BL$317,$D121,H$80)*$J$1)/$K$1</f>
        <v>8.8788</v>
      </c>
      <c r="I121" s="5">
        <f ca="1">(INDEX(choosen!$D$13:$P$317,$D121,I$80)*$G$1+INDEX(choosen!$T$13:$AF$317,$D121,I$80)*$H$1+INDEX(choosen!$AJ$13:$AV$317,$D121,I$80)*$I$1+INDEX(choosen!$AZ$13:$BL$317,$D121,I$80)*$J$1)/$K$1</f>
        <v>9.7027250000000009</v>
      </c>
      <c r="J121" s="5">
        <f ca="1">(INDEX(choosen!$D$13:$P$317,$D121,J$80)*$G$1+INDEX(choosen!$T$13:$AF$317,$D121,J$80)*$H$1+INDEX(choosen!$AJ$13:$AV$317,$D121,J$80)*$I$1+INDEX(choosen!$AZ$13:$BL$317,$D121,J$80)*$J$1)/$K$1</f>
        <v>7.9806249999999999</v>
      </c>
      <c r="K121" s="5">
        <f ca="1">(INDEX(choosen!$D$13:$P$317,$D121,K$80)*$G$1+INDEX(choosen!$T$13:$AF$317,$D121,K$80)*$H$1+INDEX(choosen!$AJ$13:$AV$317,$D121,K$80)*$I$1+INDEX(choosen!$AZ$13:$BL$317,$D121,K$80)*$J$1)/$K$1</f>
        <v>4.8707750000000001</v>
      </c>
      <c r="L121" s="5">
        <f ca="1">(INDEX(choosen!$D$13:$P$317,$D121,L$80)*$G$1+INDEX(choosen!$T$13:$AF$317,$D121,L$80)*$H$1+INDEX(choosen!$AJ$13:$AV$317,$D121,L$80)*$I$1+INDEX(choosen!$AZ$13:$BL$317,$D121,L$80)*$J$1)/$K$1</f>
        <v>3.290225</v>
      </c>
      <c r="M121" s="5">
        <f ca="1">(INDEX(choosen!$D$13:$P$317,$D121,M$80)*$G$1+INDEX(choosen!$T$13:$AF$317,$D121,M$80)*$H$1+INDEX(choosen!$AJ$13:$AV$317,$D121,M$80)*$I$1+INDEX(choosen!$AZ$13:$BL$317,$D121,M$80)*$J$1)/$K$1</f>
        <v>2.2868499999999998</v>
      </c>
      <c r="N121" s="5">
        <f ca="1">(INDEX(choosen!$D$13:$P$317,$D121,N$80)*$G$1+INDEX(choosen!$T$13:$AF$317,$D121,N$80)*$H$1+INDEX(choosen!$AJ$13:$AV$317,$D121,N$80)*$I$1+INDEX(choosen!$AZ$13:$BL$317,$D121,N$80)*$J$1)/$K$1</f>
        <v>1.624225</v>
      </c>
      <c r="O121" s="5">
        <f ca="1">(INDEX(choosen!$D$13:$P$317,$D121,O$80)*$G$1+INDEX(choosen!$T$13:$AF$317,$D121,O$80)*$H$1+INDEX(choosen!$AJ$13:$AV$317,$D121,O$80)*$I$1+INDEX(choosen!$AZ$13:$BL$317,$D121,O$80)*$J$1)/$K$1</f>
        <v>1.2824749999999998</v>
      </c>
      <c r="P121" s="5">
        <f ca="1">(INDEX(choosen!$D$13:$P$317,$D121,P$80)*$G$1+INDEX(choosen!$T$13:$AF$317,$D121,P$80)*$H$1+INDEX(choosen!$AJ$13:$AV$317,$D121,P$80)*$I$1+INDEX(choosen!$AZ$13:$BL$317,$D121,P$80)*$J$1)/$K$1</f>
        <v>1.0239750000000001</v>
      </c>
      <c r="Q121" s="5">
        <f ca="1">(INDEX(choosen!$D$13:$P$317,$D121,Q$80)*$G$1+INDEX(choosen!$T$13:$AF$317,$D121,Q$80)*$H$1+INDEX(choosen!$AJ$13:$AV$317,$D121,Q$80)*$I$1+INDEX(choosen!$AZ$13:$BL$317,$D121,Q$80)*$J$1)/$K$1</f>
        <v>1.1025750000000001</v>
      </c>
      <c r="R121" s="5">
        <f ca="1">(INDEX(choosen!$D$13:$P$317,$D121,R$80)*$G$1+INDEX(choosen!$T$13:$AF$317,$D121,R$80)*$H$1+INDEX(choosen!$AJ$13:$AV$317,$D121,R$80)*$I$1+INDEX(choosen!$AZ$13:$BL$317,$D121,R$80)*$J$1)/$K$1</f>
        <v>48.709975</v>
      </c>
      <c r="S121" s="6"/>
      <c r="T121" s="6"/>
      <c r="U121">
        <v>5</v>
      </c>
      <c r="V121">
        <v>3</v>
      </c>
    </row>
    <row r="122" spans="2:24" x14ac:dyDescent="0.25">
      <c r="B122" s="2">
        <v>5</v>
      </c>
      <c r="C122" s="2">
        <v>3</v>
      </c>
      <c r="D122" s="2">
        <f t="shared" si="9"/>
        <v>23</v>
      </c>
      <c r="E122" s="2" t="s">
        <v>134</v>
      </c>
      <c r="F122" s="5">
        <f ca="1">MAX(INDEX(choosen!$D$13:$P$317,$D120,F$80)-NOT($G$1)*999999,INDEX(choosen!$T$13:$AF$317,$D120,F$80)-NOT($H$1)*999999,INDEX(choosen!$AJ$13:$AV$317,$D120,F$80)-NOT($I$1)*999999,INDEX(choosen!$AZ$13:$BL$317,$D120,F$80)-NOT($J$1)*999999)</f>
        <v>2.7806999999999999</v>
      </c>
      <c r="G122" s="5">
        <f ca="1">MAX(INDEX(choosen!$D$13:$P$317,$D120,G$80)-NOT($G$1)*999999,INDEX(choosen!$T$13:$AF$317,$D120,G$80)-NOT($H$1)*999999,INDEX(choosen!$AJ$13:$AV$317,$D120,G$80)-NOT($I$1)*999999,INDEX(choosen!$AZ$13:$BL$317,$D120,G$80)-NOT($J$1)*999999)</f>
        <v>5.6676000000000002</v>
      </c>
      <c r="H122" s="5">
        <f ca="1">MAX(INDEX(choosen!$D$13:$P$317,$D120,H$80)-NOT($G$1)*999999,INDEX(choosen!$T$13:$AF$317,$D120,H$80)-NOT($H$1)*999999,INDEX(choosen!$AJ$13:$AV$317,$D120,H$80)-NOT($I$1)*999999,INDEX(choosen!$AZ$13:$BL$317,$D120,H$80)-NOT($J$1)*999999)</f>
        <v>10.6843</v>
      </c>
      <c r="I122" s="5">
        <f ca="1">MAX(INDEX(choosen!$D$13:$P$317,$D120,I$80)-NOT($G$1)*999999,INDEX(choosen!$T$13:$AF$317,$D120,I$80)-NOT($H$1)*999999,INDEX(choosen!$AJ$13:$AV$317,$D120,I$80)-NOT($I$1)*999999,INDEX(choosen!$AZ$13:$BL$317,$D120,I$80)-NOT($J$1)*999999)</f>
        <v>11.4689</v>
      </c>
      <c r="J122" s="5">
        <f ca="1">MAX(INDEX(choosen!$D$13:$P$317,$D120,J$80)-NOT($G$1)*999999,INDEX(choosen!$T$13:$AF$317,$D120,J$80)-NOT($H$1)*999999,INDEX(choosen!$AJ$13:$AV$317,$D120,J$80)-NOT($I$1)*999999,INDEX(choosen!$AZ$13:$BL$317,$D120,J$80)-NOT($J$1)*999999)</f>
        <v>9.6677999999999997</v>
      </c>
      <c r="K122" s="5">
        <f ca="1">MAX(INDEX(choosen!$D$13:$P$317,$D120,K$80)-NOT($G$1)*999999,INDEX(choosen!$T$13:$AF$317,$D120,K$80)-NOT($H$1)*999999,INDEX(choosen!$AJ$13:$AV$317,$D120,K$80)-NOT($I$1)*999999,INDEX(choosen!$AZ$13:$BL$317,$D120,K$80)-NOT($J$1)*999999)</f>
        <v>5.8731999999999998</v>
      </c>
      <c r="L122" s="5">
        <f ca="1">MAX(INDEX(choosen!$D$13:$P$317,$D120,L$80)-NOT($G$1)*999999,INDEX(choosen!$T$13:$AF$317,$D120,L$80)-NOT($H$1)*999999,INDEX(choosen!$AJ$13:$AV$317,$D120,L$80)-NOT($I$1)*999999,INDEX(choosen!$AZ$13:$BL$317,$D120,L$80)-NOT($J$1)*999999)</f>
        <v>3.9498000000000002</v>
      </c>
      <c r="M122" s="5">
        <f ca="1">MAX(INDEX(choosen!$D$13:$P$317,$D120,M$80)-NOT($G$1)*999999,INDEX(choosen!$T$13:$AF$317,$D120,M$80)-NOT($H$1)*999999,INDEX(choosen!$AJ$13:$AV$317,$D120,M$80)-NOT($I$1)*999999,INDEX(choosen!$AZ$13:$BL$317,$D120,M$80)-NOT($J$1)*999999)</f>
        <v>2.7486999999999999</v>
      </c>
      <c r="N122" s="5">
        <f ca="1">MAX(INDEX(choosen!$D$13:$P$317,$D120,N$80)-NOT($G$1)*999999,INDEX(choosen!$T$13:$AF$317,$D120,N$80)-NOT($H$1)*999999,INDEX(choosen!$AJ$13:$AV$317,$D120,N$80)-NOT($I$1)*999999,INDEX(choosen!$AZ$13:$BL$317,$D120,N$80)-NOT($J$1)*999999)</f>
        <v>1.9576</v>
      </c>
      <c r="O122" s="5">
        <f ca="1">MAX(INDEX(choosen!$D$13:$P$317,$D120,O$80)-NOT($G$1)*999999,INDEX(choosen!$T$13:$AF$317,$D120,O$80)-NOT($H$1)*999999,INDEX(choosen!$AJ$13:$AV$317,$D120,O$80)-NOT($I$1)*999999,INDEX(choosen!$AZ$13:$BL$317,$D120,O$80)-NOT($J$1)*999999)</f>
        <v>1.5508</v>
      </c>
      <c r="P122" s="5">
        <f ca="1">MAX(INDEX(choosen!$D$13:$P$317,$D120,P$80)-NOT($G$1)*999999,INDEX(choosen!$T$13:$AF$317,$D120,P$80)-NOT($H$1)*999999,INDEX(choosen!$AJ$13:$AV$317,$D120,P$80)-NOT($I$1)*999999,INDEX(choosen!$AZ$13:$BL$317,$D120,P$80)-NOT($J$1)*999999)</f>
        <v>1.226</v>
      </c>
      <c r="Q122" s="5">
        <f ca="1">MAX(INDEX(choosen!$D$13:$P$317,$D120,Q$80)-NOT($G$1)*999999,INDEX(choosen!$T$13:$AF$317,$D120,Q$80)-NOT($H$1)*999999,INDEX(choosen!$AJ$13:$AV$317,$D120,Q$80)-NOT($I$1)*999999,INDEX(choosen!$AZ$13:$BL$317,$D120,Q$80)-NOT($J$1)*999999)</f>
        <v>1.3431</v>
      </c>
      <c r="R122" s="5">
        <f ca="1">MAX(INDEX(choosen!$D$13:$P$317,$D120,R$80)-NOT($G$1)*999999,INDEX(choosen!$T$13:$AF$317,$D120,R$80)-NOT($H$1)*999999,INDEX(choosen!$AJ$13:$AV$317,$D120,R$80)-NOT($I$1)*999999,INDEX(choosen!$AZ$13:$BL$317,$D120,R$80)-NOT($J$1)*999999)</f>
        <v>57.2271</v>
      </c>
      <c r="S122" s="6"/>
      <c r="T122" s="6"/>
      <c r="U122">
        <v>5</v>
      </c>
      <c r="V122">
        <v>3</v>
      </c>
    </row>
    <row r="123" spans="2:24" x14ac:dyDescent="0.25">
      <c r="B123" s="2">
        <v>5</v>
      </c>
      <c r="C123" s="2">
        <f>$C$45</f>
        <v>5</v>
      </c>
      <c r="D123" s="2">
        <f t="shared" si="9"/>
        <v>25</v>
      </c>
      <c r="E123" s="2" t="str">
        <f>CONCATENATE(INDEX($C$39:$C$43,C123), " Min")</f>
        <v>2050 Min</v>
      </c>
      <c r="F123" s="5">
        <f ca="1">MIN(INDEX(choosen!$D$13:$P$317,$D123,F$80)+NOT($G$1)*999999,INDEX(choosen!$T$13:$AF$317,$D123,F$80)+NOT($H$1)*999999,INDEX(choosen!$AJ$13:$AV$317,$D123,F$80)+NOT($I$1)*999999,INDEX(choosen!$AZ$13:$BL$317,$D123,F$80)+NOT($J$1)*999999)</f>
        <v>1.1666000000000001</v>
      </c>
      <c r="G123" s="5">
        <f ca="1">MIN(INDEX(choosen!$D$13:$P$317,$D123,G$80)+NOT($G$1)*999999,INDEX(choosen!$T$13:$AF$317,$D123,G$80)+NOT($H$1)*999999,INDEX(choosen!$AJ$13:$AV$317,$D123,G$80)+NOT($I$1)*999999,INDEX(choosen!$AZ$13:$BL$317,$D123,G$80)+NOT($J$1)*999999)</f>
        <v>3.6444999999999999</v>
      </c>
      <c r="H123" s="5">
        <f ca="1">MIN(INDEX(choosen!$D$13:$P$317,$D123,H$80)+NOT($G$1)*999999,INDEX(choosen!$T$13:$AF$317,$D123,H$80)+NOT($H$1)*999999,INDEX(choosen!$AJ$13:$AV$317,$D123,H$80)+NOT($I$1)*999999,INDEX(choosen!$AZ$13:$BL$317,$D123,H$80)+NOT($J$1)*999999)</f>
        <v>8.0597999999999992</v>
      </c>
      <c r="I123" s="5">
        <f ca="1">MIN(INDEX(choosen!$D$13:$P$317,$D123,I$80)+NOT($G$1)*999999,INDEX(choosen!$T$13:$AF$317,$D123,I$80)+NOT($H$1)*999999,INDEX(choosen!$AJ$13:$AV$317,$D123,I$80)+NOT($I$1)*999999,INDEX(choosen!$AZ$13:$BL$317,$D123,I$80)+NOT($J$1)*999999)</f>
        <v>8.1777999999999995</v>
      </c>
      <c r="J123" s="5">
        <f ca="1">MIN(INDEX(choosen!$D$13:$P$317,$D123,J$80)+NOT($G$1)*999999,INDEX(choosen!$T$13:$AF$317,$D123,J$80)+NOT($H$1)*999999,INDEX(choosen!$AJ$13:$AV$317,$D123,J$80)+NOT($I$1)*999999,INDEX(choosen!$AZ$13:$BL$317,$D123,J$80)+NOT($J$1)*999999)</f>
        <v>6.3869999999999996</v>
      </c>
      <c r="K123" s="5">
        <f ca="1">MIN(INDEX(choosen!$D$13:$P$317,$D123,K$80)+NOT($G$1)*999999,INDEX(choosen!$T$13:$AF$317,$D123,K$80)+NOT($H$1)*999999,INDEX(choosen!$AJ$13:$AV$317,$D123,K$80)+NOT($I$1)*999999,INDEX(choosen!$AZ$13:$BL$317,$D123,K$80)+NOT($J$1)*999999)</f>
        <v>3.9661</v>
      </c>
      <c r="L123" s="5">
        <f ca="1">MIN(INDEX(choosen!$D$13:$P$317,$D123,L$80)+NOT($G$1)*999999,INDEX(choosen!$T$13:$AF$317,$D123,L$80)+NOT($H$1)*999999,INDEX(choosen!$AJ$13:$AV$317,$D123,L$80)+NOT($I$1)*999999,INDEX(choosen!$AZ$13:$BL$317,$D123,L$80)+NOT($J$1)*999999)</f>
        <v>2.7221000000000002</v>
      </c>
      <c r="M123" s="5">
        <f ca="1">MIN(INDEX(choosen!$D$13:$P$317,$D123,M$80)+NOT($G$1)*999999,INDEX(choosen!$T$13:$AF$317,$D123,M$80)+NOT($H$1)*999999,INDEX(choosen!$AJ$13:$AV$317,$D123,M$80)+NOT($I$1)*999999,INDEX(choosen!$AZ$13:$BL$317,$D123,M$80)+NOT($J$1)*999999)</f>
        <v>1.9095</v>
      </c>
      <c r="N123" s="5">
        <f ca="1">MIN(INDEX(choosen!$D$13:$P$317,$D123,N$80)+NOT($G$1)*999999,INDEX(choosen!$T$13:$AF$317,$D123,N$80)+NOT($H$1)*999999,INDEX(choosen!$AJ$13:$AV$317,$D123,N$80)+NOT($I$1)*999999,INDEX(choosen!$AZ$13:$BL$317,$D123,N$80)+NOT($J$1)*999999)</f>
        <v>1.36</v>
      </c>
      <c r="O123" s="5">
        <f ca="1">MIN(INDEX(choosen!$D$13:$P$317,$D123,O$80)+NOT($G$1)*999999,INDEX(choosen!$T$13:$AF$317,$D123,O$80)+NOT($H$1)*999999,INDEX(choosen!$AJ$13:$AV$317,$D123,O$80)+NOT($I$1)*999999,INDEX(choosen!$AZ$13:$BL$317,$D123,O$80)+NOT($J$1)*999999)</f>
        <v>1.0741000000000001</v>
      </c>
      <c r="P123" s="5">
        <f ca="1">MIN(INDEX(choosen!$D$13:$P$317,$D123,P$80)+NOT($G$1)*999999,INDEX(choosen!$T$13:$AF$317,$D123,P$80)+NOT($H$1)*999999,INDEX(choosen!$AJ$13:$AV$317,$D123,P$80)+NOT($I$1)*999999,INDEX(choosen!$AZ$13:$BL$317,$D123,P$80)+NOT($J$1)*999999)</f>
        <v>0.84299999999999997</v>
      </c>
      <c r="Q123" s="5">
        <f ca="1">MIN(INDEX(choosen!$D$13:$P$317,$D123,Q$80)+NOT($G$1)*999999,INDEX(choosen!$T$13:$AF$317,$D123,Q$80)+NOT($H$1)*999999,INDEX(choosen!$AJ$13:$AV$317,$D123,Q$80)+NOT($I$1)*999999,INDEX(choosen!$AZ$13:$BL$317,$D123,Q$80)+NOT($J$1)*999999)</f>
        <v>0.85899999999999999</v>
      </c>
      <c r="R123" s="5">
        <f ca="1">MIN(INDEX(choosen!$D$13:$P$317,$D123,R$80)+NOT($G$1)*999999,INDEX(choosen!$T$13:$AF$317,$D123,R$80)+NOT($H$1)*999999,INDEX(choosen!$AJ$13:$AV$317,$D123,R$80)+NOT($I$1)*999999,INDEX(choosen!$AZ$13:$BL$317,$D123,R$80)+NOT($J$1)*999999)</f>
        <v>40.791500000000006</v>
      </c>
      <c r="S123" s="6">
        <f ca="1">100*R123/R117</f>
        <v>108.16870409164434</v>
      </c>
      <c r="T123" s="6"/>
      <c r="U123">
        <v>5</v>
      </c>
      <c r="V123">
        <v>5</v>
      </c>
    </row>
    <row r="124" spans="2:24" x14ac:dyDescent="0.25">
      <c r="B124" s="2">
        <v>5</v>
      </c>
      <c r="C124" s="2">
        <f t="shared" ref="C124:C125" si="18">$C$45</f>
        <v>5</v>
      </c>
      <c r="D124" s="2">
        <f t="shared" si="9"/>
        <v>25</v>
      </c>
      <c r="E124" s="2" t="str">
        <f t="shared" ref="E124" si="19">CONCATENATE(INDEX($C$39:$C$43,C124), " Average")</f>
        <v>2050 Average</v>
      </c>
      <c r="F124" s="5">
        <f ca="1">(INDEX(choosen!$D$13:$P$317,$D124,F$80)*$G$1+INDEX(choosen!$T$13:$AF$317,$D124,F$80)*$H$1+INDEX(choosen!$AJ$13:$AV$317,$D124,F$80)*$I$1+INDEX(choosen!$AZ$13:$BL$317,$D124,F$80)*$J$1)/$K$1</f>
        <v>1.63035</v>
      </c>
      <c r="G124" s="5">
        <f ca="1">(INDEX(choosen!$D$13:$P$317,$D124,G$80)*$G$1+INDEX(choosen!$T$13:$AF$317,$D124,G$80)*$H$1+INDEX(choosen!$AJ$13:$AV$317,$D124,G$80)*$I$1+INDEX(choosen!$AZ$13:$BL$317,$D124,G$80)*$J$1)/$K$1</f>
        <v>4.073175</v>
      </c>
      <c r="H124" s="5">
        <f ca="1">(INDEX(choosen!$D$13:$P$317,$D124,H$80)*$G$1+INDEX(choosen!$T$13:$AF$317,$D124,H$80)*$H$1+INDEX(choosen!$AJ$13:$AV$317,$D124,H$80)*$I$1+INDEX(choosen!$AZ$13:$BL$317,$D124,H$80)*$J$1)/$K$1</f>
        <v>8.6016999999999992</v>
      </c>
      <c r="I124" s="5">
        <f ca="1">(INDEX(choosen!$D$13:$P$317,$D124,I$80)*$G$1+INDEX(choosen!$T$13:$AF$317,$D124,I$80)*$H$1+INDEX(choosen!$AJ$13:$AV$317,$D124,I$80)*$I$1+INDEX(choosen!$AZ$13:$BL$317,$D124,I$80)*$J$1)/$K$1</f>
        <v>9.2509999999999994</v>
      </c>
      <c r="J124" s="5">
        <f ca="1">(INDEX(choosen!$D$13:$P$317,$D124,J$80)*$G$1+INDEX(choosen!$T$13:$AF$317,$D124,J$80)*$H$1+INDEX(choosen!$AJ$13:$AV$317,$D124,J$80)*$I$1+INDEX(choosen!$AZ$13:$BL$317,$D124,J$80)*$J$1)/$K$1</f>
        <v>8.381924999999999</v>
      </c>
      <c r="K124" s="5">
        <f ca="1">(INDEX(choosen!$D$13:$P$317,$D124,K$80)*$G$1+INDEX(choosen!$T$13:$AF$317,$D124,K$80)*$H$1+INDEX(choosen!$AJ$13:$AV$317,$D124,K$80)*$I$1+INDEX(choosen!$AZ$13:$BL$317,$D124,K$80)*$J$1)/$K$1</f>
        <v>5.1859000000000002</v>
      </c>
      <c r="L124" s="5">
        <f ca="1">(INDEX(choosen!$D$13:$P$317,$D124,L$80)*$G$1+INDEX(choosen!$T$13:$AF$317,$D124,L$80)*$H$1+INDEX(choosen!$AJ$13:$AV$317,$D124,L$80)*$I$1+INDEX(choosen!$AZ$13:$BL$317,$D124,L$80)*$J$1)/$K$1</f>
        <v>3.4530000000000003</v>
      </c>
      <c r="M124" s="5">
        <f ca="1">(INDEX(choosen!$D$13:$P$317,$D124,M$80)*$G$1+INDEX(choosen!$T$13:$AF$317,$D124,M$80)*$H$1+INDEX(choosen!$AJ$13:$AV$317,$D124,M$80)*$I$1+INDEX(choosen!$AZ$13:$BL$317,$D124,M$80)*$J$1)/$K$1</f>
        <v>2.369075</v>
      </c>
      <c r="N124" s="5">
        <f ca="1">(INDEX(choosen!$D$13:$P$317,$D124,N$80)*$G$1+INDEX(choosen!$T$13:$AF$317,$D124,N$80)*$H$1+INDEX(choosen!$AJ$13:$AV$317,$D124,N$80)*$I$1+INDEX(choosen!$AZ$13:$BL$317,$D124,N$80)*$J$1)/$K$1</f>
        <v>1.66425</v>
      </c>
      <c r="O124" s="5">
        <f ca="1">(INDEX(choosen!$D$13:$P$317,$D124,O$80)*$G$1+INDEX(choosen!$T$13:$AF$317,$D124,O$80)*$H$1+INDEX(choosen!$AJ$13:$AV$317,$D124,O$80)*$I$1+INDEX(choosen!$AZ$13:$BL$317,$D124,O$80)*$J$1)/$K$1</f>
        <v>1.298775</v>
      </c>
      <c r="P124" s="5">
        <f ca="1">(INDEX(choosen!$D$13:$P$317,$D124,P$80)*$G$1+INDEX(choosen!$T$13:$AF$317,$D124,P$80)*$H$1+INDEX(choosen!$AJ$13:$AV$317,$D124,P$80)*$I$1+INDEX(choosen!$AZ$13:$BL$317,$D124,P$80)*$J$1)/$K$1</f>
        <v>1.011325</v>
      </c>
      <c r="Q124" s="5">
        <f ca="1">(INDEX(choosen!$D$13:$P$317,$D124,Q$80)*$G$1+INDEX(choosen!$T$13:$AF$317,$D124,Q$80)*$H$1+INDEX(choosen!$AJ$13:$AV$317,$D124,Q$80)*$I$1+INDEX(choosen!$AZ$13:$BL$317,$D124,Q$80)*$J$1)/$K$1</f>
        <v>1.042975</v>
      </c>
      <c r="R124" s="5">
        <f ca="1">(INDEX(choosen!$D$13:$P$317,$D124,R$80)*$G$1+INDEX(choosen!$T$13:$AF$317,$D124,R$80)*$H$1+INDEX(choosen!$AJ$13:$AV$317,$D124,R$80)*$I$1+INDEX(choosen!$AZ$13:$BL$317,$D124,R$80)*$J$1)/$K$1</f>
        <v>47.963450000000002</v>
      </c>
      <c r="S124" s="7">
        <f ca="1">100*R124/R118</f>
        <v>102.8150453722356</v>
      </c>
      <c r="T124" s="7"/>
      <c r="U124">
        <v>5</v>
      </c>
      <c r="V124">
        <v>5</v>
      </c>
    </row>
    <row r="125" spans="2:24" x14ac:dyDescent="0.25">
      <c r="B125" s="2">
        <v>5</v>
      </c>
      <c r="C125" s="2">
        <f t="shared" si="18"/>
        <v>5</v>
      </c>
      <c r="D125" s="2">
        <f t="shared" si="9"/>
        <v>25</v>
      </c>
      <c r="E125" s="2" t="str">
        <f>CONCATENATE(INDEX($C$39:$C$43,C125), " Max")</f>
        <v>2050 Max</v>
      </c>
      <c r="F125" s="5">
        <f ca="1">MAX(INDEX(choosen!$D$13:$P$317,$D123,F$80)-NOT($G$1)*999999,INDEX(choosen!$T$13:$AF$317,$D123,F$80)-NOT($H$1)*999999,INDEX(choosen!$AJ$13:$AV$317,$D123,F$80)-NOT($I$1)*999999,INDEX(choosen!$AZ$13:$BL$317,$D123,F$80)-NOT($J$1)*999999)</f>
        <v>2.5392999999999999</v>
      </c>
      <c r="G125" s="5">
        <f ca="1">MAX(INDEX(choosen!$D$13:$P$317,$D123,G$80)-NOT($G$1)*999999,INDEX(choosen!$T$13:$AF$317,$D123,G$80)-NOT($H$1)*999999,INDEX(choosen!$AJ$13:$AV$317,$D123,G$80)-NOT($I$1)*999999,INDEX(choosen!$AZ$13:$BL$317,$D123,G$80)-NOT($J$1)*999999)</f>
        <v>4.9489000000000001</v>
      </c>
      <c r="H125" s="5">
        <f ca="1">MAX(INDEX(choosen!$D$13:$P$317,$D123,H$80)-NOT($G$1)*999999,INDEX(choosen!$T$13:$AF$317,$D123,H$80)-NOT($H$1)*999999,INDEX(choosen!$AJ$13:$AV$317,$D123,H$80)-NOT($I$1)*999999,INDEX(choosen!$AZ$13:$BL$317,$D123,H$80)-NOT($J$1)*999999)</f>
        <v>9.3560999999999996</v>
      </c>
      <c r="I125" s="5">
        <f ca="1">MAX(INDEX(choosen!$D$13:$P$317,$D123,I$80)-NOT($G$1)*999999,INDEX(choosen!$T$13:$AF$317,$D123,I$80)-NOT($H$1)*999999,INDEX(choosen!$AJ$13:$AV$317,$D123,I$80)-NOT($I$1)*999999,INDEX(choosen!$AZ$13:$BL$317,$D123,I$80)-NOT($J$1)*999999)</f>
        <v>10.8963</v>
      </c>
      <c r="J125" s="5">
        <f ca="1">MAX(INDEX(choosen!$D$13:$P$317,$D123,J$80)-NOT($G$1)*999999,INDEX(choosen!$T$13:$AF$317,$D123,J$80)-NOT($H$1)*999999,INDEX(choosen!$AJ$13:$AV$317,$D123,J$80)-NOT($I$1)*999999,INDEX(choosen!$AZ$13:$BL$317,$D123,J$80)-NOT($J$1)*999999)</f>
        <v>10.743399999999999</v>
      </c>
      <c r="K125" s="5">
        <f ca="1">MAX(INDEX(choosen!$D$13:$P$317,$D123,K$80)-NOT($G$1)*999999,INDEX(choosen!$T$13:$AF$317,$D123,K$80)-NOT($H$1)*999999,INDEX(choosen!$AJ$13:$AV$317,$D123,K$80)-NOT($I$1)*999999,INDEX(choosen!$AZ$13:$BL$317,$D123,K$80)-NOT($J$1)*999999)</f>
        <v>6.4057000000000004</v>
      </c>
      <c r="L125" s="5">
        <f ca="1">MAX(INDEX(choosen!$D$13:$P$317,$D123,L$80)-NOT($G$1)*999999,INDEX(choosen!$T$13:$AF$317,$D123,L$80)-NOT($H$1)*999999,INDEX(choosen!$AJ$13:$AV$317,$D123,L$80)-NOT($I$1)*999999,INDEX(choosen!$AZ$13:$BL$317,$D123,L$80)-NOT($J$1)*999999)</f>
        <v>4.1489000000000003</v>
      </c>
      <c r="M125" s="5">
        <f ca="1">MAX(INDEX(choosen!$D$13:$P$317,$D123,M$80)-NOT($G$1)*999999,INDEX(choosen!$T$13:$AF$317,$D123,M$80)-NOT($H$1)*999999,INDEX(choosen!$AJ$13:$AV$317,$D123,M$80)-NOT($I$1)*999999,INDEX(choosen!$AZ$13:$BL$317,$D123,M$80)-NOT($J$1)*999999)</f>
        <v>2.794</v>
      </c>
      <c r="N125" s="5">
        <f ca="1">MAX(INDEX(choosen!$D$13:$P$317,$D123,N$80)-NOT($G$1)*999999,INDEX(choosen!$T$13:$AF$317,$D123,N$80)-NOT($H$1)*999999,INDEX(choosen!$AJ$13:$AV$317,$D123,N$80)-NOT($I$1)*999999,INDEX(choosen!$AZ$13:$BL$317,$D123,N$80)-NOT($J$1)*999999)</f>
        <v>1.9357</v>
      </c>
      <c r="O125" s="5">
        <f ca="1">MAX(INDEX(choosen!$D$13:$P$317,$D123,O$80)-NOT($G$1)*999999,INDEX(choosen!$T$13:$AF$317,$D123,O$80)-NOT($H$1)*999999,INDEX(choosen!$AJ$13:$AV$317,$D123,O$80)-NOT($I$1)*999999,INDEX(choosen!$AZ$13:$BL$317,$D123,O$80)-NOT($J$1)*999999)</f>
        <v>1.4888999999999999</v>
      </c>
      <c r="P125" s="5">
        <f ca="1">MAX(INDEX(choosen!$D$13:$P$317,$D123,P$80)-NOT($G$1)*999999,INDEX(choosen!$T$13:$AF$317,$D123,P$80)-NOT($H$1)*999999,INDEX(choosen!$AJ$13:$AV$317,$D123,P$80)-NOT($I$1)*999999,INDEX(choosen!$AZ$13:$BL$317,$D123,P$80)-NOT($J$1)*999999)</f>
        <v>1.1469</v>
      </c>
      <c r="Q125" s="5">
        <f ca="1">MAX(INDEX(choosen!$D$13:$P$317,$D123,Q$80)-NOT($G$1)*999999,INDEX(choosen!$T$13:$AF$317,$D123,Q$80)-NOT($H$1)*999999,INDEX(choosen!$AJ$13:$AV$317,$D123,Q$80)-NOT($I$1)*999999,INDEX(choosen!$AZ$13:$BL$317,$D123,Q$80)-NOT($J$1)*999999)</f>
        <v>1.246</v>
      </c>
      <c r="R125" s="5">
        <f ca="1">MAX(INDEX(choosen!$D$13:$P$317,$D123,R$80)-NOT($G$1)*999999,INDEX(choosen!$T$13:$AF$317,$D123,R$80)-NOT($H$1)*999999,INDEX(choosen!$AJ$13:$AV$317,$D123,R$80)-NOT($I$1)*999999,INDEX(choosen!$AZ$13:$BL$317,$D123,R$80)-NOT($J$1)*999999)</f>
        <v>55.397399999999998</v>
      </c>
      <c r="S125" s="6">
        <f ca="1">100*R125/R119</f>
        <v>107.63590156098809</v>
      </c>
      <c r="T125" s="6"/>
      <c r="U125">
        <v>5</v>
      </c>
      <c r="V125">
        <v>5</v>
      </c>
    </row>
    <row r="126" spans="2:24" x14ac:dyDescent="0.25">
      <c r="B126" s="2">
        <v>6</v>
      </c>
      <c r="C126" s="2">
        <v>1</v>
      </c>
      <c r="D126" s="2">
        <f t="shared" si="9"/>
        <v>26</v>
      </c>
      <c r="E126" s="2" t="s">
        <v>130</v>
      </c>
      <c r="F126" s="5">
        <f ca="1">MIN(INDEX(choosen!$D$13:$P$317,$D126,F$80)+NOT($G$1)*999999,INDEX(choosen!$T$13:$AF$317,$D126,F$80)+NOT($H$1)*999999,INDEX(choosen!$AJ$13:$AV$317,$D126,F$80)+NOT($I$1)*999999,INDEX(choosen!$AZ$13:$BL$317,$D126,F$80)+NOT($J$1)*999999)</f>
        <v>0.25540000000000002</v>
      </c>
      <c r="G126" s="5">
        <f ca="1">MIN(INDEX(choosen!$D$13:$P$317,$D126,G$80)+NOT($G$1)*999999,INDEX(choosen!$T$13:$AF$317,$D126,G$80)+NOT($H$1)*999999,INDEX(choosen!$AJ$13:$AV$317,$D126,G$80)+NOT($I$1)*999999,INDEX(choosen!$AZ$13:$BL$317,$D126,G$80)+NOT($J$1)*999999)</f>
        <v>0.2369</v>
      </c>
      <c r="H126" s="5">
        <f ca="1">MIN(INDEX(choosen!$D$13:$P$317,$D126,H$80)+NOT($G$1)*999999,INDEX(choosen!$T$13:$AF$317,$D126,H$80)+NOT($H$1)*999999,INDEX(choosen!$AJ$13:$AV$317,$D126,H$80)+NOT($I$1)*999999,INDEX(choosen!$AZ$13:$BL$317,$D126,H$80)+NOT($J$1)*999999)</f>
        <v>0.35680000000000001</v>
      </c>
      <c r="I126" s="5">
        <f ca="1">MIN(INDEX(choosen!$D$13:$P$317,$D126,I$80)+NOT($G$1)*999999,INDEX(choosen!$T$13:$AF$317,$D126,I$80)+NOT($H$1)*999999,INDEX(choosen!$AJ$13:$AV$317,$D126,I$80)+NOT($I$1)*999999,INDEX(choosen!$AZ$13:$BL$317,$D126,I$80)+NOT($J$1)*999999)</f>
        <v>0.47139999999999999</v>
      </c>
      <c r="J126" s="5">
        <f ca="1">MIN(INDEX(choosen!$D$13:$P$317,$D126,J$80)+NOT($G$1)*999999,INDEX(choosen!$T$13:$AF$317,$D126,J$80)+NOT($H$1)*999999,INDEX(choosen!$AJ$13:$AV$317,$D126,J$80)+NOT($I$1)*999999,INDEX(choosen!$AZ$13:$BL$317,$D126,J$80)+NOT($J$1)*999999)</f>
        <v>0.40670000000000001</v>
      </c>
      <c r="K126" s="5">
        <f ca="1">MIN(INDEX(choosen!$D$13:$P$317,$D126,K$80)+NOT($G$1)*999999,INDEX(choosen!$T$13:$AF$317,$D126,K$80)+NOT($H$1)*999999,INDEX(choosen!$AJ$13:$AV$317,$D126,K$80)+NOT($I$1)*999999,INDEX(choosen!$AZ$13:$BL$317,$D126,K$80)+NOT($J$1)*999999)</f>
        <v>0.32079999999999997</v>
      </c>
      <c r="L126" s="5">
        <f ca="1">MIN(INDEX(choosen!$D$13:$P$317,$D126,L$80)+NOT($G$1)*999999,INDEX(choosen!$T$13:$AF$317,$D126,L$80)+NOT($H$1)*999999,INDEX(choosen!$AJ$13:$AV$317,$D126,L$80)+NOT($I$1)*999999,INDEX(choosen!$AZ$13:$BL$317,$D126,L$80)+NOT($J$1)*999999)</f>
        <v>0.27439999999999998</v>
      </c>
      <c r="M126" s="5">
        <f ca="1">MIN(INDEX(choosen!$D$13:$P$317,$D126,M$80)+NOT($G$1)*999999,INDEX(choosen!$T$13:$AF$317,$D126,M$80)+NOT($H$1)*999999,INDEX(choosen!$AJ$13:$AV$317,$D126,M$80)+NOT($I$1)*999999,INDEX(choosen!$AZ$13:$BL$317,$D126,M$80)+NOT($J$1)*999999)</f>
        <v>0.2238</v>
      </c>
      <c r="N126" s="5">
        <f ca="1">MIN(INDEX(choosen!$D$13:$P$317,$D126,N$80)+NOT($G$1)*999999,INDEX(choosen!$T$13:$AF$317,$D126,N$80)+NOT($H$1)*999999,INDEX(choosen!$AJ$13:$AV$317,$D126,N$80)+NOT($I$1)*999999,INDEX(choosen!$AZ$13:$BL$317,$D126,N$80)+NOT($J$1)*999999)</f>
        <v>0.1726</v>
      </c>
      <c r="O126" s="5">
        <f ca="1">MIN(INDEX(choosen!$D$13:$P$317,$D126,O$80)+NOT($G$1)*999999,INDEX(choosen!$T$13:$AF$317,$D126,O$80)+NOT($H$1)*999999,INDEX(choosen!$AJ$13:$AV$317,$D126,O$80)+NOT($I$1)*999999,INDEX(choosen!$AZ$13:$BL$317,$D126,O$80)+NOT($J$1)*999999)</f>
        <v>0.14169999999999999</v>
      </c>
      <c r="P126" s="5">
        <f ca="1">MIN(INDEX(choosen!$D$13:$P$317,$D126,P$80)+NOT($G$1)*999999,INDEX(choosen!$T$13:$AF$317,$D126,P$80)+NOT($H$1)*999999,INDEX(choosen!$AJ$13:$AV$317,$D126,P$80)+NOT($I$1)*999999,INDEX(choosen!$AZ$13:$BL$317,$D126,P$80)+NOT($J$1)*999999)</f>
        <v>0.1193</v>
      </c>
      <c r="Q126" s="5">
        <f ca="1">MIN(INDEX(choosen!$D$13:$P$317,$D126,Q$80)+NOT($G$1)*999999,INDEX(choosen!$T$13:$AF$317,$D126,Q$80)+NOT($H$1)*999999,INDEX(choosen!$AJ$13:$AV$317,$D126,Q$80)+NOT($I$1)*999999,INDEX(choosen!$AZ$13:$BL$317,$D126,Q$80)+NOT($J$1)*999999)</f>
        <v>0.13450000000000001</v>
      </c>
      <c r="R126" s="5">
        <f ca="1">MIN(INDEX(choosen!$D$13:$P$317,$D126,R$80)+NOT($G$1)*999999,INDEX(choosen!$T$13:$AF$317,$D126,R$80)+NOT($H$1)*999999,INDEX(choosen!$AJ$13:$AV$317,$D126,R$80)+NOT($I$1)*999999,INDEX(choosen!$AZ$13:$BL$317,$D126,R$80)+NOT($J$1)*999999)</f>
        <v>3.2921000000000005</v>
      </c>
      <c r="S126" s="6"/>
      <c r="T126" s="6"/>
      <c r="U126">
        <v>6</v>
      </c>
      <c r="V126">
        <v>1</v>
      </c>
    </row>
    <row r="127" spans="2:24" x14ac:dyDescent="0.25">
      <c r="B127" s="2">
        <v>6</v>
      </c>
      <c r="C127" s="2">
        <v>1</v>
      </c>
      <c r="D127" s="2">
        <f t="shared" si="9"/>
        <v>26</v>
      </c>
      <c r="E127" s="2" t="s">
        <v>125</v>
      </c>
      <c r="F127" s="5">
        <f ca="1">(INDEX(choosen!$D$13:$P$317,$D127,F$80)*$G$1+INDEX(choosen!$T$13:$AF$317,$D127,F$80)*$H$1+INDEX(choosen!$AJ$13:$AV$317,$D127,F$80)*$I$1+INDEX(choosen!$AZ$13:$BL$317,$D127,F$80)*$J$1)/$K$1</f>
        <v>0.29980000000000001</v>
      </c>
      <c r="G127" s="5">
        <f ca="1">(INDEX(choosen!$D$13:$P$317,$D127,G$80)*$G$1+INDEX(choosen!$T$13:$AF$317,$D127,G$80)*$H$1+INDEX(choosen!$AJ$13:$AV$317,$D127,G$80)*$I$1+INDEX(choosen!$AZ$13:$BL$317,$D127,G$80)*$J$1)/$K$1</f>
        <v>0.37145</v>
      </c>
      <c r="H127" s="5">
        <f ca="1">(INDEX(choosen!$D$13:$P$317,$D127,H$80)*$G$1+INDEX(choosen!$T$13:$AF$317,$D127,H$80)*$H$1+INDEX(choosen!$AJ$13:$AV$317,$D127,H$80)*$I$1+INDEX(choosen!$AZ$13:$BL$317,$D127,H$80)*$J$1)/$K$1</f>
        <v>0.68159999999999998</v>
      </c>
      <c r="I127" s="5">
        <f ca="1">(INDEX(choosen!$D$13:$P$317,$D127,I$80)*$G$1+INDEX(choosen!$T$13:$AF$317,$D127,I$80)*$H$1+INDEX(choosen!$AJ$13:$AV$317,$D127,I$80)*$I$1+INDEX(choosen!$AZ$13:$BL$317,$D127,I$80)*$J$1)/$K$1</f>
        <v>0.76737499999999992</v>
      </c>
      <c r="J127" s="5">
        <f ca="1">(INDEX(choosen!$D$13:$P$317,$D127,J$80)*$G$1+INDEX(choosen!$T$13:$AF$317,$D127,J$80)*$H$1+INDEX(choosen!$AJ$13:$AV$317,$D127,J$80)*$I$1+INDEX(choosen!$AZ$13:$BL$317,$D127,J$80)*$J$1)/$K$1</f>
        <v>0.78739999999999988</v>
      </c>
      <c r="K127" s="5">
        <f ca="1">(INDEX(choosen!$D$13:$P$317,$D127,K$80)*$G$1+INDEX(choosen!$T$13:$AF$317,$D127,K$80)*$H$1+INDEX(choosen!$AJ$13:$AV$317,$D127,K$80)*$I$1+INDEX(choosen!$AZ$13:$BL$317,$D127,K$80)*$J$1)/$K$1</f>
        <v>0.62460000000000004</v>
      </c>
      <c r="L127" s="5">
        <f ca="1">(INDEX(choosen!$D$13:$P$317,$D127,L$80)*$G$1+INDEX(choosen!$T$13:$AF$317,$D127,L$80)*$H$1+INDEX(choosen!$AJ$13:$AV$317,$D127,L$80)*$I$1+INDEX(choosen!$AZ$13:$BL$317,$D127,L$80)*$J$1)/$K$1</f>
        <v>0.52907499999999996</v>
      </c>
      <c r="M127" s="5">
        <f ca="1">(INDEX(choosen!$D$13:$P$317,$D127,M$80)*$G$1+INDEX(choosen!$T$13:$AF$317,$D127,M$80)*$H$1+INDEX(choosen!$AJ$13:$AV$317,$D127,M$80)*$I$1+INDEX(choosen!$AZ$13:$BL$317,$D127,M$80)*$J$1)/$K$1</f>
        <v>0.43285000000000001</v>
      </c>
      <c r="N127" s="5">
        <f ca="1">(INDEX(choosen!$D$13:$P$317,$D127,N$80)*$G$1+INDEX(choosen!$T$13:$AF$317,$D127,N$80)*$H$1+INDEX(choosen!$AJ$13:$AV$317,$D127,N$80)*$I$1+INDEX(choosen!$AZ$13:$BL$317,$D127,N$80)*$J$1)/$K$1</f>
        <v>0.34147500000000003</v>
      </c>
      <c r="O127" s="5">
        <f ca="1">(INDEX(choosen!$D$13:$P$317,$D127,O$80)*$G$1+INDEX(choosen!$T$13:$AF$317,$D127,O$80)*$H$1+INDEX(choosen!$AJ$13:$AV$317,$D127,O$80)*$I$1+INDEX(choosen!$AZ$13:$BL$317,$D127,O$80)*$J$1)/$K$1</f>
        <v>0.29049999999999998</v>
      </c>
      <c r="P127" s="5">
        <f ca="1">(INDEX(choosen!$D$13:$P$317,$D127,P$80)*$G$1+INDEX(choosen!$T$13:$AF$317,$D127,P$80)*$H$1+INDEX(choosen!$AJ$13:$AV$317,$D127,P$80)*$I$1+INDEX(choosen!$AZ$13:$BL$317,$D127,P$80)*$J$1)/$K$1</f>
        <v>0.24484999999999998</v>
      </c>
      <c r="Q127" s="5">
        <f ca="1">(INDEX(choosen!$D$13:$P$317,$D127,Q$80)*$G$1+INDEX(choosen!$T$13:$AF$317,$D127,Q$80)*$H$1+INDEX(choosen!$AJ$13:$AV$317,$D127,Q$80)*$I$1+INDEX(choosen!$AZ$13:$BL$317,$D127,Q$80)*$J$1)/$K$1</f>
        <v>0.25330000000000003</v>
      </c>
      <c r="R127" s="5">
        <f ca="1">(INDEX(choosen!$D$13:$P$317,$D127,R$80)*$G$1+INDEX(choosen!$T$13:$AF$317,$D127,R$80)*$H$1+INDEX(choosen!$AJ$13:$AV$317,$D127,R$80)*$I$1+INDEX(choosen!$AZ$13:$BL$317,$D127,R$80)*$J$1)/$K$1</f>
        <v>5.6242749999999999</v>
      </c>
      <c r="S127" s="6"/>
      <c r="T127" s="6"/>
      <c r="U127">
        <v>6</v>
      </c>
      <c r="V127">
        <v>1</v>
      </c>
    </row>
    <row r="128" spans="2:24" x14ac:dyDescent="0.25">
      <c r="B128" s="2">
        <v>6</v>
      </c>
      <c r="C128" s="2">
        <v>1</v>
      </c>
      <c r="D128" s="2">
        <f t="shared" si="9"/>
        <v>26</v>
      </c>
      <c r="E128" s="2" t="s">
        <v>131</v>
      </c>
      <c r="F128" s="5">
        <f ca="1">MAX(INDEX(choosen!$D$13:$P$317,$D126,F$80)-NOT($G$1)*999999,INDEX(choosen!$T$13:$AF$317,$D126,F$80)-NOT($H$1)*999999,INDEX(choosen!$AJ$13:$AV$317,$D126,F$80)-NOT($I$1)*999999,INDEX(choosen!$AZ$13:$BL$317,$D126,F$80)-NOT($J$1)*999999)</f>
        <v>0.39169999999999999</v>
      </c>
      <c r="G128" s="5">
        <f ca="1">MAX(INDEX(choosen!$D$13:$P$317,$D126,G$80)-NOT($G$1)*999999,INDEX(choosen!$T$13:$AF$317,$D126,G$80)-NOT($H$1)*999999,INDEX(choosen!$AJ$13:$AV$317,$D126,G$80)-NOT($I$1)*999999,INDEX(choosen!$AZ$13:$BL$317,$D126,G$80)-NOT($J$1)*999999)</f>
        <v>0.56840000000000002</v>
      </c>
      <c r="H128" s="5">
        <f ca="1">MAX(INDEX(choosen!$D$13:$P$317,$D126,H$80)-NOT($G$1)*999999,INDEX(choosen!$T$13:$AF$317,$D126,H$80)-NOT($H$1)*999999,INDEX(choosen!$AJ$13:$AV$317,$D126,H$80)-NOT($I$1)*999999,INDEX(choosen!$AZ$13:$BL$317,$D126,H$80)-NOT($J$1)*999999)</f>
        <v>0.97699999999999998</v>
      </c>
      <c r="I128" s="5">
        <f ca="1">MAX(INDEX(choosen!$D$13:$P$317,$D126,I$80)-NOT($G$1)*999999,INDEX(choosen!$T$13:$AF$317,$D126,I$80)-NOT($H$1)*999999,INDEX(choosen!$AJ$13:$AV$317,$D126,I$80)-NOT($I$1)*999999,INDEX(choosen!$AZ$13:$BL$317,$D126,I$80)-NOT($J$1)*999999)</f>
        <v>1.0088999999999999</v>
      </c>
      <c r="J128" s="5">
        <f ca="1">MAX(INDEX(choosen!$D$13:$P$317,$D126,J$80)-NOT($G$1)*999999,INDEX(choosen!$T$13:$AF$317,$D126,J$80)-NOT($H$1)*999999,INDEX(choosen!$AJ$13:$AV$317,$D126,J$80)-NOT($I$1)*999999,INDEX(choosen!$AZ$13:$BL$317,$D126,J$80)-NOT($J$1)*999999)</f>
        <v>1.0206</v>
      </c>
      <c r="K128" s="5">
        <f ca="1">MAX(INDEX(choosen!$D$13:$P$317,$D126,K$80)-NOT($G$1)*999999,INDEX(choosen!$T$13:$AF$317,$D126,K$80)-NOT($H$1)*999999,INDEX(choosen!$AJ$13:$AV$317,$D126,K$80)-NOT($I$1)*999999,INDEX(choosen!$AZ$13:$BL$317,$D126,K$80)-NOT($J$1)*999999)</f>
        <v>0.80110000000000003</v>
      </c>
      <c r="L128" s="5">
        <f ca="1">MAX(INDEX(choosen!$D$13:$P$317,$D126,L$80)-NOT($G$1)*999999,INDEX(choosen!$T$13:$AF$317,$D126,L$80)-NOT($H$1)*999999,INDEX(choosen!$AJ$13:$AV$317,$D126,L$80)-NOT($I$1)*999999,INDEX(choosen!$AZ$13:$BL$317,$D126,L$80)-NOT($J$1)*999999)</f>
        <v>0.67800000000000005</v>
      </c>
      <c r="M128" s="5">
        <f ca="1">MAX(INDEX(choosen!$D$13:$P$317,$D126,M$80)-NOT($G$1)*999999,INDEX(choosen!$T$13:$AF$317,$D126,M$80)-NOT($H$1)*999999,INDEX(choosen!$AJ$13:$AV$317,$D126,M$80)-NOT($I$1)*999999,INDEX(choosen!$AZ$13:$BL$317,$D126,M$80)-NOT($J$1)*999999)</f>
        <v>0.55740000000000001</v>
      </c>
      <c r="N128" s="5">
        <f ca="1">MAX(INDEX(choosen!$D$13:$P$317,$D126,N$80)-NOT($G$1)*999999,INDEX(choosen!$T$13:$AF$317,$D126,N$80)-NOT($H$1)*999999,INDEX(choosen!$AJ$13:$AV$317,$D126,N$80)-NOT($I$1)*999999,INDEX(choosen!$AZ$13:$BL$317,$D126,N$80)-NOT($J$1)*999999)</f>
        <v>0.44550000000000001</v>
      </c>
      <c r="O128" s="5">
        <f ca="1">MAX(INDEX(choosen!$D$13:$P$317,$D126,O$80)-NOT($G$1)*999999,INDEX(choosen!$T$13:$AF$317,$D126,O$80)-NOT($H$1)*999999,INDEX(choosen!$AJ$13:$AV$317,$D126,O$80)-NOT($I$1)*999999,INDEX(choosen!$AZ$13:$BL$317,$D126,O$80)-NOT($J$1)*999999)</f>
        <v>0.38569999999999999</v>
      </c>
      <c r="P128" s="5">
        <f ca="1">MAX(INDEX(choosen!$D$13:$P$317,$D126,P$80)-NOT($G$1)*999999,INDEX(choosen!$T$13:$AF$317,$D126,P$80)-NOT($H$1)*999999,INDEX(choosen!$AJ$13:$AV$317,$D126,P$80)-NOT($I$1)*999999,INDEX(choosen!$AZ$13:$BL$317,$D126,P$80)-NOT($J$1)*999999)</f>
        <v>0.32769999999999999</v>
      </c>
      <c r="Q128" s="5">
        <f ca="1">MAX(INDEX(choosen!$D$13:$P$317,$D126,Q$80)-NOT($G$1)*999999,INDEX(choosen!$T$13:$AF$317,$D126,Q$80)-NOT($H$1)*999999,INDEX(choosen!$AJ$13:$AV$317,$D126,Q$80)-NOT($I$1)*999999,INDEX(choosen!$AZ$13:$BL$317,$D126,Q$80)-NOT($J$1)*999999)</f>
        <v>0.33360000000000001</v>
      </c>
      <c r="R128" s="5">
        <f ca="1">MAX(INDEX(choosen!$D$13:$P$317,$D126,R$80)-NOT($G$1)*999999,INDEX(choosen!$T$13:$AF$317,$D126,R$80)-NOT($H$1)*999999,INDEX(choosen!$AJ$13:$AV$317,$D126,R$80)-NOT($I$1)*999999,INDEX(choosen!$AZ$13:$BL$317,$D126,R$80)-NOT($J$1)*999999)</f>
        <v>7.3856999999999999</v>
      </c>
      <c r="S128" s="6"/>
      <c r="T128" s="6"/>
      <c r="U128">
        <v>6</v>
      </c>
      <c r="V128">
        <v>1</v>
      </c>
    </row>
    <row r="129" spans="2:36" x14ac:dyDescent="0.25">
      <c r="B129" s="2">
        <v>6</v>
      </c>
      <c r="C129" s="2">
        <v>3</v>
      </c>
      <c r="D129" s="2">
        <f t="shared" si="9"/>
        <v>28</v>
      </c>
      <c r="E129" s="2" t="s">
        <v>132</v>
      </c>
      <c r="F129" s="5">
        <f ca="1">MIN(INDEX(choosen!$D$13:$P$317,$D129,F$80)+NOT($G$1)*999999,INDEX(choosen!$T$13:$AF$317,$D129,F$80)+NOT($H$1)*999999,INDEX(choosen!$AJ$13:$AV$317,$D129,F$80)+NOT($I$1)*999999,INDEX(choosen!$AZ$13:$BL$317,$D129,F$80)+NOT($J$1)*999999)</f>
        <v>0.26950000000000002</v>
      </c>
      <c r="G129" s="5">
        <f ca="1">MIN(INDEX(choosen!$D$13:$P$317,$D129,G$80)+NOT($G$1)*999999,INDEX(choosen!$T$13:$AF$317,$D129,G$80)+NOT($H$1)*999999,INDEX(choosen!$AJ$13:$AV$317,$D129,G$80)+NOT($I$1)*999999,INDEX(choosen!$AZ$13:$BL$317,$D129,G$80)+NOT($J$1)*999999)</f>
        <v>0.29149999999999998</v>
      </c>
      <c r="H129" s="5">
        <f ca="1">MIN(INDEX(choosen!$D$13:$P$317,$D129,H$80)+NOT($G$1)*999999,INDEX(choosen!$T$13:$AF$317,$D129,H$80)+NOT($H$1)*999999,INDEX(choosen!$AJ$13:$AV$317,$D129,H$80)+NOT($I$1)*999999,INDEX(choosen!$AZ$13:$BL$317,$D129,H$80)+NOT($J$1)*999999)</f>
        <v>0.39</v>
      </c>
      <c r="I129" s="5">
        <f ca="1">MIN(INDEX(choosen!$D$13:$P$317,$D129,I$80)+NOT($G$1)*999999,INDEX(choosen!$T$13:$AF$317,$D129,I$80)+NOT($H$1)*999999,INDEX(choosen!$AJ$13:$AV$317,$D129,I$80)+NOT($I$1)*999999,INDEX(choosen!$AZ$13:$BL$317,$D129,I$80)+NOT($J$1)*999999)</f>
        <v>0.50670000000000004</v>
      </c>
      <c r="J129" s="5">
        <f ca="1">MIN(INDEX(choosen!$D$13:$P$317,$D129,J$80)+NOT($G$1)*999999,INDEX(choosen!$T$13:$AF$317,$D129,J$80)+NOT($H$1)*999999,INDEX(choosen!$AJ$13:$AV$317,$D129,J$80)+NOT($I$1)*999999,INDEX(choosen!$AZ$13:$BL$317,$D129,J$80)+NOT($J$1)*999999)</f>
        <v>0.57440000000000002</v>
      </c>
      <c r="K129" s="5">
        <f ca="1">MIN(INDEX(choosen!$D$13:$P$317,$D129,K$80)+NOT($G$1)*999999,INDEX(choosen!$T$13:$AF$317,$D129,K$80)+NOT($H$1)*999999,INDEX(choosen!$AJ$13:$AV$317,$D129,K$80)+NOT($I$1)*999999,INDEX(choosen!$AZ$13:$BL$317,$D129,K$80)+NOT($J$1)*999999)</f>
        <v>0.45040000000000002</v>
      </c>
      <c r="L129" s="5">
        <f ca="1">MIN(INDEX(choosen!$D$13:$P$317,$D129,L$80)+NOT($G$1)*999999,INDEX(choosen!$T$13:$AF$317,$D129,L$80)+NOT($H$1)*999999,INDEX(choosen!$AJ$13:$AV$317,$D129,L$80)+NOT($I$1)*999999,INDEX(choosen!$AZ$13:$BL$317,$D129,L$80)+NOT($J$1)*999999)</f>
        <v>0.37969999999999998</v>
      </c>
      <c r="M129" s="5">
        <f ca="1">MIN(INDEX(choosen!$D$13:$P$317,$D129,M$80)+NOT($G$1)*999999,INDEX(choosen!$T$13:$AF$317,$D129,M$80)+NOT($H$1)*999999,INDEX(choosen!$AJ$13:$AV$317,$D129,M$80)+NOT($I$1)*999999,INDEX(choosen!$AZ$13:$BL$317,$D129,M$80)+NOT($J$1)*999999)</f>
        <v>0.31109999999999999</v>
      </c>
      <c r="N129" s="5">
        <f ca="1">MIN(INDEX(choosen!$D$13:$P$317,$D129,N$80)+NOT($G$1)*999999,INDEX(choosen!$T$13:$AF$317,$D129,N$80)+NOT($H$1)*999999,INDEX(choosen!$AJ$13:$AV$317,$D129,N$80)+NOT($I$1)*999999,INDEX(choosen!$AZ$13:$BL$317,$D129,N$80)+NOT($J$1)*999999)</f>
        <v>0.24490000000000001</v>
      </c>
      <c r="O129" s="5">
        <f ca="1">MIN(INDEX(choosen!$D$13:$P$317,$D129,O$80)+NOT($G$1)*999999,INDEX(choosen!$T$13:$AF$317,$D129,O$80)+NOT($H$1)*999999,INDEX(choosen!$AJ$13:$AV$317,$D129,O$80)+NOT($I$1)*999999,INDEX(choosen!$AZ$13:$BL$317,$D129,O$80)+NOT($J$1)*999999)</f>
        <v>0.2077</v>
      </c>
      <c r="P129" s="5">
        <f ca="1">MIN(INDEX(choosen!$D$13:$P$317,$D129,P$80)+NOT($G$1)*999999,INDEX(choosen!$T$13:$AF$317,$D129,P$80)+NOT($H$1)*999999,INDEX(choosen!$AJ$13:$AV$317,$D129,P$80)+NOT($I$1)*999999,INDEX(choosen!$AZ$13:$BL$317,$D129,P$80)+NOT($J$1)*999999)</f>
        <v>0.17680000000000001</v>
      </c>
      <c r="Q129" s="5">
        <f ca="1">MIN(INDEX(choosen!$D$13:$P$317,$D129,Q$80)+NOT($G$1)*999999,INDEX(choosen!$T$13:$AF$317,$D129,Q$80)+NOT($H$1)*999999,INDEX(choosen!$AJ$13:$AV$317,$D129,Q$80)+NOT($I$1)*999999,INDEX(choosen!$AZ$13:$BL$317,$D129,Q$80)+NOT($J$1)*999999)</f>
        <v>0.20630000000000001</v>
      </c>
      <c r="R129" s="5">
        <f ca="1">MIN(INDEX(choosen!$D$13:$P$317,$D129,R$80)+NOT($G$1)*999999,INDEX(choosen!$T$13:$AF$317,$D129,R$80)+NOT($H$1)*999999,INDEX(choosen!$AJ$13:$AV$317,$D129,R$80)+NOT($I$1)*999999,INDEX(choosen!$AZ$13:$BL$317,$D129,R$80)+NOT($J$1)*999999)</f>
        <v>4.1467000000000001</v>
      </c>
      <c r="S129" s="6"/>
      <c r="T129" s="6"/>
      <c r="U129">
        <v>6</v>
      </c>
      <c r="V129">
        <v>3</v>
      </c>
    </row>
    <row r="130" spans="2:36" x14ac:dyDescent="0.25">
      <c r="B130" s="2">
        <v>6</v>
      </c>
      <c r="C130" s="2">
        <v>3</v>
      </c>
      <c r="D130" s="2">
        <f t="shared" si="9"/>
        <v>28</v>
      </c>
      <c r="E130" s="2" t="s">
        <v>133</v>
      </c>
      <c r="F130" s="5">
        <f ca="1">(INDEX(choosen!$D$13:$P$317,$D130,F$80)*$G$1+INDEX(choosen!$T$13:$AF$317,$D130,F$80)*$H$1+INDEX(choosen!$AJ$13:$AV$317,$D130,F$80)*$I$1+INDEX(choosen!$AZ$13:$BL$317,$D130,F$80)*$J$1)/$K$1</f>
        <v>0.42239999999999994</v>
      </c>
      <c r="G130" s="5">
        <f ca="1">(INDEX(choosen!$D$13:$P$317,$D130,G$80)*$G$1+INDEX(choosen!$T$13:$AF$317,$D130,G$80)*$H$1+INDEX(choosen!$AJ$13:$AV$317,$D130,G$80)*$I$1+INDEX(choosen!$AZ$13:$BL$317,$D130,G$80)*$J$1)/$K$1</f>
        <v>0.5887</v>
      </c>
      <c r="H130" s="5">
        <f ca="1">(INDEX(choosen!$D$13:$P$317,$D130,H$80)*$G$1+INDEX(choosen!$T$13:$AF$317,$D130,H$80)*$H$1+INDEX(choosen!$AJ$13:$AV$317,$D130,H$80)*$I$1+INDEX(choosen!$AZ$13:$BL$317,$D130,H$80)*$J$1)/$K$1</f>
        <v>0.82632499999999998</v>
      </c>
      <c r="I130" s="5">
        <f ca="1">(INDEX(choosen!$D$13:$P$317,$D130,I$80)*$G$1+INDEX(choosen!$T$13:$AF$317,$D130,I$80)*$H$1+INDEX(choosen!$AJ$13:$AV$317,$D130,I$80)*$I$1+INDEX(choosen!$AZ$13:$BL$317,$D130,I$80)*$J$1)/$K$1</f>
        <v>0.82295000000000007</v>
      </c>
      <c r="J130" s="5">
        <f ca="1">(INDEX(choosen!$D$13:$P$317,$D130,J$80)*$G$1+INDEX(choosen!$T$13:$AF$317,$D130,J$80)*$H$1+INDEX(choosen!$AJ$13:$AV$317,$D130,J$80)*$I$1+INDEX(choosen!$AZ$13:$BL$317,$D130,J$80)*$J$1)/$K$1</f>
        <v>0.77260000000000006</v>
      </c>
      <c r="K130" s="5">
        <f ca="1">(INDEX(choosen!$D$13:$P$317,$D130,K$80)*$G$1+INDEX(choosen!$T$13:$AF$317,$D130,K$80)*$H$1+INDEX(choosen!$AJ$13:$AV$317,$D130,K$80)*$I$1+INDEX(choosen!$AZ$13:$BL$317,$D130,K$80)*$J$1)/$K$1</f>
        <v>0.60340000000000005</v>
      </c>
      <c r="L130" s="5">
        <f ca="1">(INDEX(choosen!$D$13:$P$317,$D130,L$80)*$G$1+INDEX(choosen!$T$13:$AF$317,$D130,L$80)*$H$1+INDEX(choosen!$AJ$13:$AV$317,$D130,L$80)*$I$1+INDEX(choosen!$AZ$13:$BL$317,$D130,L$80)*$J$1)/$K$1</f>
        <v>0.5091</v>
      </c>
      <c r="M130" s="5">
        <f ca="1">(INDEX(choosen!$D$13:$P$317,$D130,M$80)*$G$1+INDEX(choosen!$T$13:$AF$317,$D130,M$80)*$H$1+INDEX(choosen!$AJ$13:$AV$317,$D130,M$80)*$I$1+INDEX(choosen!$AZ$13:$BL$317,$D130,M$80)*$J$1)/$K$1</f>
        <v>0.41794999999999999</v>
      </c>
      <c r="N130" s="5">
        <f ca="1">(INDEX(choosen!$D$13:$P$317,$D130,N$80)*$G$1+INDEX(choosen!$T$13:$AF$317,$D130,N$80)*$H$1+INDEX(choosen!$AJ$13:$AV$317,$D130,N$80)*$I$1+INDEX(choosen!$AZ$13:$BL$317,$D130,N$80)*$J$1)/$K$1</f>
        <v>0.33142499999999997</v>
      </c>
      <c r="O130" s="5">
        <f ca="1">(INDEX(choosen!$D$13:$P$317,$D130,O$80)*$G$1+INDEX(choosen!$T$13:$AF$317,$D130,O$80)*$H$1+INDEX(choosen!$AJ$13:$AV$317,$D130,O$80)*$I$1+INDEX(choosen!$AZ$13:$BL$317,$D130,O$80)*$J$1)/$K$1</f>
        <v>0.28410000000000002</v>
      </c>
      <c r="P130" s="5">
        <f ca="1">(INDEX(choosen!$D$13:$P$317,$D130,P$80)*$G$1+INDEX(choosen!$T$13:$AF$317,$D130,P$80)*$H$1+INDEX(choosen!$AJ$13:$AV$317,$D130,P$80)*$I$1+INDEX(choosen!$AZ$13:$BL$317,$D130,P$80)*$J$1)/$K$1</f>
        <v>0.24409999999999998</v>
      </c>
      <c r="Q130" s="5">
        <f ca="1">(INDEX(choosen!$D$13:$P$317,$D130,Q$80)*$G$1+INDEX(choosen!$T$13:$AF$317,$D130,Q$80)*$H$1+INDEX(choosen!$AJ$13:$AV$317,$D130,Q$80)*$I$1+INDEX(choosen!$AZ$13:$BL$317,$D130,Q$80)*$J$1)/$K$1</f>
        <v>0.29669999999999996</v>
      </c>
      <c r="R130" s="5">
        <f ca="1">(INDEX(choosen!$D$13:$P$317,$D130,R$80)*$G$1+INDEX(choosen!$T$13:$AF$317,$D130,R$80)*$H$1+INDEX(choosen!$AJ$13:$AV$317,$D130,R$80)*$I$1+INDEX(choosen!$AZ$13:$BL$317,$D130,R$80)*$J$1)/$K$1</f>
        <v>6.1197499999999998</v>
      </c>
      <c r="S130" s="6"/>
      <c r="T130" s="6"/>
      <c r="U130">
        <v>6</v>
      </c>
      <c r="V130">
        <v>3</v>
      </c>
      <c r="W130" s="3"/>
      <c r="X130" s="3"/>
      <c r="Y130" s="3"/>
      <c r="Z130" s="3"/>
      <c r="AA130" s="3"/>
      <c r="AB130" s="3"/>
      <c r="AC130" s="3"/>
      <c r="AD130" s="3"/>
      <c r="AE130" s="3"/>
      <c r="AF130" s="3"/>
      <c r="AG130" s="3"/>
      <c r="AH130" s="3"/>
      <c r="AI130" s="3"/>
      <c r="AJ130" s="3"/>
    </row>
    <row r="131" spans="2:36" x14ac:dyDescent="0.25">
      <c r="B131" s="2">
        <v>6</v>
      </c>
      <c r="C131" s="2">
        <v>3</v>
      </c>
      <c r="D131" s="2">
        <f t="shared" si="9"/>
        <v>28</v>
      </c>
      <c r="E131" s="2" t="s">
        <v>134</v>
      </c>
      <c r="F131" s="5">
        <f ca="1">MAX(INDEX(choosen!$D$13:$P$317,$D129,F$80)-NOT($G$1)*999999,INDEX(choosen!$T$13:$AF$317,$D129,F$80)-NOT($H$1)*999999,INDEX(choosen!$AJ$13:$AV$317,$D129,F$80)-NOT($I$1)*999999,INDEX(choosen!$AZ$13:$BL$317,$D129,F$80)-NOT($J$1)*999999)</f>
        <v>0.60389999999999999</v>
      </c>
      <c r="G131" s="5">
        <f ca="1">MAX(INDEX(choosen!$D$13:$P$317,$D129,G$80)-NOT($G$1)*999999,INDEX(choosen!$T$13:$AF$317,$D129,G$80)-NOT($H$1)*999999,INDEX(choosen!$AJ$13:$AV$317,$D129,G$80)-NOT($I$1)*999999,INDEX(choosen!$AZ$13:$BL$317,$D129,G$80)-NOT($J$1)*999999)</f>
        <v>1.1380999999999999</v>
      </c>
      <c r="H131" s="5">
        <f ca="1">MAX(INDEX(choosen!$D$13:$P$317,$D129,H$80)-NOT($G$1)*999999,INDEX(choosen!$T$13:$AF$317,$D129,H$80)-NOT($H$1)*999999,INDEX(choosen!$AJ$13:$AV$317,$D129,H$80)-NOT($I$1)*999999,INDEX(choosen!$AZ$13:$BL$317,$D129,H$80)-NOT($J$1)*999999)</f>
        <v>1.3344</v>
      </c>
      <c r="I131" s="5">
        <f ca="1">MAX(INDEX(choosen!$D$13:$P$317,$D129,I$80)-NOT($G$1)*999999,INDEX(choosen!$T$13:$AF$317,$D129,I$80)-NOT($H$1)*999999,INDEX(choosen!$AJ$13:$AV$317,$D129,I$80)-NOT($I$1)*999999,INDEX(choosen!$AZ$13:$BL$317,$D129,I$80)-NOT($J$1)*999999)</f>
        <v>1.222</v>
      </c>
      <c r="J131" s="5">
        <f ca="1">MAX(INDEX(choosen!$D$13:$P$317,$D129,J$80)-NOT($G$1)*999999,INDEX(choosen!$T$13:$AF$317,$D129,J$80)-NOT($H$1)*999999,INDEX(choosen!$AJ$13:$AV$317,$D129,J$80)-NOT($I$1)*999999,INDEX(choosen!$AZ$13:$BL$317,$D129,J$80)-NOT($J$1)*999999)</f>
        <v>1.1463000000000001</v>
      </c>
      <c r="K131" s="5">
        <f ca="1">MAX(INDEX(choosen!$D$13:$P$317,$D129,K$80)-NOT($G$1)*999999,INDEX(choosen!$T$13:$AF$317,$D129,K$80)-NOT($H$1)*999999,INDEX(choosen!$AJ$13:$AV$317,$D129,K$80)-NOT($I$1)*999999,INDEX(choosen!$AZ$13:$BL$317,$D129,K$80)-NOT($J$1)*999999)</f>
        <v>0.87490000000000001</v>
      </c>
      <c r="L131" s="5">
        <f ca="1">MAX(INDEX(choosen!$D$13:$P$317,$D129,L$80)-NOT($G$1)*999999,INDEX(choosen!$T$13:$AF$317,$D129,L$80)-NOT($H$1)*999999,INDEX(choosen!$AJ$13:$AV$317,$D129,L$80)-NOT($I$1)*999999,INDEX(choosen!$AZ$13:$BL$317,$D129,L$80)-NOT($J$1)*999999)</f>
        <v>0.73670000000000002</v>
      </c>
      <c r="M131" s="5">
        <f ca="1">MAX(INDEX(choosen!$D$13:$P$317,$D129,M$80)-NOT($G$1)*999999,INDEX(choosen!$T$13:$AF$317,$D129,M$80)-NOT($H$1)*999999,INDEX(choosen!$AJ$13:$AV$317,$D129,M$80)-NOT($I$1)*999999,INDEX(choosen!$AZ$13:$BL$317,$D129,M$80)-NOT($J$1)*999999)</f>
        <v>0.60740000000000005</v>
      </c>
      <c r="N131" s="5">
        <f ca="1">MAX(INDEX(choosen!$D$13:$P$317,$D129,N$80)-NOT($G$1)*999999,INDEX(choosen!$T$13:$AF$317,$D129,N$80)-NOT($H$1)*999999,INDEX(choosen!$AJ$13:$AV$317,$D129,N$80)-NOT($I$1)*999999,INDEX(choosen!$AZ$13:$BL$317,$D129,N$80)-NOT($J$1)*999999)</f>
        <v>0.4879</v>
      </c>
      <c r="O131" s="5">
        <f ca="1">MAX(INDEX(choosen!$D$13:$P$317,$D129,O$80)-NOT($G$1)*999999,INDEX(choosen!$T$13:$AF$317,$D129,O$80)-NOT($H$1)*999999,INDEX(choosen!$AJ$13:$AV$317,$D129,O$80)-NOT($I$1)*999999,INDEX(choosen!$AZ$13:$BL$317,$D129,O$80)-NOT($J$1)*999999)</f>
        <v>0.4249</v>
      </c>
      <c r="P131" s="5">
        <f ca="1">MAX(INDEX(choosen!$D$13:$P$317,$D129,P$80)-NOT($G$1)*999999,INDEX(choosen!$T$13:$AF$317,$D129,P$80)-NOT($H$1)*999999,INDEX(choosen!$AJ$13:$AV$317,$D129,P$80)-NOT($I$1)*999999,INDEX(choosen!$AZ$13:$BL$317,$D129,P$80)-NOT($J$1)*999999)</f>
        <v>0.372</v>
      </c>
      <c r="Q131" s="5">
        <f ca="1">MAX(INDEX(choosen!$D$13:$P$317,$D129,Q$80)-NOT($G$1)*999999,INDEX(choosen!$T$13:$AF$317,$D129,Q$80)-NOT($H$1)*999999,INDEX(choosen!$AJ$13:$AV$317,$D129,Q$80)-NOT($I$1)*999999,INDEX(choosen!$AZ$13:$BL$317,$D129,Q$80)-NOT($J$1)*999999)</f>
        <v>0.50119999999999998</v>
      </c>
      <c r="R131" s="5">
        <f ca="1">MAX(INDEX(choosen!$D$13:$P$317,$D129,R$80)-NOT($G$1)*999999,INDEX(choosen!$T$13:$AF$317,$D129,R$80)-NOT($H$1)*999999,INDEX(choosen!$AJ$13:$AV$317,$D129,R$80)-NOT($I$1)*999999,INDEX(choosen!$AZ$13:$BL$317,$D129,R$80)-NOT($J$1)*999999)</f>
        <v>9.4497</v>
      </c>
      <c r="S131" s="6"/>
      <c r="T131" s="6"/>
      <c r="U131">
        <v>6</v>
      </c>
      <c r="V131">
        <v>3</v>
      </c>
      <c r="W131" s="3"/>
      <c r="X131" s="3"/>
    </row>
    <row r="132" spans="2:36" x14ac:dyDescent="0.25">
      <c r="B132" s="2">
        <v>6</v>
      </c>
      <c r="C132" s="2">
        <f>$C$45</f>
        <v>5</v>
      </c>
      <c r="D132" s="2">
        <f t="shared" si="9"/>
        <v>30</v>
      </c>
      <c r="E132" s="2" t="str">
        <f>CONCATENATE(INDEX($C$39:$C$43,C132), " Min")</f>
        <v>2050 Min</v>
      </c>
      <c r="F132" s="5">
        <f ca="1">MIN(INDEX(choosen!$D$13:$P$317,$D132,F$80)+NOT($G$1)*999999,INDEX(choosen!$T$13:$AF$317,$D132,F$80)+NOT($H$1)*999999,INDEX(choosen!$AJ$13:$AV$317,$D132,F$80)+NOT($I$1)*999999,INDEX(choosen!$AZ$13:$BL$317,$D132,F$80)+NOT($J$1)*999999)</f>
        <v>0.15279999999999999</v>
      </c>
      <c r="G132" s="5">
        <f ca="1">MIN(INDEX(choosen!$D$13:$P$317,$D132,G$80)+NOT($G$1)*999999,INDEX(choosen!$T$13:$AF$317,$D132,G$80)+NOT($H$1)*999999,INDEX(choosen!$AJ$13:$AV$317,$D132,G$80)+NOT($I$1)*999999,INDEX(choosen!$AZ$13:$BL$317,$D132,G$80)+NOT($J$1)*999999)</f>
        <v>0.27850000000000003</v>
      </c>
      <c r="H132" s="5">
        <f ca="1">MIN(INDEX(choosen!$D$13:$P$317,$D132,H$80)+NOT($G$1)*999999,INDEX(choosen!$T$13:$AF$317,$D132,H$80)+NOT($H$1)*999999,INDEX(choosen!$AJ$13:$AV$317,$D132,H$80)+NOT($I$1)*999999,INDEX(choosen!$AZ$13:$BL$317,$D132,H$80)+NOT($J$1)*999999)</f>
        <v>0.57379999999999998</v>
      </c>
      <c r="I132" s="5">
        <f ca="1">MIN(INDEX(choosen!$D$13:$P$317,$D132,I$80)+NOT($G$1)*999999,INDEX(choosen!$T$13:$AF$317,$D132,I$80)+NOT($H$1)*999999,INDEX(choosen!$AJ$13:$AV$317,$D132,I$80)+NOT($I$1)*999999,INDEX(choosen!$AZ$13:$BL$317,$D132,I$80)+NOT($J$1)*999999)</f>
        <v>0.54800000000000004</v>
      </c>
      <c r="J132" s="5">
        <f ca="1">MIN(INDEX(choosen!$D$13:$P$317,$D132,J$80)+NOT($G$1)*999999,INDEX(choosen!$T$13:$AF$317,$D132,J$80)+NOT($H$1)*999999,INDEX(choosen!$AJ$13:$AV$317,$D132,J$80)+NOT($I$1)*999999,INDEX(choosen!$AZ$13:$BL$317,$D132,J$80)+NOT($J$1)*999999)</f>
        <v>0.43359999999999999</v>
      </c>
      <c r="K132" s="5">
        <f ca="1">MIN(INDEX(choosen!$D$13:$P$317,$D132,K$80)+NOT($G$1)*999999,INDEX(choosen!$T$13:$AF$317,$D132,K$80)+NOT($H$1)*999999,INDEX(choosen!$AJ$13:$AV$317,$D132,K$80)+NOT($I$1)*999999,INDEX(choosen!$AZ$13:$BL$317,$D132,K$80)+NOT($J$1)*999999)</f>
        <v>0.33760000000000001</v>
      </c>
      <c r="L132" s="5">
        <f ca="1">MIN(INDEX(choosen!$D$13:$P$317,$D132,L$80)+NOT($G$1)*999999,INDEX(choosen!$T$13:$AF$317,$D132,L$80)+NOT($H$1)*999999,INDEX(choosen!$AJ$13:$AV$317,$D132,L$80)+NOT($I$1)*999999,INDEX(choosen!$AZ$13:$BL$317,$D132,L$80)+NOT($J$1)*999999)</f>
        <v>0.28910000000000002</v>
      </c>
      <c r="M132" s="5">
        <f ca="1">MIN(INDEX(choosen!$D$13:$P$317,$D132,M$80)+NOT($G$1)*999999,INDEX(choosen!$T$13:$AF$317,$D132,M$80)+NOT($H$1)*999999,INDEX(choosen!$AJ$13:$AV$317,$D132,M$80)+NOT($I$1)*999999,INDEX(choosen!$AZ$13:$BL$317,$D132,M$80)+NOT($J$1)*999999)</f>
        <v>0.23799999999999999</v>
      </c>
      <c r="N132" s="5">
        <f ca="1">MIN(INDEX(choosen!$D$13:$P$317,$D132,N$80)+NOT($G$1)*999999,INDEX(choosen!$T$13:$AF$317,$D132,N$80)+NOT($H$1)*999999,INDEX(choosen!$AJ$13:$AV$317,$D132,N$80)+NOT($I$1)*999999,INDEX(choosen!$AZ$13:$BL$317,$D132,N$80)+NOT($J$1)*999999)</f>
        <v>0.1855</v>
      </c>
      <c r="O132" s="5">
        <f ca="1">MIN(INDEX(choosen!$D$13:$P$317,$D132,O$80)+NOT($G$1)*999999,INDEX(choosen!$T$13:$AF$317,$D132,O$80)+NOT($H$1)*999999,INDEX(choosen!$AJ$13:$AV$317,$D132,O$80)+NOT($I$1)*999999,INDEX(choosen!$AZ$13:$BL$317,$D132,O$80)+NOT($J$1)*999999)</f>
        <v>0.154</v>
      </c>
      <c r="P132" s="5">
        <f ca="1">MIN(INDEX(choosen!$D$13:$P$317,$D132,P$80)+NOT($G$1)*999999,INDEX(choosen!$T$13:$AF$317,$D132,P$80)+NOT($H$1)*999999,INDEX(choosen!$AJ$13:$AV$317,$D132,P$80)+NOT($I$1)*999999,INDEX(choosen!$AZ$13:$BL$317,$D132,P$80)+NOT($J$1)*999999)</f>
        <v>0.12809999999999999</v>
      </c>
      <c r="Q132" s="5">
        <f ca="1">MIN(INDEX(choosen!$D$13:$P$317,$D132,Q$80)+NOT($G$1)*999999,INDEX(choosen!$T$13:$AF$317,$D132,Q$80)+NOT($H$1)*999999,INDEX(choosen!$AJ$13:$AV$317,$D132,Q$80)+NOT($I$1)*999999,INDEX(choosen!$AZ$13:$BL$317,$D132,Q$80)+NOT($J$1)*999999)</f>
        <v>0.13980000000000001</v>
      </c>
      <c r="R132" s="5">
        <f ca="1">MIN(INDEX(choosen!$D$13:$P$317,$D132,R$80)+NOT($G$1)*999999,INDEX(choosen!$T$13:$AF$317,$D132,R$80)+NOT($H$1)*999999,INDEX(choosen!$AJ$13:$AV$317,$D132,R$80)+NOT($I$1)*999999,INDEX(choosen!$AZ$13:$BL$317,$D132,R$80)+NOT($J$1)*999999)</f>
        <v>3.7742000000000004</v>
      </c>
      <c r="S132" s="6">
        <f ca="1">100*R132/R126</f>
        <v>114.64414811214726</v>
      </c>
      <c r="T132" s="6"/>
      <c r="U132">
        <v>6</v>
      </c>
      <c r="V132">
        <v>5</v>
      </c>
      <c r="W132" s="3"/>
      <c r="X132" s="3"/>
    </row>
    <row r="133" spans="2:36" x14ac:dyDescent="0.25">
      <c r="B133" s="2">
        <v>6</v>
      </c>
      <c r="C133" s="2">
        <f t="shared" ref="C133:C134" si="20">$C$45</f>
        <v>5</v>
      </c>
      <c r="D133" s="2">
        <f t="shared" si="9"/>
        <v>30</v>
      </c>
      <c r="E133" s="2" t="str">
        <f t="shared" ref="E133" si="21">CONCATENATE(INDEX($C$39:$C$43,C133), " Average")</f>
        <v>2050 Average</v>
      </c>
      <c r="F133" s="5">
        <f ca="1">(INDEX(choosen!$D$13:$P$317,$D133,F$80)*$G$1+INDEX(choosen!$T$13:$AF$317,$D133,F$80)*$H$1+INDEX(choosen!$AJ$13:$AV$317,$D133,F$80)*$I$1+INDEX(choosen!$AZ$13:$BL$317,$D133,F$80)*$J$1)/$K$1</f>
        <v>0.30414999999999998</v>
      </c>
      <c r="G133" s="5">
        <f ca="1">(INDEX(choosen!$D$13:$P$317,$D133,G$80)*$G$1+INDEX(choosen!$T$13:$AF$317,$D133,G$80)*$H$1+INDEX(choosen!$AJ$13:$AV$317,$D133,G$80)*$I$1+INDEX(choosen!$AZ$13:$BL$317,$D133,G$80)*$J$1)/$K$1</f>
        <v>0.38865</v>
      </c>
      <c r="H133" s="5">
        <f ca="1">(INDEX(choosen!$D$13:$P$317,$D133,H$80)*$G$1+INDEX(choosen!$T$13:$AF$317,$D133,H$80)*$H$1+INDEX(choosen!$AJ$13:$AV$317,$D133,H$80)*$I$1+INDEX(choosen!$AZ$13:$BL$317,$D133,H$80)*$J$1)/$K$1</f>
        <v>0.70219999999999994</v>
      </c>
      <c r="I133" s="5">
        <f ca="1">(INDEX(choosen!$D$13:$P$317,$D133,I$80)*$G$1+INDEX(choosen!$T$13:$AF$317,$D133,I$80)*$H$1+INDEX(choosen!$AJ$13:$AV$317,$D133,I$80)*$I$1+INDEX(choosen!$AZ$13:$BL$317,$D133,I$80)*$J$1)/$K$1</f>
        <v>0.67667500000000003</v>
      </c>
      <c r="J133" s="5">
        <f ca="1">(INDEX(choosen!$D$13:$P$317,$D133,J$80)*$G$1+INDEX(choosen!$T$13:$AF$317,$D133,J$80)*$H$1+INDEX(choosen!$AJ$13:$AV$317,$D133,J$80)*$I$1+INDEX(choosen!$AZ$13:$BL$317,$D133,J$80)*$J$1)/$K$1</f>
        <v>0.69419999999999993</v>
      </c>
      <c r="K133" s="5">
        <f ca="1">(INDEX(choosen!$D$13:$P$317,$D133,K$80)*$G$1+INDEX(choosen!$T$13:$AF$317,$D133,K$80)*$H$1+INDEX(choosen!$AJ$13:$AV$317,$D133,K$80)*$I$1+INDEX(choosen!$AZ$13:$BL$317,$D133,K$80)*$J$1)/$K$1</f>
        <v>0.55107499999999998</v>
      </c>
      <c r="L133" s="5">
        <f ca="1">(INDEX(choosen!$D$13:$P$317,$D133,L$80)*$G$1+INDEX(choosen!$T$13:$AF$317,$D133,L$80)*$H$1+INDEX(choosen!$AJ$13:$AV$317,$D133,L$80)*$I$1+INDEX(choosen!$AZ$13:$BL$317,$D133,L$80)*$J$1)/$K$1</f>
        <v>0.46360000000000001</v>
      </c>
      <c r="M133" s="5">
        <f ca="1">(INDEX(choosen!$D$13:$P$317,$D133,M$80)*$G$1+INDEX(choosen!$T$13:$AF$317,$D133,M$80)*$H$1+INDEX(choosen!$AJ$13:$AV$317,$D133,M$80)*$I$1+INDEX(choosen!$AZ$13:$BL$317,$D133,M$80)*$J$1)/$K$1</f>
        <v>0.37727500000000003</v>
      </c>
      <c r="N133" s="5">
        <f ca="1">(INDEX(choosen!$D$13:$P$317,$D133,N$80)*$G$1+INDEX(choosen!$T$13:$AF$317,$D133,N$80)*$H$1+INDEX(choosen!$AJ$13:$AV$317,$D133,N$80)*$I$1+INDEX(choosen!$AZ$13:$BL$317,$D133,N$80)*$J$1)/$K$1</f>
        <v>0.29507499999999998</v>
      </c>
      <c r="O133" s="5">
        <f ca="1">(INDEX(choosen!$D$13:$P$317,$D133,O$80)*$G$1+INDEX(choosen!$T$13:$AF$317,$D133,O$80)*$H$1+INDEX(choosen!$AJ$13:$AV$317,$D133,O$80)*$I$1+INDEX(choosen!$AZ$13:$BL$317,$D133,O$80)*$J$1)/$K$1</f>
        <v>0.24632499999999999</v>
      </c>
      <c r="P133" s="5">
        <f ca="1">(INDEX(choosen!$D$13:$P$317,$D133,P$80)*$G$1+INDEX(choosen!$T$13:$AF$317,$D133,P$80)*$H$1+INDEX(choosen!$AJ$13:$AV$317,$D133,P$80)*$I$1+INDEX(choosen!$AZ$13:$BL$317,$D133,P$80)*$J$1)/$K$1</f>
        <v>0.20477499999999998</v>
      </c>
      <c r="Q133" s="5">
        <f ca="1">(INDEX(choosen!$D$13:$P$317,$D133,Q$80)*$G$1+INDEX(choosen!$T$13:$AF$317,$D133,Q$80)*$H$1+INDEX(choosen!$AJ$13:$AV$317,$D133,Q$80)*$I$1+INDEX(choosen!$AZ$13:$BL$317,$D133,Q$80)*$J$1)/$K$1</f>
        <v>0.21485000000000001</v>
      </c>
      <c r="R133" s="5">
        <f ca="1">(INDEX(choosen!$D$13:$P$317,$D133,R$80)*$G$1+INDEX(choosen!$T$13:$AF$317,$D133,R$80)*$H$1+INDEX(choosen!$AJ$13:$AV$317,$D133,R$80)*$I$1+INDEX(choosen!$AZ$13:$BL$317,$D133,R$80)*$J$1)/$K$1</f>
        <v>5.1188500000000001</v>
      </c>
      <c r="S133" s="7">
        <f ca="1">100*R133/R127</f>
        <v>91.013508407750336</v>
      </c>
      <c r="T133" s="7"/>
      <c r="U133">
        <v>6</v>
      </c>
      <c r="V133">
        <v>5</v>
      </c>
      <c r="W133" s="3"/>
      <c r="X133" s="3"/>
    </row>
    <row r="134" spans="2:36" x14ac:dyDescent="0.25">
      <c r="B134" s="2">
        <v>6</v>
      </c>
      <c r="C134" s="2">
        <f t="shared" si="20"/>
        <v>5</v>
      </c>
      <c r="D134" s="2">
        <f t="shared" si="9"/>
        <v>30</v>
      </c>
      <c r="E134" s="2" t="str">
        <f>CONCATENATE(INDEX($C$39:$C$43,C134), " Max")</f>
        <v>2050 Max</v>
      </c>
      <c r="F134" s="5">
        <f ca="1">MAX(INDEX(choosen!$D$13:$P$317,$D132,F$80)-NOT($G$1)*999999,INDEX(choosen!$T$13:$AF$317,$D132,F$80)-NOT($H$1)*999999,INDEX(choosen!$AJ$13:$AV$317,$D132,F$80)-NOT($I$1)*999999,INDEX(choosen!$AZ$13:$BL$317,$D132,F$80)-NOT($J$1)*999999)</f>
        <v>0.4128</v>
      </c>
      <c r="G134" s="5">
        <f ca="1">MAX(INDEX(choosen!$D$13:$P$317,$D132,G$80)-NOT($G$1)*999999,INDEX(choosen!$T$13:$AF$317,$D132,G$80)-NOT($H$1)*999999,INDEX(choosen!$AJ$13:$AV$317,$D132,G$80)-NOT($I$1)*999999,INDEX(choosen!$AZ$13:$BL$317,$D132,G$80)-NOT($J$1)*999999)</f>
        <v>0.4667</v>
      </c>
      <c r="H134" s="5">
        <f ca="1">MAX(INDEX(choosen!$D$13:$P$317,$D132,H$80)-NOT($G$1)*999999,INDEX(choosen!$T$13:$AF$317,$D132,H$80)-NOT($H$1)*999999,INDEX(choosen!$AJ$13:$AV$317,$D132,H$80)-NOT($I$1)*999999,INDEX(choosen!$AZ$13:$BL$317,$D132,H$80)-NOT($J$1)*999999)</f>
        <v>0.86060000000000003</v>
      </c>
      <c r="I134" s="5">
        <f ca="1">MAX(INDEX(choosen!$D$13:$P$317,$D132,I$80)-NOT($G$1)*999999,INDEX(choosen!$T$13:$AF$317,$D132,I$80)-NOT($H$1)*999999,INDEX(choosen!$AJ$13:$AV$317,$D132,I$80)-NOT($I$1)*999999,INDEX(choosen!$AZ$13:$BL$317,$D132,I$80)-NOT($J$1)*999999)</f>
        <v>0.876</v>
      </c>
      <c r="J134" s="5">
        <f ca="1">MAX(INDEX(choosen!$D$13:$P$317,$D132,J$80)-NOT($G$1)*999999,INDEX(choosen!$T$13:$AF$317,$D132,J$80)-NOT($H$1)*999999,INDEX(choosen!$AJ$13:$AV$317,$D132,J$80)-NOT($I$1)*999999,INDEX(choosen!$AZ$13:$BL$317,$D132,J$80)-NOT($J$1)*999999)</f>
        <v>1.0001</v>
      </c>
      <c r="K134" s="5">
        <f ca="1">MAX(INDEX(choosen!$D$13:$P$317,$D132,K$80)-NOT($G$1)*999999,INDEX(choosen!$T$13:$AF$317,$D132,K$80)-NOT($H$1)*999999,INDEX(choosen!$AJ$13:$AV$317,$D132,K$80)-NOT($I$1)*999999,INDEX(choosen!$AZ$13:$BL$317,$D132,K$80)-NOT($J$1)*999999)</f>
        <v>0.79579999999999995</v>
      </c>
      <c r="L134" s="5">
        <f ca="1">MAX(INDEX(choosen!$D$13:$P$317,$D132,L$80)-NOT($G$1)*999999,INDEX(choosen!$T$13:$AF$317,$D132,L$80)-NOT($H$1)*999999,INDEX(choosen!$AJ$13:$AV$317,$D132,L$80)-NOT($I$1)*999999,INDEX(choosen!$AZ$13:$BL$317,$D132,L$80)-NOT($J$1)*999999)</f>
        <v>0.66859999999999997</v>
      </c>
      <c r="M134" s="5">
        <f ca="1">MAX(INDEX(choosen!$D$13:$P$317,$D132,M$80)-NOT($G$1)*999999,INDEX(choosen!$T$13:$AF$317,$D132,M$80)-NOT($H$1)*999999,INDEX(choosen!$AJ$13:$AV$317,$D132,M$80)-NOT($I$1)*999999,INDEX(choosen!$AZ$13:$BL$317,$D132,M$80)-NOT($J$1)*999999)</f>
        <v>0.54659999999999997</v>
      </c>
      <c r="N134" s="5">
        <f ca="1">MAX(INDEX(choosen!$D$13:$P$317,$D132,N$80)-NOT($G$1)*999999,INDEX(choosen!$T$13:$AF$317,$D132,N$80)-NOT($H$1)*999999,INDEX(choosen!$AJ$13:$AV$317,$D132,N$80)-NOT($I$1)*999999,INDEX(choosen!$AZ$13:$BL$317,$D132,N$80)-NOT($J$1)*999999)</f>
        <v>0.43259999999999998</v>
      </c>
      <c r="O134" s="5">
        <f ca="1">MAX(INDEX(choosen!$D$13:$P$317,$D132,O$80)-NOT($G$1)*999999,INDEX(choosen!$T$13:$AF$317,$D132,O$80)-NOT($H$1)*999999,INDEX(choosen!$AJ$13:$AV$317,$D132,O$80)-NOT($I$1)*999999,INDEX(choosen!$AZ$13:$BL$317,$D132,O$80)-NOT($J$1)*999999)</f>
        <v>0.36570000000000003</v>
      </c>
      <c r="P134" s="5">
        <f ca="1">MAX(INDEX(choosen!$D$13:$P$317,$D132,P$80)-NOT($G$1)*999999,INDEX(choosen!$T$13:$AF$317,$D132,P$80)-NOT($H$1)*999999,INDEX(choosen!$AJ$13:$AV$317,$D132,P$80)-NOT($I$1)*999999,INDEX(choosen!$AZ$13:$BL$317,$D132,P$80)-NOT($J$1)*999999)</f>
        <v>0.30199999999999999</v>
      </c>
      <c r="Q134" s="5">
        <f ca="1">MAX(INDEX(choosen!$D$13:$P$317,$D132,Q$80)-NOT($G$1)*999999,INDEX(choosen!$T$13:$AF$317,$D132,Q$80)-NOT($H$1)*999999,INDEX(choosen!$AJ$13:$AV$317,$D132,Q$80)-NOT($I$1)*999999,INDEX(choosen!$AZ$13:$BL$317,$D132,Q$80)-NOT($J$1)*999999)</f>
        <v>0.31419999999999998</v>
      </c>
      <c r="R134" s="5">
        <f ca="1">MAX(INDEX(choosen!$D$13:$P$317,$D132,R$80)-NOT($G$1)*999999,INDEX(choosen!$T$13:$AF$317,$D132,R$80)-NOT($H$1)*999999,INDEX(choosen!$AJ$13:$AV$317,$D132,R$80)-NOT($I$1)*999999,INDEX(choosen!$AZ$13:$BL$317,$D132,R$80)-NOT($J$1)*999999)</f>
        <v>7.0416999999999987</v>
      </c>
      <c r="S134" s="6">
        <f ca="1">100*R134/R128</f>
        <v>95.342350758898931</v>
      </c>
      <c r="T134" s="6"/>
      <c r="U134">
        <v>6</v>
      </c>
      <c r="V134">
        <v>5</v>
      </c>
      <c r="W134" s="3"/>
      <c r="X134" s="3"/>
    </row>
    <row r="135" spans="2:36" x14ac:dyDescent="0.25">
      <c r="B135" s="2">
        <v>7</v>
      </c>
      <c r="C135" s="2">
        <v>1</v>
      </c>
      <c r="D135" s="2">
        <f t="shared" si="9"/>
        <v>31</v>
      </c>
      <c r="E135" s="2" t="s">
        <v>130</v>
      </c>
      <c r="F135" s="5">
        <f ca="1">MIN(INDEX(choosen!$D$13:$P$317,$D135,F$80)+NOT($G$1)*999999,INDEX(choosen!$T$13:$AF$317,$D135,F$80)+NOT($H$1)*999999,INDEX(choosen!$AJ$13:$AV$317,$D135,F$80)+NOT($I$1)*999999,INDEX(choosen!$AZ$13:$BL$317,$D135,F$80)+NOT($J$1)*999999)</f>
        <v>1.7351000000000001</v>
      </c>
      <c r="G135" s="5">
        <f ca="1">MIN(INDEX(choosen!$D$13:$P$317,$D135,G$80)+NOT($G$1)*999999,INDEX(choosen!$T$13:$AF$317,$D135,G$80)+NOT($H$1)*999999,INDEX(choosen!$AJ$13:$AV$317,$D135,G$80)+NOT($I$1)*999999,INDEX(choosen!$AZ$13:$BL$317,$D135,G$80)+NOT($J$1)*999999)</f>
        <v>2.6608000000000001</v>
      </c>
      <c r="H135" s="5">
        <f ca="1">MIN(INDEX(choosen!$D$13:$P$317,$D135,H$80)+NOT($G$1)*999999,INDEX(choosen!$T$13:$AF$317,$D135,H$80)+NOT($H$1)*999999,INDEX(choosen!$AJ$13:$AV$317,$D135,H$80)+NOT($I$1)*999999,INDEX(choosen!$AZ$13:$BL$317,$D135,H$80)+NOT($J$1)*999999)</f>
        <v>7.0884</v>
      </c>
      <c r="I135" s="5">
        <f ca="1">MIN(INDEX(choosen!$D$13:$P$317,$D135,I$80)+NOT($G$1)*999999,INDEX(choosen!$T$13:$AF$317,$D135,I$80)+NOT($H$1)*999999,INDEX(choosen!$AJ$13:$AV$317,$D135,I$80)+NOT($I$1)*999999,INDEX(choosen!$AZ$13:$BL$317,$D135,I$80)+NOT($J$1)*999999)</f>
        <v>8.1483000000000008</v>
      </c>
      <c r="J135" s="5">
        <f ca="1">MIN(INDEX(choosen!$D$13:$P$317,$D135,J$80)+NOT($G$1)*999999,INDEX(choosen!$T$13:$AF$317,$D135,J$80)+NOT($H$1)*999999,INDEX(choosen!$AJ$13:$AV$317,$D135,J$80)+NOT($I$1)*999999,INDEX(choosen!$AZ$13:$BL$317,$D135,J$80)+NOT($J$1)*999999)</f>
        <v>6.9812000000000003</v>
      </c>
      <c r="K135" s="5">
        <f ca="1">MIN(INDEX(choosen!$D$13:$P$317,$D135,K$80)+NOT($G$1)*999999,INDEX(choosen!$T$13:$AF$317,$D135,K$80)+NOT($H$1)*999999,INDEX(choosen!$AJ$13:$AV$317,$D135,K$80)+NOT($I$1)*999999,INDEX(choosen!$AZ$13:$BL$317,$D135,K$80)+NOT($J$1)*999999)</f>
        <v>4.4707999999999997</v>
      </c>
      <c r="L135" s="5">
        <f ca="1">MIN(INDEX(choosen!$D$13:$P$317,$D135,L$80)+NOT($G$1)*999999,INDEX(choosen!$T$13:$AF$317,$D135,L$80)+NOT($H$1)*999999,INDEX(choosen!$AJ$13:$AV$317,$D135,L$80)+NOT($I$1)*999999,INDEX(choosen!$AZ$13:$BL$317,$D135,L$80)+NOT($J$1)*999999)</f>
        <v>3.101</v>
      </c>
      <c r="M135" s="5">
        <f ca="1">MIN(INDEX(choosen!$D$13:$P$317,$D135,M$80)+NOT($G$1)*999999,INDEX(choosen!$T$13:$AF$317,$D135,M$80)+NOT($H$1)*999999,INDEX(choosen!$AJ$13:$AV$317,$D135,M$80)+NOT($I$1)*999999,INDEX(choosen!$AZ$13:$BL$317,$D135,M$80)+NOT($J$1)*999999)</f>
        <v>2.16</v>
      </c>
      <c r="N135" s="5">
        <f ca="1">MIN(INDEX(choosen!$D$13:$P$317,$D135,N$80)+NOT($G$1)*999999,INDEX(choosen!$T$13:$AF$317,$D135,N$80)+NOT($H$1)*999999,INDEX(choosen!$AJ$13:$AV$317,$D135,N$80)+NOT($I$1)*999999,INDEX(choosen!$AZ$13:$BL$317,$D135,N$80)+NOT($J$1)*999999)</f>
        <v>1.5061</v>
      </c>
      <c r="O135" s="5">
        <f ca="1">MIN(INDEX(choosen!$D$13:$P$317,$D135,O$80)+NOT($G$1)*999999,INDEX(choosen!$T$13:$AF$317,$D135,O$80)+NOT($H$1)*999999,INDEX(choosen!$AJ$13:$AV$317,$D135,O$80)+NOT($I$1)*999999,INDEX(choosen!$AZ$13:$BL$317,$D135,O$80)+NOT($J$1)*999999)</f>
        <v>1.159</v>
      </c>
      <c r="P135" s="5">
        <f ca="1">MIN(INDEX(choosen!$D$13:$P$317,$D135,P$80)+NOT($G$1)*999999,INDEX(choosen!$T$13:$AF$317,$D135,P$80)+NOT($H$1)*999999,INDEX(choosen!$AJ$13:$AV$317,$D135,P$80)+NOT($I$1)*999999,INDEX(choosen!$AZ$13:$BL$317,$D135,P$80)+NOT($J$1)*999999)</f>
        <v>0.91920000000000002</v>
      </c>
      <c r="Q135" s="5">
        <f ca="1">MIN(INDEX(choosen!$D$13:$P$317,$D135,Q$80)+NOT($G$1)*999999,INDEX(choosen!$T$13:$AF$317,$D135,Q$80)+NOT($H$1)*999999,INDEX(choosen!$AJ$13:$AV$317,$D135,Q$80)+NOT($I$1)*999999,INDEX(choosen!$AZ$13:$BL$317,$D135,Q$80)+NOT($J$1)*999999)</f>
        <v>0.99150000000000005</v>
      </c>
      <c r="R135" s="5">
        <f ca="1">MIN(INDEX(choosen!$D$13:$P$317,$D135,R$80)+NOT($G$1)*999999,INDEX(choosen!$T$13:$AF$317,$D135,R$80)+NOT($H$1)*999999,INDEX(choosen!$AJ$13:$AV$317,$D135,R$80)+NOT($I$1)*999999,INDEX(choosen!$AZ$13:$BL$317,$D135,R$80)+NOT($J$1)*999999)</f>
        <v>41.344400000000007</v>
      </c>
      <c r="S135" s="6"/>
      <c r="T135" s="6"/>
      <c r="U135">
        <v>7</v>
      </c>
      <c r="V135">
        <v>1</v>
      </c>
      <c r="W135" s="3"/>
      <c r="X135" s="3"/>
    </row>
    <row r="136" spans="2:36" x14ac:dyDescent="0.25">
      <c r="B136" s="2">
        <v>7</v>
      </c>
      <c r="C136" s="2">
        <v>1</v>
      </c>
      <c r="D136" s="2">
        <f t="shared" si="9"/>
        <v>31</v>
      </c>
      <c r="E136" s="2" t="s">
        <v>125</v>
      </c>
      <c r="F136" s="5">
        <f ca="1">(INDEX(choosen!$D$13:$P$317,$D136,F$80)*$G$1+INDEX(choosen!$T$13:$AF$317,$D136,F$80)*$H$1+INDEX(choosen!$AJ$13:$AV$317,$D136,F$80)*$I$1+INDEX(choosen!$AZ$13:$BL$317,$D136,F$80)*$J$1)/$K$1</f>
        <v>1.8381000000000001</v>
      </c>
      <c r="G136" s="5">
        <f ca="1">(INDEX(choosen!$D$13:$P$317,$D136,G$80)*$G$1+INDEX(choosen!$T$13:$AF$317,$D136,G$80)*$H$1+INDEX(choosen!$AJ$13:$AV$317,$D136,G$80)*$I$1+INDEX(choosen!$AZ$13:$BL$317,$D136,G$80)*$J$1)/$K$1</f>
        <v>3.8277749999999999</v>
      </c>
      <c r="H136" s="5">
        <f ca="1">(INDEX(choosen!$D$13:$P$317,$D136,H$80)*$G$1+INDEX(choosen!$T$13:$AF$317,$D136,H$80)*$H$1+INDEX(choosen!$AJ$13:$AV$317,$D136,H$80)*$I$1+INDEX(choosen!$AZ$13:$BL$317,$D136,H$80)*$J$1)/$K$1</f>
        <v>8.6620500000000007</v>
      </c>
      <c r="I136" s="5">
        <f ca="1">(INDEX(choosen!$D$13:$P$317,$D136,I$80)*$G$1+INDEX(choosen!$T$13:$AF$317,$D136,I$80)*$H$1+INDEX(choosen!$AJ$13:$AV$317,$D136,I$80)*$I$1+INDEX(choosen!$AZ$13:$BL$317,$D136,I$80)*$J$1)/$K$1</f>
        <v>10.2309</v>
      </c>
      <c r="J136" s="5">
        <f ca="1">(INDEX(choosen!$D$13:$P$317,$D136,J$80)*$G$1+INDEX(choosen!$T$13:$AF$317,$D136,J$80)*$H$1+INDEX(choosen!$AJ$13:$AV$317,$D136,J$80)*$I$1+INDEX(choosen!$AZ$13:$BL$317,$D136,J$80)*$J$1)/$K$1</f>
        <v>9.2097750000000005</v>
      </c>
      <c r="K136" s="5">
        <f ca="1">(INDEX(choosen!$D$13:$P$317,$D136,K$80)*$G$1+INDEX(choosen!$T$13:$AF$317,$D136,K$80)*$H$1+INDEX(choosen!$AJ$13:$AV$317,$D136,K$80)*$I$1+INDEX(choosen!$AZ$13:$BL$317,$D136,K$80)*$J$1)/$K$1</f>
        <v>5.8794250000000003</v>
      </c>
      <c r="L136" s="5">
        <f ca="1">(INDEX(choosen!$D$13:$P$317,$D136,L$80)*$G$1+INDEX(choosen!$T$13:$AF$317,$D136,L$80)*$H$1+INDEX(choosen!$AJ$13:$AV$317,$D136,L$80)*$I$1+INDEX(choosen!$AZ$13:$BL$317,$D136,L$80)*$J$1)/$K$1</f>
        <v>4.0313749999999997</v>
      </c>
      <c r="M136" s="5">
        <f ca="1">(INDEX(choosen!$D$13:$P$317,$D136,M$80)*$G$1+INDEX(choosen!$T$13:$AF$317,$D136,M$80)*$H$1+INDEX(choosen!$AJ$13:$AV$317,$D136,M$80)*$I$1+INDEX(choosen!$AZ$13:$BL$317,$D136,M$80)*$J$1)/$K$1</f>
        <v>2.8143750000000001</v>
      </c>
      <c r="N136" s="5">
        <f ca="1">(INDEX(choosen!$D$13:$P$317,$D136,N$80)*$G$1+INDEX(choosen!$T$13:$AF$317,$D136,N$80)*$H$1+INDEX(choosen!$AJ$13:$AV$317,$D136,N$80)*$I$1+INDEX(choosen!$AZ$13:$BL$317,$D136,N$80)*$J$1)/$K$1</f>
        <v>1.9832999999999998</v>
      </c>
      <c r="O136" s="5">
        <f ca="1">(INDEX(choosen!$D$13:$P$317,$D136,O$80)*$G$1+INDEX(choosen!$T$13:$AF$317,$D136,O$80)*$H$1+INDEX(choosen!$AJ$13:$AV$317,$D136,O$80)*$I$1+INDEX(choosen!$AZ$13:$BL$317,$D136,O$80)*$J$1)/$K$1</f>
        <v>1.5460499999999999</v>
      </c>
      <c r="P136" s="5">
        <f ca="1">(INDEX(choosen!$D$13:$P$317,$D136,P$80)*$G$1+INDEX(choosen!$T$13:$AF$317,$D136,P$80)*$H$1+INDEX(choosen!$AJ$13:$AV$317,$D136,P$80)*$I$1+INDEX(choosen!$AZ$13:$BL$317,$D136,P$80)*$J$1)/$K$1</f>
        <v>1.2297</v>
      </c>
      <c r="Q136" s="5">
        <f ca="1">(INDEX(choosen!$D$13:$P$317,$D136,Q$80)*$G$1+INDEX(choosen!$T$13:$AF$317,$D136,Q$80)*$H$1+INDEX(choosen!$AJ$13:$AV$317,$D136,Q$80)*$I$1+INDEX(choosen!$AZ$13:$BL$317,$D136,Q$80)*$J$1)/$K$1</f>
        <v>1.4353500000000001</v>
      </c>
      <c r="R136" s="5">
        <f ca="1">(INDEX(choosen!$D$13:$P$317,$D136,R$80)*$G$1+INDEX(choosen!$T$13:$AF$317,$D136,R$80)*$H$1+INDEX(choosen!$AJ$13:$AV$317,$D136,R$80)*$I$1+INDEX(choosen!$AZ$13:$BL$317,$D136,R$80)*$J$1)/$K$1</f>
        <v>52.688175000000001</v>
      </c>
      <c r="S136" s="6"/>
      <c r="T136" s="6"/>
      <c r="U136">
        <v>7</v>
      </c>
      <c r="V136">
        <v>1</v>
      </c>
      <c r="W136" s="3"/>
      <c r="X136" s="3"/>
    </row>
    <row r="137" spans="2:36" x14ac:dyDescent="0.25">
      <c r="B137" s="2">
        <v>7</v>
      </c>
      <c r="C137" s="2">
        <v>1</v>
      </c>
      <c r="D137" s="2">
        <f t="shared" si="9"/>
        <v>31</v>
      </c>
      <c r="E137" s="2" t="s">
        <v>131</v>
      </c>
      <c r="F137" s="5">
        <f ca="1">MAX(INDEX(choosen!$D$13:$P$317,$D135,F$80)-NOT($G$1)*999999,INDEX(choosen!$T$13:$AF$317,$D135,F$80)-NOT($H$1)*999999,INDEX(choosen!$AJ$13:$AV$317,$D135,F$80)-NOT($I$1)*999999,INDEX(choosen!$AZ$13:$BL$317,$D135,F$80)-NOT($J$1)*999999)</f>
        <v>1.9932000000000001</v>
      </c>
      <c r="G137" s="5">
        <f ca="1">MAX(INDEX(choosen!$D$13:$P$317,$D135,G$80)-NOT($G$1)*999999,INDEX(choosen!$T$13:$AF$317,$D135,G$80)-NOT($H$1)*999999,INDEX(choosen!$AJ$13:$AV$317,$D135,G$80)-NOT($I$1)*999999,INDEX(choosen!$AZ$13:$BL$317,$D135,G$80)-NOT($J$1)*999999)</f>
        <v>5.4394999999999998</v>
      </c>
      <c r="H137" s="5">
        <f ca="1">MAX(INDEX(choosen!$D$13:$P$317,$D135,H$80)-NOT($G$1)*999999,INDEX(choosen!$T$13:$AF$317,$D135,H$80)-NOT($H$1)*999999,INDEX(choosen!$AJ$13:$AV$317,$D135,H$80)-NOT($I$1)*999999,INDEX(choosen!$AZ$13:$BL$317,$D135,H$80)-NOT($J$1)*999999)</f>
        <v>10.5313</v>
      </c>
      <c r="I137" s="5">
        <f ca="1">MAX(INDEX(choosen!$D$13:$P$317,$D135,I$80)-NOT($G$1)*999999,INDEX(choosen!$T$13:$AF$317,$D135,I$80)-NOT($H$1)*999999,INDEX(choosen!$AJ$13:$AV$317,$D135,I$80)-NOT($I$1)*999999,INDEX(choosen!$AZ$13:$BL$317,$D135,I$80)-NOT($J$1)*999999)</f>
        <v>11.725199999999999</v>
      </c>
      <c r="J137" s="5">
        <f ca="1">MAX(INDEX(choosen!$D$13:$P$317,$D135,J$80)-NOT($G$1)*999999,INDEX(choosen!$T$13:$AF$317,$D135,J$80)-NOT($H$1)*999999,INDEX(choosen!$AJ$13:$AV$317,$D135,J$80)-NOT($I$1)*999999,INDEX(choosen!$AZ$13:$BL$317,$D135,J$80)-NOT($J$1)*999999)</f>
        <v>10.573</v>
      </c>
      <c r="K137" s="5">
        <f ca="1">MAX(INDEX(choosen!$D$13:$P$317,$D135,K$80)-NOT($G$1)*999999,INDEX(choosen!$T$13:$AF$317,$D135,K$80)-NOT($H$1)*999999,INDEX(choosen!$AJ$13:$AV$317,$D135,K$80)-NOT($I$1)*999999,INDEX(choosen!$AZ$13:$BL$317,$D135,K$80)-NOT($J$1)*999999)</f>
        <v>6.8139000000000003</v>
      </c>
      <c r="L137" s="5">
        <f ca="1">MAX(INDEX(choosen!$D$13:$P$317,$D135,L$80)-NOT($G$1)*999999,INDEX(choosen!$T$13:$AF$317,$D135,L$80)-NOT($H$1)*999999,INDEX(choosen!$AJ$13:$AV$317,$D135,L$80)-NOT($I$1)*999999,INDEX(choosen!$AZ$13:$BL$317,$D135,L$80)-NOT($J$1)*999999)</f>
        <v>4.5871000000000004</v>
      </c>
      <c r="M137" s="5">
        <f ca="1">MAX(INDEX(choosen!$D$13:$P$317,$D135,M$80)-NOT($G$1)*999999,INDEX(choosen!$T$13:$AF$317,$D135,M$80)-NOT($H$1)*999999,INDEX(choosen!$AJ$13:$AV$317,$D135,M$80)-NOT($I$1)*999999,INDEX(choosen!$AZ$13:$BL$317,$D135,M$80)-NOT($J$1)*999999)</f>
        <v>3.1608000000000001</v>
      </c>
      <c r="N137" s="5">
        <f ca="1">MAX(INDEX(choosen!$D$13:$P$317,$D135,N$80)-NOT($G$1)*999999,INDEX(choosen!$T$13:$AF$317,$D135,N$80)-NOT($H$1)*999999,INDEX(choosen!$AJ$13:$AV$317,$D135,N$80)-NOT($I$1)*999999,INDEX(choosen!$AZ$13:$BL$317,$D135,N$80)-NOT($J$1)*999999)</f>
        <v>2.2040000000000002</v>
      </c>
      <c r="O137" s="5">
        <f ca="1">MAX(INDEX(choosen!$D$13:$P$317,$D135,O$80)-NOT($G$1)*999999,INDEX(choosen!$T$13:$AF$317,$D135,O$80)-NOT($H$1)*999999,INDEX(choosen!$AJ$13:$AV$317,$D135,O$80)-NOT($I$1)*999999,INDEX(choosen!$AZ$13:$BL$317,$D135,O$80)-NOT($J$1)*999999)</f>
        <v>1.7021999999999999</v>
      </c>
      <c r="P137" s="5">
        <f ca="1">MAX(INDEX(choosen!$D$13:$P$317,$D135,P$80)-NOT($G$1)*999999,INDEX(choosen!$T$13:$AF$317,$D135,P$80)-NOT($H$1)*999999,INDEX(choosen!$AJ$13:$AV$317,$D135,P$80)-NOT($I$1)*999999,INDEX(choosen!$AZ$13:$BL$317,$D135,P$80)-NOT($J$1)*999999)</f>
        <v>1.3586</v>
      </c>
      <c r="Q137" s="5">
        <f ca="1">MAX(INDEX(choosen!$D$13:$P$317,$D135,Q$80)-NOT($G$1)*999999,INDEX(choosen!$T$13:$AF$317,$D135,Q$80)-NOT($H$1)*999999,INDEX(choosen!$AJ$13:$AV$317,$D135,Q$80)-NOT($I$1)*999999,INDEX(choosen!$AZ$13:$BL$317,$D135,Q$80)-NOT($J$1)*999999)</f>
        <v>1.6954</v>
      </c>
      <c r="R137" s="5">
        <f ca="1">MAX(INDEX(choosen!$D$13:$P$317,$D135,R$80)-NOT($G$1)*999999,INDEX(choosen!$T$13:$AF$317,$D135,R$80)-NOT($H$1)*999999,INDEX(choosen!$AJ$13:$AV$317,$D135,R$80)-NOT($I$1)*999999,INDEX(choosen!$AZ$13:$BL$317,$D135,R$80)-NOT($J$1)*999999)</f>
        <v>58.653699999999994</v>
      </c>
      <c r="S137" s="6"/>
      <c r="T137" s="6"/>
      <c r="U137">
        <v>7</v>
      </c>
      <c r="V137">
        <v>1</v>
      </c>
      <c r="W137" s="3"/>
      <c r="X137" s="3"/>
    </row>
    <row r="138" spans="2:36" x14ac:dyDescent="0.25">
      <c r="B138" s="2">
        <v>7</v>
      </c>
      <c r="C138" s="2">
        <v>3</v>
      </c>
      <c r="D138" s="2">
        <f t="shared" si="9"/>
        <v>33</v>
      </c>
      <c r="E138" s="2" t="s">
        <v>132</v>
      </c>
      <c r="F138" s="5">
        <f ca="1">MIN(INDEX(choosen!$D$13:$P$317,$D138,F$80)+NOT($G$1)*999999,INDEX(choosen!$T$13:$AF$317,$D138,F$80)+NOT($H$1)*999999,INDEX(choosen!$AJ$13:$AV$317,$D138,F$80)+NOT($I$1)*999999,INDEX(choosen!$AZ$13:$BL$317,$D138,F$80)+NOT($J$1)*999999)</f>
        <v>1.7518</v>
      </c>
      <c r="G138" s="5">
        <f ca="1">MIN(INDEX(choosen!$D$13:$P$317,$D138,G$80)+NOT($G$1)*999999,INDEX(choosen!$T$13:$AF$317,$D138,G$80)+NOT($H$1)*999999,INDEX(choosen!$AJ$13:$AV$317,$D138,G$80)+NOT($I$1)*999999,INDEX(choosen!$AZ$13:$BL$317,$D138,G$80)+NOT($J$1)*999999)</f>
        <v>3.6229</v>
      </c>
      <c r="H138" s="5">
        <f ca="1">MIN(INDEX(choosen!$D$13:$P$317,$D138,H$80)+NOT($G$1)*999999,INDEX(choosen!$T$13:$AF$317,$D138,H$80)+NOT($H$1)*999999,INDEX(choosen!$AJ$13:$AV$317,$D138,H$80)+NOT($I$1)*999999,INDEX(choosen!$AZ$13:$BL$317,$D138,H$80)+NOT($J$1)*999999)</f>
        <v>8.2294999999999998</v>
      </c>
      <c r="I138" s="5">
        <f ca="1">MIN(INDEX(choosen!$D$13:$P$317,$D138,I$80)+NOT($G$1)*999999,INDEX(choosen!$T$13:$AF$317,$D138,I$80)+NOT($H$1)*999999,INDEX(choosen!$AJ$13:$AV$317,$D138,I$80)+NOT($I$1)*999999,INDEX(choosen!$AZ$13:$BL$317,$D138,I$80)+NOT($J$1)*999999)</f>
        <v>8.9420999999999999</v>
      </c>
      <c r="J138" s="5">
        <f ca="1">MIN(INDEX(choosen!$D$13:$P$317,$D138,J$80)+NOT($G$1)*999999,INDEX(choosen!$T$13:$AF$317,$D138,J$80)+NOT($H$1)*999999,INDEX(choosen!$AJ$13:$AV$317,$D138,J$80)+NOT($I$1)*999999,INDEX(choosen!$AZ$13:$BL$317,$D138,J$80)+NOT($J$1)*999999)</f>
        <v>7.0810000000000004</v>
      </c>
      <c r="K138" s="5">
        <f ca="1">MIN(INDEX(choosen!$D$13:$P$317,$D138,K$80)+NOT($G$1)*999999,INDEX(choosen!$T$13:$AF$317,$D138,K$80)+NOT($H$1)*999999,INDEX(choosen!$AJ$13:$AV$317,$D138,K$80)+NOT($I$1)*999999,INDEX(choosen!$AZ$13:$BL$317,$D138,K$80)+NOT($J$1)*999999)</f>
        <v>4.4595000000000002</v>
      </c>
      <c r="L138" s="5">
        <f ca="1">MIN(INDEX(choosen!$D$13:$P$317,$D138,L$80)+NOT($G$1)*999999,INDEX(choosen!$T$13:$AF$317,$D138,L$80)+NOT($H$1)*999999,INDEX(choosen!$AJ$13:$AV$317,$D138,L$80)+NOT($I$1)*999999,INDEX(choosen!$AZ$13:$BL$317,$D138,L$80)+NOT($J$1)*999999)</f>
        <v>3.1023000000000001</v>
      </c>
      <c r="M138" s="5">
        <f ca="1">MIN(INDEX(choosen!$D$13:$P$317,$D138,M$80)+NOT($G$1)*999999,INDEX(choosen!$T$13:$AF$317,$D138,M$80)+NOT($H$1)*999999,INDEX(choosen!$AJ$13:$AV$317,$D138,M$80)+NOT($I$1)*999999,INDEX(choosen!$AZ$13:$BL$317,$D138,M$80)+NOT($J$1)*999999)</f>
        <v>2.1753</v>
      </c>
      <c r="N138" s="5">
        <f ca="1">MIN(INDEX(choosen!$D$13:$P$317,$D138,N$80)+NOT($G$1)*999999,INDEX(choosen!$T$13:$AF$317,$D138,N$80)+NOT($H$1)*999999,INDEX(choosen!$AJ$13:$AV$317,$D138,N$80)+NOT($I$1)*999999,INDEX(choosen!$AZ$13:$BL$317,$D138,N$80)+NOT($J$1)*999999)</f>
        <v>1.5271999999999999</v>
      </c>
      <c r="O138" s="5">
        <f ca="1">MIN(INDEX(choosen!$D$13:$P$317,$D138,O$80)+NOT($G$1)*999999,INDEX(choosen!$T$13:$AF$317,$D138,O$80)+NOT($H$1)*999999,INDEX(choosen!$AJ$13:$AV$317,$D138,O$80)+NOT($I$1)*999999,INDEX(choosen!$AZ$13:$BL$317,$D138,O$80)+NOT($J$1)*999999)</f>
        <v>1.1812</v>
      </c>
      <c r="P138" s="5">
        <f ca="1">MIN(INDEX(choosen!$D$13:$P$317,$D138,P$80)+NOT($G$1)*999999,INDEX(choosen!$T$13:$AF$317,$D138,P$80)+NOT($H$1)*999999,INDEX(choosen!$AJ$13:$AV$317,$D138,P$80)+NOT($I$1)*999999,INDEX(choosen!$AZ$13:$BL$317,$D138,P$80)+NOT($J$1)*999999)</f>
        <v>0.92710000000000004</v>
      </c>
      <c r="Q138" s="5">
        <f ca="1">MIN(INDEX(choosen!$D$13:$P$317,$D138,Q$80)+NOT($G$1)*999999,INDEX(choosen!$T$13:$AF$317,$D138,Q$80)+NOT($H$1)*999999,INDEX(choosen!$AJ$13:$AV$317,$D138,Q$80)+NOT($I$1)*999999,INDEX(choosen!$AZ$13:$BL$317,$D138,Q$80)+NOT($J$1)*999999)</f>
        <v>1.121</v>
      </c>
      <c r="R138" s="5">
        <f ca="1">MIN(INDEX(choosen!$D$13:$P$317,$D138,R$80)+NOT($G$1)*999999,INDEX(choosen!$T$13:$AF$317,$D138,R$80)+NOT($H$1)*999999,INDEX(choosen!$AJ$13:$AV$317,$D138,R$80)+NOT($I$1)*999999,INDEX(choosen!$AZ$13:$BL$317,$D138,R$80)+NOT($J$1)*999999)</f>
        <v>44.120899999999999</v>
      </c>
      <c r="S138" s="6"/>
      <c r="T138" s="6"/>
      <c r="U138">
        <v>7</v>
      </c>
      <c r="V138">
        <v>3</v>
      </c>
      <c r="W138" s="3"/>
      <c r="X138" s="3"/>
    </row>
    <row r="139" spans="2:36" x14ac:dyDescent="0.25">
      <c r="B139" s="2">
        <v>7</v>
      </c>
      <c r="C139" s="2">
        <v>3</v>
      </c>
      <c r="D139" s="2">
        <f t="shared" si="9"/>
        <v>33</v>
      </c>
      <c r="E139" s="2" t="s">
        <v>133</v>
      </c>
      <c r="F139" s="5">
        <f ca="1">(INDEX(choosen!$D$13:$P$317,$D139,F$80)*$G$1+INDEX(choosen!$T$13:$AF$317,$D139,F$80)*$H$1+INDEX(choosen!$AJ$13:$AV$317,$D139,F$80)*$I$1+INDEX(choosen!$AZ$13:$BL$317,$D139,F$80)*$J$1)/$K$1</f>
        <v>2.4970749999999997</v>
      </c>
      <c r="G139" s="5">
        <f ca="1">(INDEX(choosen!$D$13:$P$317,$D139,G$80)*$G$1+INDEX(choosen!$T$13:$AF$317,$D139,G$80)*$H$1+INDEX(choosen!$AJ$13:$AV$317,$D139,G$80)*$I$1+INDEX(choosen!$AZ$13:$BL$317,$D139,G$80)*$J$1)/$K$1</f>
        <v>5.0455500000000004</v>
      </c>
      <c r="H139" s="5">
        <f ca="1">(INDEX(choosen!$D$13:$P$317,$D139,H$80)*$G$1+INDEX(choosen!$T$13:$AF$317,$D139,H$80)*$H$1+INDEX(choosen!$AJ$13:$AV$317,$D139,H$80)*$I$1+INDEX(choosen!$AZ$13:$BL$317,$D139,H$80)*$J$1)/$K$1</f>
        <v>9.5255499999999991</v>
      </c>
      <c r="I139" s="5">
        <f ca="1">(INDEX(choosen!$D$13:$P$317,$D139,I$80)*$G$1+INDEX(choosen!$T$13:$AF$317,$D139,I$80)*$H$1+INDEX(choosen!$AJ$13:$AV$317,$D139,I$80)*$I$1+INDEX(choosen!$AZ$13:$BL$317,$D139,I$80)*$J$1)/$K$1</f>
        <v>10.538699999999999</v>
      </c>
      <c r="J139" s="5">
        <f ca="1">(INDEX(choosen!$D$13:$P$317,$D139,J$80)*$G$1+INDEX(choosen!$T$13:$AF$317,$D139,J$80)*$H$1+INDEX(choosen!$AJ$13:$AV$317,$D139,J$80)*$I$1+INDEX(choosen!$AZ$13:$BL$317,$D139,J$80)*$J$1)/$K$1</f>
        <v>9.0559000000000012</v>
      </c>
      <c r="K139" s="5">
        <f ca="1">(INDEX(choosen!$D$13:$P$317,$D139,K$80)*$G$1+INDEX(choosen!$T$13:$AF$317,$D139,K$80)*$H$1+INDEX(choosen!$AJ$13:$AV$317,$D139,K$80)*$I$1+INDEX(choosen!$AZ$13:$BL$317,$D139,K$80)*$J$1)/$K$1</f>
        <v>5.7329749999999997</v>
      </c>
      <c r="L139" s="5">
        <f ca="1">(INDEX(choosen!$D$13:$P$317,$D139,L$80)*$G$1+INDEX(choosen!$T$13:$AF$317,$D139,L$80)*$H$1+INDEX(choosen!$AJ$13:$AV$317,$D139,L$80)*$I$1+INDEX(choosen!$AZ$13:$BL$317,$D139,L$80)*$J$1)/$K$1</f>
        <v>3.9563249999999996</v>
      </c>
      <c r="M139" s="5">
        <f ca="1">(INDEX(choosen!$D$13:$P$317,$D139,M$80)*$G$1+INDEX(choosen!$T$13:$AF$317,$D139,M$80)*$H$1+INDEX(choosen!$AJ$13:$AV$317,$D139,M$80)*$I$1+INDEX(choosen!$AZ$13:$BL$317,$D139,M$80)*$J$1)/$K$1</f>
        <v>2.7799750000000003</v>
      </c>
      <c r="N139" s="5">
        <f ca="1">(INDEX(choosen!$D$13:$P$317,$D139,N$80)*$G$1+INDEX(choosen!$T$13:$AF$317,$D139,N$80)*$H$1+INDEX(choosen!$AJ$13:$AV$317,$D139,N$80)*$I$1+INDEX(choosen!$AZ$13:$BL$317,$D139,N$80)*$J$1)/$K$1</f>
        <v>1.9700249999999999</v>
      </c>
      <c r="O139" s="5">
        <f ca="1">(INDEX(choosen!$D$13:$P$317,$D139,O$80)*$G$1+INDEX(choosen!$T$13:$AF$317,$D139,O$80)*$H$1+INDEX(choosen!$AJ$13:$AV$317,$D139,O$80)*$I$1+INDEX(choosen!$AZ$13:$BL$317,$D139,O$80)*$J$1)/$K$1</f>
        <v>1.5448499999999998</v>
      </c>
      <c r="P139" s="5">
        <f ca="1">(INDEX(choosen!$D$13:$P$317,$D139,P$80)*$G$1+INDEX(choosen!$T$13:$AF$317,$D139,P$80)*$H$1+INDEX(choosen!$AJ$13:$AV$317,$D139,P$80)*$I$1+INDEX(choosen!$AZ$13:$BL$317,$D139,P$80)*$J$1)/$K$1</f>
        <v>1.2531000000000001</v>
      </c>
      <c r="Q139" s="5">
        <f ca="1">(INDEX(choosen!$D$13:$P$317,$D139,Q$80)*$G$1+INDEX(choosen!$T$13:$AF$317,$D139,Q$80)*$H$1+INDEX(choosen!$AJ$13:$AV$317,$D139,Q$80)*$I$1+INDEX(choosen!$AZ$13:$BL$317,$D139,Q$80)*$J$1)/$K$1</f>
        <v>1.4749750000000001</v>
      </c>
      <c r="R139" s="5">
        <f ca="1">(INDEX(choosen!$D$13:$P$317,$D139,R$80)*$G$1+INDEX(choosen!$T$13:$AF$317,$D139,R$80)*$H$1+INDEX(choosen!$AJ$13:$AV$317,$D139,R$80)*$I$1+INDEX(choosen!$AZ$13:$BL$317,$D139,R$80)*$J$1)/$K$1</f>
        <v>55.375</v>
      </c>
      <c r="S139" s="6"/>
      <c r="T139" s="6"/>
      <c r="U139">
        <v>7</v>
      </c>
      <c r="V139">
        <v>3</v>
      </c>
      <c r="W139" s="3"/>
      <c r="X139" s="3"/>
    </row>
    <row r="140" spans="2:36" x14ac:dyDescent="0.25">
      <c r="B140" s="2">
        <v>7</v>
      </c>
      <c r="C140" s="2">
        <v>3</v>
      </c>
      <c r="D140" s="2">
        <f t="shared" si="9"/>
        <v>33</v>
      </c>
      <c r="E140" s="2" t="s">
        <v>134</v>
      </c>
      <c r="F140" s="5">
        <f ca="1">MAX(INDEX(choosen!$D$13:$P$317,$D138,F$80)-NOT($G$1)*999999,INDEX(choosen!$T$13:$AF$317,$D138,F$80)-NOT($H$1)*999999,INDEX(choosen!$AJ$13:$AV$317,$D138,F$80)-NOT($I$1)*999999,INDEX(choosen!$AZ$13:$BL$317,$D138,F$80)-NOT($J$1)*999999)</f>
        <v>2.9432999999999998</v>
      </c>
      <c r="G140" s="5">
        <f ca="1">MAX(INDEX(choosen!$D$13:$P$317,$D138,G$80)-NOT($G$1)*999999,INDEX(choosen!$T$13:$AF$317,$D138,G$80)-NOT($H$1)*999999,INDEX(choosen!$AJ$13:$AV$317,$D138,G$80)-NOT($I$1)*999999,INDEX(choosen!$AZ$13:$BL$317,$D138,G$80)-NOT($J$1)*999999)</f>
        <v>5.7554999999999996</v>
      </c>
      <c r="H140" s="5">
        <f ca="1">MAX(INDEX(choosen!$D$13:$P$317,$D138,H$80)-NOT($G$1)*999999,INDEX(choosen!$T$13:$AF$317,$D138,H$80)-NOT($H$1)*999999,INDEX(choosen!$AJ$13:$AV$317,$D138,H$80)-NOT($I$1)*999999,INDEX(choosen!$AZ$13:$BL$317,$D138,H$80)-NOT($J$1)*999999)</f>
        <v>11.1564</v>
      </c>
      <c r="I140" s="5">
        <f ca="1">MAX(INDEX(choosen!$D$13:$P$317,$D138,I$80)-NOT($G$1)*999999,INDEX(choosen!$T$13:$AF$317,$D138,I$80)-NOT($H$1)*999999,INDEX(choosen!$AJ$13:$AV$317,$D138,I$80)-NOT($I$1)*999999,INDEX(choosen!$AZ$13:$BL$317,$D138,I$80)-NOT($J$1)*999999)</f>
        <v>12.4055</v>
      </c>
      <c r="J140" s="5">
        <f ca="1">MAX(INDEX(choosen!$D$13:$P$317,$D138,J$80)-NOT($G$1)*999999,INDEX(choosen!$T$13:$AF$317,$D138,J$80)-NOT($H$1)*999999,INDEX(choosen!$AJ$13:$AV$317,$D138,J$80)-NOT($I$1)*999999,INDEX(choosen!$AZ$13:$BL$317,$D138,J$80)-NOT($J$1)*999999)</f>
        <v>10.5533</v>
      </c>
      <c r="K140" s="5">
        <f ca="1">MAX(INDEX(choosen!$D$13:$P$317,$D138,K$80)-NOT($G$1)*999999,INDEX(choosen!$T$13:$AF$317,$D138,K$80)-NOT($H$1)*999999,INDEX(choosen!$AJ$13:$AV$317,$D138,K$80)-NOT($I$1)*999999,INDEX(choosen!$AZ$13:$BL$317,$D138,K$80)-NOT($J$1)*999999)</f>
        <v>6.6595000000000004</v>
      </c>
      <c r="L140" s="5">
        <f ca="1">MAX(INDEX(choosen!$D$13:$P$317,$D138,L$80)-NOT($G$1)*999999,INDEX(choosen!$T$13:$AF$317,$D138,L$80)-NOT($H$1)*999999,INDEX(choosen!$AJ$13:$AV$317,$D138,L$80)-NOT($I$1)*999999,INDEX(choosen!$AZ$13:$BL$317,$D138,L$80)-NOT($J$1)*999999)</f>
        <v>4.5420999999999996</v>
      </c>
      <c r="M140" s="5">
        <f ca="1">MAX(INDEX(choosen!$D$13:$P$317,$D138,M$80)-NOT($G$1)*999999,INDEX(choosen!$T$13:$AF$317,$D138,M$80)-NOT($H$1)*999999,INDEX(choosen!$AJ$13:$AV$317,$D138,M$80)-NOT($I$1)*999999,INDEX(choosen!$AZ$13:$BL$317,$D138,M$80)-NOT($J$1)*999999)</f>
        <v>3.1741000000000001</v>
      </c>
      <c r="N140" s="5">
        <f ca="1">MAX(INDEX(choosen!$D$13:$P$317,$D138,N$80)-NOT($G$1)*999999,INDEX(choosen!$T$13:$AF$317,$D138,N$80)-NOT($H$1)*999999,INDEX(choosen!$AJ$13:$AV$317,$D138,N$80)-NOT($I$1)*999999,INDEX(choosen!$AZ$13:$BL$317,$D138,N$80)-NOT($J$1)*999999)</f>
        <v>2.2456</v>
      </c>
      <c r="O140" s="5">
        <f ca="1">MAX(INDEX(choosen!$D$13:$P$317,$D138,O$80)-NOT($G$1)*999999,INDEX(choosen!$T$13:$AF$317,$D138,O$80)-NOT($H$1)*999999,INDEX(choosen!$AJ$13:$AV$317,$D138,O$80)-NOT($I$1)*999999,INDEX(choosen!$AZ$13:$BL$317,$D138,O$80)-NOT($J$1)*999999)</f>
        <v>1.7585999999999999</v>
      </c>
      <c r="P140" s="5">
        <f ca="1">MAX(INDEX(choosen!$D$13:$P$317,$D138,P$80)-NOT($G$1)*999999,INDEX(choosen!$T$13:$AF$317,$D138,P$80)-NOT($H$1)*999999,INDEX(choosen!$AJ$13:$AV$317,$D138,P$80)-NOT($I$1)*999999,INDEX(choosen!$AZ$13:$BL$317,$D138,P$80)-NOT($J$1)*999999)</f>
        <v>1.3945000000000001</v>
      </c>
      <c r="Q140" s="5">
        <f ca="1">MAX(INDEX(choosen!$D$13:$P$317,$D138,Q$80)-NOT($G$1)*999999,INDEX(choosen!$T$13:$AF$317,$D138,Q$80)-NOT($H$1)*999999,INDEX(choosen!$AJ$13:$AV$317,$D138,Q$80)-NOT($I$1)*999999,INDEX(choosen!$AZ$13:$BL$317,$D138,Q$80)-NOT($J$1)*999999)</f>
        <v>1.6679999999999999</v>
      </c>
      <c r="R140" s="5">
        <f ca="1">MAX(INDEX(choosen!$D$13:$P$317,$D138,R$80)-NOT($G$1)*999999,INDEX(choosen!$T$13:$AF$317,$D138,R$80)-NOT($H$1)*999999,INDEX(choosen!$AJ$13:$AV$317,$D138,R$80)-NOT($I$1)*999999,INDEX(choosen!$AZ$13:$BL$317,$D138,R$80)-NOT($J$1)*999999)</f>
        <v>61.688900000000011</v>
      </c>
      <c r="S140" s="6"/>
      <c r="T140" s="6"/>
      <c r="U140">
        <v>7</v>
      </c>
      <c r="V140">
        <v>3</v>
      </c>
      <c r="W140" s="3"/>
      <c r="X140" s="3"/>
    </row>
    <row r="141" spans="2:36" x14ac:dyDescent="0.25">
      <c r="B141" s="2">
        <v>7</v>
      </c>
      <c r="C141" s="2">
        <f>$C$45</f>
        <v>5</v>
      </c>
      <c r="D141" s="2">
        <f t="shared" si="9"/>
        <v>35</v>
      </c>
      <c r="E141" s="2" t="str">
        <f>CONCATENATE(INDEX($C$39:$C$43,C141), " Min")</f>
        <v>2050 Min</v>
      </c>
      <c r="F141" s="5">
        <f ca="1">MIN(INDEX(choosen!$D$13:$P$317,$D141,F$80)+NOT($G$1)*999999,INDEX(choosen!$T$13:$AF$317,$D141,F$80)+NOT($H$1)*999999,INDEX(choosen!$AJ$13:$AV$317,$D141,F$80)+NOT($I$1)*999999,INDEX(choosen!$AZ$13:$BL$317,$D141,F$80)+NOT($J$1)*999999)</f>
        <v>1.3949</v>
      </c>
      <c r="G141" s="5">
        <f ca="1">MIN(INDEX(choosen!$D$13:$P$317,$D141,G$80)+NOT($G$1)*999999,INDEX(choosen!$T$13:$AF$317,$D141,G$80)+NOT($H$1)*999999,INDEX(choosen!$AJ$13:$AV$317,$D141,G$80)+NOT($I$1)*999999,INDEX(choosen!$AZ$13:$BL$317,$D141,G$80)+NOT($J$1)*999999)</f>
        <v>3.5962000000000001</v>
      </c>
      <c r="H141" s="5">
        <f ca="1">MIN(INDEX(choosen!$D$13:$P$317,$D141,H$80)+NOT($G$1)*999999,INDEX(choosen!$T$13:$AF$317,$D141,H$80)+NOT($H$1)*999999,INDEX(choosen!$AJ$13:$AV$317,$D141,H$80)+NOT($I$1)*999999,INDEX(choosen!$AZ$13:$BL$317,$D141,H$80)+NOT($J$1)*999999)</f>
        <v>8.6628000000000007</v>
      </c>
      <c r="I141" s="5">
        <f ca="1">MIN(INDEX(choosen!$D$13:$P$317,$D141,I$80)+NOT($G$1)*999999,INDEX(choosen!$T$13:$AF$317,$D141,I$80)+NOT($H$1)*999999,INDEX(choosen!$AJ$13:$AV$317,$D141,I$80)+NOT($I$1)*999999,INDEX(choosen!$AZ$13:$BL$317,$D141,I$80)+NOT($J$1)*999999)</f>
        <v>8.8645999999999994</v>
      </c>
      <c r="J141" s="5">
        <f ca="1">MIN(INDEX(choosen!$D$13:$P$317,$D141,J$80)+NOT($G$1)*999999,INDEX(choosen!$T$13:$AF$317,$D141,J$80)+NOT($H$1)*999999,INDEX(choosen!$AJ$13:$AV$317,$D141,J$80)+NOT($I$1)*999999,INDEX(choosen!$AZ$13:$BL$317,$D141,J$80)+NOT($J$1)*999999)</f>
        <v>7.0898000000000003</v>
      </c>
      <c r="K141" s="5">
        <f ca="1">MIN(INDEX(choosen!$D$13:$P$317,$D141,K$80)+NOT($G$1)*999999,INDEX(choosen!$T$13:$AF$317,$D141,K$80)+NOT($H$1)*999999,INDEX(choosen!$AJ$13:$AV$317,$D141,K$80)+NOT($I$1)*999999,INDEX(choosen!$AZ$13:$BL$317,$D141,K$80)+NOT($J$1)*999999)</f>
        <v>4.5194000000000001</v>
      </c>
      <c r="L141" s="5">
        <f ca="1">MIN(INDEX(choosen!$D$13:$P$317,$D141,L$80)+NOT($G$1)*999999,INDEX(choosen!$T$13:$AF$317,$D141,L$80)+NOT($H$1)*999999,INDEX(choosen!$AJ$13:$AV$317,$D141,L$80)+NOT($I$1)*999999,INDEX(choosen!$AZ$13:$BL$317,$D141,L$80)+NOT($J$1)*999999)</f>
        <v>3.1404999999999998</v>
      </c>
      <c r="M141" s="5">
        <f ca="1">MIN(INDEX(choosen!$D$13:$P$317,$D141,M$80)+NOT($G$1)*999999,INDEX(choosen!$T$13:$AF$317,$D141,M$80)+NOT($H$1)*999999,INDEX(choosen!$AJ$13:$AV$317,$D141,M$80)+NOT($I$1)*999999,INDEX(choosen!$AZ$13:$BL$317,$D141,M$80)+NOT($J$1)*999999)</f>
        <v>2.2050000000000001</v>
      </c>
      <c r="N141" s="5">
        <f ca="1">MIN(INDEX(choosen!$D$13:$P$317,$D141,N$80)+NOT($G$1)*999999,INDEX(choosen!$T$13:$AF$317,$D141,N$80)+NOT($H$1)*999999,INDEX(choosen!$AJ$13:$AV$317,$D141,N$80)+NOT($I$1)*999999,INDEX(choosen!$AZ$13:$BL$317,$D141,N$80)+NOT($J$1)*999999)</f>
        <v>1.5472999999999999</v>
      </c>
      <c r="O141" s="5">
        <f ca="1">MIN(INDEX(choosen!$D$13:$P$317,$D141,O$80)+NOT($G$1)*999999,INDEX(choosen!$T$13:$AF$317,$D141,O$80)+NOT($H$1)*999999,INDEX(choosen!$AJ$13:$AV$317,$D141,O$80)+NOT($I$1)*999999,INDEX(choosen!$AZ$13:$BL$317,$D141,O$80)+NOT($J$1)*999999)</f>
        <v>1.1934</v>
      </c>
      <c r="P141" s="5">
        <f ca="1">MIN(INDEX(choosen!$D$13:$P$317,$D141,P$80)+NOT($G$1)*999999,INDEX(choosen!$T$13:$AF$317,$D141,P$80)+NOT($H$1)*999999,INDEX(choosen!$AJ$13:$AV$317,$D141,P$80)+NOT($I$1)*999999,INDEX(choosen!$AZ$13:$BL$317,$D141,P$80)+NOT($J$1)*999999)</f>
        <v>0.93330000000000002</v>
      </c>
      <c r="Q141" s="5">
        <f ca="1">MIN(INDEX(choosen!$D$13:$P$317,$D141,Q$80)+NOT($G$1)*999999,INDEX(choosen!$T$13:$AF$317,$D141,Q$80)+NOT($H$1)*999999,INDEX(choosen!$AJ$13:$AV$317,$D141,Q$80)+NOT($I$1)*999999,INDEX(choosen!$AZ$13:$BL$317,$D141,Q$80)+NOT($J$1)*999999)</f>
        <v>1.0487</v>
      </c>
      <c r="R141" s="5">
        <f ca="1">MIN(INDEX(choosen!$D$13:$P$317,$D141,R$80)+NOT($G$1)*999999,INDEX(choosen!$T$13:$AF$317,$D141,R$80)+NOT($H$1)*999999,INDEX(choosen!$AJ$13:$AV$317,$D141,R$80)+NOT($I$1)*999999,INDEX(choosen!$AZ$13:$BL$317,$D141,R$80)+NOT($J$1)*999999)</f>
        <v>44.811399999999999</v>
      </c>
      <c r="S141" s="6">
        <f ca="1">100*R141/R135</f>
        <v>108.38565803349425</v>
      </c>
      <c r="T141" s="6"/>
      <c r="U141">
        <v>7</v>
      </c>
      <c r="V141">
        <v>5</v>
      </c>
      <c r="W141" s="3"/>
      <c r="X141" s="3"/>
    </row>
    <row r="142" spans="2:36" x14ac:dyDescent="0.25">
      <c r="B142" s="2">
        <v>7</v>
      </c>
      <c r="C142" s="2">
        <f t="shared" ref="C142:C143" si="22">$C$45</f>
        <v>5</v>
      </c>
      <c r="D142" s="2">
        <f t="shared" si="9"/>
        <v>35</v>
      </c>
      <c r="E142" s="2" t="str">
        <f t="shared" ref="E142" si="23">CONCATENATE(INDEX($C$39:$C$43,C142), " Average")</f>
        <v>2050 Average</v>
      </c>
      <c r="F142" s="5">
        <f ca="1">(INDEX(choosen!$D$13:$P$317,$D142,F$80)*$G$1+INDEX(choosen!$T$13:$AF$317,$D142,F$80)*$H$1+INDEX(choosen!$AJ$13:$AV$317,$D142,F$80)*$I$1+INDEX(choosen!$AZ$13:$BL$317,$D142,F$80)*$J$1)/$K$1</f>
        <v>1.9945999999999999</v>
      </c>
      <c r="G142" s="5">
        <f ca="1">(INDEX(choosen!$D$13:$P$317,$D142,G$80)*$G$1+INDEX(choosen!$T$13:$AF$317,$D142,G$80)*$H$1+INDEX(choosen!$AJ$13:$AV$317,$D142,G$80)*$I$1+INDEX(choosen!$AZ$13:$BL$317,$D142,G$80)*$J$1)/$K$1</f>
        <v>4.1812000000000005</v>
      </c>
      <c r="H142" s="5">
        <f ca="1">(INDEX(choosen!$D$13:$P$317,$D142,H$80)*$G$1+INDEX(choosen!$T$13:$AF$317,$D142,H$80)*$H$1+INDEX(choosen!$AJ$13:$AV$317,$D142,H$80)*$I$1+INDEX(choosen!$AZ$13:$BL$317,$D142,H$80)*$J$1)/$K$1</f>
        <v>9.1969750000000001</v>
      </c>
      <c r="I142" s="5">
        <f ca="1">(INDEX(choosen!$D$13:$P$317,$D142,I$80)*$G$1+INDEX(choosen!$T$13:$AF$317,$D142,I$80)*$H$1+INDEX(choosen!$AJ$13:$AV$317,$D142,I$80)*$I$1+INDEX(choosen!$AZ$13:$BL$317,$D142,I$80)*$J$1)/$K$1</f>
        <v>9.9002249999999989</v>
      </c>
      <c r="J142" s="5">
        <f ca="1">(INDEX(choosen!$D$13:$P$317,$D142,J$80)*$G$1+INDEX(choosen!$T$13:$AF$317,$D142,J$80)*$H$1+INDEX(choosen!$AJ$13:$AV$317,$D142,J$80)*$I$1+INDEX(choosen!$AZ$13:$BL$317,$D142,J$80)*$J$1)/$K$1</f>
        <v>9.3361499999999999</v>
      </c>
      <c r="K142" s="5">
        <f ca="1">(INDEX(choosen!$D$13:$P$317,$D142,K$80)*$G$1+INDEX(choosen!$T$13:$AF$317,$D142,K$80)*$H$1+INDEX(choosen!$AJ$13:$AV$317,$D142,K$80)*$I$1+INDEX(choosen!$AZ$13:$BL$317,$D142,K$80)*$J$1)/$K$1</f>
        <v>6.0116500000000004</v>
      </c>
      <c r="L142" s="5">
        <f ca="1">(INDEX(choosen!$D$13:$P$317,$D142,L$80)*$G$1+INDEX(choosen!$T$13:$AF$317,$D142,L$80)*$H$1+INDEX(choosen!$AJ$13:$AV$317,$D142,L$80)*$I$1+INDEX(choosen!$AZ$13:$BL$317,$D142,L$80)*$J$1)/$K$1</f>
        <v>4.0847250000000006</v>
      </c>
      <c r="M142" s="5">
        <f ca="1">(INDEX(choosen!$D$13:$P$317,$D142,M$80)*$G$1+INDEX(choosen!$T$13:$AF$317,$D142,M$80)*$H$1+INDEX(choosen!$AJ$13:$AV$317,$D142,M$80)*$I$1+INDEX(choosen!$AZ$13:$BL$317,$D142,M$80)*$J$1)/$K$1</f>
        <v>2.8278499999999998</v>
      </c>
      <c r="N142" s="5">
        <f ca="1">(INDEX(choosen!$D$13:$P$317,$D142,N$80)*$G$1+INDEX(choosen!$T$13:$AF$317,$D142,N$80)*$H$1+INDEX(choosen!$AJ$13:$AV$317,$D142,N$80)*$I$1+INDEX(choosen!$AZ$13:$BL$317,$D142,N$80)*$J$1)/$K$1</f>
        <v>1.9776750000000001</v>
      </c>
      <c r="O142" s="5">
        <f ca="1">(INDEX(choosen!$D$13:$P$317,$D142,O$80)*$G$1+INDEX(choosen!$T$13:$AF$317,$D142,O$80)*$H$1+INDEX(choosen!$AJ$13:$AV$317,$D142,O$80)*$I$1+INDEX(choosen!$AZ$13:$BL$317,$D142,O$80)*$J$1)/$K$1</f>
        <v>1.5219499999999999</v>
      </c>
      <c r="P142" s="5">
        <f ca="1">(INDEX(choosen!$D$13:$P$317,$D142,P$80)*$G$1+INDEX(choosen!$T$13:$AF$317,$D142,P$80)*$H$1+INDEX(choosen!$AJ$13:$AV$317,$D142,P$80)*$I$1+INDEX(choosen!$AZ$13:$BL$317,$D142,P$80)*$J$1)/$K$1</f>
        <v>1.1905000000000001</v>
      </c>
      <c r="Q142" s="5">
        <f ca="1">(INDEX(choosen!$D$13:$P$317,$D142,Q$80)*$G$1+INDEX(choosen!$T$13:$AF$317,$D142,Q$80)*$H$1+INDEX(choosen!$AJ$13:$AV$317,$D142,Q$80)*$I$1+INDEX(choosen!$AZ$13:$BL$317,$D142,Q$80)*$J$1)/$K$1</f>
        <v>1.3440500000000002</v>
      </c>
      <c r="R142" s="5">
        <f ca="1">(INDEX(choosen!$D$13:$P$317,$D142,R$80)*$G$1+INDEX(choosen!$T$13:$AF$317,$D142,R$80)*$H$1+INDEX(choosen!$AJ$13:$AV$317,$D142,R$80)*$I$1+INDEX(choosen!$AZ$13:$BL$317,$D142,R$80)*$J$1)/$K$1</f>
        <v>53.56754999999999</v>
      </c>
      <c r="S142" s="7">
        <f ca="1">100*R142/R136</f>
        <v>101.66901776347348</v>
      </c>
      <c r="T142" s="7"/>
      <c r="U142">
        <v>7</v>
      </c>
      <c r="V142">
        <v>5</v>
      </c>
      <c r="W142" s="3"/>
      <c r="X142" s="3"/>
    </row>
    <row r="143" spans="2:36" x14ac:dyDescent="0.25">
      <c r="B143" s="2">
        <v>7</v>
      </c>
      <c r="C143" s="2">
        <f t="shared" si="22"/>
        <v>5</v>
      </c>
      <c r="D143" s="2">
        <f t="shared" si="9"/>
        <v>35</v>
      </c>
      <c r="E143" s="2" t="str">
        <f>CONCATENATE(INDEX($C$39:$C$43,C143), " Max")</f>
        <v>2050 Max</v>
      </c>
      <c r="F143" s="5">
        <f ca="1">MAX(INDEX(choosen!$D$13:$P$317,$D141,F$80)-NOT($G$1)*999999,INDEX(choosen!$T$13:$AF$317,$D141,F$80)-NOT($H$1)*999999,INDEX(choosen!$AJ$13:$AV$317,$D141,F$80)-NOT($I$1)*999999,INDEX(choosen!$AZ$13:$BL$317,$D141,F$80)-NOT($J$1)*999999)</f>
        <v>3.0251999999999999</v>
      </c>
      <c r="G143" s="5">
        <f ca="1">MAX(INDEX(choosen!$D$13:$P$317,$D141,G$80)-NOT($G$1)*999999,INDEX(choosen!$T$13:$AF$317,$D141,G$80)-NOT($H$1)*999999,INDEX(choosen!$AJ$13:$AV$317,$D141,G$80)-NOT($I$1)*999999,INDEX(choosen!$AZ$13:$BL$317,$D141,G$80)-NOT($J$1)*999999)</f>
        <v>5.3193000000000001</v>
      </c>
      <c r="H143" s="5">
        <f ca="1">MAX(INDEX(choosen!$D$13:$P$317,$D141,H$80)-NOT($G$1)*999999,INDEX(choosen!$T$13:$AF$317,$D141,H$80)-NOT($H$1)*999999,INDEX(choosen!$AJ$13:$AV$317,$D141,H$80)-NOT($I$1)*999999,INDEX(choosen!$AZ$13:$BL$317,$D141,H$80)-NOT($J$1)*999999)</f>
        <v>10.195499999999999</v>
      </c>
      <c r="I143" s="5">
        <f ca="1">MAX(INDEX(choosen!$D$13:$P$317,$D141,I$80)-NOT($G$1)*999999,INDEX(choosen!$T$13:$AF$317,$D141,I$80)-NOT($H$1)*999999,INDEX(choosen!$AJ$13:$AV$317,$D141,I$80)-NOT($I$1)*999999,INDEX(choosen!$AZ$13:$BL$317,$D141,I$80)-NOT($J$1)*999999)</f>
        <v>11.575699999999999</v>
      </c>
      <c r="J143" s="5">
        <f ca="1">MAX(INDEX(choosen!$D$13:$P$317,$D141,J$80)-NOT($G$1)*999999,INDEX(choosen!$T$13:$AF$317,$D141,J$80)-NOT($H$1)*999999,INDEX(choosen!$AJ$13:$AV$317,$D141,J$80)-NOT($I$1)*999999,INDEX(choosen!$AZ$13:$BL$317,$D141,J$80)-NOT($J$1)*999999)</f>
        <v>12.070499999999999</v>
      </c>
      <c r="K143" s="5">
        <f ca="1">MAX(INDEX(choosen!$D$13:$P$317,$D141,K$80)-NOT($G$1)*999999,INDEX(choosen!$T$13:$AF$317,$D141,K$80)-NOT($H$1)*999999,INDEX(choosen!$AJ$13:$AV$317,$D141,K$80)-NOT($I$1)*999999,INDEX(choosen!$AZ$13:$BL$317,$D141,K$80)-NOT($J$1)*999999)</f>
        <v>7.5519999999999996</v>
      </c>
      <c r="L143" s="5">
        <f ca="1">MAX(INDEX(choosen!$D$13:$P$317,$D141,L$80)-NOT($G$1)*999999,INDEX(choosen!$T$13:$AF$317,$D141,L$80)-NOT($H$1)*999999,INDEX(choosen!$AJ$13:$AV$317,$D141,L$80)-NOT($I$1)*999999,INDEX(choosen!$AZ$13:$BL$317,$D141,L$80)-NOT($J$1)*999999)</f>
        <v>5.0285000000000002</v>
      </c>
      <c r="M143" s="5">
        <f ca="1">MAX(INDEX(choosen!$D$13:$P$317,$D141,M$80)-NOT($G$1)*999999,INDEX(choosen!$T$13:$AF$317,$D141,M$80)-NOT($H$1)*999999,INDEX(choosen!$AJ$13:$AV$317,$D141,M$80)-NOT($I$1)*999999,INDEX(choosen!$AZ$13:$BL$317,$D141,M$80)-NOT($J$1)*999999)</f>
        <v>3.4464999999999999</v>
      </c>
      <c r="N143" s="5">
        <f ca="1">MAX(INDEX(choosen!$D$13:$P$317,$D141,N$80)-NOT($G$1)*999999,INDEX(choosen!$T$13:$AF$317,$D141,N$80)-NOT($H$1)*999999,INDEX(choosen!$AJ$13:$AV$317,$D141,N$80)-NOT($I$1)*999999,INDEX(choosen!$AZ$13:$BL$317,$D141,N$80)-NOT($J$1)*999999)</f>
        <v>2.4013</v>
      </c>
      <c r="O143" s="5">
        <f ca="1">MAX(INDEX(choosen!$D$13:$P$317,$D141,O$80)-NOT($G$1)*999999,INDEX(choosen!$T$13:$AF$317,$D141,O$80)-NOT($H$1)*999999,INDEX(choosen!$AJ$13:$AV$317,$D141,O$80)-NOT($I$1)*999999,INDEX(choosen!$AZ$13:$BL$317,$D141,O$80)-NOT($J$1)*999999)</f>
        <v>1.8375999999999999</v>
      </c>
      <c r="P143" s="5">
        <f ca="1">MAX(INDEX(choosen!$D$13:$P$317,$D141,P$80)-NOT($G$1)*999999,INDEX(choosen!$T$13:$AF$317,$D141,P$80)-NOT($H$1)*999999,INDEX(choosen!$AJ$13:$AV$317,$D141,P$80)-NOT($I$1)*999999,INDEX(choosen!$AZ$13:$BL$317,$D141,P$80)-NOT($J$1)*999999)</f>
        <v>1.4066000000000001</v>
      </c>
      <c r="Q143" s="5">
        <f ca="1">MAX(INDEX(choosen!$D$13:$P$317,$D141,Q$80)-NOT($G$1)*999999,INDEX(choosen!$T$13:$AF$317,$D141,Q$80)-NOT($H$1)*999999,INDEX(choosen!$AJ$13:$AV$317,$D141,Q$80)-NOT($I$1)*999999,INDEX(choosen!$AZ$13:$BL$317,$D141,Q$80)-NOT($J$1)*999999)</f>
        <v>1.6841999999999999</v>
      </c>
      <c r="R143" s="5">
        <f ca="1">MAX(INDEX(choosen!$D$13:$P$317,$D141,R$80)-NOT($G$1)*999999,INDEX(choosen!$T$13:$AF$317,$D141,R$80)-NOT($H$1)*999999,INDEX(choosen!$AJ$13:$AV$317,$D141,R$80)-NOT($I$1)*999999,INDEX(choosen!$AZ$13:$BL$317,$D141,R$80)-NOT($J$1)*999999)</f>
        <v>63.077199999999991</v>
      </c>
      <c r="S143" s="6">
        <f ca="1">100*R143/R137</f>
        <v>107.54172371052465</v>
      </c>
      <c r="T143" s="6"/>
      <c r="U143">
        <v>7</v>
      </c>
      <c r="V143">
        <v>5</v>
      </c>
      <c r="W143" s="3"/>
      <c r="X143" s="3"/>
    </row>
    <row r="144" spans="2:36" x14ac:dyDescent="0.25">
      <c r="B144" s="2">
        <v>8</v>
      </c>
      <c r="C144" s="2">
        <v>1</v>
      </c>
      <c r="D144" s="2">
        <f t="shared" si="9"/>
        <v>36</v>
      </c>
      <c r="E144" s="2" t="s">
        <v>130</v>
      </c>
      <c r="F144" s="5">
        <f ca="1">MIN(INDEX(choosen!$D$13:$P$317,$D144,F$80)+NOT($G$1)*999999,INDEX(choosen!$T$13:$AF$317,$D144,F$80)+NOT($H$1)*999999,INDEX(choosen!$AJ$13:$AV$317,$D144,F$80)+NOT($I$1)*999999,INDEX(choosen!$AZ$13:$BL$317,$D144,F$80)+NOT($J$1)*999999)</f>
        <v>0.51819999999999999</v>
      </c>
      <c r="G144" s="5">
        <f ca="1">MIN(INDEX(choosen!$D$13:$P$317,$D144,G$80)+NOT($G$1)*999999,INDEX(choosen!$T$13:$AF$317,$D144,G$80)+NOT($H$1)*999999,INDEX(choosen!$AJ$13:$AV$317,$D144,G$80)+NOT($I$1)*999999,INDEX(choosen!$AZ$13:$BL$317,$D144,G$80)+NOT($J$1)*999999)</f>
        <v>0.74970000000000003</v>
      </c>
      <c r="H144" s="5">
        <f ca="1">MIN(INDEX(choosen!$D$13:$P$317,$D144,H$80)+NOT($G$1)*999999,INDEX(choosen!$T$13:$AF$317,$D144,H$80)+NOT($H$1)*999999,INDEX(choosen!$AJ$13:$AV$317,$D144,H$80)+NOT($I$1)*999999,INDEX(choosen!$AZ$13:$BL$317,$D144,H$80)+NOT($J$1)*999999)</f>
        <v>0.46550000000000002</v>
      </c>
      <c r="I144" s="5">
        <f ca="1">MIN(INDEX(choosen!$D$13:$P$317,$D144,I$80)+NOT($G$1)*999999,INDEX(choosen!$T$13:$AF$317,$D144,I$80)+NOT($H$1)*999999,INDEX(choosen!$AJ$13:$AV$317,$D144,I$80)+NOT($I$1)*999999,INDEX(choosen!$AZ$13:$BL$317,$D144,I$80)+NOT($J$1)*999999)</f>
        <v>0.13</v>
      </c>
      <c r="J144" s="5">
        <f ca="1">MIN(INDEX(choosen!$D$13:$P$317,$D144,J$80)+NOT($G$1)*999999,INDEX(choosen!$T$13:$AF$317,$D144,J$80)+NOT($H$1)*999999,INDEX(choosen!$AJ$13:$AV$317,$D144,J$80)+NOT($I$1)*999999,INDEX(choosen!$AZ$13:$BL$317,$D144,J$80)+NOT($J$1)*999999)</f>
        <v>4.7199999999999999E-2</v>
      </c>
      <c r="K144" s="5">
        <f ca="1">MIN(INDEX(choosen!$D$13:$P$317,$D144,K$80)+NOT($G$1)*999999,INDEX(choosen!$T$13:$AF$317,$D144,K$80)+NOT($H$1)*999999,INDEX(choosen!$AJ$13:$AV$317,$D144,K$80)+NOT($I$1)*999999,INDEX(choosen!$AZ$13:$BL$317,$D144,K$80)+NOT($J$1)*999999)</f>
        <v>2.23E-2</v>
      </c>
      <c r="L144" s="5">
        <f ca="1">MIN(INDEX(choosen!$D$13:$P$317,$D144,L$80)+NOT($G$1)*999999,INDEX(choosen!$T$13:$AF$317,$D144,L$80)+NOT($H$1)*999999,INDEX(choosen!$AJ$13:$AV$317,$D144,L$80)+NOT($I$1)*999999,INDEX(choosen!$AZ$13:$BL$317,$D144,L$80)+NOT($J$1)*999999)</f>
        <v>1.21E-2</v>
      </c>
      <c r="M144" s="5">
        <f ca="1">MIN(INDEX(choosen!$D$13:$P$317,$D144,M$80)+NOT($G$1)*999999,INDEX(choosen!$T$13:$AF$317,$D144,M$80)+NOT($H$1)*999999,INDEX(choosen!$AJ$13:$AV$317,$D144,M$80)+NOT($I$1)*999999,INDEX(choosen!$AZ$13:$BL$317,$D144,M$80)+NOT($J$1)*999999)</f>
        <v>5.5999999999999999E-3</v>
      </c>
      <c r="N144" s="5">
        <f ca="1">MIN(INDEX(choosen!$D$13:$P$317,$D144,N$80)+NOT($G$1)*999999,INDEX(choosen!$T$13:$AF$317,$D144,N$80)+NOT($H$1)*999999,INDEX(choosen!$AJ$13:$AV$317,$D144,N$80)+NOT($I$1)*999999,INDEX(choosen!$AZ$13:$BL$317,$D144,N$80)+NOT($J$1)*999999)</f>
        <v>1.9E-3</v>
      </c>
      <c r="O144" s="5">
        <f ca="1">MIN(INDEX(choosen!$D$13:$P$317,$D144,O$80)+NOT($G$1)*999999,INDEX(choosen!$T$13:$AF$317,$D144,O$80)+NOT($H$1)*999999,INDEX(choosen!$AJ$13:$AV$317,$D144,O$80)+NOT($I$1)*999999,INDEX(choosen!$AZ$13:$BL$317,$D144,O$80)+NOT($J$1)*999999)</f>
        <v>2.0000000000000001E-4</v>
      </c>
      <c r="P144" s="5">
        <f ca="1">MIN(INDEX(choosen!$D$13:$P$317,$D144,P$80)+NOT($G$1)*999999,INDEX(choosen!$T$13:$AF$317,$D144,P$80)+NOT($H$1)*999999,INDEX(choosen!$AJ$13:$AV$317,$D144,P$80)+NOT($I$1)*999999,INDEX(choosen!$AZ$13:$BL$317,$D144,P$80)+NOT($J$1)*999999)</f>
        <v>2.6599999999999999E-2</v>
      </c>
      <c r="Q144" s="5">
        <f ca="1">MIN(INDEX(choosen!$D$13:$P$317,$D144,Q$80)+NOT($G$1)*999999,INDEX(choosen!$T$13:$AF$317,$D144,Q$80)+NOT($H$1)*999999,INDEX(choosen!$AJ$13:$AV$317,$D144,Q$80)+NOT($I$1)*999999,INDEX(choosen!$AZ$13:$BL$317,$D144,Q$80)+NOT($J$1)*999999)</f>
        <v>0.33589999999999998</v>
      </c>
      <c r="R144" s="5">
        <f ca="1">MIN(INDEX(choosen!$D$13:$P$317,$D144,R$80)+NOT($G$1)*999999,INDEX(choosen!$T$13:$AF$317,$D144,R$80)+NOT($H$1)*999999,INDEX(choosen!$AJ$13:$AV$317,$D144,R$80)+NOT($I$1)*999999,INDEX(choosen!$AZ$13:$BL$317,$D144,R$80)+NOT($J$1)*999999)</f>
        <v>2.6822999999999997</v>
      </c>
      <c r="S144" s="6"/>
      <c r="T144" s="6"/>
      <c r="U144">
        <v>8</v>
      </c>
      <c r="V144">
        <v>1</v>
      </c>
      <c r="W144" s="3"/>
      <c r="X144" s="3"/>
    </row>
    <row r="145" spans="2:24" x14ac:dyDescent="0.25">
      <c r="B145" s="2">
        <v>8</v>
      </c>
      <c r="C145" s="2">
        <v>1</v>
      </c>
      <c r="D145" s="2">
        <f t="shared" si="9"/>
        <v>36</v>
      </c>
      <c r="E145" s="2" t="s">
        <v>125</v>
      </c>
      <c r="F145" s="5">
        <f ca="1">(INDEX(choosen!$D$13:$P$317,$D145,F$80)*$G$1+INDEX(choosen!$T$13:$AF$317,$D145,F$80)*$H$1+INDEX(choosen!$AJ$13:$AV$317,$D145,F$80)*$I$1+INDEX(choosen!$AZ$13:$BL$317,$D145,F$80)*$J$1)/$K$1</f>
        <v>0.832175</v>
      </c>
      <c r="G145" s="5">
        <f ca="1">(INDEX(choosen!$D$13:$P$317,$D145,G$80)*$G$1+INDEX(choosen!$T$13:$AF$317,$D145,G$80)*$H$1+INDEX(choosen!$AJ$13:$AV$317,$D145,G$80)*$I$1+INDEX(choosen!$AZ$13:$BL$317,$D145,G$80)*$J$1)/$K$1</f>
        <v>0.88727500000000004</v>
      </c>
      <c r="H145" s="5">
        <f ca="1">(INDEX(choosen!$D$13:$P$317,$D145,H$80)*$G$1+INDEX(choosen!$T$13:$AF$317,$D145,H$80)*$H$1+INDEX(choosen!$AJ$13:$AV$317,$D145,H$80)*$I$1+INDEX(choosen!$AZ$13:$BL$317,$D145,H$80)*$J$1)/$K$1</f>
        <v>0.68512499999999998</v>
      </c>
      <c r="I145" s="5">
        <f ca="1">(INDEX(choosen!$D$13:$P$317,$D145,I$80)*$G$1+INDEX(choosen!$T$13:$AF$317,$D145,I$80)*$H$1+INDEX(choosen!$AJ$13:$AV$317,$D145,I$80)*$I$1+INDEX(choosen!$AZ$13:$BL$317,$D145,I$80)*$J$1)/$K$1</f>
        <v>0.20519999999999999</v>
      </c>
      <c r="J145" s="5">
        <f ca="1">(INDEX(choosen!$D$13:$P$317,$D145,J$80)*$G$1+INDEX(choosen!$T$13:$AF$317,$D145,J$80)*$H$1+INDEX(choosen!$AJ$13:$AV$317,$D145,J$80)*$I$1+INDEX(choosen!$AZ$13:$BL$317,$D145,J$80)*$J$1)/$K$1</f>
        <v>6.8000000000000005E-2</v>
      </c>
      <c r="K145" s="5">
        <f ca="1">(INDEX(choosen!$D$13:$P$317,$D145,K$80)*$G$1+INDEX(choosen!$T$13:$AF$317,$D145,K$80)*$H$1+INDEX(choosen!$AJ$13:$AV$317,$D145,K$80)*$I$1+INDEX(choosen!$AZ$13:$BL$317,$D145,K$80)*$J$1)/$K$1</f>
        <v>2.9675E-2</v>
      </c>
      <c r="L145" s="5">
        <f ca="1">(INDEX(choosen!$D$13:$P$317,$D145,L$80)*$G$1+INDEX(choosen!$T$13:$AF$317,$D145,L$80)*$H$1+INDEX(choosen!$AJ$13:$AV$317,$D145,L$80)*$I$1+INDEX(choosen!$AZ$13:$BL$317,$D145,L$80)*$J$1)/$K$1</f>
        <v>1.6150000000000001E-2</v>
      </c>
      <c r="M145" s="5">
        <f ca="1">(INDEX(choosen!$D$13:$P$317,$D145,M$80)*$G$1+INDEX(choosen!$T$13:$AF$317,$D145,M$80)*$H$1+INDEX(choosen!$AJ$13:$AV$317,$D145,M$80)*$I$1+INDEX(choosen!$AZ$13:$BL$317,$D145,M$80)*$J$1)/$K$1</f>
        <v>7.5500000000000003E-3</v>
      </c>
      <c r="N145" s="5">
        <f ca="1">(INDEX(choosen!$D$13:$P$317,$D145,N$80)*$G$1+INDEX(choosen!$T$13:$AF$317,$D145,N$80)*$H$1+INDEX(choosen!$AJ$13:$AV$317,$D145,N$80)*$I$1+INDEX(choosen!$AZ$13:$BL$317,$D145,N$80)*$J$1)/$K$1</f>
        <v>2.4499999999999999E-3</v>
      </c>
      <c r="O145" s="5">
        <f ca="1">(INDEX(choosen!$D$13:$P$317,$D145,O$80)*$G$1+INDEX(choosen!$T$13:$AF$317,$D145,O$80)*$H$1+INDEX(choosen!$AJ$13:$AV$317,$D145,O$80)*$I$1+INDEX(choosen!$AZ$13:$BL$317,$D145,O$80)*$J$1)/$K$1</f>
        <v>9.0000000000000008E-4</v>
      </c>
      <c r="P145" s="5">
        <f ca="1">(INDEX(choosen!$D$13:$P$317,$D145,P$80)*$G$1+INDEX(choosen!$T$13:$AF$317,$D145,P$80)*$H$1+INDEX(choosen!$AJ$13:$AV$317,$D145,P$80)*$I$1+INDEX(choosen!$AZ$13:$BL$317,$D145,P$80)*$J$1)/$K$1</f>
        <v>4.1025000000000006E-2</v>
      </c>
      <c r="Q145" s="5">
        <f ca="1">(INDEX(choosen!$D$13:$P$317,$D145,Q$80)*$G$1+INDEX(choosen!$T$13:$AF$317,$D145,Q$80)*$H$1+INDEX(choosen!$AJ$13:$AV$317,$D145,Q$80)*$I$1+INDEX(choosen!$AZ$13:$BL$317,$D145,Q$80)*$J$1)/$K$1</f>
        <v>0.42394999999999994</v>
      </c>
      <c r="R145" s="5">
        <f ca="1">(INDEX(choosen!$D$13:$P$317,$D145,R$80)*$G$1+INDEX(choosen!$T$13:$AF$317,$D145,R$80)*$H$1+INDEX(choosen!$AJ$13:$AV$317,$D145,R$80)*$I$1+INDEX(choosen!$AZ$13:$BL$317,$D145,R$80)*$J$1)/$K$1</f>
        <v>3.1994750000000001</v>
      </c>
      <c r="S145" s="6"/>
      <c r="T145" s="6"/>
      <c r="U145">
        <v>8</v>
      </c>
      <c r="V145">
        <v>1</v>
      </c>
      <c r="W145" s="3"/>
      <c r="X145" s="3"/>
    </row>
    <row r="146" spans="2:24" x14ac:dyDescent="0.25">
      <c r="B146" s="2">
        <v>8</v>
      </c>
      <c r="C146" s="2">
        <v>1</v>
      </c>
      <c r="D146" s="2">
        <f t="shared" ref="D146:D209" si="24">(B146-1)*5+C146</f>
        <v>36</v>
      </c>
      <c r="E146" s="2" t="s">
        <v>131</v>
      </c>
      <c r="F146" s="5">
        <f ca="1">MAX(INDEX(choosen!$D$13:$P$317,$D144,F$80)-NOT($G$1)*999999,INDEX(choosen!$T$13:$AF$317,$D144,F$80)-NOT($H$1)*999999,INDEX(choosen!$AJ$13:$AV$317,$D144,F$80)-NOT($I$1)*999999,INDEX(choosen!$AZ$13:$BL$317,$D144,F$80)-NOT($J$1)*999999)</f>
        <v>1.2585999999999999</v>
      </c>
      <c r="G146" s="5">
        <f ca="1">MAX(INDEX(choosen!$D$13:$P$317,$D144,G$80)-NOT($G$1)*999999,INDEX(choosen!$T$13:$AF$317,$D144,G$80)-NOT($H$1)*999999,INDEX(choosen!$AJ$13:$AV$317,$D144,G$80)-NOT($I$1)*999999,INDEX(choosen!$AZ$13:$BL$317,$D144,G$80)-NOT($J$1)*999999)</f>
        <v>1.1791</v>
      </c>
      <c r="H146" s="5">
        <f ca="1">MAX(INDEX(choosen!$D$13:$P$317,$D144,H$80)-NOT($G$1)*999999,INDEX(choosen!$T$13:$AF$317,$D144,H$80)-NOT($H$1)*999999,INDEX(choosen!$AJ$13:$AV$317,$D144,H$80)-NOT($I$1)*999999,INDEX(choosen!$AZ$13:$BL$317,$D144,H$80)-NOT($J$1)*999999)</f>
        <v>0.83599999999999997</v>
      </c>
      <c r="I146" s="5">
        <f ca="1">MAX(INDEX(choosen!$D$13:$P$317,$D144,I$80)-NOT($G$1)*999999,INDEX(choosen!$T$13:$AF$317,$D144,I$80)-NOT($H$1)*999999,INDEX(choosen!$AJ$13:$AV$317,$D144,I$80)-NOT($I$1)*999999,INDEX(choosen!$AZ$13:$BL$317,$D144,I$80)-NOT($J$1)*999999)</f>
        <v>0.3327</v>
      </c>
      <c r="J146" s="5">
        <f ca="1">MAX(INDEX(choosen!$D$13:$P$317,$D144,J$80)-NOT($G$1)*999999,INDEX(choosen!$T$13:$AF$317,$D144,J$80)-NOT($H$1)*999999,INDEX(choosen!$AJ$13:$AV$317,$D144,J$80)-NOT($I$1)*999999,INDEX(choosen!$AZ$13:$BL$317,$D144,J$80)-NOT($J$1)*999999)</f>
        <v>9.9199999999999997E-2</v>
      </c>
      <c r="K146" s="5">
        <f ca="1">MAX(INDEX(choosen!$D$13:$P$317,$D144,K$80)-NOT($G$1)*999999,INDEX(choosen!$T$13:$AF$317,$D144,K$80)-NOT($H$1)*999999,INDEX(choosen!$AJ$13:$AV$317,$D144,K$80)-NOT($I$1)*999999,INDEX(choosen!$AZ$13:$BL$317,$D144,K$80)-NOT($J$1)*999999)</f>
        <v>4.1500000000000002E-2</v>
      </c>
      <c r="L146" s="5">
        <f ca="1">MAX(INDEX(choosen!$D$13:$P$317,$D144,L$80)-NOT($G$1)*999999,INDEX(choosen!$T$13:$AF$317,$D144,L$80)-NOT($H$1)*999999,INDEX(choosen!$AJ$13:$AV$317,$D144,L$80)-NOT($I$1)*999999,INDEX(choosen!$AZ$13:$BL$317,$D144,L$80)-NOT($J$1)*999999)</f>
        <v>2.2599999999999999E-2</v>
      </c>
      <c r="M146" s="5">
        <f ca="1">MAX(INDEX(choosen!$D$13:$P$317,$D144,M$80)-NOT($G$1)*999999,INDEX(choosen!$T$13:$AF$317,$D144,M$80)-NOT($H$1)*999999,INDEX(choosen!$AJ$13:$AV$317,$D144,M$80)-NOT($I$1)*999999,INDEX(choosen!$AZ$13:$BL$317,$D144,M$80)-NOT($J$1)*999999)</f>
        <v>1.0800000000000001E-2</v>
      </c>
      <c r="N146" s="5">
        <f ca="1">MAX(INDEX(choosen!$D$13:$P$317,$D144,N$80)-NOT($G$1)*999999,INDEX(choosen!$T$13:$AF$317,$D144,N$80)-NOT($H$1)*999999,INDEX(choosen!$AJ$13:$AV$317,$D144,N$80)-NOT($I$1)*999999,INDEX(choosen!$AZ$13:$BL$317,$D144,N$80)-NOT($J$1)*999999)</f>
        <v>3.8999999999999998E-3</v>
      </c>
      <c r="O146" s="5">
        <f ca="1">MAX(INDEX(choosen!$D$13:$P$317,$D144,O$80)-NOT($G$1)*999999,INDEX(choosen!$T$13:$AF$317,$D144,O$80)-NOT($H$1)*999999,INDEX(choosen!$AJ$13:$AV$317,$D144,O$80)-NOT($I$1)*999999,INDEX(choosen!$AZ$13:$BL$317,$D144,O$80)-NOT($J$1)*999999)</f>
        <v>1.8E-3</v>
      </c>
      <c r="P146" s="5">
        <f ca="1">MAX(INDEX(choosen!$D$13:$P$317,$D144,P$80)-NOT($G$1)*999999,INDEX(choosen!$T$13:$AF$317,$D144,P$80)-NOT($H$1)*999999,INDEX(choosen!$AJ$13:$AV$317,$D144,P$80)-NOT($I$1)*999999,INDEX(choosen!$AZ$13:$BL$317,$D144,P$80)-NOT($J$1)*999999)</f>
        <v>6.4100000000000004E-2</v>
      </c>
      <c r="Q146" s="5">
        <f ca="1">MAX(INDEX(choosen!$D$13:$P$317,$D144,Q$80)-NOT($G$1)*999999,INDEX(choosen!$T$13:$AF$317,$D144,Q$80)-NOT($H$1)*999999,INDEX(choosen!$AJ$13:$AV$317,$D144,Q$80)-NOT($I$1)*999999,INDEX(choosen!$AZ$13:$BL$317,$D144,Q$80)-NOT($J$1)*999999)</f>
        <v>0.61839999999999995</v>
      </c>
      <c r="R146" s="5">
        <f ca="1">MAX(INDEX(choosen!$D$13:$P$317,$D144,R$80)-NOT($G$1)*999999,INDEX(choosen!$T$13:$AF$317,$D144,R$80)-NOT($H$1)*999999,INDEX(choosen!$AJ$13:$AV$317,$D144,R$80)-NOT($I$1)*999999,INDEX(choosen!$AZ$13:$BL$317,$D144,R$80)-NOT($J$1)*999999)</f>
        <v>4.1623000000000001</v>
      </c>
      <c r="S146" s="6"/>
      <c r="T146" s="6"/>
      <c r="U146">
        <v>8</v>
      </c>
      <c r="V146">
        <v>1</v>
      </c>
      <c r="W146" s="3"/>
      <c r="X146" s="3"/>
    </row>
    <row r="147" spans="2:24" x14ac:dyDescent="0.25">
      <c r="B147" s="2">
        <v>8</v>
      </c>
      <c r="C147" s="2">
        <v>3</v>
      </c>
      <c r="D147" s="2">
        <f t="shared" si="24"/>
        <v>38</v>
      </c>
      <c r="E147" s="2" t="s">
        <v>132</v>
      </c>
      <c r="F147" s="5">
        <f ca="1">MIN(INDEX(choosen!$D$13:$P$317,$D147,F$80)+NOT($G$1)*999999,INDEX(choosen!$T$13:$AF$317,$D147,F$80)+NOT($H$1)*999999,INDEX(choosen!$AJ$13:$AV$317,$D147,F$80)+NOT($I$1)*999999,INDEX(choosen!$AZ$13:$BL$317,$D147,F$80)+NOT($J$1)*999999)</f>
        <v>0.78339999999999999</v>
      </c>
      <c r="G147" s="5">
        <f ca="1">MIN(INDEX(choosen!$D$13:$P$317,$D147,G$80)+NOT($G$1)*999999,INDEX(choosen!$T$13:$AF$317,$D147,G$80)+NOT($H$1)*999999,INDEX(choosen!$AJ$13:$AV$317,$D147,G$80)+NOT($I$1)*999999,INDEX(choosen!$AZ$13:$BL$317,$D147,G$80)+NOT($J$1)*999999)</f>
        <v>0.88390000000000002</v>
      </c>
      <c r="H147" s="5">
        <f ca="1">MIN(INDEX(choosen!$D$13:$P$317,$D147,H$80)+NOT($G$1)*999999,INDEX(choosen!$T$13:$AF$317,$D147,H$80)+NOT($H$1)*999999,INDEX(choosen!$AJ$13:$AV$317,$D147,H$80)+NOT($I$1)*999999,INDEX(choosen!$AZ$13:$BL$317,$D147,H$80)+NOT($J$1)*999999)</f>
        <v>0.39219999999999999</v>
      </c>
      <c r="I147" s="5">
        <f ca="1">MIN(INDEX(choosen!$D$13:$P$317,$D147,I$80)+NOT($G$1)*999999,INDEX(choosen!$T$13:$AF$317,$D147,I$80)+NOT($H$1)*999999,INDEX(choosen!$AJ$13:$AV$317,$D147,I$80)+NOT($I$1)*999999,INDEX(choosen!$AZ$13:$BL$317,$D147,I$80)+NOT($J$1)*999999)</f>
        <v>0.1038</v>
      </c>
      <c r="J147" s="5">
        <f ca="1">MIN(INDEX(choosen!$D$13:$P$317,$D147,J$80)+NOT($G$1)*999999,INDEX(choosen!$T$13:$AF$317,$D147,J$80)+NOT($H$1)*999999,INDEX(choosen!$AJ$13:$AV$317,$D147,J$80)+NOT($I$1)*999999,INDEX(choosen!$AZ$13:$BL$317,$D147,J$80)+NOT($J$1)*999999)</f>
        <v>4.1700000000000001E-2</v>
      </c>
      <c r="K147" s="5">
        <f ca="1">MIN(INDEX(choosen!$D$13:$P$317,$D147,K$80)+NOT($G$1)*999999,INDEX(choosen!$T$13:$AF$317,$D147,K$80)+NOT($H$1)*999999,INDEX(choosen!$AJ$13:$AV$317,$D147,K$80)+NOT($I$1)*999999,INDEX(choosen!$AZ$13:$BL$317,$D147,K$80)+NOT($J$1)*999999)</f>
        <v>1.95E-2</v>
      </c>
      <c r="L147" s="5">
        <f ca="1">MIN(INDEX(choosen!$D$13:$P$317,$D147,L$80)+NOT($G$1)*999999,INDEX(choosen!$T$13:$AF$317,$D147,L$80)+NOT($H$1)*999999,INDEX(choosen!$AJ$13:$AV$317,$D147,L$80)+NOT($I$1)*999999,INDEX(choosen!$AZ$13:$BL$317,$D147,L$80)+NOT($J$1)*999999)</f>
        <v>1.0699999999999999E-2</v>
      </c>
      <c r="M147" s="5">
        <f ca="1">MIN(INDEX(choosen!$D$13:$P$317,$D147,M$80)+NOT($G$1)*999999,INDEX(choosen!$T$13:$AF$317,$D147,M$80)+NOT($H$1)*999999,INDEX(choosen!$AJ$13:$AV$317,$D147,M$80)+NOT($I$1)*999999,INDEX(choosen!$AZ$13:$BL$317,$D147,M$80)+NOT($J$1)*999999)</f>
        <v>5.0000000000000001E-3</v>
      </c>
      <c r="N147" s="5">
        <f ca="1">MIN(INDEX(choosen!$D$13:$P$317,$D147,N$80)+NOT($G$1)*999999,INDEX(choosen!$T$13:$AF$317,$D147,N$80)+NOT($H$1)*999999,INDEX(choosen!$AJ$13:$AV$317,$D147,N$80)+NOT($I$1)*999999,INDEX(choosen!$AZ$13:$BL$317,$D147,N$80)+NOT($J$1)*999999)</f>
        <v>1.1999999999999999E-3</v>
      </c>
      <c r="O147" s="5">
        <f ca="1">MIN(INDEX(choosen!$D$13:$P$317,$D147,O$80)+NOT($G$1)*999999,INDEX(choosen!$T$13:$AF$317,$D147,O$80)+NOT($H$1)*999999,INDEX(choosen!$AJ$13:$AV$317,$D147,O$80)+NOT($I$1)*999999,INDEX(choosen!$AZ$13:$BL$317,$D147,O$80)+NOT($J$1)*999999)</f>
        <v>5.9999999999999995E-4</v>
      </c>
      <c r="P147" s="5">
        <f ca="1">MIN(INDEX(choosen!$D$13:$P$317,$D147,P$80)+NOT($G$1)*999999,INDEX(choosen!$T$13:$AF$317,$D147,P$80)+NOT($H$1)*999999,INDEX(choosen!$AJ$13:$AV$317,$D147,P$80)+NOT($I$1)*999999,INDEX(choosen!$AZ$13:$BL$317,$D147,P$80)+NOT($J$1)*999999)</f>
        <v>4.7000000000000002E-3</v>
      </c>
      <c r="Q147" s="5">
        <f ca="1">MIN(INDEX(choosen!$D$13:$P$317,$D147,Q$80)+NOT($G$1)*999999,INDEX(choosen!$T$13:$AF$317,$D147,Q$80)+NOT($H$1)*999999,INDEX(choosen!$AJ$13:$AV$317,$D147,Q$80)+NOT($I$1)*999999,INDEX(choosen!$AZ$13:$BL$317,$D147,Q$80)+NOT($J$1)*999999)</f>
        <v>0.40060000000000001</v>
      </c>
      <c r="R147" s="5">
        <f ca="1">MIN(INDEX(choosen!$D$13:$P$317,$D147,R$80)+NOT($G$1)*999999,INDEX(choosen!$T$13:$AF$317,$D147,R$80)+NOT($H$1)*999999,INDEX(choosen!$AJ$13:$AV$317,$D147,R$80)+NOT($I$1)*999999,INDEX(choosen!$AZ$13:$BL$317,$D147,R$80)+NOT($J$1)*999999)</f>
        <v>3.1496999999999997</v>
      </c>
      <c r="S147" s="6"/>
      <c r="T147" s="6"/>
      <c r="U147">
        <v>8</v>
      </c>
      <c r="V147">
        <v>3</v>
      </c>
      <c r="W147" s="3"/>
      <c r="X147" s="3"/>
    </row>
    <row r="148" spans="2:24" x14ac:dyDescent="0.25">
      <c r="B148" s="2">
        <v>8</v>
      </c>
      <c r="C148" s="2">
        <v>3</v>
      </c>
      <c r="D148" s="2">
        <f t="shared" si="24"/>
        <v>38</v>
      </c>
      <c r="E148" s="2" t="s">
        <v>133</v>
      </c>
      <c r="F148" s="5">
        <f ca="1">(INDEX(choosen!$D$13:$P$317,$D148,F$80)*$G$1+INDEX(choosen!$T$13:$AF$317,$D148,F$80)*$H$1+INDEX(choosen!$AJ$13:$AV$317,$D148,F$80)*$I$1+INDEX(choosen!$AZ$13:$BL$317,$D148,F$80)*$J$1)/$K$1</f>
        <v>1.15215</v>
      </c>
      <c r="G148" s="5">
        <f ca="1">(INDEX(choosen!$D$13:$P$317,$D148,G$80)*$G$1+INDEX(choosen!$T$13:$AF$317,$D148,G$80)*$H$1+INDEX(choosen!$AJ$13:$AV$317,$D148,G$80)*$I$1+INDEX(choosen!$AZ$13:$BL$317,$D148,G$80)*$J$1)/$K$1</f>
        <v>1.0432999999999999</v>
      </c>
      <c r="H148" s="5">
        <f ca="1">(INDEX(choosen!$D$13:$P$317,$D148,H$80)*$G$1+INDEX(choosen!$T$13:$AF$317,$D148,H$80)*$H$1+INDEX(choosen!$AJ$13:$AV$317,$D148,H$80)*$I$1+INDEX(choosen!$AZ$13:$BL$317,$D148,H$80)*$J$1)/$K$1</f>
        <v>0.49370000000000003</v>
      </c>
      <c r="I148" s="5">
        <f ca="1">(INDEX(choosen!$D$13:$P$317,$D148,I$80)*$G$1+INDEX(choosen!$T$13:$AF$317,$D148,I$80)*$H$1+INDEX(choosen!$AJ$13:$AV$317,$D148,I$80)*$I$1+INDEX(choosen!$AZ$13:$BL$317,$D148,I$80)*$J$1)/$K$1</f>
        <v>0.16872500000000001</v>
      </c>
      <c r="J148" s="5">
        <f ca="1">(INDEX(choosen!$D$13:$P$317,$D148,J$80)*$G$1+INDEX(choosen!$T$13:$AF$317,$D148,J$80)*$H$1+INDEX(choosen!$AJ$13:$AV$317,$D148,J$80)*$I$1+INDEX(choosen!$AZ$13:$BL$317,$D148,J$80)*$J$1)/$K$1</f>
        <v>5.8049999999999997E-2</v>
      </c>
      <c r="K148" s="5">
        <f ca="1">(INDEX(choosen!$D$13:$P$317,$D148,K$80)*$G$1+INDEX(choosen!$T$13:$AF$317,$D148,K$80)*$H$1+INDEX(choosen!$AJ$13:$AV$317,$D148,K$80)*$I$1+INDEX(choosen!$AZ$13:$BL$317,$D148,K$80)*$J$1)/$K$1</f>
        <v>2.6425000000000001E-2</v>
      </c>
      <c r="L148" s="5">
        <f ca="1">(INDEX(choosen!$D$13:$P$317,$D148,L$80)*$G$1+INDEX(choosen!$T$13:$AF$317,$D148,L$80)*$H$1+INDEX(choosen!$AJ$13:$AV$317,$D148,L$80)*$I$1+INDEX(choosen!$AZ$13:$BL$317,$D148,L$80)*$J$1)/$K$1</f>
        <v>1.4475E-2</v>
      </c>
      <c r="M148" s="5">
        <f ca="1">(INDEX(choosen!$D$13:$P$317,$D148,M$80)*$G$1+INDEX(choosen!$T$13:$AF$317,$D148,M$80)*$H$1+INDEX(choosen!$AJ$13:$AV$317,$D148,M$80)*$I$1+INDEX(choosen!$AZ$13:$BL$317,$D148,M$80)*$J$1)/$K$1</f>
        <v>6.6500000000000005E-3</v>
      </c>
      <c r="N148" s="5">
        <f ca="1">(INDEX(choosen!$D$13:$P$317,$D148,N$80)*$G$1+INDEX(choosen!$T$13:$AF$317,$D148,N$80)*$H$1+INDEX(choosen!$AJ$13:$AV$317,$D148,N$80)*$I$1+INDEX(choosen!$AZ$13:$BL$317,$D148,N$80)*$J$1)/$K$1</f>
        <v>1.8999999999999998E-3</v>
      </c>
      <c r="O148" s="5">
        <f ca="1">(INDEX(choosen!$D$13:$P$317,$D148,O$80)*$G$1+INDEX(choosen!$T$13:$AF$317,$D148,O$80)*$H$1+INDEX(choosen!$AJ$13:$AV$317,$D148,O$80)*$I$1+INDEX(choosen!$AZ$13:$BL$317,$D148,O$80)*$J$1)/$K$1</f>
        <v>1.1300000000000001E-2</v>
      </c>
      <c r="P148" s="5">
        <f ca="1">(INDEX(choosen!$D$13:$P$317,$D148,P$80)*$G$1+INDEX(choosen!$T$13:$AF$317,$D148,P$80)*$H$1+INDEX(choosen!$AJ$13:$AV$317,$D148,P$80)*$I$1+INDEX(choosen!$AZ$13:$BL$317,$D148,P$80)*$J$1)/$K$1</f>
        <v>0.11287499999999999</v>
      </c>
      <c r="Q148" s="5">
        <f ca="1">(INDEX(choosen!$D$13:$P$317,$D148,Q$80)*$G$1+INDEX(choosen!$T$13:$AF$317,$D148,Q$80)*$H$1+INDEX(choosen!$AJ$13:$AV$317,$D148,Q$80)*$I$1+INDEX(choosen!$AZ$13:$BL$317,$D148,Q$80)*$J$1)/$K$1</f>
        <v>0.60402499999999992</v>
      </c>
      <c r="R148" s="5">
        <f ca="1">(INDEX(choosen!$D$13:$P$317,$D148,R$80)*$G$1+INDEX(choosen!$T$13:$AF$317,$D148,R$80)*$H$1+INDEX(choosen!$AJ$13:$AV$317,$D148,R$80)*$I$1+INDEX(choosen!$AZ$13:$BL$317,$D148,R$80)*$J$1)/$K$1</f>
        <v>3.6935749999999996</v>
      </c>
      <c r="S148" s="6"/>
      <c r="T148" s="6"/>
      <c r="U148">
        <v>8</v>
      </c>
      <c r="V148">
        <v>3</v>
      </c>
      <c r="W148" s="3"/>
      <c r="X148" s="3"/>
    </row>
    <row r="149" spans="2:24" x14ac:dyDescent="0.25">
      <c r="B149" s="2">
        <v>8</v>
      </c>
      <c r="C149" s="2">
        <v>3</v>
      </c>
      <c r="D149" s="2">
        <f t="shared" si="24"/>
        <v>38</v>
      </c>
      <c r="E149" s="2" t="s">
        <v>134</v>
      </c>
      <c r="F149" s="5">
        <f ca="1">MAX(INDEX(choosen!$D$13:$P$317,$D147,F$80)-NOT($G$1)*999999,INDEX(choosen!$T$13:$AF$317,$D147,F$80)-NOT($H$1)*999999,INDEX(choosen!$AJ$13:$AV$317,$D147,F$80)-NOT($I$1)*999999,INDEX(choosen!$AZ$13:$BL$317,$D147,F$80)-NOT($J$1)*999999)</f>
        <v>1.7634000000000001</v>
      </c>
      <c r="G149" s="5">
        <f ca="1">MAX(INDEX(choosen!$D$13:$P$317,$D147,G$80)-NOT($G$1)*999999,INDEX(choosen!$T$13:$AF$317,$D147,G$80)-NOT($H$1)*999999,INDEX(choosen!$AJ$13:$AV$317,$D147,G$80)-NOT($I$1)*999999,INDEX(choosen!$AZ$13:$BL$317,$D147,G$80)-NOT($J$1)*999999)</f>
        <v>1.2085999999999999</v>
      </c>
      <c r="H149" s="5">
        <f ca="1">MAX(INDEX(choosen!$D$13:$P$317,$D147,H$80)-NOT($G$1)*999999,INDEX(choosen!$T$13:$AF$317,$D147,H$80)-NOT($H$1)*999999,INDEX(choosen!$AJ$13:$AV$317,$D147,H$80)-NOT($I$1)*999999,INDEX(choosen!$AZ$13:$BL$317,$D147,H$80)-NOT($J$1)*999999)</f>
        <v>0.6331</v>
      </c>
      <c r="I149" s="5">
        <f ca="1">MAX(INDEX(choosen!$D$13:$P$317,$D147,I$80)-NOT($G$1)*999999,INDEX(choosen!$T$13:$AF$317,$D147,I$80)-NOT($H$1)*999999,INDEX(choosen!$AJ$13:$AV$317,$D147,I$80)-NOT($I$1)*999999,INDEX(choosen!$AZ$13:$BL$317,$D147,I$80)-NOT($J$1)*999999)</f>
        <v>0.2051</v>
      </c>
      <c r="J149" s="5">
        <f ca="1">MAX(INDEX(choosen!$D$13:$P$317,$D147,J$80)-NOT($G$1)*999999,INDEX(choosen!$T$13:$AF$317,$D147,J$80)-NOT($H$1)*999999,INDEX(choosen!$AJ$13:$AV$317,$D147,J$80)-NOT($I$1)*999999,INDEX(choosen!$AZ$13:$BL$317,$D147,J$80)-NOT($J$1)*999999)</f>
        <v>6.6799999999999998E-2</v>
      </c>
      <c r="K149" s="5">
        <f ca="1">MAX(INDEX(choosen!$D$13:$P$317,$D147,K$80)-NOT($G$1)*999999,INDEX(choosen!$T$13:$AF$317,$D147,K$80)-NOT($H$1)*999999,INDEX(choosen!$AJ$13:$AV$317,$D147,K$80)-NOT($I$1)*999999,INDEX(choosen!$AZ$13:$BL$317,$D147,K$80)-NOT($J$1)*999999)</f>
        <v>3.2800000000000003E-2</v>
      </c>
      <c r="L149" s="5">
        <f ca="1">MAX(INDEX(choosen!$D$13:$P$317,$D147,L$80)-NOT($G$1)*999999,INDEX(choosen!$T$13:$AF$317,$D147,L$80)-NOT($H$1)*999999,INDEX(choosen!$AJ$13:$AV$317,$D147,L$80)-NOT($I$1)*999999,INDEX(choosen!$AZ$13:$BL$317,$D147,L$80)-NOT($J$1)*999999)</f>
        <v>1.8800000000000001E-2</v>
      </c>
      <c r="M149" s="5">
        <f ca="1">MAX(INDEX(choosen!$D$13:$P$317,$D147,M$80)-NOT($G$1)*999999,INDEX(choosen!$T$13:$AF$317,$D147,M$80)-NOT($H$1)*999999,INDEX(choosen!$AJ$13:$AV$317,$D147,M$80)-NOT($I$1)*999999,INDEX(choosen!$AZ$13:$BL$317,$D147,M$80)-NOT($J$1)*999999)</f>
        <v>8.9999999999999993E-3</v>
      </c>
      <c r="N149" s="5">
        <f ca="1">MAX(INDEX(choosen!$D$13:$P$317,$D147,N$80)-NOT($G$1)*999999,INDEX(choosen!$T$13:$AF$317,$D147,N$80)-NOT($H$1)*999999,INDEX(choosen!$AJ$13:$AV$317,$D147,N$80)-NOT($I$1)*999999,INDEX(choosen!$AZ$13:$BL$317,$D147,N$80)-NOT($J$1)*999999)</f>
        <v>2.8999999999999998E-3</v>
      </c>
      <c r="O149" s="5">
        <f ca="1">MAX(INDEX(choosen!$D$13:$P$317,$D147,O$80)-NOT($G$1)*999999,INDEX(choosen!$T$13:$AF$317,$D147,O$80)-NOT($H$1)*999999,INDEX(choosen!$AJ$13:$AV$317,$D147,O$80)-NOT($I$1)*999999,INDEX(choosen!$AZ$13:$BL$317,$D147,O$80)-NOT($J$1)*999999)</f>
        <v>2.53E-2</v>
      </c>
      <c r="P149" s="5">
        <f ca="1">MAX(INDEX(choosen!$D$13:$P$317,$D147,P$80)-NOT($G$1)*999999,INDEX(choosen!$T$13:$AF$317,$D147,P$80)-NOT($H$1)*999999,INDEX(choosen!$AJ$13:$AV$317,$D147,P$80)-NOT($I$1)*999999,INDEX(choosen!$AZ$13:$BL$317,$D147,P$80)-NOT($J$1)*999999)</f>
        <v>0.20200000000000001</v>
      </c>
      <c r="Q149" s="5">
        <f ca="1">MAX(INDEX(choosen!$D$13:$P$317,$D147,Q$80)-NOT($G$1)*999999,INDEX(choosen!$T$13:$AF$317,$D147,Q$80)-NOT($H$1)*999999,INDEX(choosen!$AJ$13:$AV$317,$D147,Q$80)-NOT($I$1)*999999,INDEX(choosen!$AZ$13:$BL$317,$D147,Q$80)-NOT($J$1)*999999)</f>
        <v>0.84089999999999998</v>
      </c>
      <c r="R149" s="5">
        <f ca="1">MAX(INDEX(choosen!$D$13:$P$317,$D147,R$80)-NOT($G$1)*999999,INDEX(choosen!$T$13:$AF$317,$D147,R$80)-NOT($H$1)*999999,INDEX(choosen!$AJ$13:$AV$317,$D147,R$80)-NOT($I$1)*999999,INDEX(choosen!$AZ$13:$BL$317,$D147,R$80)-NOT($J$1)*999999)</f>
        <v>4.7580000000000009</v>
      </c>
      <c r="S149" s="6"/>
      <c r="T149" s="6"/>
      <c r="U149">
        <v>8</v>
      </c>
      <c r="V149">
        <v>3</v>
      </c>
      <c r="W149" s="3"/>
      <c r="X149" s="3"/>
    </row>
    <row r="150" spans="2:24" x14ac:dyDescent="0.25">
      <c r="B150" s="2">
        <v>8</v>
      </c>
      <c r="C150" s="2">
        <f>$C$45</f>
        <v>5</v>
      </c>
      <c r="D150" s="2">
        <f t="shared" si="24"/>
        <v>40</v>
      </c>
      <c r="E150" s="2" t="str">
        <f>CONCATENATE(INDEX($C$39:$C$43,C150), " Min")</f>
        <v>2050 Min</v>
      </c>
      <c r="F150" s="5">
        <f ca="1">MIN(INDEX(choosen!$D$13:$P$317,$D150,F$80)+NOT($G$1)*999999,INDEX(choosen!$T$13:$AF$317,$D150,F$80)+NOT($H$1)*999999,INDEX(choosen!$AJ$13:$AV$317,$D150,F$80)+NOT($I$1)*999999,INDEX(choosen!$AZ$13:$BL$317,$D150,F$80)+NOT($J$1)*999999)</f>
        <v>0.54069999999999996</v>
      </c>
      <c r="G150" s="5">
        <f ca="1">MIN(INDEX(choosen!$D$13:$P$317,$D150,G$80)+NOT($G$1)*999999,INDEX(choosen!$T$13:$AF$317,$D150,G$80)+NOT($H$1)*999999,INDEX(choosen!$AJ$13:$AV$317,$D150,G$80)+NOT($I$1)*999999,INDEX(choosen!$AZ$13:$BL$317,$D150,G$80)+NOT($J$1)*999999)</f>
        <v>0.43020000000000003</v>
      </c>
      <c r="H150" s="5">
        <f ca="1">MIN(INDEX(choosen!$D$13:$P$317,$D150,H$80)+NOT($G$1)*999999,INDEX(choosen!$T$13:$AF$317,$D150,H$80)+NOT($H$1)*999999,INDEX(choosen!$AJ$13:$AV$317,$D150,H$80)+NOT($I$1)*999999,INDEX(choosen!$AZ$13:$BL$317,$D150,H$80)+NOT($J$1)*999999)</f>
        <v>0.49120000000000003</v>
      </c>
      <c r="I150" s="5">
        <f ca="1">MIN(INDEX(choosen!$D$13:$P$317,$D150,I$80)+NOT($G$1)*999999,INDEX(choosen!$T$13:$AF$317,$D150,I$80)+NOT($H$1)*999999,INDEX(choosen!$AJ$13:$AV$317,$D150,I$80)+NOT($I$1)*999999,INDEX(choosen!$AZ$13:$BL$317,$D150,I$80)+NOT($J$1)*999999)</f>
        <v>0.1235</v>
      </c>
      <c r="J150" s="5">
        <f ca="1">MIN(INDEX(choosen!$D$13:$P$317,$D150,J$80)+NOT($G$1)*999999,INDEX(choosen!$T$13:$AF$317,$D150,J$80)+NOT($H$1)*999999,INDEX(choosen!$AJ$13:$AV$317,$D150,J$80)+NOT($I$1)*999999,INDEX(choosen!$AZ$13:$BL$317,$D150,J$80)+NOT($J$1)*999999)</f>
        <v>5.3900000000000003E-2</v>
      </c>
      <c r="K150" s="5">
        <f ca="1">MIN(INDEX(choosen!$D$13:$P$317,$D150,K$80)+NOT($G$1)*999999,INDEX(choosen!$T$13:$AF$317,$D150,K$80)+NOT($H$1)*999999,INDEX(choosen!$AJ$13:$AV$317,$D150,K$80)+NOT($I$1)*999999,INDEX(choosen!$AZ$13:$BL$317,$D150,K$80)+NOT($J$1)*999999)</f>
        <v>2.4400000000000002E-2</v>
      </c>
      <c r="L150" s="5">
        <f ca="1">MIN(INDEX(choosen!$D$13:$P$317,$D150,L$80)+NOT($G$1)*999999,INDEX(choosen!$T$13:$AF$317,$D150,L$80)+NOT($H$1)*999999,INDEX(choosen!$AJ$13:$AV$317,$D150,L$80)+NOT($I$1)*999999,INDEX(choosen!$AZ$13:$BL$317,$D150,L$80)+NOT($J$1)*999999)</f>
        <v>1.32E-2</v>
      </c>
      <c r="M150" s="5">
        <f ca="1">MIN(INDEX(choosen!$D$13:$P$317,$D150,M$80)+NOT($G$1)*999999,INDEX(choosen!$T$13:$AF$317,$D150,M$80)+NOT($H$1)*999999,INDEX(choosen!$AJ$13:$AV$317,$D150,M$80)+NOT($I$1)*999999,INDEX(choosen!$AZ$13:$BL$317,$D150,M$80)+NOT($J$1)*999999)</f>
        <v>5.7999999999999996E-3</v>
      </c>
      <c r="N150" s="5">
        <f ca="1">MIN(INDEX(choosen!$D$13:$P$317,$D150,N$80)+NOT($G$1)*999999,INDEX(choosen!$T$13:$AF$317,$D150,N$80)+NOT($H$1)*999999,INDEX(choosen!$AJ$13:$AV$317,$D150,N$80)+NOT($I$1)*999999,INDEX(choosen!$AZ$13:$BL$317,$D150,N$80)+NOT($J$1)*999999)</f>
        <v>1.4E-3</v>
      </c>
      <c r="O150" s="5">
        <f ca="1">MIN(INDEX(choosen!$D$13:$P$317,$D150,O$80)+NOT($G$1)*999999,INDEX(choosen!$T$13:$AF$317,$D150,O$80)+NOT($H$1)*999999,INDEX(choosen!$AJ$13:$AV$317,$D150,O$80)+NOT($I$1)*999999,INDEX(choosen!$AZ$13:$BL$317,$D150,O$80)+NOT($J$1)*999999)</f>
        <v>1E-4</v>
      </c>
      <c r="P150" s="5">
        <f ca="1">MIN(INDEX(choosen!$D$13:$P$317,$D150,P$80)+NOT($G$1)*999999,INDEX(choosen!$T$13:$AF$317,$D150,P$80)+NOT($H$1)*999999,INDEX(choosen!$AJ$13:$AV$317,$D150,P$80)+NOT($I$1)*999999,INDEX(choosen!$AZ$13:$BL$317,$D150,P$80)+NOT($J$1)*999999)</f>
        <v>8.9999999999999998E-4</v>
      </c>
      <c r="Q150" s="5">
        <f ca="1">MIN(INDEX(choosen!$D$13:$P$317,$D150,Q$80)+NOT($G$1)*999999,INDEX(choosen!$T$13:$AF$317,$D150,Q$80)+NOT($H$1)*999999,INDEX(choosen!$AJ$13:$AV$317,$D150,Q$80)+NOT($I$1)*999999,INDEX(choosen!$AZ$13:$BL$317,$D150,Q$80)+NOT($J$1)*999999)</f>
        <v>0.25769999999999998</v>
      </c>
      <c r="R150" s="5">
        <f ca="1">MIN(INDEX(choosen!$D$13:$P$317,$D150,R$80)+NOT($G$1)*999999,INDEX(choosen!$T$13:$AF$317,$D150,R$80)+NOT($H$1)*999999,INDEX(choosen!$AJ$13:$AV$317,$D150,R$80)+NOT($I$1)*999999,INDEX(choosen!$AZ$13:$BL$317,$D150,R$80)+NOT($J$1)*999999)</f>
        <v>2.6171999999999995</v>
      </c>
      <c r="S150" s="6">
        <f ca="1">100*R150/R144</f>
        <v>97.57297841404764</v>
      </c>
      <c r="T150" s="6"/>
      <c r="U150">
        <v>8</v>
      </c>
      <c r="V150">
        <v>5</v>
      </c>
      <c r="W150" s="3"/>
      <c r="X150" s="3"/>
    </row>
    <row r="151" spans="2:24" x14ac:dyDescent="0.25">
      <c r="B151" s="2">
        <v>8</v>
      </c>
      <c r="C151" s="2">
        <f t="shared" ref="C151:C152" si="25">$C$45</f>
        <v>5</v>
      </c>
      <c r="D151" s="2">
        <f t="shared" si="24"/>
        <v>40</v>
      </c>
      <c r="E151" s="2" t="str">
        <f t="shared" ref="E151" si="26">CONCATENATE(INDEX($C$39:$C$43,C151), " Average")</f>
        <v>2050 Average</v>
      </c>
      <c r="F151" s="5">
        <f ca="1">(INDEX(choosen!$D$13:$P$317,$D151,F$80)*$G$1+INDEX(choosen!$T$13:$AF$317,$D151,F$80)*$H$1+INDEX(choosen!$AJ$13:$AV$317,$D151,F$80)*$I$1+INDEX(choosen!$AZ$13:$BL$317,$D151,F$80)*$J$1)/$K$1</f>
        <v>0.84955000000000003</v>
      </c>
      <c r="G151" s="5">
        <f ca="1">(INDEX(choosen!$D$13:$P$317,$D151,G$80)*$G$1+INDEX(choosen!$T$13:$AF$317,$D151,G$80)*$H$1+INDEX(choosen!$AJ$13:$AV$317,$D151,G$80)*$I$1+INDEX(choosen!$AZ$13:$BL$317,$D151,G$80)*$J$1)/$K$1</f>
        <v>1.0786750000000001</v>
      </c>
      <c r="H151" s="5">
        <f ca="1">(INDEX(choosen!$D$13:$P$317,$D151,H$80)*$G$1+INDEX(choosen!$T$13:$AF$317,$D151,H$80)*$H$1+INDEX(choosen!$AJ$13:$AV$317,$D151,H$80)*$I$1+INDEX(choosen!$AZ$13:$BL$317,$D151,H$80)*$J$1)/$K$1</f>
        <v>0.79980000000000007</v>
      </c>
      <c r="I151" s="5">
        <f ca="1">(INDEX(choosen!$D$13:$P$317,$D151,I$80)*$G$1+INDEX(choosen!$T$13:$AF$317,$D151,I$80)*$H$1+INDEX(choosen!$AJ$13:$AV$317,$D151,I$80)*$I$1+INDEX(choosen!$AZ$13:$BL$317,$D151,I$80)*$J$1)/$K$1</f>
        <v>0.2354</v>
      </c>
      <c r="J151" s="5">
        <f ca="1">(INDEX(choosen!$D$13:$P$317,$D151,J$80)*$G$1+INDEX(choosen!$T$13:$AF$317,$D151,J$80)*$H$1+INDEX(choosen!$AJ$13:$AV$317,$D151,J$80)*$I$1+INDEX(choosen!$AZ$13:$BL$317,$D151,J$80)*$J$1)/$K$1</f>
        <v>7.4649999999999994E-2</v>
      </c>
      <c r="K151" s="5">
        <f ca="1">(INDEX(choosen!$D$13:$P$317,$D151,K$80)*$G$1+INDEX(choosen!$T$13:$AF$317,$D151,K$80)*$H$1+INDEX(choosen!$AJ$13:$AV$317,$D151,K$80)*$I$1+INDEX(choosen!$AZ$13:$BL$317,$D151,K$80)*$J$1)/$K$1</f>
        <v>3.3024999999999999E-2</v>
      </c>
      <c r="L151" s="5">
        <f ca="1">(INDEX(choosen!$D$13:$P$317,$D151,L$80)*$G$1+INDEX(choosen!$T$13:$AF$317,$D151,L$80)*$H$1+INDEX(choosen!$AJ$13:$AV$317,$D151,L$80)*$I$1+INDEX(choosen!$AZ$13:$BL$317,$D151,L$80)*$J$1)/$K$1</f>
        <v>1.7750000000000002E-2</v>
      </c>
      <c r="M151" s="5">
        <f ca="1">(INDEX(choosen!$D$13:$P$317,$D151,M$80)*$G$1+INDEX(choosen!$T$13:$AF$317,$D151,M$80)*$H$1+INDEX(choosen!$AJ$13:$AV$317,$D151,M$80)*$I$1+INDEX(choosen!$AZ$13:$BL$317,$D151,M$80)*$J$1)/$K$1</f>
        <v>8.1250000000000003E-3</v>
      </c>
      <c r="N151" s="5">
        <f ca="1">(INDEX(choosen!$D$13:$P$317,$D151,N$80)*$G$1+INDEX(choosen!$T$13:$AF$317,$D151,N$80)*$H$1+INDEX(choosen!$AJ$13:$AV$317,$D151,N$80)*$I$1+INDEX(choosen!$AZ$13:$BL$317,$D151,N$80)*$J$1)/$K$1</f>
        <v>2.5250000000000003E-3</v>
      </c>
      <c r="O151" s="5">
        <f ca="1">(INDEX(choosen!$D$13:$P$317,$D151,O$80)*$G$1+INDEX(choosen!$T$13:$AF$317,$D151,O$80)*$H$1+INDEX(choosen!$AJ$13:$AV$317,$D151,O$80)*$I$1+INDEX(choosen!$AZ$13:$BL$317,$D151,O$80)*$J$1)/$K$1</f>
        <v>4.2500000000000003E-4</v>
      </c>
      <c r="P151" s="5">
        <f ca="1">(INDEX(choosen!$D$13:$P$317,$D151,P$80)*$G$1+INDEX(choosen!$T$13:$AF$317,$D151,P$80)*$H$1+INDEX(choosen!$AJ$13:$AV$317,$D151,P$80)*$I$1+INDEX(choosen!$AZ$13:$BL$317,$D151,P$80)*$J$1)/$K$1</f>
        <v>8.7500000000000008E-3</v>
      </c>
      <c r="Q151" s="5">
        <f ca="1">(INDEX(choosen!$D$13:$P$317,$D151,Q$80)*$G$1+INDEX(choosen!$T$13:$AF$317,$D151,Q$80)*$H$1+INDEX(choosen!$AJ$13:$AV$317,$D151,Q$80)*$I$1+INDEX(choosen!$AZ$13:$BL$317,$D151,Q$80)*$J$1)/$K$1</f>
        <v>0.39282499999999998</v>
      </c>
      <c r="R151" s="5">
        <f ca="1">(INDEX(choosen!$D$13:$P$317,$D151,R$80)*$G$1+INDEX(choosen!$T$13:$AF$317,$D151,R$80)*$H$1+INDEX(choosen!$AJ$13:$AV$317,$D151,R$80)*$I$1+INDEX(choosen!$AZ$13:$BL$317,$D151,R$80)*$J$1)/$K$1</f>
        <v>3.5014999999999992</v>
      </c>
      <c r="S151" s="7">
        <f ca="1">100*R151/R145</f>
        <v>109.43982997210477</v>
      </c>
      <c r="T151" s="7"/>
      <c r="U151">
        <v>8</v>
      </c>
      <c r="V151">
        <v>5</v>
      </c>
      <c r="W151" s="3"/>
      <c r="X151" s="3"/>
    </row>
    <row r="152" spans="2:24" x14ac:dyDescent="0.25">
      <c r="B152" s="2">
        <v>8</v>
      </c>
      <c r="C152" s="2">
        <f t="shared" si="25"/>
        <v>5</v>
      </c>
      <c r="D152" s="2">
        <f t="shared" si="24"/>
        <v>40</v>
      </c>
      <c r="E152" s="2" t="str">
        <f>CONCATENATE(INDEX($C$39:$C$43,C152), " Max")</f>
        <v>2050 Max</v>
      </c>
      <c r="F152" s="5">
        <f ca="1">MAX(INDEX(choosen!$D$13:$P$317,$D150,F$80)-NOT($G$1)*999999,INDEX(choosen!$T$13:$AF$317,$D150,F$80)-NOT($H$1)*999999,INDEX(choosen!$AJ$13:$AV$317,$D150,F$80)-NOT($I$1)*999999,INDEX(choosen!$AZ$13:$BL$317,$D150,F$80)-NOT($J$1)*999999)</f>
        <v>1.2217</v>
      </c>
      <c r="G152" s="5">
        <f ca="1">MAX(INDEX(choosen!$D$13:$P$317,$D150,G$80)-NOT($G$1)*999999,INDEX(choosen!$T$13:$AF$317,$D150,G$80)-NOT($H$1)*999999,INDEX(choosen!$AJ$13:$AV$317,$D150,G$80)-NOT($I$1)*999999,INDEX(choosen!$AZ$13:$BL$317,$D150,G$80)-NOT($J$1)*999999)</f>
        <v>1.5226999999999999</v>
      </c>
      <c r="H152" s="5">
        <f ca="1">MAX(INDEX(choosen!$D$13:$P$317,$D150,H$80)-NOT($G$1)*999999,INDEX(choosen!$T$13:$AF$317,$D150,H$80)-NOT($H$1)*999999,INDEX(choosen!$AJ$13:$AV$317,$D150,H$80)-NOT($I$1)*999999,INDEX(choosen!$AZ$13:$BL$317,$D150,H$80)-NOT($J$1)*999999)</f>
        <v>1.3371999999999999</v>
      </c>
      <c r="I152" s="5">
        <f ca="1">MAX(INDEX(choosen!$D$13:$P$317,$D150,I$80)-NOT($G$1)*999999,INDEX(choosen!$T$13:$AF$317,$D150,I$80)-NOT($H$1)*999999,INDEX(choosen!$AJ$13:$AV$317,$D150,I$80)-NOT($I$1)*999999,INDEX(choosen!$AZ$13:$BL$317,$D150,I$80)-NOT($J$1)*999999)</f>
        <v>0.2838</v>
      </c>
      <c r="J152" s="5">
        <f ca="1">MAX(INDEX(choosen!$D$13:$P$317,$D150,J$80)-NOT($G$1)*999999,INDEX(choosen!$T$13:$AF$317,$D150,J$80)-NOT($H$1)*999999,INDEX(choosen!$AJ$13:$AV$317,$D150,J$80)-NOT($I$1)*999999,INDEX(choosen!$AZ$13:$BL$317,$D150,J$80)-NOT($J$1)*999999)</f>
        <v>9.2299999999999993E-2</v>
      </c>
      <c r="K152" s="5">
        <f ca="1">MAX(INDEX(choosen!$D$13:$P$317,$D150,K$80)-NOT($G$1)*999999,INDEX(choosen!$T$13:$AF$317,$D150,K$80)-NOT($H$1)*999999,INDEX(choosen!$AJ$13:$AV$317,$D150,K$80)-NOT($I$1)*999999,INDEX(choosen!$AZ$13:$BL$317,$D150,K$80)-NOT($J$1)*999999)</f>
        <v>4.3099999999999999E-2</v>
      </c>
      <c r="L152" s="5">
        <f ca="1">MAX(INDEX(choosen!$D$13:$P$317,$D150,L$80)-NOT($G$1)*999999,INDEX(choosen!$T$13:$AF$317,$D150,L$80)-NOT($H$1)*999999,INDEX(choosen!$AJ$13:$AV$317,$D150,L$80)-NOT($I$1)*999999,INDEX(choosen!$AZ$13:$BL$317,$D150,L$80)-NOT($J$1)*999999)</f>
        <v>2.29E-2</v>
      </c>
      <c r="M152" s="5">
        <f ca="1">MAX(INDEX(choosen!$D$13:$P$317,$D150,M$80)-NOT($G$1)*999999,INDEX(choosen!$T$13:$AF$317,$D150,M$80)-NOT($H$1)*999999,INDEX(choosen!$AJ$13:$AV$317,$D150,M$80)-NOT($I$1)*999999,INDEX(choosen!$AZ$13:$BL$317,$D150,M$80)-NOT($J$1)*999999)</f>
        <v>1.0999999999999999E-2</v>
      </c>
      <c r="N152" s="5">
        <f ca="1">MAX(INDEX(choosen!$D$13:$P$317,$D150,N$80)-NOT($G$1)*999999,INDEX(choosen!$T$13:$AF$317,$D150,N$80)-NOT($H$1)*999999,INDEX(choosen!$AJ$13:$AV$317,$D150,N$80)-NOT($I$1)*999999,INDEX(choosen!$AZ$13:$BL$317,$D150,N$80)-NOT($J$1)*999999)</f>
        <v>3.8999999999999998E-3</v>
      </c>
      <c r="O152" s="5">
        <f ca="1">MAX(INDEX(choosen!$D$13:$P$317,$D150,O$80)-NOT($G$1)*999999,INDEX(choosen!$T$13:$AF$317,$D150,O$80)-NOT($H$1)*999999,INDEX(choosen!$AJ$13:$AV$317,$D150,O$80)-NOT($I$1)*999999,INDEX(choosen!$AZ$13:$BL$317,$D150,O$80)-NOT($J$1)*999999)</f>
        <v>8.9999999999999998E-4</v>
      </c>
      <c r="P152" s="5">
        <f ca="1">MAX(INDEX(choosen!$D$13:$P$317,$D150,P$80)-NOT($G$1)*999999,INDEX(choosen!$T$13:$AF$317,$D150,P$80)-NOT($H$1)*999999,INDEX(choosen!$AJ$13:$AV$317,$D150,P$80)-NOT($I$1)*999999,INDEX(choosen!$AZ$13:$BL$317,$D150,P$80)-NOT($J$1)*999999)</f>
        <v>1.4E-2</v>
      </c>
      <c r="Q152" s="5">
        <f ca="1">MAX(INDEX(choosen!$D$13:$P$317,$D150,Q$80)-NOT($G$1)*999999,INDEX(choosen!$T$13:$AF$317,$D150,Q$80)-NOT($H$1)*999999,INDEX(choosen!$AJ$13:$AV$317,$D150,Q$80)-NOT($I$1)*999999,INDEX(choosen!$AZ$13:$BL$317,$D150,Q$80)-NOT($J$1)*999999)</f>
        <v>0.53300000000000003</v>
      </c>
      <c r="R152" s="5">
        <f ca="1">MAX(INDEX(choosen!$D$13:$P$317,$D150,R$80)-NOT($G$1)*999999,INDEX(choosen!$T$13:$AF$317,$D150,R$80)-NOT($H$1)*999999,INDEX(choosen!$AJ$13:$AV$317,$D150,R$80)-NOT($I$1)*999999,INDEX(choosen!$AZ$13:$BL$317,$D150,R$80)-NOT($J$1)*999999)</f>
        <v>4.3459999999999992</v>
      </c>
      <c r="S152" s="6">
        <f ca="1">100*R152/R146</f>
        <v>104.41342526968261</v>
      </c>
      <c r="T152" s="6"/>
      <c r="U152">
        <v>8</v>
      </c>
      <c r="V152">
        <v>5</v>
      </c>
      <c r="W152" s="3"/>
      <c r="X152" s="3"/>
    </row>
    <row r="153" spans="2:24" x14ac:dyDescent="0.25">
      <c r="B153" s="2">
        <v>9</v>
      </c>
      <c r="C153" s="2">
        <v>1</v>
      </c>
      <c r="D153" s="2">
        <f t="shared" si="24"/>
        <v>41</v>
      </c>
      <c r="E153" s="2" t="s">
        <v>130</v>
      </c>
      <c r="F153" s="5">
        <f ca="1">MIN(INDEX(choosen!$D$13:$P$317,$D153,F$80)+NOT($G$1)*999999,INDEX(choosen!$T$13:$AF$317,$D153,F$80)+NOT($H$1)*999999,INDEX(choosen!$AJ$13:$AV$317,$D153,F$80)+NOT($I$1)*999999,INDEX(choosen!$AZ$13:$BL$317,$D153,F$80)+NOT($J$1)*999999)</f>
        <v>0.75249999999999995</v>
      </c>
      <c r="G153" s="5">
        <f ca="1">MIN(INDEX(choosen!$D$13:$P$317,$D153,G$80)+NOT($G$1)*999999,INDEX(choosen!$T$13:$AF$317,$D153,G$80)+NOT($H$1)*999999,INDEX(choosen!$AJ$13:$AV$317,$D153,G$80)+NOT($I$1)*999999,INDEX(choosen!$AZ$13:$BL$317,$D153,G$80)+NOT($J$1)*999999)</f>
        <v>1.0265</v>
      </c>
      <c r="H153" s="5">
        <f ca="1">MIN(INDEX(choosen!$D$13:$P$317,$D153,H$80)+NOT($G$1)*999999,INDEX(choosen!$T$13:$AF$317,$D153,H$80)+NOT($H$1)*999999,INDEX(choosen!$AJ$13:$AV$317,$D153,H$80)+NOT($I$1)*999999,INDEX(choosen!$AZ$13:$BL$317,$D153,H$80)+NOT($J$1)*999999)</f>
        <v>0.76580000000000004</v>
      </c>
      <c r="I153" s="5">
        <f ca="1">MIN(INDEX(choosen!$D$13:$P$317,$D153,I$80)+NOT($G$1)*999999,INDEX(choosen!$T$13:$AF$317,$D153,I$80)+NOT($H$1)*999999,INDEX(choosen!$AJ$13:$AV$317,$D153,I$80)+NOT($I$1)*999999,INDEX(choosen!$AZ$13:$BL$317,$D153,I$80)+NOT($J$1)*999999)</f>
        <v>0.14410000000000001</v>
      </c>
      <c r="J153" s="5">
        <f ca="1">MIN(INDEX(choosen!$D$13:$P$317,$D153,J$80)+NOT($G$1)*999999,INDEX(choosen!$T$13:$AF$317,$D153,J$80)+NOT($H$1)*999999,INDEX(choosen!$AJ$13:$AV$317,$D153,J$80)+NOT($I$1)*999999,INDEX(choosen!$AZ$13:$BL$317,$D153,J$80)+NOT($J$1)*999999)</f>
        <v>4.1799999999999997E-2</v>
      </c>
      <c r="K153" s="5">
        <f ca="1">MIN(INDEX(choosen!$D$13:$P$317,$D153,K$80)+NOT($G$1)*999999,INDEX(choosen!$T$13:$AF$317,$D153,K$80)+NOT($H$1)*999999,INDEX(choosen!$AJ$13:$AV$317,$D153,K$80)+NOT($I$1)*999999,INDEX(choosen!$AZ$13:$BL$317,$D153,K$80)+NOT($J$1)*999999)</f>
        <v>1.89E-2</v>
      </c>
      <c r="L153" s="5">
        <f ca="1">MIN(INDEX(choosen!$D$13:$P$317,$D153,L$80)+NOT($G$1)*999999,INDEX(choosen!$T$13:$AF$317,$D153,L$80)+NOT($H$1)*999999,INDEX(choosen!$AJ$13:$AV$317,$D153,L$80)+NOT($I$1)*999999,INDEX(choosen!$AZ$13:$BL$317,$D153,L$80)+NOT($J$1)*999999)</f>
        <v>1.03E-2</v>
      </c>
      <c r="M153" s="5">
        <f ca="1">MIN(INDEX(choosen!$D$13:$P$317,$D153,M$80)+NOT($G$1)*999999,INDEX(choosen!$T$13:$AF$317,$D153,M$80)+NOT($H$1)*999999,INDEX(choosen!$AJ$13:$AV$317,$D153,M$80)+NOT($I$1)*999999,INDEX(choosen!$AZ$13:$BL$317,$D153,M$80)+NOT($J$1)*999999)</f>
        <v>5.4000000000000003E-3</v>
      </c>
      <c r="N153" s="5">
        <f ca="1">MIN(INDEX(choosen!$D$13:$P$317,$D153,N$80)+NOT($G$1)*999999,INDEX(choosen!$T$13:$AF$317,$D153,N$80)+NOT($H$1)*999999,INDEX(choosen!$AJ$13:$AV$317,$D153,N$80)+NOT($I$1)*999999,INDEX(choosen!$AZ$13:$BL$317,$D153,N$80)+NOT($J$1)*999999)</f>
        <v>2.5999999999999999E-3</v>
      </c>
      <c r="O153" s="5">
        <f ca="1">MIN(INDEX(choosen!$D$13:$P$317,$D153,O$80)+NOT($G$1)*999999,INDEX(choosen!$T$13:$AF$317,$D153,O$80)+NOT($H$1)*999999,INDEX(choosen!$AJ$13:$AV$317,$D153,O$80)+NOT($I$1)*999999,INDEX(choosen!$AZ$13:$BL$317,$D153,O$80)+NOT($J$1)*999999)</f>
        <v>8.0000000000000004E-4</v>
      </c>
      <c r="P153" s="5">
        <f ca="1">MIN(INDEX(choosen!$D$13:$P$317,$D153,P$80)+NOT($G$1)*999999,INDEX(choosen!$T$13:$AF$317,$D153,P$80)+NOT($H$1)*999999,INDEX(choosen!$AJ$13:$AV$317,$D153,P$80)+NOT($I$1)*999999,INDEX(choosen!$AZ$13:$BL$317,$D153,P$80)+NOT($J$1)*999999)</f>
        <v>4.4900000000000002E-2</v>
      </c>
      <c r="Q153" s="5">
        <f ca="1">MIN(INDEX(choosen!$D$13:$P$317,$D153,Q$80)+NOT($G$1)*999999,INDEX(choosen!$T$13:$AF$317,$D153,Q$80)+NOT($H$1)*999999,INDEX(choosen!$AJ$13:$AV$317,$D153,Q$80)+NOT($I$1)*999999,INDEX(choosen!$AZ$13:$BL$317,$D153,Q$80)+NOT($J$1)*999999)</f>
        <v>0.43669999999999998</v>
      </c>
      <c r="R153" s="5">
        <f ca="1">MIN(INDEX(choosen!$D$13:$P$317,$D153,R$80)+NOT($G$1)*999999,INDEX(choosen!$T$13:$AF$317,$D153,R$80)+NOT($H$1)*999999,INDEX(choosen!$AJ$13:$AV$317,$D153,R$80)+NOT($I$1)*999999,INDEX(choosen!$AZ$13:$BL$317,$D153,R$80)+NOT($J$1)*999999)</f>
        <v>3.6446999999999998</v>
      </c>
      <c r="S153" s="6"/>
      <c r="T153" s="6"/>
      <c r="U153">
        <v>9</v>
      </c>
      <c r="V153">
        <v>1</v>
      </c>
      <c r="W153" s="3"/>
      <c r="X153" s="3"/>
    </row>
    <row r="154" spans="2:24" x14ac:dyDescent="0.25">
      <c r="B154" s="2">
        <v>9</v>
      </c>
      <c r="C154" s="2">
        <v>1</v>
      </c>
      <c r="D154" s="2">
        <f t="shared" si="24"/>
        <v>41</v>
      </c>
      <c r="E154" s="2" t="s">
        <v>125</v>
      </c>
      <c r="F154" s="5">
        <f ca="1">(INDEX(choosen!$D$13:$P$317,$D154,F$80)*$G$1+INDEX(choosen!$T$13:$AF$317,$D154,F$80)*$H$1+INDEX(choosen!$AJ$13:$AV$317,$D154,F$80)*$I$1+INDEX(choosen!$AZ$13:$BL$317,$D154,F$80)*$J$1)/$K$1</f>
        <v>1.1335000000000002</v>
      </c>
      <c r="G154" s="5">
        <f ca="1">(INDEX(choosen!$D$13:$P$317,$D154,G$80)*$G$1+INDEX(choosen!$T$13:$AF$317,$D154,G$80)*$H$1+INDEX(choosen!$AJ$13:$AV$317,$D154,G$80)*$I$1+INDEX(choosen!$AZ$13:$BL$317,$D154,G$80)*$J$1)/$K$1</f>
        <v>1.2479</v>
      </c>
      <c r="H154" s="5">
        <f ca="1">(INDEX(choosen!$D$13:$P$317,$D154,H$80)*$G$1+INDEX(choosen!$T$13:$AF$317,$D154,H$80)*$H$1+INDEX(choosen!$AJ$13:$AV$317,$D154,H$80)*$I$1+INDEX(choosen!$AZ$13:$BL$317,$D154,H$80)*$J$1)/$K$1</f>
        <v>0.92582500000000001</v>
      </c>
      <c r="I154" s="5">
        <f ca="1">(INDEX(choosen!$D$13:$P$317,$D154,I$80)*$G$1+INDEX(choosen!$T$13:$AF$317,$D154,I$80)*$H$1+INDEX(choosen!$AJ$13:$AV$317,$D154,I$80)*$I$1+INDEX(choosen!$AZ$13:$BL$317,$D154,I$80)*$J$1)/$K$1</f>
        <v>0.188525</v>
      </c>
      <c r="J154" s="5">
        <f ca="1">(INDEX(choosen!$D$13:$P$317,$D154,J$80)*$G$1+INDEX(choosen!$T$13:$AF$317,$D154,J$80)*$H$1+INDEX(choosen!$AJ$13:$AV$317,$D154,J$80)*$I$1+INDEX(choosen!$AZ$13:$BL$317,$D154,J$80)*$J$1)/$K$1</f>
        <v>5.4074999999999998E-2</v>
      </c>
      <c r="K154" s="5">
        <f ca="1">(INDEX(choosen!$D$13:$P$317,$D154,K$80)*$G$1+INDEX(choosen!$T$13:$AF$317,$D154,K$80)*$H$1+INDEX(choosen!$AJ$13:$AV$317,$D154,K$80)*$I$1+INDEX(choosen!$AZ$13:$BL$317,$D154,K$80)*$J$1)/$K$1</f>
        <v>2.4524999999999998E-2</v>
      </c>
      <c r="L154" s="5">
        <f ca="1">(INDEX(choosen!$D$13:$P$317,$D154,L$80)*$G$1+INDEX(choosen!$T$13:$AF$317,$D154,L$80)*$H$1+INDEX(choosen!$AJ$13:$AV$317,$D154,L$80)*$I$1+INDEX(choosen!$AZ$13:$BL$317,$D154,L$80)*$J$1)/$K$1</f>
        <v>1.4200000000000001E-2</v>
      </c>
      <c r="M154" s="5">
        <f ca="1">(INDEX(choosen!$D$13:$P$317,$D154,M$80)*$G$1+INDEX(choosen!$T$13:$AF$317,$D154,M$80)*$H$1+INDEX(choosen!$AJ$13:$AV$317,$D154,M$80)*$I$1+INDEX(choosen!$AZ$13:$BL$317,$D154,M$80)*$J$1)/$K$1</f>
        <v>8.175E-3</v>
      </c>
      <c r="N154" s="5">
        <f ca="1">(INDEX(choosen!$D$13:$P$317,$D154,N$80)*$G$1+INDEX(choosen!$T$13:$AF$317,$D154,N$80)*$H$1+INDEX(choosen!$AJ$13:$AV$317,$D154,N$80)*$I$1+INDEX(choosen!$AZ$13:$BL$317,$D154,N$80)*$J$1)/$K$1</f>
        <v>4.3750000000000004E-3</v>
      </c>
      <c r="O154" s="5">
        <f ca="1">(INDEX(choosen!$D$13:$P$317,$D154,O$80)*$G$1+INDEX(choosen!$T$13:$AF$317,$D154,O$80)*$H$1+INDEX(choosen!$AJ$13:$AV$317,$D154,O$80)*$I$1+INDEX(choosen!$AZ$13:$BL$317,$D154,O$80)*$J$1)/$K$1</f>
        <v>1.4425000000000002E-2</v>
      </c>
      <c r="P154" s="5">
        <f ca="1">(INDEX(choosen!$D$13:$P$317,$D154,P$80)*$G$1+INDEX(choosen!$T$13:$AF$317,$D154,P$80)*$H$1+INDEX(choosen!$AJ$13:$AV$317,$D154,P$80)*$I$1+INDEX(choosen!$AZ$13:$BL$317,$D154,P$80)*$J$1)/$K$1</f>
        <v>9.1249999999999998E-2</v>
      </c>
      <c r="Q154" s="5">
        <f ca="1">(INDEX(choosen!$D$13:$P$317,$D154,Q$80)*$G$1+INDEX(choosen!$T$13:$AF$317,$D154,Q$80)*$H$1+INDEX(choosen!$AJ$13:$AV$317,$D154,Q$80)*$I$1+INDEX(choosen!$AZ$13:$BL$317,$D154,Q$80)*$J$1)/$K$1</f>
        <v>0.6452500000000001</v>
      </c>
      <c r="R154" s="5">
        <f ca="1">(INDEX(choosen!$D$13:$P$317,$D154,R$80)*$G$1+INDEX(choosen!$T$13:$AF$317,$D154,R$80)*$H$1+INDEX(choosen!$AJ$13:$AV$317,$D154,R$80)*$I$1+INDEX(choosen!$AZ$13:$BL$317,$D154,R$80)*$J$1)/$K$1</f>
        <v>4.3520250000000003</v>
      </c>
      <c r="S154" s="6"/>
      <c r="T154" s="6"/>
      <c r="U154">
        <v>9</v>
      </c>
      <c r="V154">
        <v>1</v>
      </c>
      <c r="W154" s="3"/>
      <c r="X154" s="3"/>
    </row>
    <row r="155" spans="2:24" x14ac:dyDescent="0.25">
      <c r="B155" s="2">
        <v>9</v>
      </c>
      <c r="C155" s="2">
        <v>1</v>
      </c>
      <c r="D155" s="2">
        <f t="shared" si="24"/>
        <v>41</v>
      </c>
      <c r="E155" s="2" t="s">
        <v>131</v>
      </c>
      <c r="F155" s="5">
        <f ca="1">MAX(INDEX(choosen!$D$13:$P$317,$D153,F$80)-NOT($G$1)*999999,INDEX(choosen!$T$13:$AF$317,$D153,F$80)-NOT($H$1)*999999,INDEX(choosen!$AJ$13:$AV$317,$D153,F$80)-NOT($I$1)*999999,INDEX(choosen!$AZ$13:$BL$317,$D153,F$80)-NOT($J$1)*999999)</f>
        <v>1.8523000000000001</v>
      </c>
      <c r="G155" s="5">
        <f ca="1">MAX(INDEX(choosen!$D$13:$P$317,$D153,G$80)-NOT($G$1)*999999,INDEX(choosen!$T$13:$AF$317,$D153,G$80)-NOT($H$1)*999999,INDEX(choosen!$AJ$13:$AV$317,$D153,G$80)-NOT($I$1)*999999,INDEX(choosen!$AZ$13:$BL$317,$D153,G$80)-NOT($J$1)*999999)</f>
        <v>1.4372</v>
      </c>
      <c r="H155" s="5">
        <f ca="1">MAX(INDEX(choosen!$D$13:$P$317,$D153,H$80)-NOT($G$1)*999999,INDEX(choosen!$T$13:$AF$317,$D153,H$80)-NOT($H$1)*999999,INDEX(choosen!$AJ$13:$AV$317,$D153,H$80)-NOT($I$1)*999999,INDEX(choosen!$AZ$13:$BL$317,$D153,H$80)-NOT($J$1)*999999)</f>
        <v>1.1019000000000001</v>
      </c>
      <c r="I155" s="5">
        <f ca="1">MAX(INDEX(choosen!$D$13:$P$317,$D153,I$80)-NOT($G$1)*999999,INDEX(choosen!$T$13:$AF$317,$D153,I$80)-NOT($H$1)*999999,INDEX(choosen!$AJ$13:$AV$317,$D153,I$80)-NOT($I$1)*999999,INDEX(choosen!$AZ$13:$BL$317,$D153,I$80)-NOT($J$1)*999999)</f>
        <v>0.29659999999999997</v>
      </c>
      <c r="J155" s="5">
        <f ca="1">MAX(INDEX(choosen!$D$13:$P$317,$D153,J$80)-NOT($G$1)*999999,INDEX(choosen!$T$13:$AF$317,$D153,J$80)-NOT($H$1)*999999,INDEX(choosen!$AJ$13:$AV$317,$D153,J$80)-NOT($I$1)*999999,INDEX(choosen!$AZ$13:$BL$317,$D153,J$80)-NOT($J$1)*999999)</f>
        <v>6.9400000000000003E-2</v>
      </c>
      <c r="K155" s="5">
        <f ca="1">MAX(INDEX(choosen!$D$13:$P$317,$D153,K$80)-NOT($G$1)*999999,INDEX(choosen!$T$13:$AF$317,$D153,K$80)-NOT($H$1)*999999,INDEX(choosen!$AJ$13:$AV$317,$D153,K$80)-NOT($I$1)*999999,INDEX(choosen!$AZ$13:$BL$317,$D153,K$80)-NOT($J$1)*999999)</f>
        <v>3.04E-2</v>
      </c>
      <c r="L155" s="5">
        <f ca="1">MAX(INDEX(choosen!$D$13:$P$317,$D153,L$80)-NOT($G$1)*999999,INDEX(choosen!$T$13:$AF$317,$D153,L$80)-NOT($H$1)*999999,INDEX(choosen!$AJ$13:$AV$317,$D153,L$80)-NOT($I$1)*999999,INDEX(choosen!$AZ$13:$BL$317,$D153,L$80)-NOT($J$1)*999999)</f>
        <v>1.8200000000000001E-2</v>
      </c>
      <c r="M155" s="5">
        <f ca="1">MAX(INDEX(choosen!$D$13:$P$317,$D153,M$80)-NOT($G$1)*999999,INDEX(choosen!$T$13:$AF$317,$D153,M$80)-NOT($H$1)*999999,INDEX(choosen!$AJ$13:$AV$317,$D153,M$80)-NOT($I$1)*999999,INDEX(choosen!$AZ$13:$BL$317,$D153,M$80)-NOT($J$1)*999999)</f>
        <v>1.0500000000000001E-2</v>
      </c>
      <c r="N155" s="5">
        <f ca="1">MAX(INDEX(choosen!$D$13:$P$317,$D153,N$80)-NOT($G$1)*999999,INDEX(choosen!$T$13:$AF$317,$D153,N$80)-NOT($H$1)*999999,INDEX(choosen!$AJ$13:$AV$317,$D153,N$80)-NOT($I$1)*999999,INDEX(choosen!$AZ$13:$BL$317,$D153,N$80)-NOT($J$1)*999999)</f>
        <v>5.5999999999999999E-3</v>
      </c>
      <c r="O155" s="5">
        <f ca="1">MAX(INDEX(choosen!$D$13:$P$317,$D153,O$80)-NOT($G$1)*999999,INDEX(choosen!$T$13:$AF$317,$D153,O$80)-NOT($H$1)*999999,INDEX(choosen!$AJ$13:$AV$317,$D153,O$80)-NOT($I$1)*999999,INDEX(choosen!$AZ$13:$BL$317,$D153,O$80)-NOT($J$1)*999999)</f>
        <v>3.3300000000000003E-2</v>
      </c>
      <c r="P155" s="5">
        <f ca="1">MAX(INDEX(choosen!$D$13:$P$317,$D153,P$80)-NOT($G$1)*999999,INDEX(choosen!$T$13:$AF$317,$D153,P$80)-NOT($H$1)*999999,INDEX(choosen!$AJ$13:$AV$317,$D153,P$80)-NOT($I$1)*999999,INDEX(choosen!$AZ$13:$BL$317,$D153,P$80)-NOT($J$1)*999999)</f>
        <v>0.13489999999999999</v>
      </c>
      <c r="Q155" s="5">
        <f ca="1">MAX(INDEX(choosen!$D$13:$P$317,$D153,Q$80)-NOT($G$1)*999999,INDEX(choosen!$T$13:$AF$317,$D153,Q$80)-NOT($H$1)*999999,INDEX(choosen!$AJ$13:$AV$317,$D153,Q$80)-NOT($I$1)*999999,INDEX(choosen!$AZ$13:$BL$317,$D153,Q$80)-NOT($J$1)*999999)</f>
        <v>0.86750000000000005</v>
      </c>
      <c r="R155" s="5">
        <f ca="1">MAX(INDEX(choosen!$D$13:$P$317,$D153,R$80)-NOT($G$1)*999999,INDEX(choosen!$T$13:$AF$317,$D153,R$80)-NOT($H$1)*999999,INDEX(choosen!$AJ$13:$AV$317,$D153,R$80)-NOT($I$1)*999999,INDEX(choosen!$AZ$13:$BL$317,$D153,R$80)-NOT($J$1)*999999)</f>
        <v>5.4712000000000005</v>
      </c>
      <c r="S155" s="6"/>
      <c r="T155" s="6"/>
      <c r="U155">
        <v>9</v>
      </c>
      <c r="V155">
        <v>1</v>
      </c>
      <c r="W155" s="3"/>
      <c r="X155" s="3"/>
    </row>
    <row r="156" spans="2:24" x14ac:dyDescent="0.25">
      <c r="B156" s="2">
        <v>9</v>
      </c>
      <c r="C156" s="2">
        <v>3</v>
      </c>
      <c r="D156" s="2">
        <f t="shared" si="24"/>
        <v>43</v>
      </c>
      <c r="E156" s="2" t="s">
        <v>132</v>
      </c>
      <c r="F156" s="5">
        <f ca="1">MIN(INDEX(choosen!$D$13:$P$317,$D156,F$80)+NOT($G$1)*999999,INDEX(choosen!$T$13:$AF$317,$D156,F$80)+NOT($H$1)*999999,INDEX(choosen!$AJ$13:$AV$317,$D156,F$80)+NOT($I$1)*999999,INDEX(choosen!$AZ$13:$BL$317,$D156,F$80)+NOT($J$1)*999999)</f>
        <v>0.90959999999999996</v>
      </c>
      <c r="G156" s="5">
        <f ca="1">MIN(INDEX(choosen!$D$13:$P$317,$D156,G$80)+NOT($G$1)*999999,INDEX(choosen!$T$13:$AF$317,$D156,G$80)+NOT($H$1)*999999,INDEX(choosen!$AJ$13:$AV$317,$D156,G$80)+NOT($I$1)*999999,INDEX(choosen!$AZ$13:$BL$317,$D156,G$80)+NOT($J$1)*999999)</f>
        <v>1.0717000000000001</v>
      </c>
      <c r="H156" s="5">
        <f ca="1">MIN(INDEX(choosen!$D$13:$P$317,$D156,H$80)+NOT($G$1)*999999,INDEX(choosen!$T$13:$AF$317,$D156,H$80)+NOT($H$1)*999999,INDEX(choosen!$AJ$13:$AV$317,$D156,H$80)+NOT($I$1)*999999,INDEX(choosen!$AZ$13:$BL$317,$D156,H$80)+NOT($J$1)*999999)</f>
        <v>0.40989999999999999</v>
      </c>
      <c r="I156" s="5">
        <f ca="1">MIN(INDEX(choosen!$D$13:$P$317,$D156,I$80)+NOT($G$1)*999999,INDEX(choosen!$T$13:$AF$317,$D156,I$80)+NOT($H$1)*999999,INDEX(choosen!$AJ$13:$AV$317,$D156,I$80)+NOT($I$1)*999999,INDEX(choosen!$AZ$13:$BL$317,$D156,I$80)+NOT($J$1)*999999)</f>
        <v>7.9899999999999999E-2</v>
      </c>
      <c r="J156" s="5">
        <f ca="1">MIN(INDEX(choosen!$D$13:$P$317,$D156,J$80)+NOT($G$1)*999999,INDEX(choosen!$T$13:$AF$317,$D156,J$80)+NOT($H$1)*999999,INDEX(choosen!$AJ$13:$AV$317,$D156,J$80)+NOT($I$1)*999999,INDEX(choosen!$AZ$13:$BL$317,$D156,J$80)+NOT($J$1)*999999)</f>
        <v>3.9E-2</v>
      </c>
      <c r="K156" s="5">
        <f ca="1">MIN(INDEX(choosen!$D$13:$P$317,$D156,K$80)+NOT($G$1)*999999,INDEX(choosen!$T$13:$AF$317,$D156,K$80)+NOT($H$1)*999999,INDEX(choosen!$AJ$13:$AV$317,$D156,K$80)+NOT($I$1)*999999,INDEX(choosen!$AZ$13:$BL$317,$D156,K$80)+NOT($J$1)*999999)</f>
        <v>1.6E-2</v>
      </c>
      <c r="L156" s="5">
        <f ca="1">MIN(INDEX(choosen!$D$13:$P$317,$D156,L$80)+NOT($G$1)*999999,INDEX(choosen!$T$13:$AF$317,$D156,L$80)+NOT($H$1)*999999,INDEX(choosen!$AJ$13:$AV$317,$D156,L$80)+NOT($I$1)*999999,INDEX(choosen!$AZ$13:$BL$317,$D156,L$80)+NOT($J$1)*999999)</f>
        <v>1.12E-2</v>
      </c>
      <c r="M156" s="5">
        <f ca="1">MIN(INDEX(choosen!$D$13:$P$317,$D156,M$80)+NOT($G$1)*999999,INDEX(choosen!$T$13:$AF$317,$D156,M$80)+NOT($H$1)*999999,INDEX(choosen!$AJ$13:$AV$317,$D156,M$80)+NOT($I$1)*999999,INDEX(choosen!$AZ$13:$BL$317,$D156,M$80)+NOT($J$1)*999999)</f>
        <v>6.8999999999999999E-3</v>
      </c>
      <c r="N156" s="5">
        <f ca="1">MIN(INDEX(choosen!$D$13:$P$317,$D156,N$80)+NOT($G$1)*999999,INDEX(choosen!$T$13:$AF$317,$D156,N$80)+NOT($H$1)*999999,INDEX(choosen!$AJ$13:$AV$317,$D156,N$80)+NOT($I$1)*999999,INDEX(choosen!$AZ$13:$BL$317,$D156,N$80)+NOT($J$1)*999999)</f>
        <v>3.3999999999999998E-3</v>
      </c>
      <c r="O156" s="5">
        <f ca="1">MIN(INDEX(choosen!$D$13:$P$317,$D156,O$80)+NOT($G$1)*999999,INDEX(choosen!$T$13:$AF$317,$D156,O$80)+NOT($H$1)*999999,INDEX(choosen!$AJ$13:$AV$317,$D156,O$80)+NOT($I$1)*999999,INDEX(choosen!$AZ$13:$BL$317,$D156,O$80)+NOT($J$1)*999999)</f>
        <v>1.2999999999999999E-3</v>
      </c>
      <c r="P156" s="5">
        <f ca="1">MIN(INDEX(choosen!$D$13:$P$317,$D156,P$80)+NOT($G$1)*999999,INDEX(choosen!$T$13:$AF$317,$D156,P$80)+NOT($H$1)*999999,INDEX(choosen!$AJ$13:$AV$317,$D156,P$80)+NOT($I$1)*999999,INDEX(choosen!$AZ$13:$BL$317,$D156,P$80)+NOT($J$1)*999999)</f>
        <v>8.9599999999999999E-2</v>
      </c>
      <c r="Q156" s="5">
        <f ca="1">MIN(INDEX(choosen!$D$13:$P$317,$D156,Q$80)+NOT($G$1)*999999,INDEX(choosen!$T$13:$AF$317,$D156,Q$80)+NOT($H$1)*999999,INDEX(choosen!$AJ$13:$AV$317,$D156,Q$80)+NOT($I$1)*999999,INDEX(choosen!$AZ$13:$BL$317,$D156,Q$80)+NOT($J$1)*999999)</f>
        <v>0.63470000000000004</v>
      </c>
      <c r="R156" s="5">
        <f ca="1">MIN(INDEX(choosen!$D$13:$P$317,$D156,R$80)+NOT($G$1)*999999,INDEX(choosen!$T$13:$AF$317,$D156,R$80)+NOT($H$1)*999999,INDEX(choosen!$AJ$13:$AV$317,$D156,R$80)+NOT($I$1)*999999,INDEX(choosen!$AZ$13:$BL$317,$D156,R$80)+NOT($J$1)*999999)</f>
        <v>3.9318000000000004</v>
      </c>
      <c r="S156" s="6"/>
      <c r="T156" s="6"/>
      <c r="U156">
        <v>9</v>
      </c>
      <c r="V156">
        <v>3</v>
      </c>
      <c r="W156" s="3"/>
      <c r="X156" s="3"/>
    </row>
    <row r="157" spans="2:24" x14ac:dyDescent="0.25">
      <c r="B157" s="2">
        <v>9</v>
      </c>
      <c r="C157" s="2">
        <v>3</v>
      </c>
      <c r="D157" s="2">
        <f t="shared" si="24"/>
        <v>43</v>
      </c>
      <c r="E157" s="2" t="s">
        <v>133</v>
      </c>
      <c r="F157" s="5">
        <f ca="1">(INDEX(choosen!$D$13:$P$317,$D157,F$80)*$G$1+INDEX(choosen!$T$13:$AF$317,$D157,F$80)*$H$1+INDEX(choosen!$AJ$13:$AV$317,$D157,F$80)*$I$1+INDEX(choosen!$AZ$13:$BL$317,$D157,F$80)*$J$1)/$K$1</f>
        <v>1.4803500000000001</v>
      </c>
      <c r="G157" s="5">
        <f ca="1">(INDEX(choosen!$D$13:$P$317,$D157,G$80)*$G$1+INDEX(choosen!$T$13:$AF$317,$D157,G$80)*$H$1+INDEX(choosen!$AJ$13:$AV$317,$D157,G$80)*$I$1+INDEX(choosen!$AZ$13:$BL$317,$D157,G$80)*$J$1)/$K$1</f>
        <v>1.30505</v>
      </c>
      <c r="H157" s="5">
        <f ca="1">(INDEX(choosen!$D$13:$P$317,$D157,H$80)*$G$1+INDEX(choosen!$T$13:$AF$317,$D157,H$80)*$H$1+INDEX(choosen!$AJ$13:$AV$317,$D157,H$80)*$I$1+INDEX(choosen!$AZ$13:$BL$317,$D157,H$80)*$J$1)/$K$1</f>
        <v>0.69755</v>
      </c>
      <c r="I157" s="5">
        <f ca="1">(INDEX(choosen!$D$13:$P$317,$D157,I$80)*$G$1+INDEX(choosen!$T$13:$AF$317,$D157,I$80)*$H$1+INDEX(choosen!$AJ$13:$AV$317,$D157,I$80)*$I$1+INDEX(choosen!$AZ$13:$BL$317,$D157,I$80)*$J$1)/$K$1</f>
        <v>0.20397499999999999</v>
      </c>
      <c r="J157" s="5">
        <f ca="1">(INDEX(choosen!$D$13:$P$317,$D157,J$80)*$G$1+INDEX(choosen!$T$13:$AF$317,$D157,J$80)*$H$1+INDEX(choosen!$AJ$13:$AV$317,$D157,J$80)*$I$1+INDEX(choosen!$AZ$13:$BL$317,$D157,J$80)*$J$1)/$K$1</f>
        <v>5.2299999999999999E-2</v>
      </c>
      <c r="K157" s="5">
        <f ca="1">(INDEX(choosen!$D$13:$P$317,$D157,K$80)*$G$1+INDEX(choosen!$T$13:$AF$317,$D157,K$80)*$H$1+INDEX(choosen!$AJ$13:$AV$317,$D157,K$80)*$I$1+INDEX(choosen!$AZ$13:$BL$317,$D157,K$80)*$J$1)/$K$1</f>
        <v>2.3725000000000003E-2</v>
      </c>
      <c r="L157" s="5">
        <f ca="1">(INDEX(choosen!$D$13:$P$317,$D157,L$80)*$G$1+INDEX(choosen!$T$13:$AF$317,$D157,L$80)*$H$1+INDEX(choosen!$AJ$13:$AV$317,$D157,L$80)*$I$1+INDEX(choosen!$AZ$13:$BL$317,$D157,L$80)*$J$1)/$K$1</f>
        <v>1.4449999999999999E-2</v>
      </c>
      <c r="M157" s="5">
        <f ca="1">(INDEX(choosen!$D$13:$P$317,$D157,M$80)*$G$1+INDEX(choosen!$T$13:$AF$317,$D157,M$80)*$H$1+INDEX(choosen!$AJ$13:$AV$317,$D157,M$80)*$I$1+INDEX(choosen!$AZ$13:$BL$317,$D157,M$80)*$J$1)/$K$1</f>
        <v>8.8500000000000002E-3</v>
      </c>
      <c r="N157" s="5">
        <f ca="1">(INDEX(choosen!$D$13:$P$317,$D157,N$80)*$G$1+INDEX(choosen!$T$13:$AF$317,$D157,N$80)*$H$1+INDEX(choosen!$AJ$13:$AV$317,$D157,N$80)*$I$1+INDEX(choosen!$AZ$13:$BL$317,$D157,N$80)*$J$1)/$K$1</f>
        <v>4.3E-3</v>
      </c>
      <c r="O157" s="5">
        <f ca="1">(INDEX(choosen!$D$13:$P$317,$D157,O$80)*$G$1+INDEX(choosen!$T$13:$AF$317,$D157,O$80)*$H$1+INDEX(choosen!$AJ$13:$AV$317,$D157,O$80)*$I$1+INDEX(choosen!$AZ$13:$BL$317,$D157,O$80)*$J$1)/$K$1</f>
        <v>6.6925000000000012E-2</v>
      </c>
      <c r="P157" s="5">
        <f ca="1">(INDEX(choosen!$D$13:$P$317,$D157,P$80)*$G$1+INDEX(choosen!$T$13:$AF$317,$D157,P$80)*$H$1+INDEX(choosen!$AJ$13:$AV$317,$D157,P$80)*$I$1+INDEX(choosen!$AZ$13:$BL$317,$D157,P$80)*$J$1)/$K$1</f>
        <v>0.14052499999999998</v>
      </c>
      <c r="Q157" s="5">
        <f ca="1">(INDEX(choosen!$D$13:$P$317,$D157,Q$80)*$G$1+INDEX(choosen!$T$13:$AF$317,$D157,Q$80)*$H$1+INDEX(choosen!$AJ$13:$AV$317,$D157,Q$80)*$I$1+INDEX(choosen!$AZ$13:$BL$317,$D157,Q$80)*$J$1)/$K$1</f>
        <v>0.8529500000000001</v>
      </c>
      <c r="R157" s="5">
        <f ca="1">(INDEX(choosen!$D$13:$P$317,$D157,R$80)*$G$1+INDEX(choosen!$T$13:$AF$317,$D157,R$80)*$H$1+INDEX(choosen!$AJ$13:$AV$317,$D157,R$80)*$I$1+INDEX(choosen!$AZ$13:$BL$317,$D157,R$80)*$J$1)/$K$1</f>
        <v>4.8509500000000001</v>
      </c>
      <c r="S157" s="6"/>
      <c r="T157" s="6"/>
      <c r="U157">
        <v>9</v>
      </c>
      <c r="V157">
        <v>3</v>
      </c>
      <c r="W157" s="3"/>
      <c r="X157" s="3"/>
    </row>
    <row r="158" spans="2:24" x14ac:dyDescent="0.25">
      <c r="B158" s="2">
        <v>9</v>
      </c>
      <c r="C158" s="2">
        <v>3</v>
      </c>
      <c r="D158" s="2">
        <f t="shared" si="24"/>
        <v>43</v>
      </c>
      <c r="E158" s="2" t="s">
        <v>134</v>
      </c>
      <c r="F158" s="5">
        <f ca="1">MAX(INDEX(choosen!$D$13:$P$317,$D156,F$80)-NOT($G$1)*999999,INDEX(choosen!$T$13:$AF$317,$D156,F$80)-NOT($H$1)*999999,INDEX(choosen!$AJ$13:$AV$317,$D156,F$80)-NOT($I$1)*999999,INDEX(choosen!$AZ$13:$BL$317,$D156,F$80)-NOT($J$1)*999999)</f>
        <v>2.5914000000000001</v>
      </c>
      <c r="G158" s="5">
        <f ca="1">MAX(INDEX(choosen!$D$13:$P$317,$D156,G$80)-NOT($G$1)*999999,INDEX(choosen!$T$13:$AF$317,$D156,G$80)-NOT($H$1)*999999,INDEX(choosen!$AJ$13:$AV$317,$D156,G$80)-NOT($I$1)*999999,INDEX(choosen!$AZ$13:$BL$317,$D156,G$80)-NOT($J$1)*999999)</f>
        <v>1.6361000000000001</v>
      </c>
      <c r="H158" s="5">
        <f ca="1">MAX(INDEX(choosen!$D$13:$P$317,$D156,H$80)-NOT($G$1)*999999,INDEX(choosen!$T$13:$AF$317,$D156,H$80)-NOT($H$1)*999999,INDEX(choosen!$AJ$13:$AV$317,$D156,H$80)-NOT($I$1)*999999,INDEX(choosen!$AZ$13:$BL$317,$D156,H$80)-NOT($J$1)*999999)</f>
        <v>0.83609999999999995</v>
      </c>
      <c r="I158" s="5">
        <f ca="1">MAX(INDEX(choosen!$D$13:$P$317,$D156,I$80)-NOT($G$1)*999999,INDEX(choosen!$T$13:$AF$317,$D156,I$80)-NOT($H$1)*999999,INDEX(choosen!$AJ$13:$AV$317,$D156,I$80)-NOT($I$1)*999999,INDEX(choosen!$AZ$13:$BL$317,$D156,I$80)-NOT($J$1)*999999)</f>
        <v>0.35049999999999998</v>
      </c>
      <c r="J158" s="5">
        <f ca="1">MAX(INDEX(choosen!$D$13:$P$317,$D156,J$80)-NOT($G$1)*999999,INDEX(choosen!$T$13:$AF$317,$D156,J$80)-NOT($H$1)*999999,INDEX(choosen!$AJ$13:$AV$317,$D156,J$80)-NOT($I$1)*999999,INDEX(choosen!$AZ$13:$BL$317,$D156,J$80)-NOT($J$1)*999999)</f>
        <v>5.8599999999999999E-2</v>
      </c>
      <c r="K158" s="5">
        <f ca="1">MAX(INDEX(choosen!$D$13:$P$317,$D156,K$80)-NOT($G$1)*999999,INDEX(choosen!$T$13:$AF$317,$D156,K$80)-NOT($H$1)*999999,INDEX(choosen!$AJ$13:$AV$317,$D156,K$80)-NOT($I$1)*999999,INDEX(choosen!$AZ$13:$BL$317,$D156,K$80)-NOT($J$1)*999999)</f>
        <v>2.7400000000000001E-2</v>
      </c>
      <c r="L158" s="5">
        <f ca="1">MAX(INDEX(choosen!$D$13:$P$317,$D156,L$80)-NOT($G$1)*999999,INDEX(choosen!$T$13:$AF$317,$D156,L$80)-NOT($H$1)*999999,INDEX(choosen!$AJ$13:$AV$317,$D156,L$80)-NOT($I$1)*999999,INDEX(choosen!$AZ$13:$BL$317,$D156,L$80)-NOT($J$1)*999999)</f>
        <v>1.6299999999999999E-2</v>
      </c>
      <c r="M158" s="5">
        <f ca="1">MAX(INDEX(choosen!$D$13:$P$317,$D156,M$80)-NOT($G$1)*999999,INDEX(choosen!$T$13:$AF$317,$D156,M$80)-NOT($H$1)*999999,INDEX(choosen!$AJ$13:$AV$317,$D156,M$80)-NOT($I$1)*999999,INDEX(choosen!$AZ$13:$BL$317,$D156,M$80)-NOT($J$1)*999999)</f>
        <v>9.9000000000000008E-3</v>
      </c>
      <c r="N158" s="5">
        <f ca="1">MAX(INDEX(choosen!$D$13:$P$317,$D156,N$80)-NOT($G$1)*999999,INDEX(choosen!$T$13:$AF$317,$D156,N$80)-NOT($H$1)*999999,INDEX(choosen!$AJ$13:$AV$317,$D156,N$80)-NOT($I$1)*999999,INDEX(choosen!$AZ$13:$BL$317,$D156,N$80)-NOT($J$1)*999999)</f>
        <v>5.1999999999999998E-3</v>
      </c>
      <c r="O158" s="5">
        <f ca="1">MAX(INDEX(choosen!$D$13:$P$317,$D156,O$80)-NOT($G$1)*999999,INDEX(choosen!$T$13:$AF$317,$D156,O$80)-NOT($H$1)*999999,INDEX(choosen!$AJ$13:$AV$317,$D156,O$80)-NOT($I$1)*999999,INDEX(choosen!$AZ$13:$BL$317,$D156,O$80)-NOT($J$1)*999999)</f>
        <v>0.2374</v>
      </c>
      <c r="P158" s="5">
        <f ca="1">MAX(INDEX(choosen!$D$13:$P$317,$D156,P$80)-NOT($G$1)*999999,INDEX(choosen!$T$13:$AF$317,$D156,P$80)-NOT($H$1)*999999,INDEX(choosen!$AJ$13:$AV$317,$D156,P$80)-NOT($I$1)*999999,INDEX(choosen!$AZ$13:$BL$317,$D156,P$80)-NOT($J$1)*999999)</f>
        <v>0.1686</v>
      </c>
      <c r="Q158" s="5">
        <f ca="1">MAX(INDEX(choosen!$D$13:$P$317,$D156,Q$80)-NOT($G$1)*999999,INDEX(choosen!$T$13:$AF$317,$D156,Q$80)-NOT($H$1)*999999,INDEX(choosen!$AJ$13:$AV$317,$D156,Q$80)-NOT($I$1)*999999,INDEX(choosen!$AZ$13:$BL$317,$D156,Q$80)-NOT($J$1)*999999)</f>
        <v>1.1291</v>
      </c>
      <c r="R158" s="5">
        <f ca="1">MAX(INDEX(choosen!$D$13:$P$317,$D156,R$80)-NOT($G$1)*999999,INDEX(choosen!$T$13:$AF$317,$D156,R$80)-NOT($H$1)*999999,INDEX(choosen!$AJ$13:$AV$317,$D156,R$80)-NOT($I$1)*999999,INDEX(choosen!$AZ$13:$BL$317,$D156,R$80)-NOT($J$1)*999999)</f>
        <v>6.463000000000001</v>
      </c>
      <c r="S158" s="6"/>
      <c r="T158" s="6"/>
      <c r="U158">
        <v>9</v>
      </c>
      <c r="V158">
        <v>3</v>
      </c>
      <c r="W158" s="3"/>
      <c r="X158" s="3"/>
    </row>
    <row r="159" spans="2:24" x14ac:dyDescent="0.25">
      <c r="B159" s="2">
        <v>9</v>
      </c>
      <c r="C159" s="2">
        <f>$C$45</f>
        <v>5</v>
      </c>
      <c r="D159" s="2">
        <f t="shared" si="24"/>
        <v>45</v>
      </c>
      <c r="E159" s="2" t="str">
        <f>CONCATENATE(INDEX($C$39:$C$43,C159), " Min")</f>
        <v>2050 Min</v>
      </c>
      <c r="F159" s="5">
        <f ca="1">MIN(INDEX(choosen!$D$13:$P$317,$D159,F$80)+NOT($G$1)*999999,INDEX(choosen!$T$13:$AF$317,$D159,F$80)+NOT($H$1)*999999,INDEX(choosen!$AJ$13:$AV$317,$D159,F$80)+NOT($I$1)*999999,INDEX(choosen!$AZ$13:$BL$317,$D159,F$80)+NOT($J$1)*999999)</f>
        <v>0.82310000000000005</v>
      </c>
      <c r="G159" s="5">
        <f ca="1">MIN(INDEX(choosen!$D$13:$P$317,$D159,G$80)+NOT($G$1)*999999,INDEX(choosen!$T$13:$AF$317,$D159,G$80)+NOT($H$1)*999999,INDEX(choosen!$AJ$13:$AV$317,$D159,G$80)+NOT($I$1)*999999,INDEX(choosen!$AZ$13:$BL$317,$D159,G$80)+NOT($J$1)*999999)</f>
        <v>0.84450000000000003</v>
      </c>
      <c r="H159" s="5">
        <f ca="1">MIN(INDEX(choosen!$D$13:$P$317,$D159,H$80)+NOT($G$1)*999999,INDEX(choosen!$T$13:$AF$317,$D159,H$80)+NOT($H$1)*999999,INDEX(choosen!$AJ$13:$AV$317,$D159,H$80)+NOT($I$1)*999999,INDEX(choosen!$AZ$13:$BL$317,$D159,H$80)+NOT($J$1)*999999)</f>
        <v>0.68540000000000001</v>
      </c>
      <c r="I159" s="5">
        <f ca="1">MIN(INDEX(choosen!$D$13:$P$317,$D159,I$80)+NOT($G$1)*999999,INDEX(choosen!$T$13:$AF$317,$D159,I$80)+NOT($H$1)*999999,INDEX(choosen!$AJ$13:$AV$317,$D159,I$80)+NOT($I$1)*999999,INDEX(choosen!$AZ$13:$BL$317,$D159,I$80)+NOT($J$1)*999999)</f>
        <v>0.1308</v>
      </c>
      <c r="J159" s="5">
        <f ca="1">MIN(INDEX(choosen!$D$13:$P$317,$D159,J$80)+NOT($G$1)*999999,INDEX(choosen!$T$13:$AF$317,$D159,J$80)+NOT($H$1)*999999,INDEX(choosen!$AJ$13:$AV$317,$D159,J$80)+NOT($I$1)*999999,INDEX(choosen!$AZ$13:$BL$317,$D159,J$80)+NOT($J$1)*999999)</f>
        <v>4.9700000000000001E-2</v>
      </c>
      <c r="K159" s="5">
        <f ca="1">MIN(INDEX(choosen!$D$13:$P$317,$D159,K$80)+NOT($G$1)*999999,INDEX(choosen!$T$13:$AF$317,$D159,K$80)+NOT($H$1)*999999,INDEX(choosen!$AJ$13:$AV$317,$D159,K$80)+NOT($I$1)*999999,INDEX(choosen!$AZ$13:$BL$317,$D159,K$80)+NOT($J$1)*999999)</f>
        <v>2.4E-2</v>
      </c>
      <c r="L159" s="5">
        <f ca="1">MIN(INDEX(choosen!$D$13:$P$317,$D159,L$80)+NOT($G$1)*999999,INDEX(choosen!$T$13:$AF$317,$D159,L$80)+NOT($H$1)*999999,INDEX(choosen!$AJ$13:$AV$317,$D159,L$80)+NOT($I$1)*999999,INDEX(choosen!$AZ$13:$BL$317,$D159,L$80)+NOT($J$1)*999999)</f>
        <v>1.4200000000000001E-2</v>
      </c>
      <c r="M159" s="5">
        <f ca="1">MIN(INDEX(choosen!$D$13:$P$317,$D159,M$80)+NOT($G$1)*999999,INDEX(choosen!$T$13:$AF$317,$D159,M$80)+NOT($H$1)*999999,INDEX(choosen!$AJ$13:$AV$317,$D159,M$80)+NOT($I$1)*999999,INDEX(choosen!$AZ$13:$BL$317,$D159,M$80)+NOT($J$1)*999999)</f>
        <v>8.3999999999999995E-3</v>
      </c>
      <c r="N159" s="5">
        <f ca="1">MIN(INDEX(choosen!$D$13:$P$317,$D159,N$80)+NOT($G$1)*999999,INDEX(choosen!$T$13:$AF$317,$D159,N$80)+NOT($H$1)*999999,INDEX(choosen!$AJ$13:$AV$317,$D159,N$80)+NOT($I$1)*999999,INDEX(choosen!$AZ$13:$BL$317,$D159,N$80)+NOT($J$1)*999999)</f>
        <v>4.4999999999999997E-3</v>
      </c>
      <c r="O159" s="5">
        <f ca="1">MIN(INDEX(choosen!$D$13:$P$317,$D159,O$80)+NOT($G$1)*999999,INDEX(choosen!$T$13:$AF$317,$D159,O$80)+NOT($H$1)*999999,INDEX(choosen!$AJ$13:$AV$317,$D159,O$80)+NOT($I$1)*999999,INDEX(choosen!$AZ$13:$BL$317,$D159,O$80)+NOT($J$1)*999999)</f>
        <v>1.2999999999999999E-3</v>
      </c>
      <c r="P159" s="5">
        <f ca="1">MIN(INDEX(choosen!$D$13:$P$317,$D159,P$80)+NOT($G$1)*999999,INDEX(choosen!$T$13:$AF$317,$D159,P$80)+NOT($H$1)*999999,INDEX(choosen!$AJ$13:$AV$317,$D159,P$80)+NOT($I$1)*999999,INDEX(choosen!$AZ$13:$BL$317,$D159,P$80)+NOT($J$1)*999999)</f>
        <v>1.61E-2</v>
      </c>
      <c r="Q159" s="5">
        <f ca="1">MIN(INDEX(choosen!$D$13:$P$317,$D159,Q$80)+NOT($G$1)*999999,INDEX(choosen!$T$13:$AF$317,$D159,Q$80)+NOT($H$1)*999999,INDEX(choosen!$AJ$13:$AV$317,$D159,Q$80)+NOT($I$1)*999999,INDEX(choosen!$AZ$13:$BL$317,$D159,Q$80)+NOT($J$1)*999999)</f>
        <v>0.58330000000000004</v>
      </c>
      <c r="R159" s="5">
        <f ca="1">MIN(INDEX(choosen!$D$13:$P$317,$D159,R$80)+NOT($G$1)*999999,INDEX(choosen!$T$13:$AF$317,$D159,R$80)+NOT($H$1)*999999,INDEX(choosen!$AJ$13:$AV$317,$D159,R$80)+NOT($I$1)*999999,INDEX(choosen!$AZ$13:$BL$317,$D159,R$80)+NOT($J$1)*999999)</f>
        <v>3.9565000000000001</v>
      </c>
      <c r="S159" s="6">
        <f ca="1">100*R159/R153</f>
        <v>108.55488791944468</v>
      </c>
      <c r="T159" s="6"/>
      <c r="U159">
        <v>9</v>
      </c>
      <c r="V159">
        <v>5</v>
      </c>
      <c r="W159" s="3"/>
      <c r="X159" s="3"/>
    </row>
    <row r="160" spans="2:24" x14ac:dyDescent="0.25">
      <c r="B160" s="2">
        <v>9</v>
      </c>
      <c r="C160" s="2">
        <f t="shared" ref="C160:C161" si="27">$C$45</f>
        <v>5</v>
      </c>
      <c r="D160" s="2">
        <f t="shared" si="24"/>
        <v>45</v>
      </c>
      <c r="E160" s="2" t="str">
        <f t="shared" ref="E160" si="28">CONCATENATE(INDEX($C$39:$C$43,C160), " Average")</f>
        <v>2050 Average</v>
      </c>
      <c r="F160" s="5">
        <f ca="1">(INDEX(choosen!$D$13:$P$317,$D160,F$80)*$G$1+INDEX(choosen!$T$13:$AF$317,$D160,F$80)*$H$1+INDEX(choosen!$AJ$13:$AV$317,$D160,F$80)*$I$1+INDEX(choosen!$AZ$13:$BL$317,$D160,F$80)*$J$1)/$K$1</f>
        <v>1.3788</v>
      </c>
      <c r="G160" s="5">
        <f ca="1">(INDEX(choosen!$D$13:$P$317,$D160,G$80)*$G$1+INDEX(choosen!$T$13:$AF$317,$D160,G$80)*$H$1+INDEX(choosen!$AJ$13:$AV$317,$D160,G$80)*$I$1+INDEX(choosen!$AZ$13:$BL$317,$D160,G$80)*$J$1)/$K$1</f>
        <v>1.9579999999999997</v>
      </c>
      <c r="H160" s="5">
        <f ca="1">(INDEX(choosen!$D$13:$P$317,$D160,H$80)*$G$1+INDEX(choosen!$T$13:$AF$317,$D160,H$80)*$H$1+INDEX(choosen!$AJ$13:$AV$317,$D160,H$80)*$I$1+INDEX(choosen!$AZ$13:$BL$317,$D160,H$80)*$J$1)/$K$1</f>
        <v>1.1162749999999999</v>
      </c>
      <c r="I160" s="5">
        <f ca="1">(INDEX(choosen!$D$13:$P$317,$D160,I$80)*$G$1+INDEX(choosen!$T$13:$AF$317,$D160,I$80)*$H$1+INDEX(choosen!$AJ$13:$AV$317,$D160,I$80)*$I$1+INDEX(choosen!$AZ$13:$BL$317,$D160,I$80)*$J$1)/$K$1</f>
        <v>0.225325</v>
      </c>
      <c r="J160" s="5">
        <f ca="1">(INDEX(choosen!$D$13:$P$317,$D160,J$80)*$G$1+INDEX(choosen!$T$13:$AF$317,$D160,J$80)*$H$1+INDEX(choosen!$AJ$13:$AV$317,$D160,J$80)*$I$1+INDEX(choosen!$AZ$13:$BL$317,$D160,J$80)*$J$1)/$K$1</f>
        <v>6.1900000000000004E-2</v>
      </c>
      <c r="K160" s="5">
        <f ca="1">(INDEX(choosen!$D$13:$P$317,$D160,K$80)*$G$1+INDEX(choosen!$T$13:$AF$317,$D160,K$80)*$H$1+INDEX(choosen!$AJ$13:$AV$317,$D160,K$80)*$I$1+INDEX(choosen!$AZ$13:$BL$317,$D160,K$80)*$J$1)/$K$1</f>
        <v>3.0425000000000001E-2</v>
      </c>
      <c r="L160" s="5">
        <f ca="1">(INDEX(choosen!$D$13:$P$317,$D160,L$80)*$G$1+INDEX(choosen!$T$13:$AF$317,$D160,L$80)*$H$1+INDEX(choosen!$AJ$13:$AV$317,$D160,L$80)*$I$1+INDEX(choosen!$AZ$13:$BL$317,$D160,L$80)*$J$1)/$K$1</f>
        <v>1.6324999999999999E-2</v>
      </c>
      <c r="M160" s="5">
        <f ca="1">(INDEX(choosen!$D$13:$P$317,$D160,M$80)*$G$1+INDEX(choosen!$T$13:$AF$317,$D160,M$80)*$H$1+INDEX(choosen!$AJ$13:$AV$317,$D160,M$80)*$I$1+INDEX(choosen!$AZ$13:$BL$317,$D160,M$80)*$J$1)/$K$1</f>
        <v>9.2250000000000006E-3</v>
      </c>
      <c r="N160" s="5">
        <f ca="1">(INDEX(choosen!$D$13:$P$317,$D160,N$80)*$G$1+INDEX(choosen!$T$13:$AF$317,$D160,N$80)*$H$1+INDEX(choosen!$AJ$13:$AV$317,$D160,N$80)*$I$1+INDEX(choosen!$AZ$13:$BL$317,$D160,N$80)*$J$1)/$K$1</f>
        <v>4.8500000000000001E-3</v>
      </c>
      <c r="O160" s="5">
        <f ca="1">(INDEX(choosen!$D$13:$P$317,$D160,O$80)*$G$1+INDEX(choosen!$T$13:$AF$317,$D160,O$80)*$H$1+INDEX(choosen!$AJ$13:$AV$317,$D160,O$80)*$I$1+INDEX(choosen!$AZ$13:$BL$317,$D160,O$80)*$J$1)/$K$1</f>
        <v>2.0249999999999999E-3</v>
      </c>
      <c r="P160" s="5">
        <f ca="1">(INDEX(choosen!$D$13:$P$317,$D160,P$80)*$G$1+INDEX(choosen!$T$13:$AF$317,$D160,P$80)*$H$1+INDEX(choosen!$AJ$13:$AV$317,$D160,P$80)*$I$1+INDEX(choosen!$AZ$13:$BL$317,$D160,P$80)*$J$1)/$K$1</f>
        <v>6.0350000000000001E-2</v>
      </c>
      <c r="Q160" s="5">
        <f ca="1">(INDEX(choosen!$D$13:$P$317,$D160,Q$80)*$G$1+INDEX(choosen!$T$13:$AF$317,$D160,Q$80)*$H$1+INDEX(choosen!$AJ$13:$AV$317,$D160,Q$80)*$I$1+INDEX(choosen!$AZ$13:$BL$317,$D160,Q$80)*$J$1)/$K$1</f>
        <v>0.76390000000000002</v>
      </c>
      <c r="R160" s="5">
        <f ca="1">(INDEX(choosen!$D$13:$P$317,$D160,R$80)*$G$1+INDEX(choosen!$T$13:$AF$317,$D160,R$80)*$H$1+INDEX(choosen!$AJ$13:$AV$317,$D160,R$80)*$I$1+INDEX(choosen!$AZ$13:$BL$317,$D160,R$80)*$J$1)/$K$1</f>
        <v>5.6273999999999997</v>
      </c>
      <c r="S160" s="7">
        <f ca="1">100*R160/R154</f>
        <v>129.30532338394195</v>
      </c>
      <c r="T160" s="7"/>
      <c r="U160">
        <v>9</v>
      </c>
      <c r="V160">
        <v>5</v>
      </c>
      <c r="W160" s="3"/>
      <c r="X160" s="3"/>
    </row>
    <row r="161" spans="2:24" x14ac:dyDescent="0.25">
      <c r="B161" s="2">
        <v>9</v>
      </c>
      <c r="C161" s="2">
        <f t="shared" si="27"/>
        <v>5</v>
      </c>
      <c r="D161" s="2">
        <f t="shared" si="24"/>
        <v>45</v>
      </c>
      <c r="E161" s="2" t="str">
        <f>CONCATENATE(INDEX($C$39:$C$43,C161), " Max")</f>
        <v>2050 Max</v>
      </c>
      <c r="F161" s="5">
        <f ca="1">MAX(INDEX(choosen!$D$13:$P$317,$D159,F$80)-NOT($G$1)*999999,INDEX(choosen!$T$13:$AF$317,$D159,F$80)-NOT($H$1)*999999,INDEX(choosen!$AJ$13:$AV$317,$D159,F$80)-NOT($I$1)*999999,INDEX(choosen!$AZ$13:$BL$317,$D159,F$80)-NOT($J$1)*999999)</f>
        <v>1.9735</v>
      </c>
      <c r="G161" s="5">
        <f ca="1">MAX(INDEX(choosen!$D$13:$P$317,$D159,G$80)-NOT($G$1)*999999,INDEX(choosen!$T$13:$AF$317,$D159,G$80)-NOT($H$1)*999999,INDEX(choosen!$AJ$13:$AV$317,$D159,G$80)-NOT($I$1)*999999,INDEX(choosen!$AZ$13:$BL$317,$D159,G$80)-NOT($J$1)*999999)</f>
        <v>2.8681000000000001</v>
      </c>
      <c r="H161" s="5">
        <f ca="1">MAX(INDEX(choosen!$D$13:$P$317,$D159,H$80)-NOT($G$1)*999999,INDEX(choosen!$T$13:$AF$317,$D159,H$80)-NOT($H$1)*999999,INDEX(choosen!$AJ$13:$AV$317,$D159,H$80)-NOT($I$1)*999999,INDEX(choosen!$AZ$13:$BL$317,$D159,H$80)-NOT($J$1)*999999)</f>
        <v>2.0777999999999999</v>
      </c>
      <c r="I161" s="5">
        <f ca="1">MAX(INDEX(choosen!$D$13:$P$317,$D159,I$80)-NOT($G$1)*999999,INDEX(choosen!$T$13:$AF$317,$D159,I$80)-NOT($H$1)*999999,INDEX(choosen!$AJ$13:$AV$317,$D159,I$80)-NOT($I$1)*999999,INDEX(choosen!$AZ$13:$BL$317,$D159,I$80)-NOT($J$1)*999999)</f>
        <v>0.3155</v>
      </c>
      <c r="J161" s="5">
        <f ca="1">MAX(INDEX(choosen!$D$13:$P$317,$D159,J$80)-NOT($G$1)*999999,INDEX(choosen!$T$13:$AF$317,$D159,J$80)-NOT($H$1)*999999,INDEX(choosen!$AJ$13:$AV$317,$D159,J$80)-NOT($I$1)*999999,INDEX(choosen!$AZ$13:$BL$317,$D159,J$80)-NOT($J$1)*999999)</f>
        <v>7.0400000000000004E-2</v>
      </c>
      <c r="K161" s="5">
        <f ca="1">MAX(INDEX(choosen!$D$13:$P$317,$D159,K$80)-NOT($G$1)*999999,INDEX(choosen!$T$13:$AF$317,$D159,K$80)-NOT($H$1)*999999,INDEX(choosen!$AJ$13:$AV$317,$D159,K$80)-NOT($I$1)*999999,INDEX(choosen!$AZ$13:$BL$317,$D159,K$80)-NOT($J$1)*999999)</f>
        <v>3.9E-2</v>
      </c>
      <c r="L161" s="5">
        <f ca="1">MAX(INDEX(choosen!$D$13:$P$317,$D159,L$80)-NOT($G$1)*999999,INDEX(choosen!$T$13:$AF$317,$D159,L$80)-NOT($H$1)*999999,INDEX(choosen!$AJ$13:$AV$317,$D159,L$80)-NOT($I$1)*999999,INDEX(choosen!$AZ$13:$BL$317,$D159,L$80)-NOT($J$1)*999999)</f>
        <v>1.77E-2</v>
      </c>
      <c r="M161" s="5">
        <f ca="1">MAX(INDEX(choosen!$D$13:$P$317,$D159,M$80)-NOT($G$1)*999999,INDEX(choosen!$T$13:$AF$317,$D159,M$80)-NOT($H$1)*999999,INDEX(choosen!$AJ$13:$AV$317,$D159,M$80)-NOT($I$1)*999999,INDEX(choosen!$AZ$13:$BL$317,$D159,M$80)-NOT($J$1)*999999)</f>
        <v>0.01</v>
      </c>
      <c r="N161" s="5">
        <f ca="1">MAX(INDEX(choosen!$D$13:$P$317,$D159,N$80)-NOT($G$1)*999999,INDEX(choosen!$T$13:$AF$317,$D159,N$80)-NOT($H$1)*999999,INDEX(choosen!$AJ$13:$AV$317,$D159,N$80)-NOT($I$1)*999999,INDEX(choosen!$AZ$13:$BL$317,$D159,N$80)-NOT($J$1)*999999)</f>
        <v>5.1999999999999998E-3</v>
      </c>
      <c r="O161" s="5">
        <f ca="1">MAX(INDEX(choosen!$D$13:$P$317,$D159,O$80)-NOT($G$1)*999999,INDEX(choosen!$T$13:$AF$317,$D159,O$80)-NOT($H$1)*999999,INDEX(choosen!$AJ$13:$AV$317,$D159,O$80)-NOT($I$1)*999999,INDEX(choosen!$AZ$13:$BL$317,$D159,O$80)-NOT($J$1)*999999)</f>
        <v>3.8E-3</v>
      </c>
      <c r="P161" s="5">
        <f ca="1">MAX(INDEX(choosen!$D$13:$P$317,$D159,P$80)-NOT($G$1)*999999,INDEX(choosen!$T$13:$AF$317,$D159,P$80)-NOT($H$1)*999999,INDEX(choosen!$AJ$13:$AV$317,$D159,P$80)-NOT($I$1)*999999,INDEX(choosen!$AZ$13:$BL$317,$D159,P$80)-NOT($J$1)*999999)</f>
        <v>0.16700000000000001</v>
      </c>
      <c r="Q161" s="5">
        <f ca="1">MAX(INDEX(choosen!$D$13:$P$317,$D159,Q$80)-NOT($G$1)*999999,INDEX(choosen!$T$13:$AF$317,$D159,Q$80)-NOT($H$1)*999999,INDEX(choosen!$AJ$13:$AV$317,$D159,Q$80)-NOT($I$1)*999999,INDEX(choosen!$AZ$13:$BL$317,$D159,Q$80)-NOT($J$1)*999999)</f>
        <v>1.0253000000000001</v>
      </c>
      <c r="R161" s="5">
        <f ca="1">MAX(INDEX(choosen!$D$13:$P$317,$D159,R$80)-NOT($G$1)*999999,INDEX(choosen!$T$13:$AF$317,$D159,R$80)-NOT($H$1)*999999,INDEX(choosen!$AJ$13:$AV$317,$D159,R$80)-NOT($I$1)*999999,INDEX(choosen!$AZ$13:$BL$317,$D159,R$80)-NOT($J$1)*999999)</f>
        <v>7.3765999999999989</v>
      </c>
      <c r="S161" s="6">
        <f ca="1">100*R161/R155</f>
        <v>134.82599795291705</v>
      </c>
      <c r="T161" s="6"/>
      <c r="U161">
        <v>9</v>
      </c>
      <c r="V161">
        <v>5</v>
      </c>
      <c r="W161" s="3"/>
      <c r="X161" s="3"/>
    </row>
    <row r="162" spans="2:24" x14ac:dyDescent="0.25">
      <c r="B162" s="2">
        <v>10</v>
      </c>
      <c r="C162" s="2">
        <v>1</v>
      </c>
      <c r="D162" s="2">
        <f t="shared" si="24"/>
        <v>46</v>
      </c>
      <c r="E162" s="2" t="s">
        <v>130</v>
      </c>
      <c r="F162" s="5">
        <f ca="1">MIN(INDEX(choosen!$D$13:$P$317,$D162,F$80)+NOT($G$1)*999999,INDEX(choosen!$T$13:$AF$317,$D162,F$80)+NOT($H$1)*999999,INDEX(choosen!$AJ$13:$AV$317,$D162,F$80)+NOT($I$1)*999999,INDEX(choosen!$AZ$13:$BL$317,$D162,F$80)+NOT($J$1)*999999)</f>
        <v>1.9076</v>
      </c>
      <c r="G162" s="5">
        <f ca="1">MIN(INDEX(choosen!$D$13:$P$317,$D162,G$80)+NOT($G$1)*999999,INDEX(choosen!$T$13:$AF$317,$D162,G$80)+NOT($H$1)*999999,INDEX(choosen!$AJ$13:$AV$317,$D162,G$80)+NOT($I$1)*999999,INDEX(choosen!$AZ$13:$BL$317,$D162,G$80)+NOT($J$1)*999999)</f>
        <v>1.8301000000000001</v>
      </c>
      <c r="H162" s="5">
        <f ca="1">MIN(INDEX(choosen!$D$13:$P$317,$D162,H$80)+NOT($G$1)*999999,INDEX(choosen!$T$13:$AF$317,$D162,H$80)+NOT($H$1)*999999,INDEX(choosen!$AJ$13:$AV$317,$D162,H$80)+NOT($I$1)*999999,INDEX(choosen!$AZ$13:$BL$317,$D162,H$80)+NOT($J$1)*999999)</f>
        <v>2.2158000000000002</v>
      </c>
      <c r="I162" s="5">
        <f ca="1">MIN(INDEX(choosen!$D$13:$P$317,$D162,I$80)+NOT($G$1)*999999,INDEX(choosen!$T$13:$AF$317,$D162,I$80)+NOT($H$1)*999999,INDEX(choosen!$AJ$13:$AV$317,$D162,I$80)+NOT($I$1)*999999,INDEX(choosen!$AZ$13:$BL$317,$D162,I$80)+NOT($J$1)*999999)</f>
        <v>2.3098999999999998</v>
      </c>
      <c r="J162" s="5">
        <f ca="1">MIN(INDEX(choosen!$D$13:$P$317,$D162,J$80)+NOT($G$1)*999999,INDEX(choosen!$T$13:$AF$317,$D162,J$80)+NOT($H$1)*999999,INDEX(choosen!$AJ$13:$AV$317,$D162,J$80)+NOT($I$1)*999999,INDEX(choosen!$AZ$13:$BL$317,$D162,J$80)+NOT($J$1)*999999)</f>
        <v>2.5261</v>
      </c>
      <c r="K162" s="5">
        <f ca="1">MIN(INDEX(choosen!$D$13:$P$317,$D162,K$80)+NOT($G$1)*999999,INDEX(choosen!$T$13:$AF$317,$D162,K$80)+NOT($H$1)*999999,INDEX(choosen!$AJ$13:$AV$317,$D162,K$80)+NOT($I$1)*999999,INDEX(choosen!$AZ$13:$BL$317,$D162,K$80)+NOT($J$1)*999999)</f>
        <v>2.5022000000000002</v>
      </c>
      <c r="L162" s="5">
        <f ca="1">MIN(INDEX(choosen!$D$13:$P$317,$D162,L$80)+NOT($G$1)*999999,INDEX(choosen!$T$13:$AF$317,$D162,L$80)+NOT($H$1)*999999,INDEX(choosen!$AJ$13:$AV$317,$D162,L$80)+NOT($I$1)*999999,INDEX(choosen!$AZ$13:$BL$317,$D162,L$80)+NOT($J$1)*999999)</f>
        <v>2.5670999999999999</v>
      </c>
      <c r="M162" s="5">
        <f ca="1">MIN(INDEX(choosen!$D$13:$P$317,$D162,M$80)+NOT($G$1)*999999,INDEX(choosen!$T$13:$AF$317,$D162,M$80)+NOT($H$1)*999999,INDEX(choosen!$AJ$13:$AV$317,$D162,M$80)+NOT($I$1)*999999,INDEX(choosen!$AZ$13:$BL$317,$D162,M$80)+NOT($J$1)*999999)</f>
        <v>2.4832999999999998</v>
      </c>
      <c r="N162" s="5">
        <f ca="1">MIN(INDEX(choosen!$D$13:$P$317,$D162,N$80)+NOT($G$1)*999999,INDEX(choosen!$T$13:$AF$317,$D162,N$80)+NOT($H$1)*999999,INDEX(choosen!$AJ$13:$AV$317,$D162,N$80)+NOT($I$1)*999999,INDEX(choosen!$AZ$13:$BL$317,$D162,N$80)+NOT($J$1)*999999)</f>
        <v>2.2675999999999998</v>
      </c>
      <c r="O162" s="5">
        <f ca="1">MIN(INDEX(choosen!$D$13:$P$317,$D162,O$80)+NOT($G$1)*999999,INDEX(choosen!$T$13:$AF$317,$D162,O$80)+NOT($H$1)*999999,INDEX(choosen!$AJ$13:$AV$317,$D162,O$80)+NOT($I$1)*999999,INDEX(choosen!$AZ$13:$BL$317,$D162,O$80)+NOT($J$1)*999999)</f>
        <v>2.1674000000000002</v>
      </c>
      <c r="P162" s="5">
        <f ca="1">MIN(INDEX(choosen!$D$13:$P$317,$D162,P$80)+NOT($G$1)*999999,INDEX(choosen!$T$13:$AF$317,$D162,P$80)+NOT($H$1)*999999,INDEX(choosen!$AJ$13:$AV$317,$D162,P$80)+NOT($I$1)*999999,INDEX(choosen!$AZ$13:$BL$317,$D162,P$80)+NOT($J$1)*999999)</f>
        <v>1.9303999999999999</v>
      </c>
      <c r="Q162" s="5">
        <f ca="1">MIN(INDEX(choosen!$D$13:$P$317,$D162,Q$80)+NOT($G$1)*999999,INDEX(choosen!$T$13:$AF$317,$D162,Q$80)+NOT($H$1)*999999,INDEX(choosen!$AJ$13:$AV$317,$D162,Q$80)+NOT($I$1)*999999,INDEX(choosen!$AZ$13:$BL$317,$D162,Q$80)+NOT($J$1)*999999)</f>
        <v>1.9047000000000001</v>
      </c>
      <c r="R162" s="5">
        <f ca="1">MIN(INDEX(choosen!$D$13:$P$317,$D162,R$80)+NOT($G$1)*999999,INDEX(choosen!$T$13:$AF$317,$D162,R$80)+NOT($H$1)*999999,INDEX(choosen!$AJ$13:$AV$317,$D162,R$80)+NOT($I$1)*999999,INDEX(choosen!$AZ$13:$BL$317,$D162,R$80)+NOT($J$1)*999999)</f>
        <v>26.612200000000001</v>
      </c>
      <c r="S162" s="6"/>
      <c r="T162" s="6"/>
      <c r="U162">
        <v>10</v>
      </c>
      <c r="V162">
        <v>1</v>
      </c>
      <c r="W162" s="3"/>
      <c r="X162" s="3"/>
    </row>
    <row r="163" spans="2:24" x14ac:dyDescent="0.25">
      <c r="B163" s="2">
        <v>10</v>
      </c>
      <c r="C163" s="2">
        <v>1</v>
      </c>
      <c r="D163" s="2">
        <f t="shared" si="24"/>
        <v>46</v>
      </c>
      <c r="E163" s="2" t="s">
        <v>125</v>
      </c>
      <c r="F163" s="5">
        <f ca="1">(INDEX(choosen!$D$13:$P$317,$D163,F$80)*$G$1+INDEX(choosen!$T$13:$AF$317,$D163,F$80)*$H$1+INDEX(choosen!$AJ$13:$AV$317,$D163,F$80)*$I$1+INDEX(choosen!$AZ$13:$BL$317,$D163,F$80)*$J$1)/$K$1</f>
        <v>2.9680500000000003</v>
      </c>
      <c r="G163" s="5">
        <f ca="1">(INDEX(choosen!$D$13:$P$317,$D163,G$80)*$G$1+INDEX(choosen!$T$13:$AF$317,$D163,G$80)*$H$1+INDEX(choosen!$AJ$13:$AV$317,$D163,G$80)*$I$1+INDEX(choosen!$AZ$13:$BL$317,$D163,G$80)*$J$1)/$K$1</f>
        <v>2.7583500000000001</v>
      </c>
      <c r="H163" s="5">
        <f ca="1">(INDEX(choosen!$D$13:$P$317,$D163,H$80)*$G$1+INDEX(choosen!$T$13:$AF$317,$D163,H$80)*$H$1+INDEX(choosen!$AJ$13:$AV$317,$D163,H$80)*$I$1+INDEX(choosen!$AZ$13:$BL$317,$D163,H$80)*$J$1)/$K$1</f>
        <v>3.380725</v>
      </c>
      <c r="I163" s="5">
        <f ca="1">(INDEX(choosen!$D$13:$P$317,$D163,I$80)*$G$1+INDEX(choosen!$T$13:$AF$317,$D163,I$80)*$H$1+INDEX(choosen!$AJ$13:$AV$317,$D163,I$80)*$I$1+INDEX(choosen!$AZ$13:$BL$317,$D163,I$80)*$J$1)/$K$1</f>
        <v>3.705775</v>
      </c>
      <c r="J163" s="5">
        <f ca="1">(INDEX(choosen!$D$13:$P$317,$D163,J$80)*$G$1+INDEX(choosen!$T$13:$AF$317,$D163,J$80)*$H$1+INDEX(choosen!$AJ$13:$AV$317,$D163,J$80)*$I$1+INDEX(choosen!$AZ$13:$BL$317,$D163,J$80)*$J$1)/$K$1</f>
        <v>4.2666250000000003</v>
      </c>
      <c r="K163" s="5">
        <f ca="1">(INDEX(choosen!$D$13:$P$317,$D163,K$80)*$G$1+INDEX(choosen!$T$13:$AF$317,$D163,K$80)*$H$1+INDEX(choosen!$AJ$13:$AV$317,$D163,K$80)*$I$1+INDEX(choosen!$AZ$13:$BL$317,$D163,K$80)*$J$1)/$K$1</f>
        <v>4.1033249999999999</v>
      </c>
      <c r="L163" s="5">
        <f ca="1">(INDEX(choosen!$D$13:$P$317,$D163,L$80)*$G$1+INDEX(choosen!$T$13:$AF$317,$D163,L$80)*$H$1+INDEX(choosen!$AJ$13:$AV$317,$D163,L$80)*$I$1+INDEX(choosen!$AZ$13:$BL$317,$D163,L$80)*$J$1)/$K$1</f>
        <v>4.0238750000000003</v>
      </c>
      <c r="M163" s="5">
        <f ca="1">(INDEX(choosen!$D$13:$P$317,$D163,M$80)*$G$1+INDEX(choosen!$T$13:$AF$317,$D163,M$80)*$H$1+INDEX(choosen!$AJ$13:$AV$317,$D163,M$80)*$I$1+INDEX(choosen!$AZ$13:$BL$317,$D163,M$80)*$J$1)/$K$1</f>
        <v>3.6608749999999999</v>
      </c>
      <c r="N163" s="5">
        <f ca="1">(INDEX(choosen!$D$13:$P$317,$D163,N$80)*$G$1+INDEX(choosen!$T$13:$AF$317,$D163,N$80)*$H$1+INDEX(choosen!$AJ$13:$AV$317,$D163,N$80)*$I$1+INDEX(choosen!$AZ$13:$BL$317,$D163,N$80)*$J$1)/$K$1</f>
        <v>3.2235749999999999</v>
      </c>
      <c r="O163" s="5">
        <f ca="1">(INDEX(choosen!$D$13:$P$317,$D163,O$80)*$G$1+INDEX(choosen!$T$13:$AF$317,$D163,O$80)*$H$1+INDEX(choosen!$AJ$13:$AV$317,$D163,O$80)*$I$1+INDEX(choosen!$AZ$13:$BL$317,$D163,O$80)*$J$1)/$K$1</f>
        <v>3.146925</v>
      </c>
      <c r="P163" s="5">
        <f ca="1">(INDEX(choosen!$D$13:$P$317,$D163,P$80)*$G$1+INDEX(choosen!$T$13:$AF$317,$D163,P$80)*$H$1+INDEX(choosen!$AJ$13:$AV$317,$D163,P$80)*$I$1+INDEX(choosen!$AZ$13:$BL$317,$D163,P$80)*$J$1)/$K$1</f>
        <v>2.9137249999999999</v>
      </c>
      <c r="Q163" s="5">
        <f ca="1">(INDEX(choosen!$D$13:$P$317,$D163,Q$80)*$G$1+INDEX(choosen!$T$13:$AF$317,$D163,Q$80)*$H$1+INDEX(choosen!$AJ$13:$AV$317,$D163,Q$80)*$I$1+INDEX(choosen!$AZ$13:$BL$317,$D163,Q$80)*$J$1)/$K$1</f>
        <v>2.9571000000000001</v>
      </c>
      <c r="R163" s="5">
        <f ca="1">(INDEX(choosen!$D$13:$P$317,$D163,R$80)*$G$1+INDEX(choosen!$T$13:$AF$317,$D163,R$80)*$H$1+INDEX(choosen!$AJ$13:$AV$317,$D163,R$80)*$I$1+INDEX(choosen!$AZ$13:$BL$317,$D163,R$80)*$J$1)/$K$1</f>
        <v>41.108924999999999</v>
      </c>
      <c r="S163" s="6"/>
      <c r="T163" s="6"/>
      <c r="U163">
        <v>10</v>
      </c>
      <c r="V163">
        <v>1</v>
      </c>
      <c r="W163" s="3"/>
      <c r="X163" s="3"/>
    </row>
    <row r="164" spans="2:24" x14ac:dyDescent="0.25">
      <c r="B164" s="2">
        <v>10</v>
      </c>
      <c r="C164" s="2">
        <v>1</v>
      </c>
      <c r="D164" s="2">
        <f t="shared" si="24"/>
        <v>46</v>
      </c>
      <c r="E164" s="2" t="s">
        <v>131</v>
      </c>
      <c r="F164" s="5">
        <f ca="1">MAX(INDEX(choosen!$D$13:$P$317,$D162,F$80)-NOT($G$1)*999999,INDEX(choosen!$T$13:$AF$317,$D162,F$80)-NOT($H$1)*999999,INDEX(choosen!$AJ$13:$AV$317,$D162,F$80)-NOT($I$1)*999999,INDEX(choosen!$AZ$13:$BL$317,$D162,F$80)-NOT($J$1)*999999)</f>
        <v>3.3995000000000002</v>
      </c>
      <c r="G164" s="5">
        <f ca="1">MAX(INDEX(choosen!$D$13:$P$317,$D162,G$80)-NOT($G$1)*999999,INDEX(choosen!$T$13:$AF$317,$D162,G$80)-NOT($H$1)*999999,INDEX(choosen!$AJ$13:$AV$317,$D162,G$80)-NOT($I$1)*999999,INDEX(choosen!$AZ$13:$BL$317,$D162,G$80)-NOT($J$1)*999999)</f>
        <v>3.1109</v>
      </c>
      <c r="H164" s="5">
        <f ca="1">MAX(INDEX(choosen!$D$13:$P$317,$D162,H$80)-NOT($G$1)*999999,INDEX(choosen!$T$13:$AF$317,$D162,H$80)-NOT($H$1)*999999,INDEX(choosen!$AJ$13:$AV$317,$D162,H$80)-NOT($I$1)*999999,INDEX(choosen!$AZ$13:$BL$317,$D162,H$80)-NOT($J$1)*999999)</f>
        <v>3.9902000000000002</v>
      </c>
      <c r="I164" s="5">
        <f ca="1">MAX(INDEX(choosen!$D$13:$P$317,$D162,I$80)-NOT($G$1)*999999,INDEX(choosen!$T$13:$AF$317,$D162,I$80)-NOT($H$1)*999999,INDEX(choosen!$AJ$13:$AV$317,$D162,I$80)-NOT($I$1)*999999,INDEX(choosen!$AZ$13:$BL$317,$D162,I$80)-NOT($J$1)*999999)</f>
        <v>4.5547000000000004</v>
      </c>
      <c r="J164" s="5">
        <f ca="1">MAX(INDEX(choosen!$D$13:$P$317,$D162,J$80)-NOT($G$1)*999999,INDEX(choosen!$T$13:$AF$317,$D162,J$80)-NOT($H$1)*999999,INDEX(choosen!$AJ$13:$AV$317,$D162,J$80)-NOT($I$1)*999999,INDEX(choosen!$AZ$13:$BL$317,$D162,J$80)-NOT($J$1)*999999)</f>
        <v>5.3076999999999996</v>
      </c>
      <c r="K164" s="5">
        <f ca="1">MAX(INDEX(choosen!$D$13:$P$317,$D162,K$80)-NOT($G$1)*999999,INDEX(choosen!$T$13:$AF$317,$D162,K$80)-NOT($H$1)*999999,INDEX(choosen!$AJ$13:$AV$317,$D162,K$80)-NOT($I$1)*999999,INDEX(choosen!$AZ$13:$BL$317,$D162,K$80)-NOT($J$1)*999999)</f>
        <v>5.1597</v>
      </c>
      <c r="L164" s="5">
        <f ca="1">MAX(INDEX(choosen!$D$13:$P$317,$D162,L$80)-NOT($G$1)*999999,INDEX(choosen!$T$13:$AF$317,$D162,L$80)-NOT($H$1)*999999,INDEX(choosen!$AJ$13:$AV$317,$D162,L$80)-NOT($I$1)*999999,INDEX(choosen!$AZ$13:$BL$317,$D162,L$80)-NOT($J$1)*999999)</f>
        <v>4.8696999999999999</v>
      </c>
      <c r="M164" s="5">
        <f ca="1">MAX(INDEX(choosen!$D$13:$P$317,$D162,M$80)-NOT($G$1)*999999,INDEX(choosen!$T$13:$AF$317,$D162,M$80)-NOT($H$1)*999999,INDEX(choosen!$AJ$13:$AV$317,$D162,M$80)-NOT($I$1)*999999,INDEX(choosen!$AZ$13:$BL$317,$D162,M$80)-NOT($J$1)*999999)</f>
        <v>4.3155000000000001</v>
      </c>
      <c r="N164" s="5">
        <f ca="1">MAX(INDEX(choosen!$D$13:$P$317,$D162,N$80)-NOT($G$1)*999999,INDEX(choosen!$T$13:$AF$317,$D162,N$80)-NOT($H$1)*999999,INDEX(choosen!$AJ$13:$AV$317,$D162,N$80)-NOT($I$1)*999999,INDEX(choosen!$AZ$13:$BL$317,$D162,N$80)-NOT($J$1)*999999)</f>
        <v>3.7923</v>
      </c>
      <c r="O164" s="5">
        <f ca="1">MAX(INDEX(choosen!$D$13:$P$317,$D162,O$80)-NOT($G$1)*999999,INDEX(choosen!$T$13:$AF$317,$D162,O$80)-NOT($H$1)*999999,INDEX(choosen!$AJ$13:$AV$317,$D162,O$80)-NOT($I$1)*999999,INDEX(choosen!$AZ$13:$BL$317,$D162,O$80)-NOT($J$1)*999999)</f>
        <v>3.6147999999999998</v>
      </c>
      <c r="P164" s="5">
        <f ca="1">MAX(INDEX(choosen!$D$13:$P$317,$D162,P$80)-NOT($G$1)*999999,INDEX(choosen!$T$13:$AF$317,$D162,P$80)-NOT($H$1)*999999,INDEX(choosen!$AJ$13:$AV$317,$D162,P$80)-NOT($I$1)*999999,INDEX(choosen!$AZ$13:$BL$317,$D162,P$80)-NOT($J$1)*999999)</f>
        <v>3.3014999999999999</v>
      </c>
      <c r="Q164" s="5">
        <f ca="1">MAX(INDEX(choosen!$D$13:$P$317,$D162,Q$80)-NOT($G$1)*999999,INDEX(choosen!$T$13:$AF$317,$D162,Q$80)-NOT($H$1)*999999,INDEX(choosen!$AJ$13:$AV$317,$D162,Q$80)-NOT($I$1)*999999,INDEX(choosen!$AZ$13:$BL$317,$D162,Q$80)-NOT($J$1)*999999)</f>
        <v>3.3908999999999998</v>
      </c>
      <c r="R164" s="5">
        <f ca="1">MAX(INDEX(choosen!$D$13:$P$317,$D162,R$80)-NOT($G$1)*999999,INDEX(choosen!$T$13:$AF$317,$D162,R$80)-NOT($H$1)*999999,INDEX(choosen!$AJ$13:$AV$317,$D162,R$80)-NOT($I$1)*999999,INDEX(choosen!$AZ$13:$BL$317,$D162,R$80)-NOT($J$1)*999999)</f>
        <v>47.793700000000001</v>
      </c>
      <c r="S164" s="6"/>
      <c r="T164" s="6"/>
      <c r="U164">
        <v>10</v>
      </c>
      <c r="V164">
        <v>1</v>
      </c>
      <c r="W164" s="3"/>
      <c r="X164" s="3"/>
    </row>
    <row r="165" spans="2:24" x14ac:dyDescent="0.25">
      <c r="B165" s="2">
        <v>10</v>
      </c>
      <c r="C165" s="2">
        <v>3</v>
      </c>
      <c r="D165" s="2">
        <f t="shared" si="24"/>
        <v>48</v>
      </c>
      <c r="E165" s="2" t="s">
        <v>132</v>
      </c>
      <c r="F165" s="5">
        <f ca="1">MIN(INDEX(choosen!$D$13:$P$317,$D165,F$80)+NOT($G$1)*999999,INDEX(choosen!$T$13:$AF$317,$D165,F$80)+NOT($H$1)*999999,INDEX(choosen!$AJ$13:$AV$317,$D165,F$80)+NOT($I$1)*999999,INDEX(choosen!$AZ$13:$BL$317,$D165,F$80)+NOT($J$1)*999999)</f>
        <v>2.3824000000000001</v>
      </c>
      <c r="G165" s="5">
        <f ca="1">MIN(INDEX(choosen!$D$13:$P$317,$D165,G$80)+NOT($G$1)*999999,INDEX(choosen!$T$13:$AF$317,$D165,G$80)+NOT($H$1)*999999,INDEX(choosen!$AJ$13:$AV$317,$D165,G$80)+NOT($I$1)*999999,INDEX(choosen!$AZ$13:$BL$317,$D165,G$80)+NOT($J$1)*999999)</f>
        <v>2.2791999999999999</v>
      </c>
      <c r="H165" s="5">
        <f ca="1">MIN(INDEX(choosen!$D$13:$P$317,$D165,H$80)+NOT($G$1)*999999,INDEX(choosen!$T$13:$AF$317,$D165,H$80)+NOT($H$1)*999999,INDEX(choosen!$AJ$13:$AV$317,$D165,H$80)+NOT($I$1)*999999,INDEX(choosen!$AZ$13:$BL$317,$D165,H$80)+NOT($J$1)*999999)</f>
        <v>2.7267000000000001</v>
      </c>
      <c r="I165" s="5">
        <f ca="1">MIN(INDEX(choosen!$D$13:$P$317,$D165,I$80)+NOT($G$1)*999999,INDEX(choosen!$T$13:$AF$317,$D165,I$80)+NOT($H$1)*999999,INDEX(choosen!$AJ$13:$AV$317,$D165,I$80)+NOT($I$1)*999999,INDEX(choosen!$AZ$13:$BL$317,$D165,I$80)+NOT($J$1)*999999)</f>
        <v>2.8186</v>
      </c>
      <c r="J165" s="5">
        <f ca="1">MIN(INDEX(choosen!$D$13:$P$317,$D165,J$80)+NOT($G$1)*999999,INDEX(choosen!$T$13:$AF$317,$D165,J$80)+NOT($H$1)*999999,INDEX(choosen!$AJ$13:$AV$317,$D165,J$80)+NOT($I$1)*999999,INDEX(choosen!$AZ$13:$BL$317,$D165,J$80)+NOT($J$1)*999999)</f>
        <v>3.028</v>
      </c>
      <c r="K165" s="5">
        <f ca="1">MIN(INDEX(choosen!$D$13:$P$317,$D165,K$80)+NOT($G$1)*999999,INDEX(choosen!$T$13:$AF$317,$D165,K$80)+NOT($H$1)*999999,INDEX(choosen!$AJ$13:$AV$317,$D165,K$80)+NOT($I$1)*999999,INDEX(choosen!$AZ$13:$BL$317,$D165,K$80)+NOT($J$1)*999999)</f>
        <v>2.9615999999999998</v>
      </c>
      <c r="L165" s="5">
        <f ca="1">MIN(INDEX(choosen!$D$13:$P$317,$D165,L$80)+NOT($G$1)*999999,INDEX(choosen!$T$13:$AF$317,$D165,L$80)+NOT($H$1)*999999,INDEX(choosen!$AJ$13:$AV$317,$D165,L$80)+NOT($I$1)*999999,INDEX(choosen!$AZ$13:$BL$317,$D165,L$80)+NOT($J$1)*999999)</f>
        <v>3.0257999999999998</v>
      </c>
      <c r="M165" s="5">
        <f ca="1">MIN(INDEX(choosen!$D$13:$P$317,$D165,M$80)+NOT($G$1)*999999,INDEX(choosen!$T$13:$AF$317,$D165,M$80)+NOT($H$1)*999999,INDEX(choosen!$AJ$13:$AV$317,$D165,M$80)+NOT($I$1)*999999,INDEX(choosen!$AZ$13:$BL$317,$D165,M$80)+NOT($J$1)*999999)</f>
        <v>2.9192</v>
      </c>
      <c r="N165" s="5">
        <f ca="1">MIN(INDEX(choosen!$D$13:$P$317,$D165,N$80)+NOT($G$1)*999999,INDEX(choosen!$T$13:$AF$317,$D165,N$80)+NOT($H$1)*999999,INDEX(choosen!$AJ$13:$AV$317,$D165,N$80)+NOT($I$1)*999999,INDEX(choosen!$AZ$13:$BL$317,$D165,N$80)+NOT($J$1)*999999)</f>
        <v>2.6692999999999998</v>
      </c>
      <c r="O165" s="5">
        <f ca="1">MIN(INDEX(choosen!$D$13:$P$317,$D165,O$80)+NOT($G$1)*999999,INDEX(choosen!$T$13:$AF$317,$D165,O$80)+NOT($H$1)*999999,INDEX(choosen!$AJ$13:$AV$317,$D165,O$80)+NOT($I$1)*999999,INDEX(choosen!$AZ$13:$BL$317,$D165,O$80)+NOT($J$1)*999999)</f>
        <v>2.5586000000000002</v>
      </c>
      <c r="P165" s="5">
        <f ca="1">MIN(INDEX(choosen!$D$13:$P$317,$D165,P$80)+NOT($G$1)*999999,INDEX(choosen!$T$13:$AF$317,$D165,P$80)+NOT($H$1)*999999,INDEX(choosen!$AJ$13:$AV$317,$D165,P$80)+NOT($I$1)*999999,INDEX(choosen!$AZ$13:$BL$317,$D165,P$80)+NOT($J$1)*999999)</f>
        <v>2.3010000000000002</v>
      </c>
      <c r="Q165" s="5">
        <f ca="1">MIN(INDEX(choosen!$D$13:$P$317,$D165,Q$80)+NOT($G$1)*999999,INDEX(choosen!$T$13:$AF$317,$D165,Q$80)+NOT($H$1)*999999,INDEX(choosen!$AJ$13:$AV$317,$D165,Q$80)+NOT($I$1)*999999,INDEX(choosen!$AZ$13:$BL$317,$D165,Q$80)+NOT($J$1)*999999)</f>
        <v>2.3136999999999999</v>
      </c>
      <c r="R165" s="5">
        <f ca="1">MIN(INDEX(choosen!$D$13:$P$317,$D165,R$80)+NOT($G$1)*999999,INDEX(choosen!$T$13:$AF$317,$D165,R$80)+NOT($H$1)*999999,INDEX(choosen!$AJ$13:$AV$317,$D165,R$80)+NOT($I$1)*999999,INDEX(choosen!$AZ$13:$BL$317,$D165,R$80)+NOT($J$1)*999999)</f>
        <v>31.984100000000002</v>
      </c>
      <c r="S165" s="6"/>
      <c r="T165" s="6"/>
      <c r="U165">
        <v>10</v>
      </c>
      <c r="V165">
        <v>3</v>
      </c>
      <c r="W165" s="3"/>
      <c r="X165" s="3"/>
    </row>
    <row r="166" spans="2:24" x14ac:dyDescent="0.25">
      <c r="B166" s="2">
        <v>10</v>
      </c>
      <c r="C166" s="2">
        <v>3</v>
      </c>
      <c r="D166" s="2">
        <f t="shared" si="24"/>
        <v>48</v>
      </c>
      <c r="E166" s="2" t="s">
        <v>133</v>
      </c>
      <c r="F166" s="5">
        <f ca="1">(INDEX(choosen!$D$13:$P$317,$D166,F$80)*$G$1+INDEX(choosen!$T$13:$AF$317,$D166,F$80)*$H$1+INDEX(choosen!$AJ$13:$AV$317,$D166,F$80)*$I$1+INDEX(choosen!$AZ$13:$BL$317,$D166,F$80)*$J$1)/$K$1</f>
        <v>3.2139500000000001</v>
      </c>
      <c r="G166" s="5">
        <f ca="1">(INDEX(choosen!$D$13:$P$317,$D166,G$80)*$G$1+INDEX(choosen!$T$13:$AF$317,$D166,G$80)*$H$1+INDEX(choosen!$AJ$13:$AV$317,$D166,G$80)*$I$1+INDEX(choosen!$AZ$13:$BL$317,$D166,G$80)*$J$1)/$K$1</f>
        <v>3.0296750000000001</v>
      </c>
      <c r="H166" s="5">
        <f ca="1">(INDEX(choosen!$D$13:$P$317,$D166,H$80)*$G$1+INDEX(choosen!$T$13:$AF$317,$D166,H$80)*$H$1+INDEX(choosen!$AJ$13:$AV$317,$D166,H$80)*$I$1+INDEX(choosen!$AZ$13:$BL$317,$D166,H$80)*$J$1)/$K$1</f>
        <v>3.7374000000000001</v>
      </c>
      <c r="I166" s="5">
        <f ca="1">(INDEX(choosen!$D$13:$P$317,$D166,I$80)*$G$1+INDEX(choosen!$T$13:$AF$317,$D166,I$80)*$H$1+INDEX(choosen!$AJ$13:$AV$317,$D166,I$80)*$I$1+INDEX(choosen!$AZ$13:$BL$317,$D166,I$80)*$J$1)/$K$1</f>
        <v>4.2296250000000004</v>
      </c>
      <c r="J166" s="5">
        <f ca="1">(INDEX(choosen!$D$13:$P$317,$D166,J$80)*$G$1+INDEX(choosen!$T$13:$AF$317,$D166,J$80)*$H$1+INDEX(choosen!$AJ$13:$AV$317,$D166,J$80)*$I$1+INDEX(choosen!$AZ$13:$BL$317,$D166,J$80)*$J$1)/$K$1</f>
        <v>4.8842249999999998</v>
      </c>
      <c r="K166" s="5">
        <f ca="1">(INDEX(choosen!$D$13:$P$317,$D166,K$80)*$G$1+INDEX(choosen!$T$13:$AF$317,$D166,K$80)*$H$1+INDEX(choosen!$AJ$13:$AV$317,$D166,K$80)*$I$1+INDEX(choosen!$AZ$13:$BL$317,$D166,K$80)*$J$1)/$K$1</f>
        <v>4.7765500000000003</v>
      </c>
      <c r="L166" s="5">
        <f ca="1">(INDEX(choosen!$D$13:$P$317,$D166,L$80)*$G$1+INDEX(choosen!$T$13:$AF$317,$D166,L$80)*$H$1+INDEX(choosen!$AJ$13:$AV$317,$D166,L$80)*$I$1+INDEX(choosen!$AZ$13:$BL$317,$D166,L$80)*$J$1)/$K$1</f>
        <v>4.5799000000000003</v>
      </c>
      <c r="M166" s="5">
        <f ca="1">(INDEX(choosen!$D$13:$P$317,$D166,M$80)*$G$1+INDEX(choosen!$T$13:$AF$317,$D166,M$80)*$H$1+INDEX(choosen!$AJ$13:$AV$317,$D166,M$80)*$I$1+INDEX(choosen!$AZ$13:$BL$317,$D166,M$80)*$J$1)/$K$1</f>
        <v>4.0504999999999995</v>
      </c>
      <c r="N166" s="5">
        <f ca="1">(INDEX(choosen!$D$13:$P$317,$D166,N$80)*$G$1+INDEX(choosen!$T$13:$AF$317,$D166,N$80)*$H$1+INDEX(choosen!$AJ$13:$AV$317,$D166,N$80)*$I$1+INDEX(choosen!$AZ$13:$BL$317,$D166,N$80)*$J$1)/$K$1</f>
        <v>3.4413749999999999</v>
      </c>
      <c r="O166" s="5">
        <f ca="1">(INDEX(choosen!$D$13:$P$317,$D166,O$80)*$G$1+INDEX(choosen!$T$13:$AF$317,$D166,O$80)*$H$1+INDEX(choosen!$AJ$13:$AV$317,$D166,O$80)*$I$1+INDEX(choosen!$AZ$13:$BL$317,$D166,O$80)*$J$1)/$K$1</f>
        <v>3.270775</v>
      </c>
      <c r="P166" s="5">
        <f ca="1">(INDEX(choosen!$D$13:$P$317,$D166,P$80)*$G$1+INDEX(choosen!$T$13:$AF$317,$D166,P$80)*$H$1+INDEX(choosen!$AJ$13:$AV$317,$D166,P$80)*$I$1+INDEX(choosen!$AZ$13:$BL$317,$D166,P$80)*$J$1)/$K$1</f>
        <v>3.0717250000000003</v>
      </c>
      <c r="Q166" s="5">
        <f ca="1">(INDEX(choosen!$D$13:$P$317,$D166,Q$80)*$G$1+INDEX(choosen!$T$13:$AF$317,$D166,Q$80)*$H$1+INDEX(choosen!$AJ$13:$AV$317,$D166,Q$80)*$I$1+INDEX(choosen!$AZ$13:$BL$317,$D166,Q$80)*$J$1)/$K$1</f>
        <v>3.1671750000000003</v>
      </c>
      <c r="R166" s="5">
        <f ca="1">(INDEX(choosen!$D$13:$P$317,$D166,R$80)*$G$1+INDEX(choosen!$T$13:$AF$317,$D166,R$80)*$H$1+INDEX(choosen!$AJ$13:$AV$317,$D166,R$80)*$I$1+INDEX(choosen!$AZ$13:$BL$317,$D166,R$80)*$J$1)/$K$1</f>
        <v>45.452874999999999</v>
      </c>
      <c r="S166" s="6"/>
      <c r="T166" s="6"/>
      <c r="U166">
        <v>10</v>
      </c>
      <c r="V166">
        <v>3</v>
      </c>
      <c r="W166" s="3"/>
      <c r="X166" s="3"/>
    </row>
    <row r="167" spans="2:24" x14ac:dyDescent="0.25">
      <c r="B167" s="2">
        <v>10</v>
      </c>
      <c r="C167" s="2">
        <v>3</v>
      </c>
      <c r="D167" s="2">
        <f t="shared" si="24"/>
        <v>48</v>
      </c>
      <c r="E167" s="2" t="s">
        <v>134</v>
      </c>
      <c r="F167" s="5">
        <f ca="1">MAX(INDEX(choosen!$D$13:$P$317,$D165,F$80)-NOT($G$1)*999999,INDEX(choosen!$T$13:$AF$317,$D165,F$80)-NOT($H$1)*999999,INDEX(choosen!$AJ$13:$AV$317,$D165,F$80)-NOT($I$1)*999999,INDEX(choosen!$AZ$13:$BL$317,$D165,F$80)-NOT($J$1)*999999)</f>
        <v>3.5141</v>
      </c>
      <c r="G167" s="5">
        <f ca="1">MAX(INDEX(choosen!$D$13:$P$317,$D165,G$80)-NOT($G$1)*999999,INDEX(choosen!$T$13:$AF$317,$D165,G$80)-NOT($H$1)*999999,INDEX(choosen!$AJ$13:$AV$317,$D165,G$80)-NOT($I$1)*999999,INDEX(choosen!$AZ$13:$BL$317,$D165,G$80)-NOT($J$1)*999999)</f>
        <v>3.3751000000000002</v>
      </c>
      <c r="H167" s="5">
        <f ca="1">MAX(INDEX(choosen!$D$13:$P$317,$D165,H$80)-NOT($G$1)*999999,INDEX(choosen!$T$13:$AF$317,$D165,H$80)-NOT($H$1)*999999,INDEX(choosen!$AJ$13:$AV$317,$D165,H$80)-NOT($I$1)*999999,INDEX(choosen!$AZ$13:$BL$317,$D165,H$80)-NOT($J$1)*999999)</f>
        <v>4.2751999999999999</v>
      </c>
      <c r="I167" s="5">
        <f ca="1">MAX(INDEX(choosen!$D$13:$P$317,$D165,I$80)-NOT($G$1)*999999,INDEX(choosen!$T$13:$AF$317,$D165,I$80)-NOT($H$1)*999999,INDEX(choosen!$AJ$13:$AV$317,$D165,I$80)-NOT($I$1)*999999,INDEX(choosen!$AZ$13:$BL$317,$D165,I$80)-NOT($J$1)*999999)</f>
        <v>5.0091999999999999</v>
      </c>
      <c r="J167" s="5">
        <f ca="1">MAX(INDEX(choosen!$D$13:$P$317,$D165,J$80)-NOT($G$1)*999999,INDEX(choosen!$T$13:$AF$317,$D165,J$80)-NOT($H$1)*999999,INDEX(choosen!$AJ$13:$AV$317,$D165,J$80)-NOT($I$1)*999999,INDEX(choosen!$AZ$13:$BL$317,$D165,J$80)-NOT($J$1)*999999)</f>
        <v>5.7941000000000003</v>
      </c>
      <c r="K167" s="5">
        <f ca="1">MAX(INDEX(choosen!$D$13:$P$317,$D165,K$80)-NOT($G$1)*999999,INDEX(choosen!$T$13:$AF$317,$D165,K$80)-NOT($H$1)*999999,INDEX(choosen!$AJ$13:$AV$317,$D165,K$80)-NOT($I$1)*999999,INDEX(choosen!$AZ$13:$BL$317,$D165,K$80)-NOT($J$1)*999999)</f>
        <v>5.6383999999999999</v>
      </c>
      <c r="L167" s="5">
        <f ca="1">MAX(INDEX(choosen!$D$13:$P$317,$D165,L$80)-NOT($G$1)*999999,INDEX(choosen!$T$13:$AF$317,$D165,L$80)-NOT($H$1)*999999,INDEX(choosen!$AJ$13:$AV$317,$D165,L$80)-NOT($I$1)*999999,INDEX(choosen!$AZ$13:$BL$317,$D165,L$80)-NOT($J$1)*999999)</f>
        <v>5.3277000000000001</v>
      </c>
      <c r="M167" s="5">
        <f ca="1">MAX(INDEX(choosen!$D$13:$P$317,$D165,M$80)-NOT($G$1)*999999,INDEX(choosen!$T$13:$AF$317,$D165,M$80)-NOT($H$1)*999999,INDEX(choosen!$AJ$13:$AV$317,$D165,M$80)-NOT($I$1)*999999,INDEX(choosen!$AZ$13:$BL$317,$D165,M$80)-NOT($J$1)*999999)</f>
        <v>4.6555</v>
      </c>
      <c r="N167" s="5">
        <f ca="1">MAX(INDEX(choosen!$D$13:$P$317,$D165,N$80)-NOT($G$1)*999999,INDEX(choosen!$T$13:$AF$317,$D165,N$80)-NOT($H$1)*999999,INDEX(choosen!$AJ$13:$AV$317,$D165,N$80)-NOT($I$1)*999999,INDEX(choosen!$AZ$13:$BL$317,$D165,N$80)-NOT($J$1)*999999)</f>
        <v>3.8759999999999999</v>
      </c>
      <c r="O167" s="5">
        <f ca="1">MAX(INDEX(choosen!$D$13:$P$317,$D165,O$80)-NOT($G$1)*999999,INDEX(choosen!$T$13:$AF$317,$D165,O$80)-NOT($H$1)*999999,INDEX(choosen!$AJ$13:$AV$317,$D165,O$80)-NOT($I$1)*999999,INDEX(choosen!$AZ$13:$BL$317,$D165,O$80)-NOT($J$1)*999999)</f>
        <v>3.5497000000000001</v>
      </c>
      <c r="P167" s="5">
        <f ca="1">MAX(INDEX(choosen!$D$13:$P$317,$D165,P$80)-NOT($G$1)*999999,INDEX(choosen!$T$13:$AF$317,$D165,P$80)-NOT($H$1)*999999,INDEX(choosen!$AJ$13:$AV$317,$D165,P$80)-NOT($I$1)*999999,INDEX(choosen!$AZ$13:$BL$317,$D165,P$80)-NOT($J$1)*999999)</f>
        <v>3.3555999999999999</v>
      </c>
      <c r="Q167" s="5">
        <f ca="1">MAX(INDEX(choosen!$D$13:$P$317,$D165,Q$80)-NOT($G$1)*999999,INDEX(choosen!$T$13:$AF$317,$D165,Q$80)-NOT($H$1)*999999,INDEX(choosen!$AJ$13:$AV$317,$D165,Q$80)-NOT($I$1)*999999,INDEX(choosen!$AZ$13:$BL$317,$D165,Q$80)-NOT($J$1)*999999)</f>
        <v>3.4803999999999999</v>
      </c>
      <c r="R167" s="5">
        <f ca="1">MAX(INDEX(choosen!$D$13:$P$317,$D165,R$80)-NOT($G$1)*999999,INDEX(choosen!$T$13:$AF$317,$D165,R$80)-NOT($H$1)*999999,INDEX(choosen!$AJ$13:$AV$317,$D165,R$80)-NOT($I$1)*999999,INDEX(choosen!$AZ$13:$BL$317,$D165,R$80)-NOT($J$1)*999999)</f>
        <v>51.668199999999999</v>
      </c>
      <c r="S167" s="6"/>
      <c r="T167" s="6"/>
      <c r="U167">
        <v>10</v>
      </c>
      <c r="V167">
        <v>3</v>
      </c>
      <c r="W167" s="3"/>
      <c r="X167" s="3"/>
    </row>
    <row r="168" spans="2:24" x14ac:dyDescent="0.25">
      <c r="B168" s="2">
        <v>10</v>
      </c>
      <c r="C168" s="2">
        <f>$C$45</f>
        <v>5</v>
      </c>
      <c r="D168" s="2">
        <f t="shared" si="24"/>
        <v>50</v>
      </c>
      <c r="E168" s="2" t="str">
        <f>CONCATENATE(INDEX($C$39:$C$43,C168), " Min")</f>
        <v>2050 Min</v>
      </c>
      <c r="F168" s="5">
        <f ca="1">MIN(INDEX(choosen!$D$13:$P$317,$D168,F$80)+NOT($G$1)*999999,INDEX(choosen!$T$13:$AF$317,$D168,F$80)+NOT($H$1)*999999,INDEX(choosen!$AJ$13:$AV$317,$D168,F$80)+NOT($I$1)*999999,INDEX(choosen!$AZ$13:$BL$317,$D168,F$80)+NOT($J$1)*999999)</f>
        <v>2.0257999999999998</v>
      </c>
      <c r="G168" s="5">
        <f ca="1">MIN(INDEX(choosen!$D$13:$P$317,$D168,G$80)+NOT($G$1)*999999,INDEX(choosen!$T$13:$AF$317,$D168,G$80)+NOT($H$1)*999999,INDEX(choosen!$AJ$13:$AV$317,$D168,G$80)+NOT($I$1)*999999,INDEX(choosen!$AZ$13:$BL$317,$D168,G$80)+NOT($J$1)*999999)</f>
        <v>1.9552</v>
      </c>
      <c r="H168" s="5">
        <f ca="1">MIN(INDEX(choosen!$D$13:$P$317,$D168,H$80)+NOT($G$1)*999999,INDEX(choosen!$T$13:$AF$317,$D168,H$80)+NOT($H$1)*999999,INDEX(choosen!$AJ$13:$AV$317,$D168,H$80)+NOT($I$1)*999999,INDEX(choosen!$AZ$13:$BL$317,$D168,H$80)+NOT($J$1)*999999)</f>
        <v>2.4348000000000001</v>
      </c>
      <c r="I168" s="5">
        <f ca="1">MIN(INDEX(choosen!$D$13:$P$317,$D168,I$80)+NOT($G$1)*999999,INDEX(choosen!$T$13:$AF$317,$D168,I$80)+NOT($H$1)*999999,INDEX(choosen!$AJ$13:$AV$317,$D168,I$80)+NOT($I$1)*999999,INDEX(choosen!$AZ$13:$BL$317,$D168,I$80)+NOT($J$1)*999999)</f>
        <v>2.6080000000000001</v>
      </c>
      <c r="J168" s="5">
        <f ca="1">MIN(INDEX(choosen!$D$13:$P$317,$D168,J$80)+NOT($G$1)*999999,INDEX(choosen!$T$13:$AF$317,$D168,J$80)+NOT($H$1)*999999,INDEX(choosen!$AJ$13:$AV$317,$D168,J$80)+NOT($I$1)*999999,INDEX(choosen!$AZ$13:$BL$317,$D168,J$80)+NOT($J$1)*999999)</f>
        <v>2.8441999999999998</v>
      </c>
      <c r="K168" s="5">
        <f ca="1">MIN(INDEX(choosen!$D$13:$P$317,$D168,K$80)+NOT($G$1)*999999,INDEX(choosen!$T$13:$AF$317,$D168,K$80)+NOT($H$1)*999999,INDEX(choosen!$AJ$13:$AV$317,$D168,K$80)+NOT($I$1)*999999,INDEX(choosen!$AZ$13:$BL$317,$D168,K$80)+NOT($J$1)*999999)</f>
        <v>2.8016999999999999</v>
      </c>
      <c r="L168" s="5">
        <f ca="1">MIN(INDEX(choosen!$D$13:$P$317,$D168,L$80)+NOT($G$1)*999999,INDEX(choosen!$T$13:$AF$317,$D168,L$80)+NOT($H$1)*999999,INDEX(choosen!$AJ$13:$AV$317,$D168,L$80)+NOT($I$1)*999999,INDEX(choosen!$AZ$13:$BL$317,$D168,L$80)+NOT($J$1)*999999)</f>
        <v>2.8654999999999999</v>
      </c>
      <c r="M168" s="5">
        <f ca="1">MIN(INDEX(choosen!$D$13:$P$317,$D168,M$80)+NOT($G$1)*999999,INDEX(choosen!$T$13:$AF$317,$D168,M$80)+NOT($H$1)*999999,INDEX(choosen!$AJ$13:$AV$317,$D168,M$80)+NOT($I$1)*999999,INDEX(choosen!$AZ$13:$BL$317,$D168,M$80)+NOT($J$1)*999999)</f>
        <v>2.7706</v>
      </c>
      <c r="N168" s="5">
        <f ca="1">MIN(INDEX(choosen!$D$13:$P$317,$D168,N$80)+NOT($G$1)*999999,INDEX(choosen!$T$13:$AF$317,$D168,N$80)+NOT($H$1)*999999,INDEX(choosen!$AJ$13:$AV$317,$D168,N$80)+NOT($I$1)*999999,INDEX(choosen!$AZ$13:$BL$317,$D168,N$80)+NOT($J$1)*999999)</f>
        <v>2.5274000000000001</v>
      </c>
      <c r="O168" s="5">
        <f ca="1">MIN(INDEX(choosen!$D$13:$P$317,$D168,O$80)+NOT($G$1)*999999,INDEX(choosen!$T$13:$AF$317,$D168,O$80)+NOT($H$1)*999999,INDEX(choosen!$AJ$13:$AV$317,$D168,O$80)+NOT($I$1)*999999,INDEX(choosen!$AZ$13:$BL$317,$D168,O$80)+NOT($J$1)*999999)</f>
        <v>2.3936999999999999</v>
      </c>
      <c r="P168" s="5">
        <f ca="1">MIN(INDEX(choosen!$D$13:$P$317,$D168,P$80)+NOT($G$1)*999999,INDEX(choosen!$T$13:$AF$317,$D168,P$80)+NOT($H$1)*999999,INDEX(choosen!$AJ$13:$AV$317,$D168,P$80)+NOT($I$1)*999999,INDEX(choosen!$AZ$13:$BL$317,$D168,P$80)+NOT($J$1)*999999)</f>
        <v>2.1107</v>
      </c>
      <c r="Q168" s="5">
        <f ca="1">MIN(INDEX(choosen!$D$13:$P$317,$D168,Q$80)+NOT($G$1)*999999,INDEX(choosen!$T$13:$AF$317,$D168,Q$80)+NOT($H$1)*999999,INDEX(choosen!$AJ$13:$AV$317,$D168,Q$80)+NOT($I$1)*999999,INDEX(choosen!$AZ$13:$BL$317,$D168,Q$80)+NOT($J$1)*999999)</f>
        <v>2.0998000000000001</v>
      </c>
      <c r="R168" s="5">
        <f ca="1">MIN(INDEX(choosen!$D$13:$P$317,$D168,R$80)+NOT($G$1)*999999,INDEX(choosen!$T$13:$AF$317,$D168,R$80)+NOT($H$1)*999999,INDEX(choosen!$AJ$13:$AV$317,$D168,R$80)+NOT($I$1)*999999,INDEX(choosen!$AZ$13:$BL$317,$D168,R$80)+NOT($J$1)*999999)</f>
        <v>29.437399999999997</v>
      </c>
      <c r="S168" s="6">
        <f ca="1">100*R168/R162</f>
        <v>110.61618355491089</v>
      </c>
      <c r="T168" s="6"/>
      <c r="U168">
        <v>10</v>
      </c>
      <c r="V168">
        <v>5</v>
      </c>
      <c r="W168" s="3"/>
      <c r="X168" s="3"/>
    </row>
    <row r="169" spans="2:24" x14ac:dyDescent="0.25">
      <c r="B169" s="2">
        <v>10</v>
      </c>
      <c r="C169" s="2">
        <f t="shared" ref="C169:C170" si="29">$C$45</f>
        <v>5</v>
      </c>
      <c r="D169" s="2">
        <f t="shared" si="24"/>
        <v>50</v>
      </c>
      <c r="E169" s="2" t="str">
        <f t="shared" ref="E169" si="30">CONCATENATE(INDEX($C$39:$C$43,C169), " Average")</f>
        <v>2050 Average</v>
      </c>
      <c r="F169" s="5">
        <f ca="1">(INDEX(choosen!$D$13:$P$317,$D169,F$80)*$G$1+INDEX(choosen!$T$13:$AF$317,$D169,F$80)*$H$1+INDEX(choosen!$AJ$13:$AV$317,$D169,F$80)*$I$1+INDEX(choosen!$AZ$13:$BL$317,$D169,F$80)*$J$1)/$K$1</f>
        <v>2.7805499999999999</v>
      </c>
      <c r="G169" s="5">
        <f ca="1">(INDEX(choosen!$D$13:$P$317,$D169,G$80)*$G$1+INDEX(choosen!$T$13:$AF$317,$D169,G$80)*$H$1+INDEX(choosen!$AJ$13:$AV$317,$D169,G$80)*$I$1+INDEX(choosen!$AZ$13:$BL$317,$D169,G$80)*$J$1)/$K$1</f>
        <v>2.636225</v>
      </c>
      <c r="H169" s="5">
        <f ca="1">(INDEX(choosen!$D$13:$P$317,$D169,H$80)*$G$1+INDEX(choosen!$T$13:$AF$317,$D169,H$80)*$H$1+INDEX(choosen!$AJ$13:$AV$317,$D169,H$80)*$I$1+INDEX(choosen!$AZ$13:$BL$317,$D169,H$80)*$J$1)/$K$1</f>
        <v>3.2598750000000001</v>
      </c>
      <c r="I169" s="5">
        <f ca="1">(INDEX(choosen!$D$13:$P$317,$D169,I$80)*$G$1+INDEX(choosen!$T$13:$AF$317,$D169,I$80)*$H$1+INDEX(choosen!$AJ$13:$AV$317,$D169,I$80)*$I$1+INDEX(choosen!$AZ$13:$BL$317,$D169,I$80)*$J$1)/$K$1</f>
        <v>3.6655000000000002</v>
      </c>
      <c r="J169" s="5">
        <f ca="1">(INDEX(choosen!$D$13:$P$317,$D169,J$80)*$G$1+INDEX(choosen!$T$13:$AF$317,$D169,J$80)*$H$1+INDEX(choosen!$AJ$13:$AV$317,$D169,J$80)*$I$1+INDEX(choosen!$AZ$13:$BL$317,$D169,J$80)*$J$1)/$K$1</f>
        <v>4.2630499999999998</v>
      </c>
      <c r="K169" s="5">
        <f ca="1">(INDEX(choosen!$D$13:$P$317,$D169,K$80)*$G$1+INDEX(choosen!$T$13:$AF$317,$D169,K$80)*$H$1+INDEX(choosen!$AJ$13:$AV$317,$D169,K$80)*$I$1+INDEX(choosen!$AZ$13:$BL$317,$D169,K$80)*$J$1)/$K$1</f>
        <v>4.2971500000000002</v>
      </c>
      <c r="L169" s="5">
        <f ca="1">(INDEX(choosen!$D$13:$P$317,$D169,L$80)*$G$1+INDEX(choosen!$T$13:$AF$317,$D169,L$80)*$H$1+INDEX(choosen!$AJ$13:$AV$317,$D169,L$80)*$I$1+INDEX(choosen!$AZ$13:$BL$317,$D169,L$80)*$J$1)/$K$1</f>
        <v>4.2166250000000005</v>
      </c>
      <c r="M169" s="5">
        <f ca="1">(INDEX(choosen!$D$13:$P$317,$D169,M$80)*$G$1+INDEX(choosen!$T$13:$AF$317,$D169,M$80)*$H$1+INDEX(choosen!$AJ$13:$AV$317,$D169,M$80)*$I$1+INDEX(choosen!$AZ$13:$BL$317,$D169,M$80)*$J$1)/$K$1</f>
        <v>3.7821999999999996</v>
      </c>
      <c r="N169" s="5">
        <f ca="1">(INDEX(choosen!$D$13:$P$317,$D169,N$80)*$G$1+INDEX(choosen!$T$13:$AF$317,$D169,N$80)*$H$1+INDEX(choosen!$AJ$13:$AV$317,$D169,N$80)*$I$1+INDEX(choosen!$AZ$13:$BL$317,$D169,N$80)*$J$1)/$K$1</f>
        <v>3.2789000000000001</v>
      </c>
      <c r="O169" s="5">
        <f ca="1">(INDEX(choosen!$D$13:$P$317,$D169,O$80)*$G$1+INDEX(choosen!$T$13:$AF$317,$D169,O$80)*$H$1+INDEX(choosen!$AJ$13:$AV$317,$D169,O$80)*$I$1+INDEX(choosen!$AZ$13:$BL$317,$D169,O$80)*$J$1)/$K$1</f>
        <v>3.0877249999999998</v>
      </c>
      <c r="P169" s="5">
        <f ca="1">(INDEX(choosen!$D$13:$P$317,$D169,P$80)*$G$1+INDEX(choosen!$T$13:$AF$317,$D169,P$80)*$H$1+INDEX(choosen!$AJ$13:$AV$317,$D169,P$80)*$I$1+INDEX(choosen!$AZ$13:$BL$317,$D169,P$80)*$J$1)/$K$1</f>
        <v>2.8074750000000002</v>
      </c>
      <c r="Q169" s="5">
        <f ca="1">(INDEX(choosen!$D$13:$P$317,$D169,Q$80)*$G$1+INDEX(choosen!$T$13:$AF$317,$D169,Q$80)*$H$1+INDEX(choosen!$AJ$13:$AV$317,$D169,Q$80)*$I$1+INDEX(choosen!$AZ$13:$BL$317,$D169,Q$80)*$J$1)/$K$1</f>
        <v>2.8491499999999998</v>
      </c>
      <c r="R169" s="5">
        <f ca="1">(INDEX(choosen!$D$13:$P$317,$D169,R$80)*$G$1+INDEX(choosen!$T$13:$AF$317,$D169,R$80)*$H$1+INDEX(choosen!$AJ$13:$AV$317,$D169,R$80)*$I$1+INDEX(choosen!$AZ$13:$BL$317,$D169,R$80)*$J$1)/$K$1</f>
        <v>40.924424999999992</v>
      </c>
      <c r="S169" s="7">
        <f ca="1">100*R169/R163</f>
        <v>99.551192350566197</v>
      </c>
      <c r="T169" s="7"/>
      <c r="U169">
        <v>10</v>
      </c>
      <c r="V169">
        <v>5</v>
      </c>
      <c r="W169" s="3"/>
      <c r="X169" s="3"/>
    </row>
    <row r="170" spans="2:24" x14ac:dyDescent="0.25">
      <c r="B170" s="2">
        <v>10</v>
      </c>
      <c r="C170" s="2">
        <f t="shared" si="29"/>
        <v>5</v>
      </c>
      <c r="D170" s="2">
        <f t="shared" si="24"/>
        <v>50</v>
      </c>
      <c r="E170" s="2" t="str">
        <f>CONCATENATE(INDEX($C$39:$C$43,C170), " Max")</f>
        <v>2050 Max</v>
      </c>
      <c r="F170" s="5">
        <f ca="1">MAX(INDEX(choosen!$D$13:$P$317,$D168,F$80)-NOT($G$1)*999999,INDEX(choosen!$T$13:$AF$317,$D168,F$80)-NOT($H$1)*999999,INDEX(choosen!$AJ$13:$AV$317,$D168,F$80)-NOT($I$1)*999999,INDEX(choosen!$AZ$13:$BL$317,$D168,F$80)-NOT($J$1)*999999)</f>
        <v>3.5522999999999998</v>
      </c>
      <c r="G170" s="5">
        <f ca="1">MAX(INDEX(choosen!$D$13:$P$317,$D168,G$80)-NOT($G$1)*999999,INDEX(choosen!$T$13:$AF$317,$D168,G$80)-NOT($H$1)*999999,INDEX(choosen!$AJ$13:$AV$317,$D168,G$80)-NOT($I$1)*999999,INDEX(choosen!$AZ$13:$BL$317,$D168,G$80)-NOT($J$1)*999999)</f>
        <v>3.468</v>
      </c>
      <c r="H170" s="5">
        <f ca="1">MAX(INDEX(choosen!$D$13:$P$317,$D168,H$80)-NOT($G$1)*999999,INDEX(choosen!$T$13:$AF$317,$D168,H$80)-NOT($H$1)*999999,INDEX(choosen!$AJ$13:$AV$317,$D168,H$80)-NOT($I$1)*999999,INDEX(choosen!$AZ$13:$BL$317,$D168,H$80)-NOT($J$1)*999999)</f>
        <v>4.3150000000000004</v>
      </c>
      <c r="I170" s="5">
        <f ca="1">MAX(INDEX(choosen!$D$13:$P$317,$D168,I$80)-NOT($G$1)*999999,INDEX(choosen!$T$13:$AF$317,$D168,I$80)-NOT($H$1)*999999,INDEX(choosen!$AJ$13:$AV$317,$D168,I$80)-NOT($I$1)*999999,INDEX(choosen!$AZ$13:$BL$317,$D168,I$80)-NOT($J$1)*999999)</f>
        <v>4.7050000000000001</v>
      </c>
      <c r="J170" s="5">
        <f ca="1">MAX(INDEX(choosen!$D$13:$P$317,$D168,J$80)-NOT($G$1)*999999,INDEX(choosen!$T$13:$AF$317,$D168,J$80)-NOT($H$1)*999999,INDEX(choosen!$AJ$13:$AV$317,$D168,J$80)-NOT($I$1)*999999,INDEX(choosen!$AZ$13:$BL$317,$D168,J$80)-NOT($J$1)*999999)</f>
        <v>5.4752999999999998</v>
      </c>
      <c r="K170" s="5">
        <f ca="1">MAX(INDEX(choosen!$D$13:$P$317,$D168,K$80)-NOT($G$1)*999999,INDEX(choosen!$T$13:$AF$317,$D168,K$80)-NOT($H$1)*999999,INDEX(choosen!$AJ$13:$AV$317,$D168,K$80)-NOT($I$1)*999999,INDEX(choosen!$AZ$13:$BL$317,$D168,K$80)-NOT($J$1)*999999)</f>
        <v>5.5030000000000001</v>
      </c>
      <c r="L170" s="5">
        <f ca="1">MAX(INDEX(choosen!$D$13:$P$317,$D168,L$80)-NOT($G$1)*999999,INDEX(choosen!$T$13:$AF$317,$D168,L$80)-NOT($H$1)*999999,INDEX(choosen!$AJ$13:$AV$317,$D168,L$80)-NOT($I$1)*999999,INDEX(choosen!$AZ$13:$BL$317,$D168,L$80)-NOT($J$1)*999999)</f>
        <v>5.4421999999999997</v>
      </c>
      <c r="M170" s="5">
        <f ca="1">MAX(INDEX(choosen!$D$13:$P$317,$D168,M$80)-NOT($G$1)*999999,INDEX(choosen!$T$13:$AF$317,$D168,M$80)-NOT($H$1)*999999,INDEX(choosen!$AJ$13:$AV$317,$D168,M$80)-NOT($I$1)*999999,INDEX(choosen!$AZ$13:$BL$317,$D168,M$80)-NOT($J$1)*999999)</f>
        <v>4.7962999999999996</v>
      </c>
      <c r="N170" s="5">
        <f ca="1">MAX(INDEX(choosen!$D$13:$P$317,$D168,N$80)-NOT($G$1)*999999,INDEX(choosen!$T$13:$AF$317,$D168,N$80)-NOT($H$1)*999999,INDEX(choosen!$AJ$13:$AV$317,$D168,N$80)-NOT($I$1)*999999,INDEX(choosen!$AZ$13:$BL$317,$D168,N$80)-NOT($J$1)*999999)</f>
        <v>4.0091000000000001</v>
      </c>
      <c r="O170" s="5">
        <f ca="1">MAX(INDEX(choosen!$D$13:$P$317,$D168,O$80)-NOT($G$1)*999999,INDEX(choosen!$T$13:$AF$317,$D168,O$80)-NOT($H$1)*999999,INDEX(choosen!$AJ$13:$AV$317,$D168,O$80)-NOT($I$1)*999999,INDEX(choosen!$AZ$13:$BL$317,$D168,O$80)-NOT($J$1)*999999)</f>
        <v>3.7566000000000002</v>
      </c>
      <c r="P170" s="5">
        <f ca="1">MAX(INDEX(choosen!$D$13:$P$317,$D168,P$80)-NOT($G$1)*999999,INDEX(choosen!$T$13:$AF$317,$D168,P$80)-NOT($H$1)*999999,INDEX(choosen!$AJ$13:$AV$317,$D168,P$80)-NOT($I$1)*999999,INDEX(choosen!$AZ$13:$BL$317,$D168,P$80)-NOT($J$1)*999999)</f>
        <v>3.4235000000000002</v>
      </c>
      <c r="Q170" s="5">
        <f ca="1">MAX(INDEX(choosen!$D$13:$P$317,$D168,Q$80)-NOT($G$1)*999999,INDEX(choosen!$T$13:$AF$317,$D168,Q$80)-NOT($H$1)*999999,INDEX(choosen!$AJ$13:$AV$317,$D168,Q$80)-NOT($I$1)*999999,INDEX(choosen!$AZ$13:$BL$317,$D168,Q$80)-NOT($J$1)*999999)</f>
        <v>3.5444</v>
      </c>
      <c r="R170" s="5">
        <f ca="1">MAX(INDEX(choosen!$D$13:$P$317,$D168,R$80)-NOT($G$1)*999999,INDEX(choosen!$T$13:$AF$317,$D168,R$80)-NOT($H$1)*999999,INDEX(choosen!$AJ$13:$AV$317,$D168,R$80)-NOT($I$1)*999999,INDEX(choosen!$AZ$13:$BL$317,$D168,R$80)-NOT($J$1)*999999)</f>
        <v>51.404699999999998</v>
      </c>
      <c r="S170" s="6">
        <f ca="1">100*R170/R164</f>
        <v>107.55538909940013</v>
      </c>
      <c r="T170" s="6"/>
      <c r="U170">
        <v>10</v>
      </c>
      <c r="V170">
        <v>5</v>
      </c>
      <c r="W170" s="3"/>
      <c r="X170" s="3"/>
    </row>
    <row r="171" spans="2:24" x14ac:dyDescent="0.25">
      <c r="B171" s="2">
        <v>11</v>
      </c>
      <c r="C171" s="2">
        <v>1</v>
      </c>
      <c r="D171" s="2">
        <f t="shared" si="24"/>
        <v>51</v>
      </c>
      <c r="E171" s="2" t="s">
        <v>130</v>
      </c>
      <c r="F171" s="5">
        <f ca="1">MIN(INDEX(choosen!$D$13:$P$317,$D171,F$80)+NOT($G$1)*999999,INDEX(choosen!$T$13:$AF$317,$D171,F$80)+NOT($H$1)*999999,INDEX(choosen!$AJ$13:$AV$317,$D171,F$80)+NOT($I$1)*999999,INDEX(choosen!$AZ$13:$BL$317,$D171,F$80)+NOT($J$1)*999999)</f>
        <v>0.23760000000000001</v>
      </c>
      <c r="G171" s="5">
        <f ca="1">MIN(INDEX(choosen!$D$13:$P$317,$D171,G$80)+NOT($G$1)*999999,INDEX(choosen!$T$13:$AF$317,$D171,G$80)+NOT($H$1)*999999,INDEX(choosen!$AJ$13:$AV$317,$D171,G$80)+NOT($I$1)*999999,INDEX(choosen!$AZ$13:$BL$317,$D171,G$80)+NOT($J$1)*999999)</f>
        <v>0.75580000000000003</v>
      </c>
      <c r="H171" s="5">
        <f ca="1">MIN(INDEX(choosen!$D$13:$P$317,$D171,H$80)+NOT($G$1)*999999,INDEX(choosen!$T$13:$AF$317,$D171,H$80)+NOT($H$1)*999999,INDEX(choosen!$AJ$13:$AV$317,$D171,H$80)+NOT($I$1)*999999,INDEX(choosen!$AZ$13:$BL$317,$D171,H$80)+NOT($J$1)*999999)</f>
        <v>1.2255</v>
      </c>
      <c r="I171" s="5">
        <f ca="1">MIN(INDEX(choosen!$D$13:$P$317,$D171,I$80)+NOT($G$1)*999999,INDEX(choosen!$T$13:$AF$317,$D171,I$80)+NOT($H$1)*999999,INDEX(choosen!$AJ$13:$AV$317,$D171,I$80)+NOT($I$1)*999999,INDEX(choosen!$AZ$13:$BL$317,$D171,I$80)+NOT($J$1)*999999)</f>
        <v>0.96209999999999996</v>
      </c>
      <c r="J171" s="5">
        <f ca="1">MIN(INDEX(choosen!$D$13:$P$317,$D171,J$80)+NOT($G$1)*999999,INDEX(choosen!$T$13:$AF$317,$D171,J$80)+NOT($H$1)*999999,INDEX(choosen!$AJ$13:$AV$317,$D171,J$80)+NOT($I$1)*999999,INDEX(choosen!$AZ$13:$BL$317,$D171,J$80)+NOT($J$1)*999999)</f>
        <v>0.68500000000000005</v>
      </c>
      <c r="K171" s="5">
        <f ca="1">MIN(INDEX(choosen!$D$13:$P$317,$D171,K$80)+NOT($G$1)*999999,INDEX(choosen!$T$13:$AF$317,$D171,K$80)+NOT($H$1)*999999,INDEX(choosen!$AJ$13:$AV$317,$D171,K$80)+NOT($I$1)*999999,INDEX(choosen!$AZ$13:$BL$317,$D171,K$80)+NOT($J$1)*999999)</f>
        <v>0.47260000000000002</v>
      </c>
      <c r="L171" s="5">
        <f ca="1">MIN(INDEX(choosen!$D$13:$P$317,$D171,L$80)+NOT($G$1)*999999,INDEX(choosen!$T$13:$AF$317,$D171,L$80)+NOT($H$1)*999999,INDEX(choosen!$AJ$13:$AV$317,$D171,L$80)+NOT($I$1)*999999,INDEX(choosen!$AZ$13:$BL$317,$D171,L$80)+NOT($J$1)*999999)</f>
        <v>0.35809999999999997</v>
      </c>
      <c r="M171" s="5">
        <f ca="1">MIN(INDEX(choosen!$D$13:$P$317,$D171,M$80)+NOT($G$1)*999999,INDEX(choosen!$T$13:$AF$317,$D171,M$80)+NOT($H$1)*999999,INDEX(choosen!$AJ$13:$AV$317,$D171,M$80)+NOT($I$1)*999999,INDEX(choosen!$AZ$13:$BL$317,$D171,M$80)+NOT($J$1)*999999)</f>
        <v>0.2626</v>
      </c>
      <c r="N171" s="5">
        <f ca="1">MIN(INDEX(choosen!$D$13:$P$317,$D171,N$80)+NOT($G$1)*999999,INDEX(choosen!$T$13:$AF$317,$D171,N$80)+NOT($H$1)*999999,INDEX(choosen!$AJ$13:$AV$317,$D171,N$80)+NOT($I$1)*999999,INDEX(choosen!$AZ$13:$BL$317,$D171,N$80)+NOT($J$1)*999999)</f>
        <v>0.18629999999999999</v>
      </c>
      <c r="O171" s="5">
        <f ca="1">MIN(INDEX(choosen!$D$13:$P$317,$D171,O$80)+NOT($G$1)*999999,INDEX(choosen!$T$13:$AF$317,$D171,O$80)+NOT($H$1)*999999,INDEX(choosen!$AJ$13:$AV$317,$D171,O$80)+NOT($I$1)*999999,INDEX(choosen!$AZ$13:$BL$317,$D171,O$80)+NOT($J$1)*999999)</f>
        <v>0.14169999999999999</v>
      </c>
      <c r="P171" s="5">
        <f ca="1">MIN(INDEX(choosen!$D$13:$P$317,$D171,P$80)+NOT($G$1)*999999,INDEX(choosen!$T$13:$AF$317,$D171,P$80)+NOT($H$1)*999999,INDEX(choosen!$AJ$13:$AV$317,$D171,P$80)+NOT($I$1)*999999,INDEX(choosen!$AZ$13:$BL$317,$D171,P$80)+NOT($J$1)*999999)</f>
        <v>0.10639999999999999</v>
      </c>
      <c r="Q171" s="5">
        <f ca="1">MIN(INDEX(choosen!$D$13:$P$317,$D171,Q$80)+NOT($G$1)*999999,INDEX(choosen!$T$13:$AF$317,$D171,Q$80)+NOT($H$1)*999999,INDEX(choosen!$AJ$13:$AV$317,$D171,Q$80)+NOT($I$1)*999999,INDEX(choosen!$AZ$13:$BL$317,$D171,Q$80)+NOT($J$1)*999999)</f>
        <v>9.9500000000000005E-2</v>
      </c>
      <c r="R171" s="5">
        <f ca="1">MIN(INDEX(choosen!$D$13:$P$317,$D171,R$80)+NOT($G$1)*999999,INDEX(choosen!$T$13:$AF$317,$D171,R$80)+NOT($H$1)*999999,INDEX(choosen!$AJ$13:$AV$317,$D171,R$80)+NOT($I$1)*999999,INDEX(choosen!$AZ$13:$BL$317,$D171,R$80)+NOT($J$1)*999999)</f>
        <v>5.5180000000000007</v>
      </c>
      <c r="S171" s="6"/>
      <c r="T171" s="6"/>
      <c r="U171">
        <v>11</v>
      </c>
      <c r="V171">
        <v>1</v>
      </c>
      <c r="W171" s="3"/>
      <c r="X171" s="3"/>
    </row>
    <row r="172" spans="2:24" x14ac:dyDescent="0.25">
      <c r="B172" s="2">
        <v>11</v>
      </c>
      <c r="C172" s="2">
        <v>1</v>
      </c>
      <c r="D172" s="2">
        <f t="shared" si="24"/>
        <v>51</v>
      </c>
      <c r="E172" s="2" t="s">
        <v>125</v>
      </c>
      <c r="F172" s="5">
        <f ca="1">(INDEX(choosen!$D$13:$P$317,$D172,F$80)*$G$1+INDEX(choosen!$T$13:$AF$317,$D172,F$80)*$H$1+INDEX(choosen!$AJ$13:$AV$317,$D172,F$80)*$I$1+INDEX(choosen!$AZ$13:$BL$317,$D172,F$80)*$J$1)/$K$1</f>
        <v>0.40002500000000002</v>
      </c>
      <c r="G172" s="5">
        <f ca="1">(INDEX(choosen!$D$13:$P$317,$D172,G$80)*$G$1+INDEX(choosen!$T$13:$AF$317,$D172,G$80)*$H$1+INDEX(choosen!$AJ$13:$AV$317,$D172,G$80)*$I$1+INDEX(choosen!$AZ$13:$BL$317,$D172,G$80)*$J$1)/$K$1</f>
        <v>1.1670499999999999</v>
      </c>
      <c r="H172" s="5">
        <f ca="1">(INDEX(choosen!$D$13:$P$317,$D172,H$80)*$G$1+INDEX(choosen!$T$13:$AF$317,$D172,H$80)*$H$1+INDEX(choosen!$AJ$13:$AV$317,$D172,H$80)*$I$1+INDEX(choosen!$AZ$13:$BL$317,$D172,H$80)*$J$1)/$K$1</f>
        <v>1.7479</v>
      </c>
      <c r="I172" s="5">
        <f ca="1">(INDEX(choosen!$D$13:$P$317,$D172,I$80)*$G$1+INDEX(choosen!$T$13:$AF$317,$D172,I$80)*$H$1+INDEX(choosen!$AJ$13:$AV$317,$D172,I$80)*$I$1+INDEX(choosen!$AZ$13:$BL$317,$D172,I$80)*$J$1)/$K$1</f>
        <v>1.4775999999999998</v>
      </c>
      <c r="J172" s="5">
        <f ca="1">(INDEX(choosen!$D$13:$P$317,$D172,J$80)*$G$1+INDEX(choosen!$T$13:$AF$317,$D172,J$80)*$H$1+INDEX(choosen!$AJ$13:$AV$317,$D172,J$80)*$I$1+INDEX(choosen!$AZ$13:$BL$317,$D172,J$80)*$J$1)/$K$1</f>
        <v>1.0282999999999998</v>
      </c>
      <c r="K172" s="5">
        <f ca="1">(INDEX(choosen!$D$13:$P$317,$D172,K$80)*$G$1+INDEX(choosen!$T$13:$AF$317,$D172,K$80)*$H$1+INDEX(choosen!$AJ$13:$AV$317,$D172,K$80)*$I$1+INDEX(choosen!$AZ$13:$BL$317,$D172,K$80)*$J$1)/$K$1</f>
        <v>0.70957499999999996</v>
      </c>
      <c r="L172" s="5">
        <f ca="1">(INDEX(choosen!$D$13:$P$317,$D172,L$80)*$G$1+INDEX(choosen!$T$13:$AF$317,$D172,L$80)*$H$1+INDEX(choosen!$AJ$13:$AV$317,$D172,L$80)*$I$1+INDEX(choosen!$AZ$13:$BL$317,$D172,L$80)*$J$1)/$K$1</f>
        <v>0.53622499999999995</v>
      </c>
      <c r="M172" s="5">
        <f ca="1">(INDEX(choosen!$D$13:$P$317,$D172,M$80)*$G$1+INDEX(choosen!$T$13:$AF$317,$D172,M$80)*$H$1+INDEX(choosen!$AJ$13:$AV$317,$D172,M$80)*$I$1+INDEX(choosen!$AZ$13:$BL$317,$D172,M$80)*$J$1)/$K$1</f>
        <v>0.39297499999999996</v>
      </c>
      <c r="N172" s="5">
        <f ca="1">(INDEX(choosen!$D$13:$P$317,$D172,N$80)*$G$1+INDEX(choosen!$T$13:$AF$317,$D172,N$80)*$H$1+INDEX(choosen!$AJ$13:$AV$317,$D172,N$80)*$I$1+INDEX(choosen!$AZ$13:$BL$317,$D172,N$80)*$J$1)/$K$1</f>
        <v>0.28024999999999994</v>
      </c>
      <c r="O172" s="5">
        <f ca="1">(INDEX(choosen!$D$13:$P$317,$D172,O$80)*$G$1+INDEX(choosen!$T$13:$AF$317,$D172,O$80)*$H$1+INDEX(choosen!$AJ$13:$AV$317,$D172,O$80)*$I$1+INDEX(choosen!$AZ$13:$BL$317,$D172,O$80)*$J$1)/$K$1</f>
        <v>0.21489999999999998</v>
      </c>
      <c r="P172" s="5">
        <f ca="1">(INDEX(choosen!$D$13:$P$317,$D172,P$80)*$G$1+INDEX(choosen!$T$13:$AF$317,$D172,P$80)*$H$1+INDEX(choosen!$AJ$13:$AV$317,$D172,P$80)*$I$1+INDEX(choosen!$AZ$13:$BL$317,$D172,P$80)*$J$1)/$K$1</f>
        <v>0.16220000000000001</v>
      </c>
      <c r="Q172" s="5">
        <f ca="1">(INDEX(choosen!$D$13:$P$317,$D172,Q$80)*$G$1+INDEX(choosen!$T$13:$AF$317,$D172,Q$80)*$H$1+INDEX(choosen!$AJ$13:$AV$317,$D172,Q$80)*$I$1+INDEX(choosen!$AZ$13:$BL$317,$D172,Q$80)*$J$1)/$K$1</f>
        <v>0.170325</v>
      </c>
      <c r="R172" s="5">
        <f ca="1">(INDEX(choosen!$D$13:$P$317,$D172,R$80)*$G$1+INDEX(choosen!$T$13:$AF$317,$D172,R$80)*$H$1+INDEX(choosen!$AJ$13:$AV$317,$D172,R$80)*$I$1+INDEX(choosen!$AZ$13:$BL$317,$D172,R$80)*$J$1)/$K$1</f>
        <v>8.2873249999999992</v>
      </c>
      <c r="S172" s="6"/>
      <c r="T172" s="6"/>
      <c r="U172">
        <v>11</v>
      </c>
      <c r="V172">
        <v>1</v>
      </c>
      <c r="W172" s="3"/>
      <c r="X172" s="3"/>
    </row>
    <row r="173" spans="2:24" x14ac:dyDescent="0.25">
      <c r="B173" s="2">
        <v>11</v>
      </c>
      <c r="C173" s="2">
        <v>1</v>
      </c>
      <c r="D173" s="2">
        <f t="shared" si="24"/>
        <v>51</v>
      </c>
      <c r="E173" s="2" t="s">
        <v>131</v>
      </c>
      <c r="F173" s="5">
        <f ca="1">MAX(INDEX(choosen!$D$13:$P$317,$D171,F$80)-NOT($G$1)*999999,INDEX(choosen!$T$13:$AF$317,$D171,F$80)-NOT($H$1)*999999,INDEX(choosen!$AJ$13:$AV$317,$D171,F$80)-NOT($I$1)*999999,INDEX(choosen!$AZ$13:$BL$317,$D171,F$80)-NOT($J$1)*999999)</f>
        <v>0.62639999999999996</v>
      </c>
      <c r="G173" s="5">
        <f ca="1">MAX(INDEX(choosen!$D$13:$P$317,$D171,G$80)-NOT($G$1)*999999,INDEX(choosen!$T$13:$AF$317,$D171,G$80)-NOT($H$1)*999999,INDEX(choosen!$AJ$13:$AV$317,$D171,G$80)-NOT($I$1)*999999,INDEX(choosen!$AZ$13:$BL$317,$D171,G$80)-NOT($J$1)*999999)</f>
        <v>1.7329000000000001</v>
      </c>
      <c r="H173" s="5">
        <f ca="1">MAX(INDEX(choosen!$D$13:$P$317,$D171,H$80)-NOT($G$1)*999999,INDEX(choosen!$T$13:$AF$317,$D171,H$80)-NOT($H$1)*999999,INDEX(choosen!$AJ$13:$AV$317,$D171,H$80)-NOT($I$1)*999999,INDEX(choosen!$AZ$13:$BL$317,$D171,H$80)-NOT($J$1)*999999)</f>
        <v>2.4135</v>
      </c>
      <c r="I173" s="5">
        <f ca="1">MAX(INDEX(choosen!$D$13:$P$317,$D171,I$80)-NOT($G$1)*999999,INDEX(choosen!$T$13:$AF$317,$D171,I$80)-NOT($H$1)*999999,INDEX(choosen!$AJ$13:$AV$317,$D171,I$80)-NOT($I$1)*999999,INDEX(choosen!$AZ$13:$BL$317,$D171,I$80)-NOT($J$1)*999999)</f>
        <v>1.9319</v>
      </c>
      <c r="J173" s="5">
        <f ca="1">MAX(INDEX(choosen!$D$13:$P$317,$D171,J$80)-NOT($G$1)*999999,INDEX(choosen!$T$13:$AF$317,$D171,J$80)-NOT($H$1)*999999,INDEX(choosen!$AJ$13:$AV$317,$D171,J$80)-NOT($I$1)*999999,INDEX(choosen!$AZ$13:$BL$317,$D171,J$80)-NOT($J$1)*999999)</f>
        <v>1.3374999999999999</v>
      </c>
      <c r="K173" s="5">
        <f ca="1">MAX(INDEX(choosen!$D$13:$P$317,$D171,K$80)-NOT($G$1)*999999,INDEX(choosen!$T$13:$AF$317,$D171,K$80)-NOT($H$1)*999999,INDEX(choosen!$AJ$13:$AV$317,$D171,K$80)-NOT($I$1)*999999,INDEX(choosen!$AZ$13:$BL$317,$D171,K$80)-NOT($J$1)*999999)</f>
        <v>0.93079999999999996</v>
      </c>
      <c r="L173" s="5">
        <f ca="1">MAX(INDEX(choosen!$D$13:$P$317,$D171,L$80)-NOT($G$1)*999999,INDEX(choosen!$T$13:$AF$317,$D171,L$80)-NOT($H$1)*999999,INDEX(choosen!$AJ$13:$AV$317,$D171,L$80)-NOT($I$1)*999999,INDEX(choosen!$AZ$13:$BL$317,$D171,L$80)-NOT($J$1)*999999)</f>
        <v>0.7046</v>
      </c>
      <c r="M173" s="5">
        <f ca="1">MAX(INDEX(choosen!$D$13:$P$317,$D171,M$80)-NOT($G$1)*999999,INDEX(choosen!$T$13:$AF$317,$D171,M$80)-NOT($H$1)*999999,INDEX(choosen!$AJ$13:$AV$317,$D171,M$80)-NOT($I$1)*999999,INDEX(choosen!$AZ$13:$BL$317,$D171,M$80)-NOT($J$1)*999999)</f>
        <v>0.51749999999999996</v>
      </c>
      <c r="N173" s="5">
        <f ca="1">MAX(INDEX(choosen!$D$13:$P$317,$D171,N$80)-NOT($G$1)*999999,INDEX(choosen!$T$13:$AF$317,$D171,N$80)-NOT($H$1)*999999,INDEX(choosen!$AJ$13:$AV$317,$D171,N$80)-NOT($I$1)*999999,INDEX(choosen!$AZ$13:$BL$317,$D171,N$80)-NOT($J$1)*999999)</f>
        <v>0.37080000000000002</v>
      </c>
      <c r="O173" s="5">
        <f ca="1">MAX(INDEX(choosen!$D$13:$P$317,$D171,O$80)-NOT($G$1)*999999,INDEX(choosen!$T$13:$AF$317,$D171,O$80)-NOT($H$1)*999999,INDEX(choosen!$AJ$13:$AV$317,$D171,O$80)-NOT($I$1)*999999,INDEX(choosen!$AZ$13:$BL$317,$D171,O$80)-NOT($J$1)*999999)</f>
        <v>0.28639999999999999</v>
      </c>
      <c r="P173" s="5">
        <f ca="1">MAX(INDEX(choosen!$D$13:$P$317,$D171,P$80)-NOT($G$1)*999999,INDEX(choosen!$T$13:$AF$317,$D171,P$80)-NOT($H$1)*999999,INDEX(choosen!$AJ$13:$AV$317,$D171,P$80)-NOT($I$1)*999999,INDEX(choosen!$AZ$13:$BL$317,$D171,P$80)-NOT($J$1)*999999)</f>
        <v>0.21460000000000001</v>
      </c>
      <c r="Q173" s="5">
        <f ca="1">MAX(INDEX(choosen!$D$13:$P$317,$D171,Q$80)-NOT($G$1)*999999,INDEX(choosen!$T$13:$AF$317,$D171,Q$80)-NOT($H$1)*999999,INDEX(choosen!$AJ$13:$AV$317,$D171,Q$80)-NOT($I$1)*999999,INDEX(choosen!$AZ$13:$BL$317,$D171,Q$80)-NOT($J$1)*999999)</f>
        <v>0.25819999999999999</v>
      </c>
      <c r="R173" s="5">
        <f ca="1">MAX(INDEX(choosen!$D$13:$P$317,$D171,R$80)-NOT($G$1)*999999,INDEX(choosen!$T$13:$AF$317,$D171,R$80)-NOT($H$1)*999999,INDEX(choosen!$AJ$13:$AV$317,$D171,R$80)-NOT($I$1)*999999,INDEX(choosen!$AZ$13:$BL$317,$D171,R$80)-NOT($J$1)*999999)</f>
        <v>11.325100000000001</v>
      </c>
      <c r="S173" s="6"/>
      <c r="T173" s="6"/>
      <c r="U173">
        <v>11</v>
      </c>
      <c r="V173">
        <v>1</v>
      </c>
      <c r="W173" s="3"/>
      <c r="X173" s="3"/>
    </row>
    <row r="174" spans="2:24" x14ac:dyDescent="0.25">
      <c r="B174" s="2">
        <v>11</v>
      </c>
      <c r="C174" s="2">
        <v>3</v>
      </c>
      <c r="D174" s="2">
        <f t="shared" si="24"/>
        <v>53</v>
      </c>
      <c r="E174" s="2" t="s">
        <v>132</v>
      </c>
      <c r="F174" s="5">
        <f ca="1">MIN(INDEX(choosen!$D$13:$P$317,$D174,F$80)+NOT($G$1)*999999,INDEX(choosen!$T$13:$AF$317,$D174,F$80)+NOT($H$1)*999999,INDEX(choosen!$AJ$13:$AV$317,$D174,F$80)+NOT($I$1)*999999,INDEX(choosen!$AZ$13:$BL$317,$D174,F$80)+NOT($J$1)*999999)</f>
        <v>0.2707</v>
      </c>
      <c r="G174" s="5">
        <f ca="1">MIN(INDEX(choosen!$D$13:$P$317,$D174,G$80)+NOT($G$1)*999999,INDEX(choosen!$T$13:$AF$317,$D174,G$80)+NOT($H$1)*999999,INDEX(choosen!$AJ$13:$AV$317,$D174,G$80)+NOT($I$1)*999999,INDEX(choosen!$AZ$13:$BL$317,$D174,G$80)+NOT($J$1)*999999)</f>
        <v>1.0783</v>
      </c>
      <c r="H174" s="5">
        <f ca="1">MIN(INDEX(choosen!$D$13:$P$317,$D174,H$80)+NOT($G$1)*999999,INDEX(choosen!$T$13:$AF$317,$D174,H$80)+NOT($H$1)*999999,INDEX(choosen!$AJ$13:$AV$317,$D174,H$80)+NOT($I$1)*999999,INDEX(choosen!$AZ$13:$BL$317,$D174,H$80)+NOT($J$1)*999999)</f>
        <v>1.6672</v>
      </c>
      <c r="I174" s="5">
        <f ca="1">MIN(INDEX(choosen!$D$13:$P$317,$D174,I$80)+NOT($G$1)*999999,INDEX(choosen!$T$13:$AF$317,$D174,I$80)+NOT($H$1)*999999,INDEX(choosen!$AJ$13:$AV$317,$D174,I$80)+NOT($I$1)*999999,INDEX(choosen!$AZ$13:$BL$317,$D174,I$80)+NOT($J$1)*999999)</f>
        <v>1.3486</v>
      </c>
      <c r="J174" s="5">
        <f ca="1">MIN(INDEX(choosen!$D$13:$P$317,$D174,J$80)+NOT($G$1)*999999,INDEX(choosen!$T$13:$AF$317,$D174,J$80)+NOT($H$1)*999999,INDEX(choosen!$AJ$13:$AV$317,$D174,J$80)+NOT($I$1)*999999,INDEX(choosen!$AZ$13:$BL$317,$D174,J$80)+NOT($J$1)*999999)</f>
        <v>0.95330000000000004</v>
      </c>
      <c r="K174" s="5">
        <f ca="1">MIN(INDEX(choosen!$D$13:$P$317,$D174,K$80)+NOT($G$1)*999999,INDEX(choosen!$T$13:$AF$317,$D174,K$80)+NOT($H$1)*999999,INDEX(choosen!$AJ$13:$AV$317,$D174,K$80)+NOT($I$1)*999999,INDEX(choosen!$AZ$13:$BL$317,$D174,K$80)+NOT($J$1)*999999)</f>
        <v>0.65739999999999998</v>
      </c>
      <c r="L174" s="5">
        <f ca="1">MIN(INDEX(choosen!$D$13:$P$317,$D174,L$80)+NOT($G$1)*999999,INDEX(choosen!$T$13:$AF$317,$D174,L$80)+NOT($H$1)*999999,INDEX(choosen!$AJ$13:$AV$317,$D174,L$80)+NOT($I$1)*999999,INDEX(choosen!$AZ$13:$BL$317,$D174,L$80)+NOT($J$1)*999999)</f>
        <v>0.49709999999999999</v>
      </c>
      <c r="M174" s="5">
        <f ca="1">MIN(INDEX(choosen!$D$13:$P$317,$D174,M$80)+NOT($G$1)*999999,INDEX(choosen!$T$13:$AF$317,$D174,M$80)+NOT($H$1)*999999,INDEX(choosen!$AJ$13:$AV$317,$D174,M$80)+NOT($I$1)*999999,INDEX(choosen!$AZ$13:$BL$317,$D174,M$80)+NOT($J$1)*999999)</f>
        <v>0.36430000000000001</v>
      </c>
      <c r="N174" s="5">
        <f ca="1">MIN(INDEX(choosen!$D$13:$P$317,$D174,N$80)+NOT($G$1)*999999,INDEX(choosen!$T$13:$AF$317,$D174,N$80)+NOT($H$1)*999999,INDEX(choosen!$AJ$13:$AV$317,$D174,N$80)+NOT($I$1)*999999,INDEX(choosen!$AZ$13:$BL$317,$D174,N$80)+NOT($J$1)*999999)</f>
        <v>0.25900000000000001</v>
      </c>
      <c r="O174" s="5">
        <f ca="1">MIN(INDEX(choosen!$D$13:$P$317,$D174,O$80)+NOT($G$1)*999999,INDEX(choosen!$T$13:$AF$317,$D174,O$80)+NOT($H$1)*999999,INDEX(choosen!$AJ$13:$AV$317,$D174,O$80)+NOT($I$1)*999999,INDEX(choosen!$AZ$13:$BL$317,$D174,O$80)+NOT($J$1)*999999)</f>
        <v>0.19739999999999999</v>
      </c>
      <c r="P174" s="5">
        <f ca="1">MIN(INDEX(choosen!$D$13:$P$317,$D174,P$80)+NOT($G$1)*999999,INDEX(choosen!$T$13:$AF$317,$D174,P$80)+NOT($H$1)*999999,INDEX(choosen!$AJ$13:$AV$317,$D174,P$80)+NOT($I$1)*999999,INDEX(choosen!$AZ$13:$BL$317,$D174,P$80)+NOT($J$1)*999999)</f>
        <v>0.14710000000000001</v>
      </c>
      <c r="Q174" s="5">
        <f ca="1">MIN(INDEX(choosen!$D$13:$P$317,$D174,Q$80)+NOT($G$1)*999999,INDEX(choosen!$T$13:$AF$317,$D174,Q$80)+NOT($H$1)*999999,INDEX(choosen!$AJ$13:$AV$317,$D174,Q$80)+NOT($I$1)*999999,INDEX(choosen!$AZ$13:$BL$317,$D174,Q$80)+NOT($J$1)*999999)</f>
        <v>0.1341</v>
      </c>
      <c r="R174" s="5">
        <f ca="1">MIN(INDEX(choosen!$D$13:$P$317,$D174,R$80)+NOT($G$1)*999999,INDEX(choosen!$T$13:$AF$317,$D174,R$80)+NOT($H$1)*999999,INDEX(choosen!$AJ$13:$AV$317,$D174,R$80)+NOT($I$1)*999999,INDEX(choosen!$AZ$13:$BL$317,$D174,R$80)+NOT($J$1)*999999)</f>
        <v>7.5744999999999996</v>
      </c>
      <c r="S174" s="6"/>
      <c r="T174" s="6"/>
      <c r="U174">
        <v>11</v>
      </c>
      <c r="V174">
        <v>3</v>
      </c>
      <c r="W174" s="3"/>
      <c r="X174" s="3"/>
    </row>
    <row r="175" spans="2:24" x14ac:dyDescent="0.25">
      <c r="B175" s="2">
        <v>11</v>
      </c>
      <c r="C175" s="2">
        <v>3</v>
      </c>
      <c r="D175" s="2">
        <f t="shared" si="24"/>
        <v>53</v>
      </c>
      <c r="E175" s="2" t="s">
        <v>133</v>
      </c>
      <c r="F175" s="5">
        <f ca="1">(INDEX(choosen!$D$13:$P$317,$D175,F$80)*$G$1+INDEX(choosen!$T$13:$AF$317,$D175,F$80)*$H$1+INDEX(choosen!$AJ$13:$AV$317,$D175,F$80)*$I$1+INDEX(choosen!$AZ$13:$BL$317,$D175,F$80)*$J$1)/$K$1</f>
        <v>0.59837499999999999</v>
      </c>
      <c r="G175" s="5">
        <f ca="1">(INDEX(choosen!$D$13:$P$317,$D175,G$80)*$G$1+INDEX(choosen!$T$13:$AF$317,$D175,G$80)*$H$1+INDEX(choosen!$AJ$13:$AV$317,$D175,G$80)*$I$1+INDEX(choosen!$AZ$13:$BL$317,$D175,G$80)*$J$1)/$K$1</f>
        <v>1.526675</v>
      </c>
      <c r="H175" s="5">
        <f ca="1">(INDEX(choosen!$D$13:$P$317,$D175,H$80)*$G$1+INDEX(choosen!$T$13:$AF$317,$D175,H$80)*$H$1+INDEX(choosen!$AJ$13:$AV$317,$D175,H$80)*$I$1+INDEX(choosen!$AZ$13:$BL$317,$D175,H$80)*$J$1)/$K$1</f>
        <v>1.966825</v>
      </c>
      <c r="I175" s="5">
        <f ca="1">(INDEX(choosen!$D$13:$P$317,$D175,I$80)*$G$1+INDEX(choosen!$T$13:$AF$317,$D175,I$80)*$H$1+INDEX(choosen!$AJ$13:$AV$317,$D175,I$80)*$I$1+INDEX(choosen!$AZ$13:$BL$317,$D175,I$80)*$J$1)/$K$1</f>
        <v>1.6816500000000001</v>
      </c>
      <c r="J175" s="5">
        <f ca="1">(INDEX(choosen!$D$13:$P$317,$D175,J$80)*$G$1+INDEX(choosen!$T$13:$AF$317,$D175,J$80)*$H$1+INDEX(choosen!$AJ$13:$AV$317,$D175,J$80)*$I$1+INDEX(choosen!$AZ$13:$BL$317,$D175,J$80)*$J$1)/$K$1</f>
        <v>1.2034750000000001</v>
      </c>
      <c r="K175" s="5">
        <f ca="1">(INDEX(choosen!$D$13:$P$317,$D175,K$80)*$G$1+INDEX(choosen!$T$13:$AF$317,$D175,K$80)*$H$1+INDEX(choosen!$AJ$13:$AV$317,$D175,K$80)*$I$1+INDEX(choosen!$AZ$13:$BL$317,$D175,K$80)*$J$1)/$K$1</f>
        <v>0.83244999999999991</v>
      </c>
      <c r="L175" s="5">
        <f ca="1">(INDEX(choosen!$D$13:$P$317,$D175,L$80)*$G$1+INDEX(choosen!$T$13:$AF$317,$D175,L$80)*$H$1+INDEX(choosen!$AJ$13:$AV$317,$D175,L$80)*$I$1+INDEX(choosen!$AZ$13:$BL$317,$D175,L$80)*$J$1)/$K$1</f>
        <v>0.62922500000000003</v>
      </c>
      <c r="M175" s="5">
        <f ca="1">(INDEX(choosen!$D$13:$P$317,$D175,M$80)*$G$1+INDEX(choosen!$T$13:$AF$317,$D175,M$80)*$H$1+INDEX(choosen!$AJ$13:$AV$317,$D175,M$80)*$I$1+INDEX(choosen!$AZ$13:$BL$317,$D175,M$80)*$J$1)/$K$1</f>
        <v>0.46140000000000003</v>
      </c>
      <c r="N175" s="5">
        <f ca="1">(INDEX(choosen!$D$13:$P$317,$D175,N$80)*$G$1+INDEX(choosen!$T$13:$AF$317,$D175,N$80)*$H$1+INDEX(choosen!$AJ$13:$AV$317,$D175,N$80)*$I$1+INDEX(choosen!$AZ$13:$BL$317,$D175,N$80)*$J$1)/$K$1</f>
        <v>0.32942499999999997</v>
      </c>
      <c r="O175" s="5">
        <f ca="1">(INDEX(choosen!$D$13:$P$317,$D175,O$80)*$G$1+INDEX(choosen!$T$13:$AF$317,$D175,O$80)*$H$1+INDEX(choosen!$AJ$13:$AV$317,$D175,O$80)*$I$1+INDEX(choosen!$AZ$13:$BL$317,$D175,O$80)*$J$1)/$K$1</f>
        <v>0.25264999999999999</v>
      </c>
      <c r="P175" s="5">
        <f ca="1">(INDEX(choosen!$D$13:$P$317,$D175,P$80)*$G$1+INDEX(choosen!$T$13:$AF$317,$D175,P$80)*$H$1+INDEX(choosen!$AJ$13:$AV$317,$D175,P$80)*$I$1+INDEX(choosen!$AZ$13:$BL$317,$D175,P$80)*$J$1)/$K$1</f>
        <v>0.189525</v>
      </c>
      <c r="Q175" s="5">
        <f ca="1">(INDEX(choosen!$D$13:$P$317,$D175,Q$80)*$G$1+INDEX(choosen!$T$13:$AF$317,$D175,Q$80)*$H$1+INDEX(choosen!$AJ$13:$AV$317,$D175,Q$80)*$I$1+INDEX(choosen!$AZ$13:$BL$317,$D175,Q$80)*$J$1)/$K$1</f>
        <v>0.21802500000000002</v>
      </c>
      <c r="R175" s="5">
        <f ca="1">(INDEX(choosen!$D$13:$P$317,$D175,R$80)*$G$1+INDEX(choosen!$T$13:$AF$317,$D175,R$80)*$H$1+INDEX(choosen!$AJ$13:$AV$317,$D175,R$80)*$I$1+INDEX(choosen!$AZ$13:$BL$317,$D175,R$80)*$J$1)/$K$1</f>
        <v>9.8896999999999995</v>
      </c>
      <c r="S175" s="6"/>
      <c r="T175" s="6"/>
      <c r="U175">
        <v>11</v>
      </c>
      <c r="V175">
        <v>3</v>
      </c>
      <c r="W175" s="3"/>
      <c r="X175" s="3"/>
    </row>
    <row r="176" spans="2:24" x14ac:dyDescent="0.25">
      <c r="B176" s="2">
        <v>11</v>
      </c>
      <c r="C176" s="2">
        <v>3</v>
      </c>
      <c r="D176" s="2">
        <f t="shared" si="24"/>
        <v>53</v>
      </c>
      <c r="E176" s="2" t="s">
        <v>134</v>
      </c>
      <c r="F176" s="5">
        <f ca="1">MAX(INDEX(choosen!$D$13:$P$317,$D174,F$80)-NOT($G$1)*999999,INDEX(choosen!$T$13:$AF$317,$D174,F$80)-NOT($H$1)*999999,INDEX(choosen!$AJ$13:$AV$317,$D174,F$80)-NOT($I$1)*999999,INDEX(choosen!$AZ$13:$BL$317,$D174,F$80)-NOT($J$1)*999999)</f>
        <v>0.74629999999999996</v>
      </c>
      <c r="G176" s="5">
        <f ca="1">MAX(INDEX(choosen!$D$13:$P$317,$D174,G$80)-NOT($G$1)*999999,INDEX(choosen!$T$13:$AF$317,$D174,G$80)-NOT($H$1)*999999,INDEX(choosen!$AJ$13:$AV$317,$D174,G$80)-NOT($I$1)*999999,INDEX(choosen!$AZ$13:$BL$317,$D174,G$80)-NOT($J$1)*999999)</f>
        <v>1.7866</v>
      </c>
      <c r="H176" s="5">
        <f ca="1">MAX(INDEX(choosen!$D$13:$P$317,$D174,H$80)-NOT($G$1)*999999,INDEX(choosen!$T$13:$AF$317,$D174,H$80)-NOT($H$1)*999999,INDEX(choosen!$AJ$13:$AV$317,$D174,H$80)-NOT($I$1)*999999,INDEX(choosen!$AZ$13:$BL$317,$D174,H$80)-NOT($J$1)*999999)</f>
        <v>2.1196999999999999</v>
      </c>
      <c r="I176" s="5">
        <f ca="1">MAX(INDEX(choosen!$D$13:$P$317,$D174,I$80)-NOT($G$1)*999999,INDEX(choosen!$T$13:$AF$317,$D174,I$80)-NOT($H$1)*999999,INDEX(choosen!$AJ$13:$AV$317,$D174,I$80)-NOT($I$1)*999999,INDEX(choosen!$AZ$13:$BL$317,$D174,I$80)-NOT($J$1)*999999)</f>
        <v>1.9975000000000001</v>
      </c>
      <c r="J176" s="5">
        <f ca="1">MAX(INDEX(choosen!$D$13:$P$317,$D174,J$80)-NOT($G$1)*999999,INDEX(choosen!$T$13:$AF$317,$D174,J$80)-NOT($H$1)*999999,INDEX(choosen!$AJ$13:$AV$317,$D174,J$80)-NOT($I$1)*999999,INDEX(choosen!$AZ$13:$BL$317,$D174,J$80)-NOT($J$1)*999999)</f>
        <v>1.4372</v>
      </c>
      <c r="K176" s="5">
        <f ca="1">MAX(INDEX(choosen!$D$13:$P$317,$D174,K$80)-NOT($G$1)*999999,INDEX(choosen!$T$13:$AF$317,$D174,K$80)-NOT($H$1)*999999,INDEX(choosen!$AJ$13:$AV$317,$D174,K$80)-NOT($I$1)*999999,INDEX(choosen!$AZ$13:$BL$317,$D174,K$80)-NOT($J$1)*999999)</f>
        <v>0.99429999999999996</v>
      </c>
      <c r="L176" s="5">
        <f ca="1">MAX(INDEX(choosen!$D$13:$P$317,$D174,L$80)-NOT($G$1)*999999,INDEX(choosen!$T$13:$AF$317,$D174,L$80)-NOT($H$1)*999999,INDEX(choosen!$AJ$13:$AV$317,$D174,L$80)-NOT($I$1)*999999,INDEX(choosen!$AZ$13:$BL$317,$D174,L$80)-NOT($J$1)*999999)</f>
        <v>0.75019999999999998</v>
      </c>
      <c r="M176" s="5">
        <f ca="1">MAX(INDEX(choosen!$D$13:$P$317,$D174,M$80)-NOT($G$1)*999999,INDEX(choosen!$T$13:$AF$317,$D174,M$80)-NOT($H$1)*999999,INDEX(choosen!$AJ$13:$AV$317,$D174,M$80)-NOT($I$1)*999999,INDEX(choosen!$AZ$13:$BL$317,$D174,M$80)-NOT($J$1)*999999)</f>
        <v>0.54949999999999999</v>
      </c>
      <c r="N176" s="5">
        <f ca="1">MAX(INDEX(choosen!$D$13:$P$317,$D174,N$80)-NOT($G$1)*999999,INDEX(choosen!$T$13:$AF$317,$D174,N$80)-NOT($H$1)*999999,INDEX(choosen!$AJ$13:$AV$317,$D174,N$80)-NOT($I$1)*999999,INDEX(choosen!$AZ$13:$BL$317,$D174,N$80)-NOT($J$1)*999999)</f>
        <v>0.39240000000000003</v>
      </c>
      <c r="O176" s="5">
        <f ca="1">MAX(INDEX(choosen!$D$13:$P$317,$D174,O$80)-NOT($G$1)*999999,INDEX(choosen!$T$13:$AF$317,$D174,O$80)-NOT($H$1)*999999,INDEX(choosen!$AJ$13:$AV$317,$D174,O$80)-NOT($I$1)*999999,INDEX(choosen!$AZ$13:$BL$317,$D174,O$80)-NOT($J$1)*999999)</f>
        <v>0.30149999999999999</v>
      </c>
      <c r="P176" s="5">
        <f ca="1">MAX(INDEX(choosen!$D$13:$P$317,$D174,P$80)-NOT($G$1)*999999,INDEX(choosen!$T$13:$AF$317,$D174,P$80)-NOT($H$1)*999999,INDEX(choosen!$AJ$13:$AV$317,$D174,P$80)-NOT($I$1)*999999,INDEX(choosen!$AZ$13:$BL$317,$D174,P$80)-NOT($J$1)*999999)</f>
        <v>0.22700000000000001</v>
      </c>
      <c r="Q176" s="5">
        <f ca="1">MAX(INDEX(choosen!$D$13:$P$317,$D174,Q$80)-NOT($G$1)*999999,INDEX(choosen!$T$13:$AF$317,$D174,Q$80)-NOT($H$1)*999999,INDEX(choosen!$AJ$13:$AV$317,$D174,Q$80)-NOT($I$1)*999999,INDEX(choosen!$AZ$13:$BL$317,$D174,Q$80)-NOT($J$1)*999999)</f>
        <v>0.28520000000000001</v>
      </c>
      <c r="R176" s="5">
        <f ca="1">MAX(INDEX(choosen!$D$13:$P$317,$D174,R$80)-NOT($G$1)*999999,INDEX(choosen!$T$13:$AF$317,$D174,R$80)-NOT($H$1)*999999,INDEX(choosen!$AJ$13:$AV$317,$D174,R$80)-NOT($I$1)*999999,INDEX(choosen!$AZ$13:$BL$317,$D174,R$80)-NOT($J$1)*999999)</f>
        <v>11.4322</v>
      </c>
      <c r="S176" s="6"/>
      <c r="T176" s="6"/>
      <c r="U176">
        <v>11</v>
      </c>
      <c r="V176">
        <v>3</v>
      </c>
      <c r="W176" s="3"/>
      <c r="X176" s="3"/>
    </row>
    <row r="177" spans="2:24" x14ac:dyDescent="0.25">
      <c r="B177" s="2">
        <v>11</v>
      </c>
      <c r="C177" s="2">
        <f>$C$45</f>
        <v>5</v>
      </c>
      <c r="D177" s="2">
        <f t="shared" si="24"/>
        <v>55</v>
      </c>
      <c r="E177" s="2" t="str">
        <f>CONCATENATE(INDEX($C$39:$C$43,C177), " Min")</f>
        <v>2050 Min</v>
      </c>
      <c r="F177" s="5">
        <f ca="1">MIN(INDEX(choosen!$D$13:$P$317,$D177,F$80)+NOT($G$1)*999999,INDEX(choosen!$T$13:$AF$317,$D177,F$80)+NOT($H$1)*999999,INDEX(choosen!$AJ$13:$AV$317,$D177,F$80)+NOT($I$1)*999999,INDEX(choosen!$AZ$13:$BL$317,$D177,F$80)+NOT($J$1)*999999)</f>
        <v>0.23350000000000001</v>
      </c>
      <c r="G177" s="5">
        <f ca="1">MIN(INDEX(choosen!$D$13:$P$317,$D177,G$80)+NOT($G$1)*999999,INDEX(choosen!$T$13:$AF$317,$D177,G$80)+NOT($H$1)*999999,INDEX(choosen!$AJ$13:$AV$317,$D177,G$80)+NOT($I$1)*999999,INDEX(choosen!$AZ$13:$BL$317,$D177,G$80)+NOT($J$1)*999999)</f>
        <v>0.65100000000000002</v>
      </c>
      <c r="H177" s="5">
        <f ca="1">MIN(INDEX(choosen!$D$13:$P$317,$D177,H$80)+NOT($G$1)*999999,INDEX(choosen!$T$13:$AF$317,$D177,H$80)+NOT($H$1)*999999,INDEX(choosen!$AJ$13:$AV$317,$D177,H$80)+NOT($I$1)*999999,INDEX(choosen!$AZ$13:$BL$317,$D177,H$80)+NOT($J$1)*999999)</f>
        <v>1.1766000000000001</v>
      </c>
      <c r="I177" s="5">
        <f ca="1">MIN(INDEX(choosen!$D$13:$P$317,$D177,I$80)+NOT($G$1)*999999,INDEX(choosen!$T$13:$AF$317,$D177,I$80)+NOT($H$1)*999999,INDEX(choosen!$AJ$13:$AV$317,$D177,I$80)+NOT($I$1)*999999,INDEX(choosen!$AZ$13:$BL$317,$D177,I$80)+NOT($J$1)*999999)</f>
        <v>1.4725999999999999</v>
      </c>
      <c r="J177" s="5">
        <f ca="1">MIN(INDEX(choosen!$D$13:$P$317,$D177,J$80)+NOT($G$1)*999999,INDEX(choosen!$T$13:$AF$317,$D177,J$80)+NOT($H$1)*999999,INDEX(choosen!$AJ$13:$AV$317,$D177,J$80)+NOT($I$1)*999999,INDEX(choosen!$AZ$13:$BL$317,$D177,J$80)+NOT($J$1)*999999)</f>
        <v>1.026</v>
      </c>
      <c r="K177" s="5">
        <f ca="1">MIN(INDEX(choosen!$D$13:$P$317,$D177,K$80)+NOT($G$1)*999999,INDEX(choosen!$T$13:$AF$317,$D177,K$80)+NOT($H$1)*999999,INDEX(choosen!$AJ$13:$AV$317,$D177,K$80)+NOT($I$1)*999999,INDEX(choosen!$AZ$13:$BL$317,$D177,K$80)+NOT($J$1)*999999)</f>
        <v>0.6976</v>
      </c>
      <c r="L177" s="5">
        <f ca="1">MIN(INDEX(choosen!$D$13:$P$317,$D177,L$80)+NOT($G$1)*999999,INDEX(choosen!$T$13:$AF$317,$D177,L$80)+NOT($H$1)*999999,INDEX(choosen!$AJ$13:$AV$317,$D177,L$80)+NOT($I$1)*999999,INDEX(choosen!$AZ$13:$BL$317,$D177,L$80)+NOT($J$1)*999999)</f>
        <v>0.52359999999999995</v>
      </c>
      <c r="M177" s="5">
        <f ca="1">MIN(INDEX(choosen!$D$13:$P$317,$D177,M$80)+NOT($G$1)*999999,INDEX(choosen!$T$13:$AF$317,$D177,M$80)+NOT($H$1)*999999,INDEX(choosen!$AJ$13:$AV$317,$D177,M$80)+NOT($I$1)*999999,INDEX(choosen!$AZ$13:$BL$317,$D177,M$80)+NOT($J$1)*999999)</f>
        <v>0.38179999999999997</v>
      </c>
      <c r="N177" s="5">
        <f ca="1">MIN(INDEX(choosen!$D$13:$P$317,$D177,N$80)+NOT($G$1)*999999,INDEX(choosen!$T$13:$AF$317,$D177,N$80)+NOT($H$1)*999999,INDEX(choosen!$AJ$13:$AV$317,$D177,N$80)+NOT($I$1)*999999,INDEX(choosen!$AZ$13:$BL$317,$D177,N$80)+NOT($J$1)*999999)</f>
        <v>0.27060000000000001</v>
      </c>
      <c r="O177" s="5">
        <f ca="1">MIN(INDEX(choosen!$D$13:$P$317,$D177,O$80)+NOT($G$1)*999999,INDEX(choosen!$T$13:$AF$317,$D177,O$80)+NOT($H$1)*999999,INDEX(choosen!$AJ$13:$AV$317,$D177,O$80)+NOT($I$1)*999999,INDEX(choosen!$AZ$13:$BL$317,$D177,O$80)+NOT($J$1)*999999)</f>
        <v>0.2051</v>
      </c>
      <c r="P177" s="5">
        <f ca="1">MIN(INDEX(choosen!$D$13:$P$317,$D177,P$80)+NOT($G$1)*999999,INDEX(choosen!$T$13:$AF$317,$D177,P$80)+NOT($H$1)*999999,INDEX(choosen!$AJ$13:$AV$317,$D177,P$80)+NOT($I$1)*999999,INDEX(choosen!$AZ$13:$BL$317,$D177,P$80)+NOT($J$1)*999999)</f>
        <v>0.14910000000000001</v>
      </c>
      <c r="Q177" s="5">
        <f ca="1">MIN(INDEX(choosen!$D$13:$P$317,$D177,Q$80)+NOT($G$1)*999999,INDEX(choosen!$T$13:$AF$317,$D177,Q$80)+NOT($H$1)*999999,INDEX(choosen!$AJ$13:$AV$317,$D177,Q$80)+NOT($I$1)*999999,INDEX(choosen!$AZ$13:$BL$317,$D177,Q$80)+NOT($J$1)*999999)</f>
        <v>0.13159999999999999</v>
      </c>
      <c r="R177" s="5">
        <f ca="1">MIN(INDEX(choosen!$D$13:$P$317,$D177,R$80)+NOT($G$1)*999999,INDEX(choosen!$T$13:$AF$317,$D177,R$80)+NOT($H$1)*999999,INDEX(choosen!$AJ$13:$AV$317,$D177,R$80)+NOT($I$1)*999999,INDEX(choosen!$AZ$13:$BL$317,$D177,R$80)+NOT($J$1)*999999)</f>
        <v>6.9191000000000003</v>
      </c>
      <c r="S177" s="6">
        <f ca="1">100*R177/R171</f>
        <v>125.39144617615078</v>
      </c>
      <c r="T177" s="6"/>
      <c r="U177">
        <v>11</v>
      </c>
      <c r="V177">
        <v>5</v>
      </c>
      <c r="W177" s="3"/>
      <c r="X177" s="3"/>
    </row>
    <row r="178" spans="2:24" x14ac:dyDescent="0.25">
      <c r="B178" s="2">
        <v>11</v>
      </c>
      <c r="C178" s="2">
        <f t="shared" ref="C178:C179" si="31">$C$45</f>
        <v>5</v>
      </c>
      <c r="D178" s="2">
        <f t="shared" si="24"/>
        <v>55</v>
      </c>
      <c r="E178" s="2" t="str">
        <f t="shared" ref="E178" si="32">CONCATENATE(INDEX($C$39:$C$43,C178), " Average")</f>
        <v>2050 Average</v>
      </c>
      <c r="F178" s="5">
        <f ca="1">(INDEX(choosen!$D$13:$P$317,$D178,F$80)*$G$1+INDEX(choosen!$T$13:$AF$317,$D178,F$80)*$H$1+INDEX(choosen!$AJ$13:$AV$317,$D178,F$80)*$I$1+INDEX(choosen!$AZ$13:$BL$317,$D178,F$80)*$J$1)/$K$1</f>
        <v>0.49589999999999995</v>
      </c>
      <c r="G178" s="5">
        <f ca="1">(INDEX(choosen!$D$13:$P$317,$D178,G$80)*$G$1+INDEX(choosen!$T$13:$AF$317,$D178,G$80)*$H$1+INDEX(choosen!$AJ$13:$AV$317,$D178,G$80)*$I$1+INDEX(choosen!$AZ$13:$BL$317,$D178,G$80)*$J$1)/$K$1</f>
        <v>1.2798</v>
      </c>
      <c r="H178" s="5">
        <f ca="1">(INDEX(choosen!$D$13:$P$317,$D178,H$80)*$G$1+INDEX(choosen!$T$13:$AF$317,$D178,H$80)*$H$1+INDEX(choosen!$AJ$13:$AV$317,$D178,H$80)*$I$1+INDEX(choosen!$AZ$13:$BL$317,$D178,H$80)*$J$1)/$K$1</f>
        <v>1.7478500000000001</v>
      </c>
      <c r="I178" s="5">
        <f ca="1">(INDEX(choosen!$D$13:$P$317,$D178,I$80)*$G$1+INDEX(choosen!$T$13:$AF$317,$D178,I$80)*$H$1+INDEX(choosen!$AJ$13:$AV$317,$D178,I$80)*$I$1+INDEX(choosen!$AZ$13:$BL$317,$D178,I$80)*$J$1)/$K$1</f>
        <v>1.713775</v>
      </c>
      <c r="J178" s="5">
        <f ca="1">(INDEX(choosen!$D$13:$P$317,$D178,J$80)*$G$1+INDEX(choosen!$T$13:$AF$317,$D178,J$80)*$H$1+INDEX(choosen!$AJ$13:$AV$317,$D178,J$80)*$I$1+INDEX(choosen!$AZ$13:$BL$317,$D178,J$80)*$J$1)/$K$1</f>
        <v>1.206825</v>
      </c>
      <c r="K178" s="5">
        <f ca="1">(INDEX(choosen!$D$13:$P$317,$D178,K$80)*$G$1+INDEX(choosen!$T$13:$AF$317,$D178,K$80)*$H$1+INDEX(choosen!$AJ$13:$AV$317,$D178,K$80)*$I$1+INDEX(choosen!$AZ$13:$BL$317,$D178,K$80)*$J$1)/$K$1</f>
        <v>0.82769999999999999</v>
      </c>
      <c r="L178" s="5">
        <f ca="1">(INDEX(choosen!$D$13:$P$317,$D178,L$80)*$G$1+INDEX(choosen!$T$13:$AF$317,$D178,L$80)*$H$1+INDEX(choosen!$AJ$13:$AV$317,$D178,L$80)*$I$1+INDEX(choosen!$AZ$13:$BL$317,$D178,L$80)*$J$1)/$K$1</f>
        <v>0.62304999999999999</v>
      </c>
      <c r="M178" s="5">
        <f ca="1">(INDEX(choosen!$D$13:$P$317,$D178,M$80)*$G$1+INDEX(choosen!$T$13:$AF$317,$D178,M$80)*$H$1+INDEX(choosen!$AJ$13:$AV$317,$D178,M$80)*$I$1+INDEX(choosen!$AZ$13:$BL$317,$D178,M$80)*$J$1)/$K$1</f>
        <v>0.45562500000000006</v>
      </c>
      <c r="N178" s="5">
        <f ca="1">(INDEX(choosen!$D$13:$P$317,$D178,N$80)*$G$1+INDEX(choosen!$T$13:$AF$317,$D178,N$80)*$H$1+INDEX(choosen!$AJ$13:$AV$317,$D178,N$80)*$I$1+INDEX(choosen!$AZ$13:$BL$317,$D178,N$80)*$J$1)/$K$1</f>
        <v>0.32455000000000001</v>
      </c>
      <c r="O178" s="5">
        <f ca="1">(INDEX(choosen!$D$13:$P$317,$D178,O$80)*$G$1+INDEX(choosen!$T$13:$AF$317,$D178,O$80)*$H$1+INDEX(choosen!$AJ$13:$AV$317,$D178,O$80)*$I$1+INDEX(choosen!$AZ$13:$BL$317,$D178,O$80)*$J$1)/$K$1</f>
        <v>0.24812499999999998</v>
      </c>
      <c r="P178" s="5">
        <f ca="1">(INDEX(choosen!$D$13:$P$317,$D178,P$80)*$G$1+INDEX(choosen!$T$13:$AF$317,$D178,P$80)*$H$1+INDEX(choosen!$AJ$13:$AV$317,$D178,P$80)*$I$1+INDEX(choosen!$AZ$13:$BL$317,$D178,P$80)*$J$1)/$K$1</f>
        <v>0.1845</v>
      </c>
      <c r="Q178" s="5">
        <f ca="1">(INDEX(choosen!$D$13:$P$317,$D178,Q$80)*$G$1+INDEX(choosen!$T$13:$AF$317,$D178,Q$80)*$H$1+INDEX(choosen!$AJ$13:$AV$317,$D178,Q$80)*$I$1+INDEX(choosen!$AZ$13:$BL$317,$D178,Q$80)*$J$1)/$K$1</f>
        <v>0.1739</v>
      </c>
      <c r="R178" s="5">
        <f ca="1">(INDEX(choosen!$D$13:$P$317,$D178,R$80)*$G$1+INDEX(choosen!$T$13:$AF$317,$D178,R$80)*$H$1+INDEX(choosen!$AJ$13:$AV$317,$D178,R$80)*$I$1+INDEX(choosen!$AZ$13:$BL$317,$D178,R$80)*$J$1)/$K$1</f>
        <v>9.281600000000001</v>
      </c>
      <c r="S178" s="7">
        <f ca="1">100*R178/R172</f>
        <v>111.9975384095592</v>
      </c>
      <c r="T178" s="7"/>
      <c r="U178">
        <v>11</v>
      </c>
      <c r="V178">
        <v>5</v>
      </c>
      <c r="W178" s="3"/>
      <c r="X178" s="3"/>
    </row>
    <row r="179" spans="2:24" x14ac:dyDescent="0.25">
      <c r="B179" s="2">
        <v>11</v>
      </c>
      <c r="C179" s="2">
        <f t="shared" si="31"/>
        <v>5</v>
      </c>
      <c r="D179" s="2">
        <f t="shared" si="24"/>
        <v>55</v>
      </c>
      <c r="E179" s="2" t="str">
        <f>CONCATENATE(INDEX($C$39:$C$43,C179), " Max")</f>
        <v>2050 Max</v>
      </c>
      <c r="F179" s="5">
        <f ca="1">MAX(INDEX(choosen!$D$13:$P$317,$D177,F$80)-NOT($G$1)*999999,INDEX(choosen!$T$13:$AF$317,$D177,F$80)-NOT($H$1)*999999,INDEX(choosen!$AJ$13:$AV$317,$D177,F$80)-NOT($I$1)*999999,INDEX(choosen!$AZ$13:$BL$317,$D177,F$80)-NOT($J$1)*999999)</f>
        <v>0.79320000000000002</v>
      </c>
      <c r="G179" s="5">
        <f ca="1">MAX(INDEX(choosen!$D$13:$P$317,$D177,G$80)-NOT($G$1)*999999,INDEX(choosen!$T$13:$AF$317,$D177,G$80)-NOT($H$1)*999999,INDEX(choosen!$AJ$13:$AV$317,$D177,G$80)-NOT($I$1)*999999,INDEX(choosen!$AZ$13:$BL$317,$D177,G$80)-NOT($J$1)*999999)</f>
        <v>1.9246000000000001</v>
      </c>
      <c r="H179" s="5">
        <f ca="1">MAX(INDEX(choosen!$D$13:$P$317,$D177,H$80)-NOT($G$1)*999999,INDEX(choosen!$T$13:$AF$317,$D177,H$80)-NOT($H$1)*999999,INDEX(choosen!$AJ$13:$AV$317,$D177,H$80)-NOT($I$1)*999999,INDEX(choosen!$AZ$13:$BL$317,$D177,H$80)-NOT($J$1)*999999)</f>
        <v>2.1400999999999999</v>
      </c>
      <c r="I179" s="5">
        <f ca="1">MAX(INDEX(choosen!$D$13:$P$317,$D177,I$80)-NOT($G$1)*999999,INDEX(choosen!$T$13:$AF$317,$D177,I$80)-NOT($H$1)*999999,INDEX(choosen!$AJ$13:$AV$317,$D177,I$80)-NOT($I$1)*999999,INDEX(choosen!$AZ$13:$BL$317,$D177,I$80)-NOT($J$1)*999999)</f>
        <v>1.9704999999999999</v>
      </c>
      <c r="J179" s="5">
        <f ca="1">MAX(INDEX(choosen!$D$13:$P$317,$D177,J$80)-NOT($G$1)*999999,INDEX(choosen!$T$13:$AF$317,$D177,J$80)-NOT($H$1)*999999,INDEX(choosen!$AJ$13:$AV$317,$D177,J$80)-NOT($I$1)*999999,INDEX(choosen!$AZ$13:$BL$317,$D177,J$80)-NOT($J$1)*999999)</f>
        <v>1.454</v>
      </c>
      <c r="K179" s="5">
        <f ca="1">MAX(INDEX(choosen!$D$13:$P$317,$D177,K$80)-NOT($G$1)*999999,INDEX(choosen!$T$13:$AF$317,$D177,K$80)-NOT($H$1)*999999,INDEX(choosen!$AJ$13:$AV$317,$D177,K$80)-NOT($I$1)*999999,INDEX(choosen!$AZ$13:$BL$317,$D177,K$80)-NOT($J$1)*999999)</f>
        <v>0.98750000000000004</v>
      </c>
      <c r="L179" s="5">
        <f ca="1">MAX(INDEX(choosen!$D$13:$P$317,$D177,L$80)-NOT($G$1)*999999,INDEX(choosen!$T$13:$AF$317,$D177,L$80)-NOT($H$1)*999999,INDEX(choosen!$AJ$13:$AV$317,$D177,L$80)-NOT($I$1)*999999,INDEX(choosen!$AZ$13:$BL$317,$D177,L$80)-NOT($J$1)*999999)</f>
        <v>0.74139999999999995</v>
      </c>
      <c r="M179" s="5">
        <f ca="1">MAX(INDEX(choosen!$D$13:$P$317,$D177,M$80)-NOT($G$1)*999999,INDEX(choosen!$T$13:$AF$317,$D177,M$80)-NOT($H$1)*999999,INDEX(choosen!$AJ$13:$AV$317,$D177,M$80)-NOT($I$1)*999999,INDEX(choosen!$AZ$13:$BL$317,$D177,M$80)-NOT($J$1)*999999)</f>
        <v>0.54110000000000003</v>
      </c>
      <c r="N179" s="5">
        <f ca="1">MAX(INDEX(choosen!$D$13:$P$317,$D177,N$80)-NOT($G$1)*999999,INDEX(choosen!$T$13:$AF$317,$D177,N$80)-NOT($H$1)*999999,INDEX(choosen!$AJ$13:$AV$317,$D177,N$80)-NOT($I$1)*999999,INDEX(choosen!$AZ$13:$BL$317,$D177,N$80)-NOT($J$1)*999999)</f>
        <v>0.38550000000000001</v>
      </c>
      <c r="O179" s="5">
        <f ca="1">MAX(INDEX(choosen!$D$13:$P$317,$D177,O$80)-NOT($G$1)*999999,INDEX(choosen!$T$13:$AF$317,$D177,O$80)-NOT($H$1)*999999,INDEX(choosen!$AJ$13:$AV$317,$D177,O$80)-NOT($I$1)*999999,INDEX(choosen!$AZ$13:$BL$317,$D177,O$80)-NOT($J$1)*999999)</f>
        <v>0.29530000000000001</v>
      </c>
      <c r="P179" s="5">
        <f ca="1">MAX(INDEX(choosen!$D$13:$P$317,$D177,P$80)-NOT($G$1)*999999,INDEX(choosen!$T$13:$AF$317,$D177,P$80)-NOT($H$1)*999999,INDEX(choosen!$AJ$13:$AV$317,$D177,P$80)-NOT($I$1)*999999,INDEX(choosen!$AZ$13:$BL$317,$D177,P$80)-NOT($J$1)*999999)</f>
        <v>0.2215</v>
      </c>
      <c r="Q179" s="5">
        <f ca="1">MAX(INDEX(choosen!$D$13:$P$317,$D177,Q$80)-NOT($G$1)*999999,INDEX(choosen!$T$13:$AF$317,$D177,Q$80)-NOT($H$1)*999999,INDEX(choosen!$AJ$13:$AV$317,$D177,Q$80)-NOT($I$1)*999999,INDEX(choosen!$AZ$13:$BL$317,$D177,Q$80)-NOT($J$1)*999999)</f>
        <v>0.22220000000000001</v>
      </c>
      <c r="R179" s="5">
        <f ca="1">MAX(INDEX(choosen!$D$13:$P$317,$D177,R$80)-NOT($G$1)*999999,INDEX(choosen!$T$13:$AF$317,$D177,R$80)-NOT($H$1)*999999,INDEX(choosen!$AJ$13:$AV$317,$D177,R$80)-NOT($I$1)*999999,INDEX(choosen!$AZ$13:$BL$317,$D177,R$80)-NOT($J$1)*999999)</f>
        <v>11.0463</v>
      </c>
      <c r="S179" s="6">
        <f ca="1">100*R179/R173</f>
        <v>97.538211583120685</v>
      </c>
      <c r="T179" s="6"/>
      <c r="U179">
        <v>11</v>
      </c>
      <c r="V179">
        <v>5</v>
      </c>
      <c r="W179" s="3"/>
      <c r="X179" s="3"/>
    </row>
    <row r="180" spans="2:24" x14ac:dyDescent="0.25">
      <c r="B180" s="2">
        <v>12</v>
      </c>
      <c r="C180" s="2">
        <v>1</v>
      </c>
      <c r="D180" s="2">
        <f t="shared" si="24"/>
        <v>56</v>
      </c>
      <c r="E180" s="2" t="s">
        <v>130</v>
      </c>
      <c r="F180" s="5">
        <f ca="1">MIN(INDEX(choosen!$D$13:$P$317,$D180,F$80)+NOT($G$1)*999999,INDEX(choosen!$T$13:$AF$317,$D180,F$80)+NOT($H$1)*999999,INDEX(choosen!$AJ$13:$AV$317,$D180,F$80)+NOT($I$1)*999999,INDEX(choosen!$AZ$13:$BL$317,$D180,F$80)+NOT($J$1)*999999)</f>
        <v>1.4892000000000001</v>
      </c>
      <c r="G180" s="5">
        <f ca="1">MIN(INDEX(choosen!$D$13:$P$317,$D180,G$80)+NOT($G$1)*999999,INDEX(choosen!$T$13:$AF$317,$D180,G$80)+NOT($H$1)*999999,INDEX(choosen!$AJ$13:$AV$317,$D180,G$80)+NOT($I$1)*999999,INDEX(choosen!$AZ$13:$BL$317,$D180,G$80)+NOT($J$1)*999999)</f>
        <v>1.5551999999999999</v>
      </c>
      <c r="H180" s="5">
        <f ca="1">MIN(INDEX(choosen!$D$13:$P$317,$D180,H$80)+NOT($G$1)*999999,INDEX(choosen!$T$13:$AF$317,$D180,H$80)+NOT($H$1)*999999,INDEX(choosen!$AJ$13:$AV$317,$D180,H$80)+NOT($I$1)*999999,INDEX(choosen!$AZ$13:$BL$317,$D180,H$80)+NOT($J$1)*999999)</f>
        <v>1.9943</v>
      </c>
      <c r="I180" s="5">
        <f ca="1">MIN(INDEX(choosen!$D$13:$P$317,$D180,I$80)+NOT($G$1)*999999,INDEX(choosen!$T$13:$AF$317,$D180,I$80)+NOT($H$1)*999999,INDEX(choosen!$AJ$13:$AV$317,$D180,I$80)+NOT($I$1)*999999,INDEX(choosen!$AZ$13:$BL$317,$D180,I$80)+NOT($J$1)*999999)</f>
        <v>1.3409</v>
      </c>
      <c r="J180" s="5">
        <f ca="1">MIN(INDEX(choosen!$D$13:$P$317,$D180,J$80)+NOT($G$1)*999999,INDEX(choosen!$T$13:$AF$317,$D180,J$80)+NOT($H$1)*999999,INDEX(choosen!$AJ$13:$AV$317,$D180,J$80)+NOT($I$1)*999999,INDEX(choosen!$AZ$13:$BL$317,$D180,J$80)+NOT($J$1)*999999)</f>
        <v>0.98029999999999995</v>
      </c>
      <c r="K180" s="5">
        <f ca="1">MIN(INDEX(choosen!$D$13:$P$317,$D180,K$80)+NOT($G$1)*999999,INDEX(choosen!$T$13:$AF$317,$D180,K$80)+NOT($H$1)*999999,INDEX(choosen!$AJ$13:$AV$317,$D180,K$80)+NOT($I$1)*999999,INDEX(choosen!$AZ$13:$BL$317,$D180,K$80)+NOT($J$1)*999999)</f>
        <v>0.6139</v>
      </c>
      <c r="L180" s="5">
        <f ca="1">MIN(INDEX(choosen!$D$13:$P$317,$D180,L$80)+NOT($G$1)*999999,INDEX(choosen!$T$13:$AF$317,$D180,L$80)+NOT($H$1)*999999,INDEX(choosen!$AJ$13:$AV$317,$D180,L$80)+NOT($I$1)*999999,INDEX(choosen!$AZ$13:$BL$317,$D180,L$80)+NOT($J$1)*999999)</f>
        <v>0.44440000000000002</v>
      </c>
      <c r="M180" s="5">
        <f ca="1">MIN(INDEX(choosen!$D$13:$P$317,$D180,M$80)+NOT($G$1)*999999,INDEX(choosen!$T$13:$AF$317,$D180,M$80)+NOT($H$1)*999999,INDEX(choosen!$AJ$13:$AV$317,$D180,M$80)+NOT($I$1)*999999,INDEX(choosen!$AZ$13:$BL$317,$D180,M$80)+NOT($J$1)*999999)</f>
        <v>0.30320000000000003</v>
      </c>
      <c r="N180" s="5">
        <f ca="1">MIN(INDEX(choosen!$D$13:$P$317,$D180,N$80)+NOT($G$1)*999999,INDEX(choosen!$T$13:$AF$317,$D180,N$80)+NOT($H$1)*999999,INDEX(choosen!$AJ$13:$AV$317,$D180,N$80)+NOT($I$1)*999999,INDEX(choosen!$AZ$13:$BL$317,$D180,N$80)+NOT($J$1)*999999)</f>
        <v>0.2079</v>
      </c>
      <c r="O180" s="5">
        <f ca="1">MIN(INDEX(choosen!$D$13:$P$317,$D180,O$80)+NOT($G$1)*999999,INDEX(choosen!$T$13:$AF$317,$D180,O$80)+NOT($H$1)*999999,INDEX(choosen!$AJ$13:$AV$317,$D180,O$80)+NOT($I$1)*999999,INDEX(choosen!$AZ$13:$BL$317,$D180,O$80)+NOT($J$1)*999999)</f>
        <v>0.1411</v>
      </c>
      <c r="P180" s="5">
        <f ca="1">MIN(INDEX(choosen!$D$13:$P$317,$D180,P$80)+NOT($G$1)*999999,INDEX(choosen!$T$13:$AF$317,$D180,P$80)+NOT($H$1)*999999,INDEX(choosen!$AJ$13:$AV$317,$D180,P$80)+NOT($I$1)*999999,INDEX(choosen!$AZ$13:$BL$317,$D180,P$80)+NOT($J$1)*999999)</f>
        <v>6.8199999999999997E-2</v>
      </c>
      <c r="Q180" s="5">
        <f ca="1">MIN(INDEX(choosen!$D$13:$P$317,$D180,Q$80)+NOT($G$1)*999999,INDEX(choosen!$T$13:$AF$317,$D180,Q$80)+NOT($H$1)*999999,INDEX(choosen!$AJ$13:$AV$317,$D180,Q$80)+NOT($I$1)*999999,INDEX(choosen!$AZ$13:$BL$317,$D180,Q$80)+NOT($J$1)*999999)</f>
        <v>0.36280000000000001</v>
      </c>
      <c r="R180" s="5">
        <f ca="1">MIN(INDEX(choosen!$D$13:$P$317,$D180,R$80)+NOT($G$1)*999999,INDEX(choosen!$T$13:$AF$317,$D180,R$80)+NOT($H$1)*999999,INDEX(choosen!$AJ$13:$AV$317,$D180,R$80)+NOT($I$1)*999999,INDEX(choosen!$AZ$13:$BL$317,$D180,R$80)+NOT($J$1)*999999)</f>
        <v>9.8267999999999986</v>
      </c>
      <c r="S180" s="6"/>
      <c r="T180" s="6"/>
      <c r="U180">
        <v>12</v>
      </c>
      <c r="V180">
        <v>1</v>
      </c>
      <c r="W180" s="3"/>
      <c r="X180" s="3"/>
    </row>
    <row r="181" spans="2:24" x14ac:dyDescent="0.25">
      <c r="B181" s="2">
        <v>12</v>
      </c>
      <c r="C181" s="2">
        <v>1</v>
      </c>
      <c r="D181" s="2">
        <f t="shared" si="24"/>
        <v>56</v>
      </c>
      <c r="E181" s="2" t="s">
        <v>125</v>
      </c>
      <c r="F181" s="5">
        <f ca="1">(INDEX(choosen!$D$13:$P$317,$D181,F$80)*$G$1+INDEX(choosen!$T$13:$AF$317,$D181,F$80)*$H$1+INDEX(choosen!$AJ$13:$AV$317,$D181,F$80)*$I$1+INDEX(choosen!$AZ$13:$BL$317,$D181,F$80)*$J$1)/$K$1</f>
        <v>1.7993250000000003</v>
      </c>
      <c r="G181" s="5">
        <f ca="1">(INDEX(choosen!$D$13:$P$317,$D181,G$80)*$G$1+INDEX(choosen!$T$13:$AF$317,$D181,G$80)*$H$1+INDEX(choosen!$AJ$13:$AV$317,$D181,G$80)*$I$1+INDEX(choosen!$AZ$13:$BL$317,$D181,G$80)*$J$1)/$K$1</f>
        <v>2.2290749999999999</v>
      </c>
      <c r="H181" s="5">
        <f ca="1">(INDEX(choosen!$D$13:$P$317,$D181,H$80)*$G$1+INDEX(choosen!$T$13:$AF$317,$D181,H$80)*$H$1+INDEX(choosen!$AJ$13:$AV$317,$D181,H$80)*$I$1+INDEX(choosen!$AZ$13:$BL$317,$D181,H$80)*$J$1)/$K$1</f>
        <v>2.9573999999999998</v>
      </c>
      <c r="I181" s="5">
        <f ca="1">(INDEX(choosen!$D$13:$P$317,$D181,I$80)*$G$1+INDEX(choosen!$T$13:$AF$317,$D181,I$80)*$H$1+INDEX(choosen!$AJ$13:$AV$317,$D181,I$80)*$I$1+INDEX(choosen!$AZ$13:$BL$317,$D181,I$80)*$J$1)/$K$1</f>
        <v>1.9878749999999998</v>
      </c>
      <c r="J181" s="5">
        <f ca="1">(INDEX(choosen!$D$13:$P$317,$D181,J$80)*$G$1+INDEX(choosen!$T$13:$AF$317,$D181,J$80)*$H$1+INDEX(choosen!$AJ$13:$AV$317,$D181,J$80)*$I$1+INDEX(choosen!$AZ$13:$BL$317,$D181,J$80)*$J$1)/$K$1</f>
        <v>1.342425</v>
      </c>
      <c r="K181" s="5">
        <f ca="1">(INDEX(choosen!$D$13:$P$317,$D181,K$80)*$G$1+INDEX(choosen!$T$13:$AF$317,$D181,K$80)*$H$1+INDEX(choosen!$AJ$13:$AV$317,$D181,K$80)*$I$1+INDEX(choosen!$AZ$13:$BL$317,$D181,K$80)*$J$1)/$K$1</f>
        <v>0.90817500000000007</v>
      </c>
      <c r="L181" s="5">
        <f ca="1">(INDEX(choosen!$D$13:$P$317,$D181,L$80)*$G$1+INDEX(choosen!$T$13:$AF$317,$D181,L$80)*$H$1+INDEX(choosen!$AJ$13:$AV$317,$D181,L$80)*$I$1+INDEX(choosen!$AZ$13:$BL$317,$D181,L$80)*$J$1)/$K$1</f>
        <v>0.67422499999999996</v>
      </c>
      <c r="M181" s="5">
        <f ca="1">(INDEX(choosen!$D$13:$P$317,$D181,M$80)*$G$1+INDEX(choosen!$T$13:$AF$317,$D181,M$80)*$H$1+INDEX(choosen!$AJ$13:$AV$317,$D181,M$80)*$I$1+INDEX(choosen!$AZ$13:$BL$317,$D181,M$80)*$J$1)/$K$1</f>
        <v>0.47035000000000005</v>
      </c>
      <c r="N181" s="5">
        <f ca="1">(INDEX(choosen!$D$13:$P$317,$D181,N$80)*$G$1+INDEX(choosen!$T$13:$AF$317,$D181,N$80)*$H$1+INDEX(choosen!$AJ$13:$AV$317,$D181,N$80)*$I$1+INDEX(choosen!$AZ$13:$BL$317,$D181,N$80)*$J$1)/$K$1</f>
        <v>0.30887500000000001</v>
      </c>
      <c r="O181" s="5">
        <f ca="1">(INDEX(choosen!$D$13:$P$317,$D181,O$80)*$G$1+INDEX(choosen!$T$13:$AF$317,$D181,O$80)*$H$1+INDEX(choosen!$AJ$13:$AV$317,$D181,O$80)*$I$1+INDEX(choosen!$AZ$13:$BL$317,$D181,O$80)*$J$1)/$K$1</f>
        <v>0.2167</v>
      </c>
      <c r="P181" s="5">
        <f ca="1">(INDEX(choosen!$D$13:$P$317,$D181,P$80)*$G$1+INDEX(choosen!$T$13:$AF$317,$D181,P$80)*$H$1+INDEX(choosen!$AJ$13:$AV$317,$D181,P$80)*$I$1+INDEX(choosen!$AZ$13:$BL$317,$D181,P$80)*$J$1)/$K$1</f>
        <v>0.18967500000000001</v>
      </c>
      <c r="Q181" s="5">
        <f ca="1">(INDEX(choosen!$D$13:$P$317,$D181,Q$80)*$G$1+INDEX(choosen!$T$13:$AF$317,$D181,Q$80)*$H$1+INDEX(choosen!$AJ$13:$AV$317,$D181,Q$80)*$I$1+INDEX(choosen!$AZ$13:$BL$317,$D181,Q$80)*$J$1)/$K$1</f>
        <v>0.74122500000000002</v>
      </c>
      <c r="R181" s="5">
        <f ca="1">(INDEX(choosen!$D$13:$P$317,$D181,R$80)*$G$1+INDEX(choosen!$T$13:$AF$317,$D181,R$80)*$H$1+INDEX(choosen!$AJ$13:$AV$317,$D181,R$80)*$I$1+INDEX(choosen!$AZ$13:$BL$317,$D181,R$80)*$J$1)/$K$1</f>
        <v>13.825325000000001</v>
      </c>
      <c r="S181" s="6"/>
      <c r="T181" s="6"/>
      <c r="U181">
        <v>12</v>
      </c>
      <c r="V181">
        <v>1</v>
      </c>
      <c r="W181" s="3"/>
      <c r="X181" s="3"/>
    </row>
    <row r="182" spans="2:24" x14ac:dyDescent="0.25">
      <c r="B182" s="2">
        <v>12</v>
      </c>
      <c r="C182" s="2">
        <v>1</v>
      </c>
      <c r="D182" s="2">
        <f t="shared" si="24"/>
        <v>56</v>
      </c>
      <c r="E182" s="2" t="s">
        <v>131</v>
      </c>
      <c r="F182" s="5">
        <f ca="1">MAX(INDEX(choosen!$D$13:$P$317,$D180,F$80)-NOT($G$1)*999999,INDEX(choosen!$T$13:$AF$317,$D180,F$80)-NOT($H$1)*999999,INDEX(choosen!$AJ$13:$AV$317,$D180,F$80)-NOT($I$1)*999999,INDEX(choosen!$AZ$13:$BL$317,$D180,F$80)-NOT($J$1)*999999)</f>
        <v>2.1613000000000002</v>
      </c>
      <c r="G182" s="5">
        <f ca="1">MAX(INDEX(choosen!$D$13:$P$317,$D180,G$80)-NOT($G$1)*999999,INDEX(choosen!$T$13:$AF$317,$D180,G$80)-NOT($H$1)*999999,INDEX(choosen!$AJ$13:$AV$317,$D180,G$80)-NOT($I$1)*999999,INDEX(choosen!$AZ$13:$BL$317,$D180,G$80)-NOT($J$1)*999999)</f>
        <v>3.1168999999999998</v>
      </c>
      <c r="H182" s="5">
        <f ca="1">MAX(INDEX(choosen!$D$13:$P$317,$D180,H$80)-NOT($G$1)*999999,INDEX(choosen!$T$13:$AF$317,$D180,H$80)-NOT($H$1)*999999,INDEX(choosen!$AJ$13:$AV$317,$D180,H$80)-NOT($I$1)*999999,INDEX(choosen!$AZ$13:$BL$317,$D180,H$80)-NOT($J$1)*999999)</f>
        <v>4.0359999999999996</v>
      </c>
      <c r="I182" s="5">
        <f ca="1">MAX(INDEX(choosen!$D$13:$P$317,$D180,I$80)-NOT($G$1)*999999,INDEX(choosen!$T$13:$AF$317,$D180,I$80)-NOT($H$1)*999999,INDEX(choosen!$AJ$13:$AV$317,$D180,I$80)-NOT($I$1)*999999,INDEX(choosen!$AZ$13:$BL$317,$D180,I$80)-NOT($J$1)*999999)</f>
        <v>2.4923999999999999</v>
      </c>
      <c r="J182" s="5">
        <f ca="1">MAX(INDEX(choosen!$D$13:$P$317,$D180,J$80)-NOT($G$1)*999999,INDEX(choosen!$T$13:$AF$317,$D180,J$80)-NOT($H$1)*999999,INDEX(choosen!$AJ$13:$AV$317,$D180,J$80)-NOT($I$1)*999999,INDEX(choosen!$AZ$13:$BL$317,$D180,J$80)-NOT($J$1)*999999)</f>
        <v>1.6465000000000001</v>
      </c>
      <c r="K182" s="5">
        <f ca="1">MAX(INDEX(choosen!$D$13:$P$317,$D180,K$80)-NOT($G$1)*999999,INDEX(choosen!$T$13:$AF$317,$D180,K$80)-NOT($H$1)*999999,INDEX(choosen!$AJ$13:$AV$317,$D180,K$80)-NOT($I$1)*999999,INDEX(choosen!$AZ$13:$BL$317,$D180,K$80)-NOT($J$1)*999999)</f>
        <v>1.1671</v>
      </c>
      <c r="L182" s="5">
        <f ca="1">MAX(INDEX(choosen!$D$13:$P$317,$D180,L$80)-NOT($G$1)*999999,INDEX(choosen!$T$13:$AF$317,$D180,L$80)-NOT($H$1)*999999,INDEX(choosen!$AJ$13:$AV$317,$D180,L$80)-NOT($I$1)*999999,INDEX(choosen!$AZ$13:$BL$317,$D180,L$80)-NOT($J$1)*999999)</f>
        <v>0.86550000000000005</v>
      </c>
      <c r="M182" s="5">
        <f ca="1">MAX(INDEX(choosen!$D$13:$P$317,$D180,M$80)-NOT($G$1)*999999,INDEX(choosen!$T$13:$AF$317,$D180,M$80)-NOT($H$1)*999999,INDEX(choosen!$AJ$13:$AV$317,$D180,M$80)-NOT($I$1)*999999,INDEX(choosen!$AZ$13:$BL$317,$D180,M$80)-NOT($J$1)*999999)</f>
        <v>0.62150000000000005</v>
      </c>
      <c r="N182" s="5">
        <f ca="1">MAX(INDEX(choosen!$D$13:$P$317,$D180,N$80)-NOT($G$1)*999999,INDEX(choosen!$T$13:$AF$317,$D180,N$80)-NOT($H$1)*999999,INDEX(choosen!$AJ$13:$AV$317,$D180,N$80)-NOT($I$1)*999999,INDEX(choosen!$AZ$13:$BL$317,$D180,N$80)-NOT($J$1)*999999)</f>
        <v>0.40189999999999998</v>
      </c>
      <c r="O182" s="5">
        <f ca="1">MAX(INDEX(choosen!$D$13:$P$317,$D180,O$80)-NOT($G$1)*999999,INDEX(choosen!$T$13:$AF$317,$D180,O$80)-NOT($H$1)*999999,INDEX(choosen!$AJ$13:$AV$317,$D180,O$80)-NOT($I$1)*999999,INDEX(choosen!$AZ$13:$BL$317,$D180,O$80)-NOT($J$1)*999999)</f>
        <v>0.2959</v>
      </c>
      <c r="P182" s="5">
        <f ca="1">MAX(INDEX(choosen!$D$13:$P$317,$D180,P$80)-NOT($G$1)*999999,INDEX(choosen!$T$13:$AF$317,$D180,P$80)-NOT($H$1)*999999,INDEX(choosen!$AJ$13:$AV$317,$D180,P$80)-NOT($I$1)*999999,INDEX(choosen!$AZ$13:$BL$317,$D180,P$80)-NOT($J$1)*999999)</f>
        <v>0.26490000000000002</v>
      </c>
      <c r="Q182" s="5">
        <f ca="1">MAX(INDEX(choosen!$D$13:$P$317,$D180,Q$80)-NOT($G$1)*999999,INDEX(choosen!$T$13:$AF$317,$D180,Q$80)-NOT($H$1)*999999,INDEX(choosen!$AJ$13:$AV$317,$D180,Q$80)-NOT($I$1)*999999,INDEX(choosen!$AZ$13:$BL$317,$D180,Q$80)-NOT($J$1)*999999)</f>
        <v>1.1489</v>
      </c>
      <c r="R182" s="5">
        <f ca="1">MAX(INDEX(choosen!$D$13:$P$317,$D180,R$80)-NOT($G$1)*999999,INDEX(choosen!$T$13:$AF$317,$D180,R$80)-NOT($H$1)*999999,INDEX(choosen!$AJ$13:$AV$317,$D180,R$80)-NOT($I$1)*999999,INDEX(choosen!$AZ$13:$BL$317,$D180,R$80)-NOT($J$1)*999999)</f>
        <v>17.361799999999999</v>
      </c>
      <c r="S182" s="6"/>
      <c r="T182" s="6"/>
      <c r="U182">
        <v>12</v>
      </c>
      <c r="V182">
        <v>1</v>
      </c>
      <c r="W182" s="3"/>
      <c r="X182" s="3"/>
    </row>
    <row r="183" spans="2:24" x14ac:dyDescent="0.25">
      <c r="B183" s="2">
        <v>12</v>
      </c>
      <c r="C183" s="2">
        <v>3</v>
      </c>
      <c r="D183" s="2">
        <f t="shared" si="24"/>
        <v>58</v>
      </c>
      <c r="E183" s="2" t="s">
        <v>132</v>
      </c>
      <c r="F183" s="5">
        <f ca="1">MIN(INDEX(choosen!$D$13:$P$317,$D183,F$80)+NOT($G$1)*999999,INDEX(choosen!$T$13:$AF$317,$D183,F$80)+NOT($H$1)*999999,INDEX(choosen!$AJ$13:$AV$317,$D183,F$80)+NOT($I$1)*999999,INDEX(choosen!$AZ$13:$BL$317,$D183,F$80)+NOT($J$1)*999999)</f>
        <v>1.8942000000000001</v>
      </c>
      <c r="G183" s="5">
        <f ca="1">MIN(INDEX(choosen!$D$13:$P$317,$D183,G$80)+NOT($G$1)*999999,INDEX(choosen!$T$13:$AF$317,$D183,G$80)+NOT($H$1)*999999,INDEX(choosen!$AJ$13:$AV$317,$D183,G$80)+NOT($I$1)*999999,INDEX(choosen!$AZ$13:$BL$317,$D183,G$80)+NOT($J$1)*999999)</f>
        <v>2.2115999999999998</v>
      </c>
      <c r="H183" s="5">
        <f ca="1">MIN(INDEX(choosen!$D$13:$P$317,$D183,H$80)+NOT($G$1)*999999,INDEX(choosen!$T$13:$AF$317,$D183,H$80)+NOT($H$1)*999999,INDEX(choosen!$AJ$13:$AV$317,$D183,H$80)+NOT($I$1)*999999,INDEX(choosen!$AZ$13:$BL$317,$D183,H$80)+NOT($J$1)*999999)</f>
        <v>2.5785999999999998</v>
      </c>
      <c r="I183" s="5">
        <f ca="1">MIN(INDEX(choosen!$D$13:$P$317,$D183,I$80)+NOT($G$1)*999999,INDEX(choosen!$T$13:$AF$317,$D183,I$80)+NOT($H$1)*999999,INDEX(choosen!$AJ$13:$AV$317,$D183,I$80)+NOT($I$1)*999999,INDEX(choosen!$AZ$13:$BL$317,$D183,I$80)+NOT($J$1)*999999)</f>
        <v>1.7805</v>
      </c>
      <c r="J183" s="5">
        <f ca="1">MIN(INDEX(choosen!$D$13:$P$317,$D183,J$80)+NOT($G$1)*999999,INDEX(choosen!$T$13:$AF$317,$D183,J$80)+NOT($H$1)*999999,INDEX(choosen!$AJ$13:$AV$317,$D183,J$80)+NOT($I$1)*999999,INDEX(choosen!$AZ$13:$BL$317,$D183,J$80)+NOT($J$1)*999999)</f>
        <v>1.2208000000000001</v>
      </c>
      <c r="K183" s="5">
        <f ca="1">MIN(INDEX(choosen!$D$13:$P$317,$D183,K$80)+NOT($G$1)*999999,INDEX(choosen!$T$13:$AF$317,$D183,K$80)+NOT($H$1)*999999,INDEX(choosen!$AJ$13:$AV$317,$D183,K$80)+NOT($I$1)*999999,INDEX(choosen!$AZ$13:$BL$317,$D183,K$80)+NOT($J$1)*999999)</f>
        <v>0.82369999999999999</v>
      </c>
      <c r="L183" s="5">
        <f ca="1">MIN(INDEX(choosen!$D$13:$P$317,$D183,L$80)+NOT($G$1)*999999,INDEX(choosen!$T$13:$AF$317,$D183,L$80)+NOT($H$1)*999999,INDEX(choosen!$AJ$13:$AV$317,$D183,L$80)+NOT($I$1)*999999,INDEX(choosen!$AZ$13:$BL$317,$D183,L$80)+NOT($J$1)*999999)</f>
        <v>0.62829999999999997</v>
      </c>
      <c r="M183" s="5">
        <f ca="1">MIN(INDEX(choosen!$D$13:$P$317,$D183,M$80)+NOT($G$1)*999999,INDEX(choosen!$T$13:$AF$317,$D183,M$80)+NOT($H$1)*999999,INDEX(choosen!$AJ$13:$AV$317,$D183,M$80)+NOT($I$1)*999999,INDEX(choosen!$AZ$13:$BL$317,$D183,M$80)+NOT($J$1)*999999)</f>
        <v>0.43180000000000002</v>
      </c>
      <c r="N183" s="5">
        <f ca="1">MIN(INDEX(choosen!$D$13:$P$317,$D183,N$80)+NOT($G$1)*999999,INDEX(choosen!$T$13:$AF$317,$D183,N$80)+NOT($H$1)*999999,INDEX(choosen!$AJ$13:$AV$317,$D183,N$80)+NOT($I$1)*999999,INDEX(choosen!$AZ$13:$BL$317,$D183,N$80)+NOT($J$1)*999999)</f>
        <v>0.28410000000000002</v>
      </c>
      <c r="O183" s="5">
        <f ca="1">MIN(INDEX(choosen!$D$13:$P$317,$D183,O$80)+NOT($G$1)*999999,INDEX(choosen!$T$13:$AF$317,$D183,O$80)+NOT($H$1)*999999,INDEX(choosen!$AJ$13:$AV$317,$D183,O$80)+NOT($I$1)*999999,INDEX(choosen!$AZ$13:$BL$317,$D183,O$80)+NOT($J$1)*999999)</f>
        <v>0.18049999999999999</v>
      </c>
      <c r="P183" s="5">
        <f ca="1">MIN(INDEX(choosen!$D$13:$P$317,$D183,P$80)+NOT($G$1)*999999,INDEX(choosen!$T$13:$AF$317,$D183,P$80)+NOT($H$1)*999999,INDEX(choosen!$AJ$13:$AV$317,$D183,P$80)+NOT($I$1)*999999,INDEX(choosen!$AZ$13:$BL$317,$D183,P$80)+NOT($J$1)*999999)</f>
        <v>0.13350000000000001</v>
      </c>
      <c r="Q183" s="5">
        <f ca="1">MIN(INDEX(choosen!$D$13:$P$317,$D183,Q$80)+NOT($G$1)*999999,INDEX(choosen!$T$13:$AF$317,$D183,Q$80)+NOT($H$1)*999999,INDEX(choosen!$AJ$13:$AV$317,$D183,Q$80)+NOT($I$1)*999999,INDEX(choosen!$AZ$13:$BL$317,$D183,Q$80)+NOT($J$1)*999999)</f>
        <v>0.51139999999999997</v>
      </c>
      <c r="R183" s="5">
        <f ca="1">MIN(INDEX(choosen!$D$13:$P$317,$D183,R$80)+NOT($G$1)*999999,INDEX(choosen!$T$13:$AF$317,$D183,R$80)+NOT($H$1)*999999,INDEX(choosen!$AJ$13:$AV$317,$D183,R$80)+NOT($I$1)*999999,INDEX(choosen!$AZ$13:$BL$317,$D183,R$80)+NOT($J$1)*999999)</f>
        <v>12.711100000000002</v>
      </c>
      <c r="S183" s="6"/>
      <c r="T183" s="6"/>
      <c r="U183">
        <v>12</v>
      </c>
      <c r="V183">
        <v>3</v>
      </c>
      <c r="W183" s="3"/>
      <c r="X183" s="3"/>
    </row>
    <row r="184" spans="2:24" x14ac:dyDescent="0.25">
      <c r="B184" s="2">
        <v>12</v>
      </c>
      <c r="C184" s="2">
        <v>3</v>
      </c>
      <c r="D184" s="2">
        <f t="shared" si="24"/>
        <v>58</v>
      </c>
      <c r="E184" s="2" t="s">
        <v>133</v>
      </c>
      <c r="F184" s="5">
        <f ca="1">(INDEX(choosen!$D$13:$P$317,$D184,F$80)*$G$1+INDEX(choosen!$T$13:$AF$317,$D184,F$80)*$H$1+INDEX(choosen!$AJ$13:$AV$317,$D184,F$80)*$I$1+INDEX(choosen!$AZ$13:$BL$317,$D184,F$80)*$J$1)/$K$1</f>
        <v>2.2017250000000002</v>
      </c>
      <c r="G184" s="5">
        <f ca="1">(INDEX(choosen!$D$13:$P$317,$D184,G$80)*$G$1+INDEX(choosen!$T$13:$AF$317,$D184,G$80)*$H$1+INDEX(choosen!$AJ$13:$AV$317,$D184,G$80)*$I$1+INDEX(choosen!$AZ$13:$BL$317,$D184,G$80)*$J$1)/$K$1</f>
        <v>3.3253499999999994</v>
      </c>
      <c r="H184" s="5">
        <f ca="1">(INDEX(choosen!$D$13:$P$317,$D184,H$80)*$G$1+INDEX(choosen!$T$13:$AF$317,$D184,H$80)*$H$1+INDEX(choosen!$AJ$13:$AV$317,$D184,H$80)*$I$1+INDEX(choosen!$AZ$13:$BL$317,$D184,H$80)*$J$1)/$K$1</f>
        <v>3.0526249999999999</v>
      </c>
      <c r="I184" s="5">
        <f ca="1">(INDEX(choosen!$D$13:$P$317,$D184,I$80)*$G$1+INDEX(choosen!$T$13:$AF$317,$D184,I$80)*$H$1+INDEX(choosen!$AJ$13:$AV$317,$D184,I$80)*$I$1+INDEX(choosen!$AZ$13:$BL$317,$D184,I$80)*$J$1)/$K$1</f>
        <v>2.1528999999999998</v>
      </c>
      <c r="J184" s="5">
        <f ca="1">(INDEX(choosen!$D$13:$P$317,$D184,J$80)*$G$1+INDEX(choosen!$T$13:$AF$317,$D184,J$80)*$H$1+INDEX(choosen!$AJ$13:$AV$317,$D184,J$80)*$I$1+INDEX(choosen!$AZ$13:$BL$317,$D184,J$80)*$J$1)/$K$1</f>
        <v>1.4968249999999999</v>
      </c>
      <c r="K184" s="5">
        <f ca="1">(INDEX(choosen!$D$13:$P$317,$D184,K$80)*$G$1+INDEX(choosen!$T$13:$AF$317,$D184,K$80)*$H$1+INDEX(choosen!$AJ$13:$AV$317,$D184,K$80)*$I$1+INDEX(choosen!$AZ$13:$BL$317,$D184,K$80)*$J$1)/$K$1</f>
        <v>1.0526249999999999</v>
      </c>
      <c r="L184" s="5">
        <f ca="1">(INDEX(choosen!$D$13:$P$317,$D184,L$80)*$G$1+INDEX(choosen!$T$13:$AF$317,$D184,L$80)*$H$1+INDEX(choosen!$AJ$13:$AV$317,$D184,L$80)*$I$1+INDEX(choosen!$AZ$13:$BL$317,$D184,L$80)*$J$1)/$K$1</f>
        <v>0.788775</v>
      </c>
      <c r="M184" s="5">
        <f ca="1">(INDEX(choosen!$D$13:$P$317,$D184,M$80)*$G$1+INDEX(choosen!$T$13:$AF$317,$D184,M$80)*$H$1+INDEX(choosen!$AJ$13:$AV$317,$D184,M$80)*$I$1+INDEX(choosen!$AZ$13:$BL$317,$D184,M$80)*$J$1)/$K$1</f>
        <v>0.55159999999999998</v>
      </c>
      <c r="N184" s="5">
        <f ca="1">(INDEX(choosen!$D$13:$P$317,$D184,N$80)*$G$1+INDEX(choosen!$T$13:$AF$317,$D184,N$80)*$H$1+INDEX(choosen!$AJ$13:$AV$317,$D184,N$80)*$I$1+INDEX(choosen!$AZ$13:$BL$317,$D184,N$80)*$J$1)/$K$1</f>
        <v>0.36094999999999999</v>
      </c>
      <c r="O184" s="5">
        <f ca="1">(INDEX(choosen!$D$13:$P$317,$D184,O$80)*$G$1+INDEX(choosen!$T$13:$AF$317,$D184,O$80)*$H$1+INDEX(choosen!$AJ$13:$AV$317,$D184,O$80)*$I$1+INDEX(choosen!$AZ$13:$BL$317,$D184,O$80)*$J$1)/$K$1</f>
        <v>0.25054999999999994</v>
      </c>
      <c r="P184" s="5">
        <f ca="1">(INDEX(choosen!$D$13:$P$317,$D184,P$80)*$G$1+INDEX(choosen!$T$13:$AF$317,$D184,P$80)*$H$1+INDEX(choosen!$AJ$13:$AV$317,$D184,P$80)*$I$1+INDEX(choosen!$AZ$13:$BL$317,$D184,P$80)*$J$1)/$K$1</f>
        <v>0.22572500000000001</v>
      </c>
      <c r="Q184" s="5">
        <f ca="1">(INDEX(choosen!$D$13:$P$317,$D184,Q$80)*$G$1+INDEX(choosen!$T$13:$AF$317,$D184,Q$80)*$H$1+INDEX(choosen!$AJ$13:$AV$317,$D184,Q$80)*$I$1+INDEX(choosen!$AZ$13:$BL$317,$D184,Q$80)*$J$1)/$K$1</f>
        <v>0.78569999999999995</v>
      </c>
      <c r="R184" s="5">
        <f ca="1">(INDEX(choosen!$D$13:$P$317,$D184,R$80)*$G$1+INDEX(choosen!$T$13:$AF$317,$D184,R$80)*$H$1+INDEX(choosen!$AJ$13:$AV$317,$D184,R$80)*$I$1+INDEX(choosen!$AZ$13:$BL$317,$D184,R$80)*$J$1)/$K$1</f>
        <v>16.245350000000002</v>
      </c>
      <c r="S184" s="6"/>
      <c r="T184" s="6"/>
      <c r="U184">
        <v>12</v>
      </c>
      <c r="V184">
        <v>3</v>
      </c>
      <c r="W184" s="3"/>
      <c r="X184" s="3"/>
    </row>
    <row r="185" spans="2:24" x14ac:dyDescent="0.25">
      <c r="B185" s="2">
        <v>12</v>
      </c>
      <c r="C185" s="2">
        <v>3</v>
      </c>
      <c r="D185" s="2">
        <f t="shared" si="24"/>
        <v>58</v>
      </c>
      <c r="E185" s="2" t="s">
        <v>134</v>
      </c>
      <c r="F185" s="5">
        <f ca="1">MAX(INDEX(choosen!$D$13:$P$317,$D183,F$80)-NOT($G$1)*999999,INDEX(choosen!$T$13:$AF$317,$D183,F$80)-NOT($H$1)*999999,INDEX(choosen!$AJ$13:$AV$317,$D183,F$80)-NOT($I$1)*999999,INDEX(choosen!$AZ$13:$BL$317,$D183,F$80)-NOT($J$1)*999999)</f>
        <v>2.6978</v>
      </c>
      <c r="G185" s="5">
        <f ca="1">MAX(INDEX(choosen!$D$13:$P$317,$D183,G$80)-NOT($G$1)*999999,INDEX(choosen!$T$13:$AF$317,$D183,G$80)-NOT($H$1)*999999,INDEX(choosen!$AJ$13:$AV$317,$D183,G$80)-NOT($I$1)*999999,INDEX(choosen!$AZ$13:$BL$317,$D183,G$80)-NOT($J$1)*999999)</f>
        <v>4.5058999999999996</v>
      </c>
      <c r="H185" s="5">
        <f ca="1">MAX(INDEX(choosen!$D$13:$P$317,$D183,H$80)-NOT($G$1)*999999,INDEX(choosen!$T$13:$AF$317,$D183,H$80)-NOT($H$1)*999999,INDEX(choosen!$AJ$13:$AV$317,$D183,H$80)-NOT($I$1)*999999,INDEX(choosen!$AZ$13:$BL$317,$D183,H$80)-NOT($J$1)*999999)</f>
        <v>3.3546999999999998</v>
      </c>
      <c r="I185" s="5">
        <f ca="1">MAX(INDEX(choosen!$D$13:$P$317,$D183,I$80)-NOT($G$1)*999999,INDEX(choosen!$T$13:$AF$317,$D183,I$80)-NOT($H$1)*999999,INDEX(choosen!$AJ$13:$AV$317,$D183,I$80)-NOT($I$1)*999999,INDEX(choosen!$AZ$13:$BL$317,$D183,I$80)-NOT($J$1)*999999)</f>
        <v>2.4773999999999998</v>
      </c>
      <c r="J185" s="5">
        <f ca="1">MAX(INDEX(choosen!$D$13:$P$317,$D183,J$80)-NOT($G$1)*999999,INDEX(choosen!$T$13:$AF$317,$D183,J$80)-NOT($H$1)*999999,INDEX(choosen!$AJ$13:$AV$317,$D183,J$80)-NOT($I$1)*999999,INDEX(choosen!$AZ$13:$BL$317,$D183,J$80)-NOT($J$1)*999999)</f>
        <v>1.7726999999999999</v>
      </c>
      <c r="K185" s="5">
        <f ca="1">MAX(INDEX(choosen!$D$13:$P$317,$D183,K$80)-NOT($G$1)*999999,INDEX(choosen!$T$13:$AF$317,$D183,K$80)-NOT($H$1)*999999,INDEX(choosen!$AJ$13:$AV$317,$D183,K$80)-NOT($I$1)*999999,INDEX(choosen!$AZ$13:$BL$317,$D183,K$80)-NOT($J$1)*999999)</f>
        <v>1.2454000000000001</v>
      </c>
      <c r="L185" s="5">
        <f ca="1">MAX(INDEX(choosen!$D$13:$P$317,$D183,L$80)-NOT($G$1)*999999,INDEX(choosen!$T$13:$AF$317,$D183,L$80)-NOT($H$1)*999999,INDEX(choosen!$AJ$13:$AV$317,$D183,L$80)-NOT($I$1)*999999,INDEX(choosen!$AZ$13:$BL$317,$D183,L$80)-NOT($J$1)*999999)</f>
        <v>0.93310000000000004</v>
      </c>
      <c r="M185" s="5">
        <f ca="1">MAX(INDEX(choosen!$D$13:$P$317,$D183,M$80)-NOT($G$1)*999999,INDEX(choosen!$T$13:$AF$317,$D183,M$80)-NOT($H$1)*999999,INDEX(choosen!$AJ$13:$AV$317,$D183,M$80)-NOT($I$1)*999999,INDEX(choosen!$AZ$13:$BL$317,$D183,M$80)-NOT($J$1)*999999)</f>
        <v>0.66930000000000001</v>
      </c>
      <c r="N185" s="5">
        <f ca="1">MAX(INDEX(choosen!$D$13:$P$317,$D183,N$80)-NOT($G$1)*999999,INDEX(choosen!$T$13:$AF$317,$D183,N$80)-NOT($H$1)*999999,INDEX(choosen!$AJ$13:$AV$317,$D183,N$80)-NOT($I$1)*999999,INDEX(choosen!$AZ$13:$BL$317,$D183,N$80)-NOT($J$1)*999999)</f>
        <v>0.4415</v>
      </c>
      <c r="O185" s="5">
        <f ca="1">MAX(INDEX(choosen!$D$13:$P$317,$D183,O$80)-NOT($G$1)*999999,INDEX(choosen!$T$13:$AF$317,$D183,O$80)-NOT($H$1)*999999,INDEX(choosen!$AJ$13:$AV$317,$D183,O$80)-NOT($I$1)*999999,INDEX(choosen!$AZ$13:$BL$317,$D183,O$80)-NOT($J$1)*999999)</f>
        <v>0.3014</v>
      </c>
      <c r="P185" s="5">
        <f ca="1">MAX(INDEX(choosen!$D$13:$P$317,$D183,P$80)-NOT($G$1)*999999,INDEX(choosen!$T$13:$AF$317,$D183,P$80)-NOT($H$1)*999999,INDEX(choosen!$AJ$13:$AV$317,$D183,P$80)-NOT($I$1)*999999,INDEX(choosen!$AZ$13:$BL$317,$D183,P$80)-NOT($J$1)*999999)</f>
        <v>0.30049999999999999</v>
      </c>
      <c r="Q185" s="5">
        <f ca="1">MAX(INDEX(choosen!$D$13:$P$317,$D183,Q$80)-NOT($G$1)*999999,INDEX(choosen!$T$13:$AF$317,$D183,Q$80)-NOT($H$1)*999999,INDEX(choosen!$AJ$13:$AV$317,$D183,Q$80)-NOT($I$1)*999999,INDEX(choosen!$AZ$13:$BL$317,$D183,Q$80)-NOT($J$1)*999999)</f>
        <v>0.97160000000000002</v>
      </c>
      <c r="R185" s="5">
        <f ca="1">MAX(INDEX(choosen!$D$13:$P$317,$D183,R$80)-NOT($G$1)*999999,INDEX(choosen!$T$13:$AF$317,$D183,R$80)-NOT($H$1)*999999,INDEX(choosen!$AJ$13:$AV$317,$D183,R$80)-NOT($I$1)*999999,INDEX(choosen!$AZ$13:$BL$317,$D183,R$80)-NOT($J$1)*999999)</f>
        <v>19.599499999999999</v>
      </c>
      <c r="S185" s="6"/>
      <c r="T185" s="6"/>
      <c r="U185">
        <v>12</v>
      </c>
      <c r="V185">
        <v>3</v>
      </c>
      <c r="W185" s="3"/>
      <c r="X185" s="3"/>
    </row>
    <row r="186" spans="2:24" x14ac:dyDescent="0.25">
      <c r="B186" s="2">
        <v>12</v>
      </c>
      <c r="C186" s="2">
        <f>$C$45</f>
        <v>5</v>
      </c>
      <c r="D186" s="2">
        <f t="shared" si="24"/>
        <v>60</v>
      </c>
      <c r="E186" s="2" t="str">
        <f>CONCATENATE(INDEX($C$39:$C$43,C186), " Min")</f>
        <v>2050 Min</v>
      </c>
      <c r="F186" s="5">
        <f ca="1">MIN(INDEX(choosen!$D$13:$P$317,$D186,F$80)+NOT($G$1)*999999,INDEX(choosen!$T$13:$AF$317,$D186,F$80)+NOT($H$1)*999999,INDEX(choosen!$AJ$13:$AV$317,$D186,F$80)+NOT($I$1)*999999,INDEX(choosen!$AZ$13:$BL$317,$D186,F$80)+NOT($J$1)*999999)</f>
        <v>1.3647</v>
      </c>
      <c r="G186" s="5">
        <f ca="1">MIN(INDEX(choosen!$D$13:$P$317,$D186,G$80)+NOT($G$1)*999999,INDEX(choosen!$T$13:$AF$317,$D186,G$80)+NOT($H$1)*999999,INDEX(choosen!$AJ$13:$AV$317,$D186,G$80)+NOT($I$1)*999999,INDEX(choosen!$AZ$13:$BL$317,$D186,G$80)+NOT($J$1)*999999)</f>
        <v>1.9899</v>
      </c>
      <c r="H186" s="5">
        <f ca="1">MIN(INDEX(choosen!$D$13:$P$317,$D186,H$80)+NOT($G$1)*999999,INDEX(choosen!$T$13:$AF$317,$D186,H$80)+NOT($H$1)*999999,INDEX(choosen!$AJ$13:$AV$317,$D186,H$80)+NOT($I$1)*999999,INDEX(choosen!$AZ$13:$BL$317,$D186,H$80)+NOT($J$1)*999999)</f>
        <v>2.1516000000000002</v>
      </c>
      <c r="I186" s="5">
        <f ca="1">MIN(INDEX(choosen!$D$13:$P$317,$D186,I$80)+NOT($G$1)*999999,INDEX(choosen!$T$13:$AF$317,$D186,I$80)+NOT($H$1)*999999,INDEX(choosen!$AJ$13:$AV$317,$D186,I$80)+NOT($I$1)*999999,INDEX(choosen!$AZ$13:$BL$317,$D186,I$80)+NOT($J$1)*999999)</f>
        <v>1.8948</v>
      </c>
      <c r="J186" s="5">
        <f ca="1">MIN(INDEX(choosen!$D$13:$P$317,$D186,J$80)+NOT($G$1)*999999,INDEX(choosen!$T$13:$AF$317,$D186,J$80)+NOT($H$1)*999999,INDEX(choosen!$AJ$13:$AV$317,$D186,J$80)+NOT($I$1)*999999,INDEX(choosen!$AZ$13:$BL$317,$D186,J$80)+NOT($J$1)*999999)</f>
        <v>1.3613999999999999</v>
      </c>
      <c r="K186" s="5">
        <f ca="1">MIN(INDEX(choosen!$D$13:$P$317,$D186,K$80)+NOT($G$1)*999999,INDEX(choosen!$T$13:$AF$317,$D186,K$80)+NOT($H$1)*999999,INDEX(choosen!$AJ$13:$AV$317,$D186,K$80)+NOT($I$1)*999999,INDEX(choosen!$AZ$13:$BL$317,$D186,K$80)+NOT($J$1)*999999)</f>
        <v>0.89429999999999998</v>
      </c>
      <c r="L186" s="5">
        <f ca="1">MIN(INDEX(choosen!$D$13:$P$317,$D186,L$80)+NOT($G$1)*999999,INDEX(choosen!$T$13:$AF$317,$D186,L$80)+NOT($H$1)*999999,INDEX(choosen!$AJ$13:$AV$317,$D186,L$80)+NOT($I$1)*999999,INDEX(choosen!$AZ$13:$BL$317,$D186,L$80)+NOT($J$1)*999999)</f>
        <v>0.66200000000000003</v>
      </c>
      <c r="M186" s="5">
        <f ca="1">MIN(INDEX(choosen!$D$13:$P$317,$D186,M$80)+NOT($G$1)*999999,INDEX(choosen!$T$13:$AF$317,$D186,M$80)+NOT($H$1)*999999,INDEX(choosen!$AJ$13:$AV$317,$D186,M$80)+NOT($I$1)*999999,INDEX(choosen!$AZ$13:$BL$317,$D186,M$80)+NOT($J$1)*999999)</f>
        <v>0.45190000000000002</v>
      </c>
      <c r="N186" s="5">
        <f ca="1">MIN(INDEX(choosen!$D$13:$P$317,$D186,N$80)+NOT($G$1)*999999,INDEX(choosen!$T$13:$AF$317,$D186,N$80)+NOT($H$1)*999999,INDEX(choosen!$AJ$13:$AV$317,$D186,N$80)+NOT($I$1)*999999,INDEX(choosen!$AZ$13:$BL$317,$D186,N$80)+NOT($J$1)*999999)</f>
        <v>0.30020000000000002</v>
      </c>
      <c r="O186" s="5">
        <f ca="1">MIN(INDEX(choosen!$D$13:$P$317,$D186,O$80)+NOT($G$1)*999999,INDEX(choosen!$T$13:$AF$317,$D186,O$80)+NOT($H$1)*999999,INDEX(choosen!$AJ$13:$AV$317,$D186,O$80)+NOT($I$1)*999999,INDEX(choosen!$AZ$13:$BL$317,$D186,O$80)+NOT($J$1)*999999)</f>
        <v>0.20569999999999999</v>
      </c>
      <c r="P186" s="5">
        <f ca="1">MIN(INDEX(choosen!$D$13:$P$317,$D186,P$80)+NOT($G$1)*999999,INDEX(choosen!$T$13:$AF$317,$D186,P$80)+NOT($H$1)*999999,INDEX(choosen!$AJ$13:$AV$317,$D186,P$80)+NOT($I$1)*999999,INDEX(choosen!$AZ$13:$BL$317,$D186,P$80)+NOT($J$1)*999999)</f>
        <v>0.11310000000000001</v>
      </c>
      <c r="Q186" s="5">
        <f ca="1">MIN(INDEX(choosen!$D$13:$P$317,$D186,Q$80)+NOT($G$1)*999999,INDEX(choosen!$T$13:$AF$317,$D186,Q$80)+NOT($H$1)*999999,INDEX(choosen!$AJ$13:$AV$317,$D186,Q$80)+NOT($I$1)*999999,INDEX(choosen!$AZ$13:$BL$317,$D186,Q$80)+NOT($J$1)*999999)</f>
        <v>0.3664</v>
      </c>
      <c r="R186" s="5">
        <f ca="1">MIN(INDEX(choosen!$D$13:$P$317,$D186,R$80)+NOT($G$1)*999999,INDEX(choosen!$T$13:$AF$317,$D186,R$80)+NOT($H$1)*999999,INDEX(choosen!$AJ$13:$AV$317,$D186,R$80)+NOT($I$1)*999999,INDEX(choosen!$AZ$13:$BL$317,$D186,R$80)+NOT($J$1)*999999)</f>
        <v>12.064900000000002</v>
      </c>
      <c r="S186" s="6">
        <f ca="1">100*R186/R180</f>
        <v>122.7754711604999</v>
      </c>
      <c r="T186" s="6"/>
      <c r="U186">
        <v>12</v>
      </c>
      <c r="V186">
        <v>5</v>
      </c>
      <c r="W186" s="3"/>
      <c r="X186" s="3"/>
    </row>
    <row r="187" spans="2:24" x14ac:dyDescent="0.25">
      <c r="B187" s="2">
        <v>12</v>
      </c>
      <c r="C187" s="2">
        <f t="shared" ref="C187:C188" si="33">$C$45</f>
        <v>5</v>
      </c>
      <c r="D187" s="2">
        <f t="shared" si="24"/>
        <v>60</v>
      </c>
      <c r="E187" s="2" t="str">
        <f t="shared" ref="E187" si="34">CONCATENATE(INDEX($C$39:$C$43,C187), " Average")</f>
        <v>2050 Average</v>
      </c>
      <c r="F187" s="5">
        <f ca="1">(INDEX(choosen!$D$13:$P$317,$D187,F$80)*$G$1+INDEX(choosen!$T$13:$AF$317,$D187,F$80)*$H$1+INDEX(choosen!$AJ$13:$AV$317,$D187,F$80)*$I$1+INDEX(choosen!$AZ$13:$BL$317,$D187,F$80)*$J$1)/$K$1</f>
        <v>1.9888250000000001</v>
      </c>
      <c r="G187" s="5">
        <f ca="1">(INDEX(choosen!$D$13:$P$317,$D187,G$80)*$G$1+INDEX(choosen!$T$13:$AF$317,$D187,G$80)*$H$1+INDEX(choosen!$AJ$13:$AV$317,$D187,G$80)*$I$1+INDEX(choosen!$AZ$13:$BL$317,$D187,G$80)*$J$1)/$K$1</f>
        <v>2.6935750000000001</v>
      </c>
      <c r="H187" s="5">
        <f ca="1">(INDEX(choosen!$D$13:$P$317,$D187,H$80)*$G$1+INDEX(choosen!$T$13:$AF$317,$D187,H$80)*$H$1+INDEX(choosen!$AJ$13:$AV$317,$D187,H$80)*$I$1+INDEX(choosen!$AZ$13:$BL$317,$D187,H$80)*$J$1)/$K$1</f>
        <v>2.8447499999999999</v>
      </c>
      <c r="I187" s="5">
        <f ca="1">(INDEX(choosen!$D$13:$P$317,$D187,I$80)*$G$1+INDEX(choosen!$T$13:$AF$317,$D187,I$80)*$H$1+INDEX(choosen!$AJ$13:$AV$317,$D187,I$80)*$I$1+INDEX(choosen!$AZ$13:$BL$317,$D187,I$80)*$J$1)/$K$1</f>
        <v>2.1809500000000002</v>
      </c>
      <c r="J187" s="5">
        <f ca="1">(INDEX(choosen!$D$13:$P$317,$D187,J$80)*$G$1+INDEX(choosen!$T$13:$AF$317,$D187,J$80)*$H$1+INDEX(choosen!$AJ$13:$AV$317,$D187,J$80)*$I$1+INDEX(choosen!$AZ$13:$BL$317,$D187,J$80)*$J$1)/$K$1</f>
        <v>1.5407500000000001</v>
      </c>
      <c r="K187" s="5">
        <f ca="1">(INDEX(choosen!$D$13:$P$317,$D187,K$80)*$G$1+INDEX(choosen!$T$13:$AF$317,$D187,K$80)*$H$1+INDEX(choosen!$AJ$13:$AV$317,$D187,K$80)*$I$1+INDEX(choosen!$AZ$13:$BL$317,$D187,K$80)*$J$1)/$K$1</f>
        <v>1.0378000000000001</v>
      </c>
      <c r="L187" s="5">
        <f ca="1">(INDEX(choosen!$D$13:$P$317,$D187,L$80)*$G$1+INDEX(choosen!$T$13:$AF$317,$D187,L$80)*$H$1+INDEX(choosen!$AJ$13:$AV$317,$D187,L$80)*$I$1+INDEX(choosen!$AZ$13:$BL$317,$D187,L$80)*$J$1)/$K$1</f>
        <v>0.77522500000000005</v>
      </c>
      <c r="M187" s="5">
        <f ca="1">(INDEX(choosen!$D$13:$P$317,$D187,M$80)*$G$1+INDEX(choosen!$T$13:$AF$317,$D187,M$80)*$H$1+INDEX(choosen!$AJ$13:$AV$317,$D187,M$80)*$I$1+INDEX(choosen!$AZ$13:$BL$317,$D187,M$80)*$J$1)/$K$1</f>
        <v>0.53937500000000005</v>
      </c>
      <c r="N187" s="5">
        <f ca="1">(INDEX(choosen!$D$13:$P$317,$D187,N$80)*$G$1+INDEX(choosen!$T$13:$AF$317,$D187,N$80)*$H$1+INDEX(choosen!$AJ$13:$AV$317,$D187,N$80)*$I$1+INDEX(choosen!$AZ$13:$BL$317,$D187,N$80)*$J$1)/$K$1</f>
        <v>0.35439999999999999</v>
      </c>
      <c r="O187" s="5">
        <f ca="1">(INDEX(choosen!$D$13:$P$317,$D187,O$80)*$G$1+INDEX(choosen!$T$13:$AF$317,$D187,O$80)*$H$1+INDEX(choosen!$AJ$13:$AV$317,$D187,O$80)*$I$1+INDEX(choosen!$AZ$13:$BL$317,$D187,O$80)*$J$1)/$K$1</f>
        <v>0.25125000000000003</v>
      </c>
      <c r="P187" s="5">
        <f ca="1">(INDEX(choosen!$D$13:$P$317,$D187,P$80)*$G$1+INDEX(choosen!$T$13:$AF$317,$D187,P$80)*$H$1+INDEX(choosen!$AJ$13:$AV$317,$D187,P$80)*$I$1+INDEX(choosen!$AZ$13:$BL$317,$D187,P$80)*$J$1)/$K$1</f>
        <v>0.181225</v>
      </c>
      <c r="Q187" s="5">
        <f ca="1">(INDEX(choosen!$D$13:$P$317,$D187,Q$80)*$G$1+INDEX(choosen!$T$13:$AF$317,$D187,Q$80)*$H$1+INDEX(choosen!$AJ$13:$AV$317,$D187,Q$80)*$I$1+INDEX(choosen!$AZ$13:$BL$317,$D187,Q$80)*$J$1)/$K$1</f>
        <v>0.76565000000000005</v>
      </c>
      <c r="R187" s="5">
        <f ca="1">(INDEX(choosen!$D$13:$P$317,$D187,R$80)*$G$1+INDEX(choosen!$T$13:$AF$317,$D187,R$80)*$H$1+INDEX(choosen!$AJ$13:$AV$317,$D187,R$80)*$I$1+INDEX(choosen!$AZ$13:$BL$317,$D187,R$80)*$J$1)/$K$1</f>
        <v>15.153775000000001</v>
      </c>
      <c r="S187" s="7">
        <f ca="1">100*R187/R181</f>
        <v>109.60881570595988</v>
      </c>
      <c r="T187" s="7"/>
      <c r="U187">
        <v>12</v>
      </c>
      <c r="V187">
        <v>5</v>
      </c>
      <c r="W187" s="3"/>
      <c r="X187" s="3"/>
    </row>
    <row r="188" spans="2:24" x14ac:dyDescent="0.25">
      <c r="B188" s="2">
        <v>12</v>
      </c>
      <c r="C188" s="2">
        <f t="shared" si="33"/>
        <v>5</v>
      </c>
      <c r="D188" s="2">
        <f t="shared" si="24"/>
        <v>60</v>
      </c>
      <c r="E188" s="2" t="str">
        <f>CONCATENATE(INDEX($C$39:$C$43,C188), " Max")</f>
        <v>2050 Max</v>
      </c>
      <c r="F188" s="5">
        <f ca="1">MAX(INDEX(choosen!$D$13:$P$317,$D186,F$80)-NOT($G$1)*999999,INDEX(choosen!$T$13:$AF$317,$D186,F$80)-NOT($H$1)*999999,INDEX(choosen!$AJ$13:$AV$317,$D186,F$80)-NOT($I$1)*999999,INDEX(choosen!$AZ$13:$BL$317,$D186,F$80)-NOT($J$1)*999999)</f>
        <v>3.0748000000000002</v>
      </c>
      <c r="G188" s="5">
        <f ca="1">MAX(INDEX(choosen!$D$13:$P$317,$D186,G$80)-NOT($G$1)*999999,INDEX(choosen!$T$13:$AF$317,$D186,G$80)-NOT($H$1)*999999,INDEX(choosen!$AJ$13:$AV$317,$D186,G$80)-NOT($I$1)*999999,INDEX(choosen!$AZ$13:$BL$317,$D186,G$80)-NOT($J$1)*999999)</f>
        <v>3.3559000000000001</v>
      </c>
      <c r="H188" s="5">
        <f ca="1">MAX(INDEX(choosen!$D$13:$P$317,$D186,H$80)-NOT($G$1)*999999,INDEX(choosen!$T$13:$AF$317,$D186,H$80)-NOT($H$1)*999999,INDEX(choosen!$AJ$13:$AV$317,$D186,H$80)-NOT($I$1)*999999,INDEX(choosen!$AZ$13:$BL$317,$D186,H$80)-NOT($J$1)*999999)</f>
        <v>3.4613999999999998</v>
      </c>
      <c r="I188" s="5">
        <f ca="1">MAX(INDEX(choosen!$D$13:$P$317,$D186,I$80)-NOT($G$1)*999999,INDEX(choosen!$T$13:$AF$317,$D186,I$80)-NOT($H$1)*999999,INDEX(choosen!$AJ$13:$AV$317,$D186,I$80)-NOT($I$1)*999999,INDEX(choosen!$AZ$13:$BL$317,$D186,I$80)-NOT($J$1)*999999)</f>
        <v>2.3978000000000002</v>
      </c>
      <c r="J188" s="5">
        <f ca="1">MAX(INDEX(choosen!$D$13:$P$317,$D186,J$80)-NOT($G$1)*999999,INDEX(choosen!$T$13:$AF$317,$D186,J$80)-NOT($H$1)*999999,INDEX(choosen!$AJ$13:$AV$317,$D186,J$80)-NOT($I$1)*999999,INDEX(choosen!$AZ$13:$BL$317,$D186,J$80)-NOT($J$1)*999999)</f>
        <v>1.8342000000000001</v>
      </c>
      <c r="K188" s="5">
        <f ca="1">MAX(INDEX(choosen!$D$13:$P$317,$D186,K$80)-NOT($G$1)*999999,INDEX(choosen!$T$13:$AF$317,$D186,K$80)-NOT($H$1)*999999,INDEX(choosen!$AJ$13:$AV$317,$D186,K$80)-NOT($I$1)*999999,INDEX(choosen!$AZ$13:$BL$317,$D186,K$80)-NOT($J$1)*999999)</f>
        <v>1.2141</v>
      </c>
      <c r="L188" s="5">
        <f ca="1">MAX(INDEX(choosen!$D$13:$P$317,$D186,L$80)-NOT($G$1)*999999,INDEX(choosen!$T$13:$AF$317,$D186,L$80)-NOT($H$1)*999999,INDEX(choosen!$AJ$13:$AV$317,$D186,L$80)-NOT($I$1)*999999,INDEX(choosen!$AZ$13:$BL$317,$D186,L$80)-NOT($J$1)*999999)</f>
        <v>0.90759999999999996</v>
      </c>
      <c r="M188" s="5">
        <f ca="1">MAX(INDEX(choosen!$D$13:$P$317,$D186,M$80)-NOT($G$1)*999999,INDEX(choosen!$T$13:$AF$317,$D186,M$80)-NOT($H$1)*999999,INDEX(choosen!$AJ$13:$AV$317,$D186,M$80)-NOT($I$1)*999999,INDEX(choosen!$AZ$13:$BL$317,$D186,M$80)-NOT($J$1)*999999)</f>
        <v>0.64700000000000002</v>
      </c>
      <c r="N188" s="5">
        <f ca="1">MAX(INDEX(choosen!$D$13:$P$317,$D186,N$80)-NOT($G$1)*999999,INDEX(choosen!$T$13:$AF$317,$D186,N$80)-NOT($H$1)*999999,INDEX(choosen!$AJ$13:$AV$317,$D186,N$80)-NOT($I$1)*999999,INDEX(choosen!$AZ$13:$BL$317,$D186,N$80)-NOT($J$1)*999999)</f>
        <v>0.42770000000000002</v>
      </c>
      <c r="O188" s="5">
        <f ca="1">MAX(INDEX(choosen!$D$13:$P$317,$D186,O$80)-NOT($G$1)*999999,INDEX(choosen!$T$13:$AF$317,$D186,O$80)-NOT($H$1)*999999,INDEX(choosen!$AJ$13:$AV$317,$D186,O$80)-NOT($I$1)*999999,INDEX(choosen!$AZ$13:$BL$317,$D186,O$80)-NOT($J$1)*999999)</f>
        <v>0.31269999999999998</v>
      </c>
      <c r="P188" s="5">
        <f ca="1">MAX(INDEX(choosen!$D$13:$P$317,$D186,P$80)-NOT($G$1)*999999,INDEX(choosen!$T$13:$AF$317,$D186,P$80)-NOT($H$1)*999999,INDEX(choosen!$AJ$13:$AV$317,$D186,P$80)-NOT($I$1)*999999,INDEX(choosen!$AZ$13:$BL$317,$D186,P$80)-NOT($J$1)*999999)</f>
        <v>0.2712</v>
      </c>
      <c r="Q188" s="5">
        <f ca="1">MAX(INDEX(choosen!$D$13:$P$317,$D186,Q$80)-NOT($G$1)*999999,INDEX(choosen!$T$13:$AF$317,$D186,Q$80)-NOT($H$1)*999999,INDEX(choosen!$AJ$13:$AV$317,$D186,Q$80)-NOT($I$1)*999999,INDEX(choosen!$AZ$13:$BL$317,$D186,Q$80)-NOT($J$1)*999999)</f>
        <v>1.4615</v>
      </c>
      <c r="R188" s="5">
        <f ca="1">MAX(INDEX(choosen!$D$13:$P$317,$D186,R$80)-NOT($G$1)*999999,INDEX(choosen!$T$13:$AF$317,$D186,R$80)-NOT($H$1)*999999,INDEX(choosen!$AJ$13:$AV$317,$D186,R$80)-NOT($I$1)*999999,INDEX(choosen!$AZ$13:$BL$317,$D186,R$80)-NOT($J$1)*999999)</f>
        <v>18.523400000000002</v>
      </c>
      <c r="S188" s="6">
        <f ca="1">100*R188/R182</f>
        <v>106.69055051895542</v>
      </c>
      <c r="T188" s="6"/>
      <c r="U188">
        <v>12</v>
      </c>
      <c r="V188">
        <v>5</v>
      </c>
      <c r="W188" s="3"/>
      <c r="X188" s="3"/>
    </row>
    <row r="189" spans="2:24" x14ac:dyDescent="0.25">
      <c r="B189" s="2">
        <v>13</v>
      </c>
      <c r="C189" s="2">
        <v>1</v>
      </c>
      <c r="D189" s="2">
        <f t="shared" si="24"/>
        <v>61</v>
      </c>
      <c r="E189" s="2" t="s">
        <v>130</v>
      </c>
      <c r="F189" s="5">
        <f ca="1">MIN(INDEX(choosen!$D$13:$P$317,$D189,F$80)+NOT($G$1)*999999,INDEX(choosen!$T$13:$AF$317,$D189,F$80)+NOT($H$1)*999999,INDEX(choosen!$AJ$13:$AV$317,$D189,F$80)+NOT($I$1)*999999,INDEX(choosen!$AZ$13:$BL$317,$D189,F$80)+NOT($J$1)*999999)</f>
        <v>3.9718</v>
      </c>
      <c r="G189" s="5">
        <f ca="1">MIN(INDEX(choosen!$D$13:$P$317,$D189,G$80)+NOT($G$1)*999999,INDEX(choosen!$T$13:$AF$317,$D189,G$80)+NOT($H$1)*999999,INDEX(choosen!$AJ$13:$AV$317,$D189,G$80)+NOT($I$1)*999999,INDEX(choosen!$AZ$13:$BL$317,$D189,G$80)+NOT($J$1)*999999)</f>
        <v>3.8984999999999999</v>
      </c>
      <c r="H189" s="5">
        <f ca="1">MIN(INDEX(choosen!$D$13:$P$317,$D189,H$80)+NOT($G$1)*999999,INDEX(choosen!$T$13:$AF$317,$D189,H$80)+NOT($H$1)*999999,INDEX(choosen!$AJ$13:$AV$317,$D189,H$80)+NOT($I$1)*999999,INDEX(choosen!$AZ$13:$BL$317,$D189,H$80)+NOT($J$1)*999999)</f>
        <v>4.5387000000000004</v>
      </c>
      <c r="I189" s="5">
        <f ca="1">MIN(INDEX(choosen!$D$13:$P$317,$D189,I$80)+NOT($G$1)*999999,INDEX(choosen!$T$13:$AF$317,$D189,I$80)+NOT($H$1)*999999,INDEX(choosen!$AJ$13:$AV$317,$D189,I$80)+NOT($I$1)*999999,INDEX(choosen!$AZ$13:$BL$317,$D189,I$80)+NOT($J$1)*999999)</f>
        <v>3.7637</v>
      </c>
      <c r="J189" s="5">
        <f ca="1">MIN(INDEX(choosen!$D$13:$P$317,$D189,J$80)+NOT($G$1)*999999,INDEX(choosen!$T$13:$AF$317,$D189,J$80)+NOT($H$1)*999999,INDEX(choosen!$AJ$13:$AV$317,$D189,J$80)+NOT($I$1)*999999,INDEX(choosen!$AZ$13:$BL$317,$D189,J$80)+NOT($J$1)*999999)</f>
        <v>3.4836999999999998</v>
      </c>
      <c r="K189" s="5">
        <f ca="1">MIN(INDEX(choosen!$D$13:$P$317,$D189,K$80)+NOT($G$1)*999999,INDEX(choosen!$T$13:$AF$317,$D189,K$80)+NOT($H$1)*999999,INDEX(choosen!$AJ$13:$AV$317,$D189,K$80)+NOT($I$1)*999999,INDEX(choosen!$AZ$13:$BL$317,$D189,K$80)+NOT($J$1)*999999)</f>
        <v>3.1076000000000001</v>
      </c>
      <c r="L189" s="5">
        <f ca="1">MIN(INDEX(choosen!$D$13:$P$317,$D189,L$80)+NOT($G$1)*999999,INDEX(choosen!$T$13:$AF$317,$D189,L$80)+NOT($H$1)*999999,INDEX(choosen!$AJ$13:$AV$317,$D189,L$80)+NOT($I$1)*999999,INDEX(choosen!$AZ$13:$BL$317,$D189,L$80)+NOT($J$1)*999999)</f>
        <v>2.9824999999999999</v>
      </c>
      <c r="M189" s="5">
        <f ca="1">MIN(INDEX(choosen!$D$13:$P$317,$D189,M$80)+NOT($G$1)*999999,INDEX(choosen!$T$13:$AF$317,$D189,M$80)+NOT($H$1)*999999,INDEX(choosen!$AJ$13:$AV$317,$D189,M$80)+NOT($I$1)*999999,INDEX(choosen!$AZ$13:$BL$317,$D189,M$80)+NOT($J$1)*999999)</f>
        <v>2.7473000000000001</v>
      </c>
      <c r="N189" s="5">
        <f ca="1">MIN(INDEX(choosen!$D$13:$P$317,$D189,N$80)+NOT($G$1)*999999,INDEX(choosen!$T$13:$AF$317,$D189,N$80)+NOT($H$1)*999999,INDEX(choosen!$AJ$13:$AV$317,$D189,N$80)+NOT($I$1)*999999,INDEX(choosen!$AZ$13:$BL$317,$D189,N$80)+NOT($J$1)*999999)</f>
        <v>2.3963999999999999</v>
      </c>
      <c r="O189" s="5">
        <f ca="1">MIN(INDEX(choosen!$D$13:$P$317,$D189,O$80)+NOT($G$1)*999999,INDEX(choosen!$T$13:$AF$317,$D189,O$80)+NOT($H$1)*999999,INDEX(choosen!$AJ$13:$AV$317,$D189,O$80)+NOT($I$1)*999999,INDEX(choosen!$AZ$13:$BL$317,$D189,O$80)+NOT($J$1)*999999)</f>
        <v>2.2389999999999999</v>
      </c>
      <c r="P189" s="5">
        <f ca="1">MIN(INDEX(choosen!$D$13:$P$317,$D189,P$80)+NOT($G$1)*999999,INDEX(choosen!$T$13:$AF$317,$D189,P$80)+NOT($H$1)*999999,INDEX(choosen!$AJ$13:$AV$317,$D189,P$80)+NOT($I$1)*999999,INDEX(choosen!$AZ$13:$BL$317,$D189,P$80)+NOT($J$1)*999999)</f>
        <v>1.9421999999999999</v>
      </c>
      <c r="Q189" s="5">
        <f ca="1">MIN(INDEX(choosen!$D$13:$P$317,$D189,Q$80)+NOT($G$1)*999999,INDEX(choosen!$T$13:$AF$317,$D189,Q$80)+NOT($H$1)*999999,INDEX(choosen!$AJ$13:$AV$317,$D189,Q$80)+NOT($I$1)*999999,INDEX(choosen!$AZ$13:$BL$317,$D189,Q$80)+NOT($J$1)*999999)</f>
        <v>2.4117000000000002</v>
      </c>
      <c r="R189" s="5">
        <f ca="1">MIN(INDEX(choosen!$D$13:$P$317,$D189,R$80)+NOT($G$1)*999999,INDEX(choosen!$T$13:$AF$317,$D189,R$80)+NOT($H$1)*999999,INDEX(choosen!$AJ$13:$AV$317,$D189,R$80)+NOT($I$1)*999999,INDEX(choosen!$AZ$13:$BL$317,$D189,R$80)+NOT($J$1)*999999)</f>
        <v>37.4831</v>
      </c>
      <c r="S189" s="6"/>
      <c r="T189" s="6"/>
      <c r="U189">
        <v>13</v>
      </c>
      <c r="V189">
        <v>1</v>
      </c>
      <c r="W189" s="3"/>
      <c r="X189" s="3"/>
    </row>
    <row r="190" spans="2:24" x14ac:dyDescent="0.25">
      <c r="B190" s="2">
        <v>13</v>
      </c>
      <c r="C190" s="2">
        <v>1</v>
      </c>
      <c r="D190" s="2">
        <f t="shared" si="24"/>
        <v>61</v>
      </c>
      <c r="E190" s="2" t="s">
        <v>125</v>
      </c>
      <c r="F190" s="5">
        <f ca="1">(INDEX(choosen!$D$13:$P$317,$D190,F$80)*$G$1+INDEX(choosen!$T$13:$AF$317,$D190,F$80)*$H$1+INDEX(choosen!$AJ$13:$AV$317,$D190,F$80)*$I$1+INDEX(choosen!$AZ$13:$BL$317,$D190,F$80)*$J$1)/$K$1</f>
        <v>5.4329999999999998</v>
      </c>
      <c r="G190" s="5">
        <f ca="1">(INDEX(choosen!$D$13:$P$317,$D190,G$80)*$G$1+INDEX(choosen!$T$13:$AF$317,$D190,G$80)*$H$1+INDEX(choosen!$AJ$13:$AV$317,$D190,G$80)*$I$1+INDEX(choosen!$AZ$13:$BL$317,$D190,G$80)*$J$1)/$K$1</f>
        <v>5.4539249999999999</v>
      </c>
      <c r="H190" s="5">
        <f ca="1">(INDEX(choosen!$D$13:$P$317,$D190,H$80)*$G$1+INDEX(choosen!$T$13:$AF$317,$D190,H$80)*$H$1+INDEX(choosen!$AJ$13:$AV$317,$D190,H$80)*$I$1+INDEX(choosen!$AZ$13:$BL$317,$D190,H$80)*$J$1)/$K$1</f>
        <v>6.7817749999999997</v>
      </c>
      <c r="I190" s="5">
        <f ca="1">(INDEX(choosen!$D$13:$P$317,$D190,I$80)*$G$1+INDEX(choosen!$T$13:$AF$317,$D190,I$80)*$H$1+INDEX(choosen!$AJ$13:$AV$317,$D190,I$80)*$I$1+INDEX(choosen!$AZ$13:$BL$317,$D190,I$80)*$J$1)/$K$1</f>
        <v>5.7912499999999998</v>
      </c>
      <c r="J190" s="5">
        <f ca="1">(INDEX(choosen!$D$13:$P$317,$D190,J$80)*$G$1+INDEX(choosen!$T$13:$AF$317,$D190,J$80)*$H$1+INDEX(choosen!$AJ$13:$AV$317,$D190,J$80)*$I$1+INDEX(choosen!$AZ$13:$BL$317,$D190,J$80)*$J$1)/$K$1</f>
        <v>5.5946499999999997</v>
      </c>
      <c r="K190" s="5">
        <f ca="1">(INDEX(choosen!$D$13:$P$317,$D190,K$80)*$G$1+INDEX(choosen!$T$13:$AF$317,$D190,K$80)*$H$1+INDEX(choosen!$AJ$13:$AV$317,$D190,K$80)*$I$1+INDEX(choosen!$AZ$13:$BL$317,$D190,K$80)*$J$1)/$K$1</f>
        <v>5.0170500000000002</v>
      </c>
      <c r="L190" s="5">
        <f ca="1">(INDEX(choosen!$D$13:$P$317,$D190,L$80)*$G$1+INDEX(choosen!$T$13:$AF$317,$D190,L$80)*$H$1+INDEX(choosen!$AJ$13:$AV$317,$D190,L$80)*$I$1+INDEX(choosen!$AZ$13:$BL$317,$D190,L$80)*$J$1)/$K$1</f>
        <v>4.7211999999999996</v>
      </c>
      <c r="M190" s="5">
        <f ca="1">(INDEX(choosen!$D$13:$P$317,$D190,M$80)*$G$1+INDEX(choosen!$T$13:$AF$317,$D190,M$80)*$H$1+INDEX(choosen!$AJ$13:$AV$317,$D190,M$80)*$I$1+INDEX(choosen!$AZ$13:$BL$317,$D190,M$80)*$J$1)/$K$1</f>
        <v>4.1345000000000001</v>
      </c>
      <c r="N190" s="5">
        <f ca="1">(INDEX(choosen!$D$13:$P$317,$D190,N$80)*$G$1+INDEX(choosen!$T$13:$AF$317,$D190,N$80)*$H$1+INDEX(choosen!$AJ$13:$AV$317,$D190,N$80)*$I$1+INDEX(choosen!$AZ$13:$BL$317,$D190,N$80)*$J$1)/$K$1</f>
        <v>3.4838</v>
      </c>
      <c r="O190" s="5">
        <f ca="1">(INDEX(choosen!$D$13:$P$317,$D190,O$80)*$G$1+INDEX(choosen!$T$13:$AF$317,$D190,O$80)*$H$1+INDEX(choosen!$AJ$13:$AV$317,$D190,O$80)*$I$1+INDEX(choosen!$AZ$13:$BL$317,$D190,O$80)*$J$1)/$K$1</f>
        <v>3.2729999999999997</v>
      </c>
      <c r="P190" s="5">
        <f ca="1">(INDEX(choosen!$D$13:$P$317,$D190,P$80)*$G$1+INDEX(choosen!$T$13:$AF$317,$D190,P$80)*$H$1+INDEX(choosen!$AJ$13:$AV$317,$D190,P$80)*$I$1+INDEX(choosen!$AZ$13:$BL$317,$D190,P$80)*$J$1)/$K$1</f>
        <v>3.0556999999999999</v>
      </c>
      <c r="Q190" s="5">
        <f ca="1">(INDEX(choosen!$D$13:$P$317,$D190,Q$80)*$G$1+INDEX(choosen!$T$13:$AF$317,$D190,Q$80)*$H$1+INDEX(choosen!$AJ$13:$AV$317,$D190,Q$80)*$I$1+INDEX(choosen!$AZ$13:$BL$317,$D190,Q$80)*$J$1)/$K$1</f>
        <v>3.9860249999999997</v>
      </c>
      <c r="R190" s="5">
        <f ca="1">(INDEX(choosen!$D$13:$P$317,$D190,R$80)*$G$1+INDEX(choosen!$T$13:$AF$317,$D190,R$80)*$H$1+INDEX(choosen!$AJ$13:$AV$317,$D190,R$80)*$I$1+INDEX(choosen!$AZ$13:$BL$317,$D190,R$80)*$J$1)/$K$1</f>
        <v>56.725875000000009</v>
      </c>
      <c r="S190" s="6"/>
      <c r="T190" s="6"/>
      <c r="U190">
        <v>13</v>
      </c>
      <c r="V190">
        <v>1</v>
      </c>
      <c r="W190" s="3"/>
      <c r="X190" s="3"/>
    </row>
    <row r="191" spans="2:24" x14ac:dyDescent="0.25">
      <c r="B191" s="2">
        <v>13</v>
      </c>
      <c r="C191" s="2">
        <v>1</v>
      </c>
      <c r="D191" s="2">
        <f t="shared" si="24"/>
        <v>61</v>
      </c>
      <c r="E191" s="2" t="s">
        <v>131</v>
      </c>
      <c r="F191" s="5">
        <f ca="1">MAX(INDEX(choosen!$D$13:$P$317,$D189,F$80)-NOT($G$1)*999999,INDEX(choosen!$T$13:$AF$317,$D189,F$80)-NOT($H$1)*999999,INDEX(choosen!$AJ$13:$AV$317,$D189,F$80)-NOT($I$1)*999999,INDEX(choosen!$AZ$13:$BL$317,$D189,F$80)-NOT($J$1)*999999)</f>
        <v>6.7316000000000003</v>
      </c>
      <c r="G191" s="5">
        <f ca="1">MAX(INDEX(choosen!$D$13:$P$317,$D189,G$80)-NOT($G$1)*999999,INDEX(choosen!$T$13:$AF$317,$D189,G$80)-NOT($H$1)*999999,INDEX(choosen!$AJ$13:$AV$317,$D189,G$80)-NOT($I$1)*999999,INDEX(choosen!$AZ$13:$BL$317,$D189,G$80)-NOT($J$1)*999999)</f>
        <v>6.8093000000000004</v>
      </c>
      <c r="H191" s="5">
        <f ca="1">MAX(INDEX(choosen!$D$13:$P$317,$D189,H$80)-NOT($G$1)*999999,INDEX(choosen!$T$13:$AF$317,$D189,H$80)-NOT($H$1)*999999,INDEX(choosen!$AJ$13:$AV$317,$D189,H$80)-NOT($I$1)*999999,INDEX(choosen!$AZ$13:$BL$317,$D189,H$80)-NOT($J$1)*999999)</f>
        <v>8.5266999999999999</v>
      </c>
      <c r="I191" s="5">
        <f ca="1">MAX(INDEX(choosen!$D$13:$P$317,$D189,I$80)-NOT($G$1)*999999,INDEX(choosen!$T$13:$AF$317,$D189,I$80)-NOT($H$1)*999999,INDEX(choosen!$AJ$13:$AV$317,$D189,I$80)-NOT($I$1)*999999,INDEX(choosen!$AZ$13:$BL$317,$D189,I$80)-NOT($J$1)*999999)</f>
        <v>6.9532999999999996</v>
      </c>
      <c r="J191" s="5">
        <f ca="1">MAX(INDEX(choosen!$D$13:$P$317,$D189,J$80)-NOT($G$1)*999999,INDEX(choosen!$T$13:$AF$317,$D189,J$80)-NOT($H$1)*999999,INDEX(choosen!$AJ$13:$AV$317,$D189,J$80)-NOT($I$1)*999999,INDEX(choosen!$AZ$13:$BL$317,$D189,J$80)-NOT($J$1)*999999)</f>
        <v>6.8761000000000001</v>
      </c>
      <c r="K191" s="5">
        <f ca="1">MAX(INDEX(choosen!$D$13:$P$317,$D189,K$80)-NOT($G$1)*999999,INDEX(choosen!$T$13:$AF$317,$D189,K$80)-NOT($H$1)*999999,INDEX(choosen!$AJ$13:$AV$317,$D189,K$80)-NOT($I$1)*999999,INDEX(choosen!$AZ$13:$BL$317,$D189,K$80)-NOT($J$1)*999999)</f>
        <v>6.1647999999999996</v>
      </c>
      <c r="L191" s="5">
        <f ca="1">MAX(INDEX(choosen!$D$13:$P$317,$D189,L$80)-NOT($G$1)*999999,INDEX(choosen!$T$13:$AF$317,$D189,L$80)-NOT($H$1)*999999,INDEX(choosen!$AJ$13:$AV$317,$D189,L$80)-NOT($I$1)*999999,INDEX(choosen!$AZ$13:$BL$317,$D189,L$80)-NOT($J$1)*999999)</f>
        <v>5.7089999999999996</v>
      </c>
      <c r="M191" s="5">
        <f ca="1">MAX(INDEX(choosen!$D$13:$P$317,$D189,M$80)-NOT($G$1)*999999,INDEX(choosen!$T$13:$AF$317,$D189,M$80)-NOT($H$1)*999999,INDEX(choosen!$AJ$13:$AV$317,$D189,M$80)-NOT($I$1)*999999,INDEX(choosen!$AZ$13:$BL$317,$D189,M$80)-NOT($J$1)*999999)</f>
        <v>4.9405999999999999</v>
      </c>
      <c r="N191" s="5">
        <f ca="1">MAX(INDEX(choosen!$D$13:$P$317,$D189,N$80)-NOT($G$1)*999999,INDEX(choosen!$T$13:$AF$317,$D189,N$80)-NOT($H$1)*999999,INDEX(choosen!$AJ$13:$AV$317,$D189,N$80)-NOT($I$1)*999999,INDEX(choosen!$AZ$13:$BL$317,$D189,N$80)-NOT($J$1)*999999)</f>
        <v>4.1650999999999998</v>
      </c>
      <c r="O191" s="5">
        <f ca="1">MAX(INDEX(choosen!$D$13:$P$317,$D189,O$80)-NOT($G$1)*999999,INDEX(choosen!$T$13:$AF$317,$D189,O$80)-NOT($H$1)*999999,INDEX(choosen!$AJ$13:$AV$317,$D189,O$80)-NOT($I$1)*999999,INDEX(choosen!$AZ$13:$BL$317,$D189,O$80)-NOT($J$1)*999999)</f>
        <v>3.8304</v>
      </c>
      <c r="P191" s="5">
        <f ca="1">MAX(INDEX(choosen!$D$13:$P$317,$D189,P$80)-NOT($G$1)*999999,INDEX(choosen!$T$13:$AF$317,$D189,P$80)-NOT($H$1)*999999,INDEX(choosen!$AJ$13:$AV$317,$D189,P$80)-NOT($I$1)*999999,INDEX(choosen!$AZ$13:$BL$317,$D189,P$80)-NOT($J$1)*999999)</f>
        <v>3.5272000000000001</v>
      </c>
      <c r="Q191" s="5">
        <f ca="1">MAX(INDEX(choosen!$D$13:$P$317,$D189,Q$80)-NOT($G$1)*999999,INDEX(choosen!$T$13:$AF$317,$D189,Q$80)-NOT($H$1)*999999,INDEX(choosen!$AJ$13:$AV$317,$D189,Q$80)-NOT($I$1)*999999,INDEX(choosen!$AZ$13:$BL$317,$D189,Q$80)-NOT($J$1)*999999)</f>
        <v>4.9599000000000002</v>
      </c>
      <c r="R191" s="5">
        <f ca="1">MAX(INDEX(choosen!$D$13:$P$317,$D189,R$80)-NOT($G$1)*999999,INDEX(choosen!$T$13:$AF$317,$D189,R$80)-NOT($H$1)*999999,INDEX(choosen!$AJ$13:$AV$317,$D189,R$80)-NOT($I$1)*999999,INDEX(choosen!$AZ$13:$BL$317,$D189,R$80)-NOT($J$1)*999999)</f>
        <v>67.102100000000007</v>
      </c>
      <c r="S191" s="6"/>
      <c r="T191" s="6"/>
      <c r="U191">
        <v>13</v>
      </c>
      <c r="V191">
        <v>1</v>
      </c>
      <c r="W191" s="3"/>
      <c r="X191" s="3"/>
    </row>
    <row r="192" spans="2:24" x14ac:dyDescent="0.25">
      <c r="B192" s="2">
        <v>13</v>
      </c>
      <c r="C192" s="2">
        <v>3</v>
      </c>
      <c r="D192" s="2">
        <f t="shared" si="24"/>
        <v>63</v>
      </c>
      <c r="E192" s="2" t="s">
        <v>132</v>
      </c>
      <c r="F192" s="5">
        <f ca="1">MIN(INDEX(choosen!$D$13:$P$317,$D192,F$80)+NOT($G$1)*999999,INDEX(choosen!$T$13:$AF$317,$D192,F$80)+NOT($H$1)*999999,INDEX(choosen!$AJ$13:$AV$317,$D192,F$80)+NOT($I$1)*999999,INDEX(choosen!$AZ$13:$BL$317,$D192,F$80)+NOT($J$1)*999999)</f>
        <v>4.8270999999999997</v>
      </c>
      <c r="G192" s="5">
        <f ca="1">MIN(INDEX(choosen!$D$13:$P$317,$D192,G$80)+NOT($G$1)*999999,INDEX(choosen!$T$13:$AF$317,$D192,G$80)+NOT($H$1)*999999,INDEX(choosen!$AJ$13:$AV$317,$D192,G$80)+NOT($I$1)*999999,INDEX(choosen!$AZ$13:$BL$317,$D192,G$80)+NOT($J$1)*999999)</f>
        <v>5.1021999999999998</v>
      </c>
      <c r="H192" s="5">
        <f ca="1">MIN(INDEX(choosen!$D$13:$P$317,$D192,H$80)+NOT($G$1)*999999,INDEX(choosen!$T$13:$AF$317,$D192,H$80)+NOT($H$1)*999999,INDEX(choosen!$AJ$13:$AV$317,$D192,H$80)+NOT($I$1)*999999,INDEX(choosen!$AZ$13:$BL$317,$D192,H$80)+NOT($J$1)*999999)</f>
        <v>5.7965</v>
      </c>
      <c r="I192" s="5">
        <f ca="1">MIN(INDEX(choosen!$D$13:$P$317,$D192,I$80)+NOT($G$1)*999999,INDEX(choosen!$T$13:$AF$317,$D192,I$80)+NOT($H$1)*999999,INDEX(choosen!$AJ$13:$AV$317,$D192,I$80)+NOT($I$1)*999999,INDEX(choosen!$AZ$13:$BL$317,$D192,I$80)+NOT($J$1)*999999)</f>
        <v>4.6985000000000001</v>
      </c>
      <c r="J192" s="5">
        <f ca="1">MIN(INDEX(choosen!$D$13:$P$317,$D192,J$80)+NOT($G$1)*999999,INDEX(choosen!$T$13:$AF$317,$D192,J$80)+NOT($H$1)*999999,INDEX(choosen!$AJ$13:$AV$317,$D192,J$80)+NOT($I$1)*999999,INDEX(choosen!$AZ$13:$BL$317,$D192,J$80)+NOT($J$1)*999999)</f>
        <v>4.2652999999999999</v>
      </c>
      <c r="K192" s="5">
        <f ca="1">MIN(INDEX(choosen!$D$13:$P$317,$D192,K$80)+NOT($G$1)*999999,INDEX(choosen!$T$13:$AF$317,$D192,K$80)+NOT($H$1)*999999,INDEX(choosen!$AJ$13:$AV$317,$D192,K$80)+NOT($I$1)*999999,INDEX(choosen!$AZ$13:$BL$317,$D192,K$80)+NOT($J$1)*999999)</f>
        <v>3.7787000000000002</v>
      </c>
      <c r="L192" s="5">
        <f ca="1">MIN(INDEX(choosen!$D$13:$P$317,$D192,L$80)+NOT($G$1)*999999,INDEX(choosen!$T$13:$AF$317,$D192,L$80)+NOT($H$1)*999999,INDEX(choosen!$AJ$13:$AV$317,$D192,L$80)+NOT($I$1)*999999,INDEX(choosen!$AZ$13:$BL$317,$D192,L$80)+NOT($J$1)*999999)</f>
        <v>3.6347</v>
      </c>
      <c r="M192" s="5">
        <f ca="1">MIN(INDEX(choosen!$D$13:$P$317,$D192,M$80)+NOT($G$1)*999999,INDEX(choosen!$T$13:$AF$317,$D192,M$80)+NOT($H$1)*999999,INDEX(choosen!$AJ$13:$AV$317,$D192,M$80)+NOT($I$1)*999999,INDEX(choosen!$AZ$13:$BL$317,$D192,M$80)+NOT($J$1)*999999)</f>
        <v>3.3188</v>
      </c>
      <c r="N192" s="5">
        <f ca="1">MIN(INDEX(choosen!$D$13:$P$317,$D192,N$80)+NOT($G$1)*999999,INDEX(choosen!$T$13:$AF$317,$D192,N$80)+NOT($H$1)*999999,INDEX(choosen!$AJ$13:$AV$317,$D192,N$80)+NOT($I$1)*999999,INDEX(choosen!$AZ$13:$BL$317,$D192,N$80)+NOT($J$1)*999999)</f>
        <v>2.8877999999999999</v>
      </c>
      <c r="O192" s="5">
        <f ca="1">MIN(INDEX(choosen!$D$13:$P$317,$D192,O$80)+NOT($G$1)*999999,INDEX(choosen!$T$13:$AF$317,$D192,O$80)+NOT($H$1)*999999,INDEX(choosen!$AJ$13:$AV$317,$D192,O$80)+NOT($I$1)*999999,INDEX(choosen!$AZ$13:$BL$317,$D192,O$80)+NOT($J$1)*999999)</f>
        <v>2.6591</v>
      </c>
      <c r="P192" s="5">
        <f ca="1">MIN(INDEX(choosen!$D$13:$P$317,$D192,P$80)+NOT($G$1)*999999,INDEX(choosen!$T$13:$AF$317,$D192,P$80)+NOT($H$1)*999999,INDEX(choosen!$AJ$13:$AV$317,$D192,P$80)+NOT($I$1)*999999,INDEX(choosen!$AZ$13:$BL$317,$D192,P$80)+NOT($J$1)*999999)</f>
        <v>2.3834</v>
      </c>
      <c r="Q192" s="5">
        <f ca="1">MIN(INDEX(choosen!$D$13:$P$317,$D192,Q$80)+NOT($G$1)*999999,INDEX(choosen!$T$13:$AF$317,$D192,Q$80)+NOT($H$1)*999999,INDEX(choosen!$AJ$13:$AV$317,$D192,Q$80)+NOT($I$1)*999999,INDEX(choosen!$AZ$13:$BL$317,$D192,Q$80)+NOT($J$1)*999999)</f>
        <v>3.0674999999999999</v>
      </c>
      <c r="R192" s="5">
        <f ca="1">MIN(INDEX(choosen!$D$13:$P$317,$D192,R$80)+NOT($G$1)*999999,INDEX(choosen!$T$13:$AF$317,$D192,R$80)+NOT($H$1)*999999,INDEX(choosen!$AJ$13:$AV$317,$D192,R$80)+NOT($I$1)*999999,INDEX(choosen!$AZ$13:$BL$317,$D192,R$80)+NOT($J$1)*999999)</f>
        <v>46.41960000000001</v>
      </c>
      <c r="S192" s="6"/>
      <c r="T192" s="6"/>
      <c r="U192">
        <v>13</v>
      </c>
      <c r="V192">
        <v>3</v>
      </c>
      <c r="W192" s="3"/>
      <c r="X192" s="3"/>
    </row>
    <row r="193" spans="2:24" x14ac:dyDescent="0.25">
      <c r="B193" s="2">
        <v>13</v>
      </c>
      <c r="C193" s="2">
        <v>3</v>
      </c>
      <c r="D193" s="2">
        <f t="shared" si="24"/>
        <v>63</v>
      </c>
      <c r="E193" s="2" t="s">
        <v>133</v>
      </c>
      <c r="F193" s="5">
        <f ca="1">(INDEX(choosen!$D$13:$P$317,$D193,F$80)*$G$1+INDEX(choosen!$T$13:$AF$317,$D193,F$80)*$H$1+INDEX(choosen!$AJ$13:$AV$317,$D193,F$80)*$I$1+INDEX(choosen!$AZ$13:$BL$317,$D193,F$80)*$J$1)/$K$1</f>
        <v>6.0260250000000006</v>
      </c>
      <c r="G193" s="5">
        <f ca="1">(INDEX(choosen!$D$13:$P$317,$D193,G$80)*$G$1+INDEX(choosen!$T$13:$AF$317,$D193,G$80)*$H$1+INDEX(choosen!$AJ$13:$AV$317,$D193,G$80)*$I$1+INDEX(choosen!$AZ$13:$BL$317,$D193,G$80)*$J$1)/$K$1</f>
        <v>6.9411500000000004</v>
      </c>
      <c r="H193" s="5">
        <f ca="1">(INDEX(choosen!$D$13:$P$317,$D193,H$80)*$G$1+INDEX(choosen!$T$13:$AF$317,$D193,H$80)*$H$1+INDEX(choosen!$AJ$13:$AV$317,$D193,H$80)*$I$1+INDEX(choosen!$AZ$13:$BL$317,$D193,H$80)*$J$1)/$K$1</f>
        <v>7.1746499999999997</v>
      </c>
      <c r="I193" s="5">
        <f ca="1">(INDEX(choosen!$D$13:$P$317,$D193,I$80)*$G$1+INDEX(choosen!$T$13:$AF$317,$D193,I$80)*$H$1+INDEX(choosen!$AJ$13:$AV$317,$D193,I$80)*$I$1+INDEX(choosen!$AZ$13:$BL$317,$D193,I$80)*$J$1)/$K$1</f>
        <v>6.4653749999999999</v>
      </c>
      <c r="J193" s="5">
        <f ca="1">(INDEX(choosen!$D$13:$P$317,$D193,J$80)*$G$1+INDEX(choosen!$T$13:$AF$317,$D193,J$80)*$H$1+INDEX(choosen!$AJ$13:$AV$317,$D193,J$80)*$I$1+INDEX(choosen!$AZ$13:$BL$317,$D193,J$80)*$J$1)/$K$1</f>
        <v>6.3615749999999993</v>
      </c>
      <c r="K193" s="5">
        <f ca="1">(INDEX(choosen!$D$13:$P$317,$D193,K$80)*$G$1+INDEX(choosen!$T$13:$AF$317,$D193,K$80)*$H$1+INDEX(choosen!$AJ$13:$AV$317,$D193,K$80)*$I$1+INDEX(choosen!$AZ$13:$BL$317,$D193,K$80)*$J$1)/$K$1</f>
        <v>5.8466000000000005</v>
      </c>
      <c r="L193" s="5">
        <f ca="1">(INDEX(choosen!$D$13:$P$317,$D193,L$80)*$G$1+INDEX(choosen!$T$13:$AF$317,$D193,L$80)*$H$1+INDEX(choosen!$AJ$13:$AV$317,$D193,L$80)*$I$1+INDEX(choosen!$AZ$13:$BL$317,$D193,L$80)*$J$1)/$K$1</f>
        <v>5.4173249999999999</v>
      </c>
      <c r="M193" s="5">
        <f ca="1">(INDEX(choosen!$D$13:$P$317,$D193,M$80)*$G$1+INDEX(choosen!$T$13:$AF$317,$D193,M$80)*$H$1+INDEX(choosen!$AJ$13:$AV$317,$D193,M$80)*$I$1+INDEX(choosen!$AZ$13:$BL$317,$D193,M$80)*$J$1)/$K$1</f>
        <v>4.6354500000000005</v>
      </c>
      <c r="N193" s="5">
        <f ca="1">(INDEX(choosen!$D$13:$P$317,$D193,N$80)*$G$1+INDEX(choosen!$T$13:$AF$317,$D193,N$80)*$H$1+INDEX(choosen!$AJ$13:$AV$317,$D193,N$80)*$I$1+INDEX(choosen!$AZ$13:$BL$317,$D193,N$80)*$J$1)/$K$1</f>
        <v>3.7812999999999999</v>
      </c>
      <c r="O193" s="5">
        <f ca="1">(INDEX(choosen!$D$13:$P$317,$D193,O$80)*$G$1+INDEX(choosen!$T$13:$AF$317,$D193,O$80)*$H$1+INDEX(choosen!$AJ$13:$AV$317,$D193,O$80)*$I$1+INDEX(choosen!$AZ$13:$BL$317,$D193,O$80)*$J$1)/$K$1</f>
        <v>3.4323250000000001</v>
      </c>
      <c r="P193" s="5">
        <f ca="1">(INDEX(choosen!$D$13:$P$317,$D193,P$80)*$G$1+INDEX(choosen!$T$13:$AF$317,$D193,P$80)*$H$1+INDEX(choosen!$AJ$13:$AV$317,$D193,P$80)*$I$1+INDEX(choosen!$AZ$13:$BL$317,$D193,P$80)*$J$1)/$K$1</f>
        <v>3.2155999999999998</v>
      </c>
      <c r="Q193" s="5">
        <f ca="1">(INDEX(choosen!$D$13:$P$317,$D193,Q$80)*$G$1+INDEX(choosen!$T$13:$AF$317,$D193,Q$80)*$H$1+INDEX(choosen!$AJ$13:$AV$317,$D193,Q$80)*$I$1+INDEX(choosen!$AZ$13:$BL$317,$D193,Q$80)*$J$1)/$K$1</f>
        <v>4.1509499999999999</v>
      </c>
      <c r="R193" s="5">
        <f ca="1">(INDEX(choosen!$D$13:$P$317,$D193,R$80)*$G$1+INDEX(choosen!$T$13:$AF$317,$D193,R$80)*$H$1+INDEX(choosen!$AJ$13:$AV$317,$D193,R$80)*$I$1+INDEX(choosen!$AZ$13:$BL$317,$D193,R$80)*$J$1)/$K$1</f>
        <v>63.448324999999997</v>
      </c>
      <c r="S193" s="6"/>
      <c r="T193" s="6"/>
      <c r="U193">
        <v>13</v>
      </c>
      <c r="V193">
        <v>3</v>
      </c>
      <c r="W193" s="3"/>
      <c r="X193" s="3"/>
    </row>
    <row r="194" spans="2:24" x14ac:dyDescent="0.25">
      <c r="B194" s="2">
        <v>13</v>
      </c>
      <c r="C194" s="2">
        <v>3</v>
      </c>
      <c r="D194" s="2">
        <f t="shared" si="24"/>
        <v>63</v>
      </c>
      <c r="E194" s="2" t="s">
        <v>134</v>
      </c>
      <c r="F194" s="5">
        <f ca="1">MAX(INDEX(choosen!$D$13:$P$317,$D192,F$80)-NOT($G$1)*999999,INDEX(choosen!$T$13:$AF$317,$D192,F$80)-NOT($H$1)*999999,INDEX(choosen!$AJ$13:$AV$317,$D192,F$80)-NOT($I$1)*999999,INDEX(choosen!$AZ$13:$BL$317,$D192,F$80)-NOT($J$1)*999999)</f>
        <v>7.1021999999999998</v>
      </c>
      <c r="G194" s="5">
        <f ca="1">MAX(INDEX(choosen!$D$13:$P$317,$D192,G$80)-NOT($G$1)*999999,INDEX(choosen!$T$13:$AF$317,$D192,G$80)-NOT($H$1)*999999,INDEX(choosen!$AJ$13:$AV$317,$D192,G$80)-NOT($I$1)*999999,INDEX(choosen!$AZ$13:$BL$317,$D192,G$80)-NOT($J$1)*999999)</f>
        <v>8.7339000000000002</v>
      </c>
      <c r="H194" s="5">
        <f ca="1">MAX(INDEX(choosen!$D$13:$P$317,$D192,H$80)-NOT($G$1)*999999,INDEX(choosen!$T$13:$AF$317,$D192,H$80)-NOT($H$1)*999999,INDEX(choosen!$AJ$13:$AV$317,$D192,H$80)-NOT($I$1)*999999,INDEX(choosen!$AZ$13:$BL$317,$D192,H$80)-NOT($J$1)*999999)</f>
        <v>7.8051000000000004</v>
      </c>
      <c r="I194" s="5">
        <f ca="1">MAX(INDEX(choosen!$D$13:$P$317,$D192,I$80)-NOT($G$1)*999999,INDEX(choosen!$T$13:$AF$317,$D192,I$80)-NOT($H$1)*999999,INDEX(choosen!$AJ$13:$AV$317,$D192,I$80)-NOT($I$1)*999999,INDEX(choosen!$AZ$13:$BL$317,$D192,I$80)-NOT($J$1)*999999)</f>
        <v>7.5590000000000002</v>
      </c>
      <c r="J194" s="5">
        <f ca="1">MAX(INDEX(choosen!$D$13:$P$317,$D192,J$80)-NOT($G$1)*999999,INDEX(choosen!$T$13:$AF$317,$D192,J$80)-NOT($H$1)*999999,INDEX(choosen!$AJ$13:$AV$317,$D192,J$80)-NOT($I$1)*999999,INDEX(choosen!$AZ$13:$BL$317,$D192,J$80)-NOT($J$1)*999999)</f>
        <v>7.3495999999999997</v>
      </c>
      <c r="K194" s="5">
        <f ca="1">MAX(INDEX(choosen!$D$13:$P$317,$D192,K$80)-NOT($G$1)*999999,INDEX(choosen!$T$13:$AF$317,$D192,K$80)-NOT($H$1)*999999,INDEX(choosen!$AJ$13:$AV$317,$D192,K$80)-NOT($I$1)*999999,INDEX(choosen!$AZ$13:$BL$317,$D192,K$80)-NOT($J$1)*999999)</f>
        <v>6.7964000000000002</v>
      </c>
      <c r="L194" s="5">
        <f ca="1">MAX(INDEX(choosen!$D$13:$P$317,$D192,L$80)-NOT($G$1)*999999,INDEX(choosen!$T$13:$AF$317,$D192,L$80)-NOT($H$1)*999999,INDEX(choosen!$AJ$13:$AV$317,$D192,L$80)-NOT($I$1)*999999,INDEX(choosen!$AZ$13:$BL$317,$D192,L$80)-NOT($J$1)*999999)</f>
        <v>6.2275999999999998</v>
      </c>
      <c r="M194" s="5">
        <f ca="1">MAX(INDEX(choosen!$D$13:$P$317,$D192,M$80)-NOT($G$1)*999999,INDEX(choosen!$T$13:$AF$317,$D192,M$80)-NOT($H$1)*999999,INDEX(choosen!$AJ$13:$AV$317,$D192,M$80)-NOT($I$1)*999999,INDEX(choosen!$AZ$13:$BL$317,$D192,M$80)-NOT($J$1)*999999)</f>
        <v>5.2995000000000001</v>
      </c>
      <c r="N194" s="5">
        <f ca="1">MAX(INDEX(choosen!$D$13:$P$317,$D192,N$80)-NOT($G$1)*999999,INDEX(choosen!$T$13:$AF$317,$D192,N$80)-NOT($H$1)*999999,INDEX(choosen!$AJ$13:$AV$317,$D192,N$80)-NOT($I$1)*999999,INDEX(choosen!$AZ$13:$BL$317,$D192,N$80)-NOT($J$1)*999999)</f>
        <v>4.2763</v>
      </c>
      <c r="O194" s="5">
        <f ca="1">MAX(INDEX(choosen!$D$13:$P$317,$D192,O$80)-NOT($G$1)*999999,INDEX(choosen!$T$13:$AF$317,$D192,O$80)-NOT($H$1)*999999,INDEX(choosen!$AJ$13:$AV$317,$D192,O$80)-NOT($I$1)*999999,INDEX(choosen!$AZ$13:$BL$317,$D192,O$80)-NOT($J$1)*999999)</f>
        <v>3.7387000000000001</v>
      </c>
      <c r="P194" s="5">
        <f ca="1">MAX(INDEX(choosen!$D$13:$P$317,$D192,P$80)-NOT($G$1)*999999,INDEX(choosen!$T$13:$AF$317,$D192,P$80)-NOT($H$1)*999999,INDEX(choosen!$AJ$13:$AV$317,$D192,P$80)-NOT($I$1)*999999,INDEX(choosen!$AZ$13:$BL$317,$D192,P$80)-NOT($J$1)*999999)</f>
        <v>3.5608</v>
      </c>
      <c r="Q194" s="5">
        <f ca="1">MAX(INDEX(choosen!$D$13:$P$317,$D192,Q$80)-NOT($G$1)*999999,INDEX(choosen!$T$13:$AF$317,$D192,Q$80)-NOT($H$1)*999999,INDEX(choosen!$AJ$13:$AV$317,$D192,Q$80)-NOT($I$1)*999999,INDEX(choosen!$AZ$13:$BL$317,$D192,Q$80)-NOT($J$1)*999999)</f>
        <v>4.7435</v>
      </c>
      <c r="R194" s="5">
        <f ca="1">MAX(INDEX(choosen!$D$13:$P$317,$D192,R$80)-NOT($G$1)*999999,INDEX(choosen!$T$13:$AF$317,$D192,R$80)-NOT($H$1)*999999,INDEX(choosen!$AJ$13:$AV$317,$D192,R$80)-NOT($I$1)*999999,INDEX(choosen!$AZ$13:$BL$317,$D192,R$80)-NOT($J$1)*999999)</f>
        <v>70.1096</v>
      </c>
      <c r="S194" s="6"/>
      <c r="T194" s="6"/>
      <c r="U194">
        <v>13</v>
      </c>
      <c r="V194">
        <v>3</v>
      </c>
      <c r="W194" s="3"/>
      <c r="X194" s="3"/>
    </row>
    <row r="195" spans="2:24" x14ac:dyDescent="0.25">
      <c r="B195" s="2">
        <v>13</v>
      </c>
      <c r="C195" s="2">
        <f>$C$45</f>
        <v>5</v>
      </c>
      <c r="D195" s="2">
        <f t="shared" si="24"/>
        <v>65</v>
      </c>
      <c r="E195" s="2" t="str">
        <f>CONCATENATE(INDEX($C$39:$C$43,C195), " Min")</f>
        <v>2050 Min</v>
      </c>
      <c r="F195" s="5">
        <f ca="1">MIN(INDEX(choosen!$D$13:$P$317,$D195,F$80)+NOT($G$1)*999999,INDEX(choosen!$T$13:$AF$317,$D195,F$80)+NOT($H$1)*999999,INDEX(choosen!$AJ$13:$AV$317,$D195,F$80)+NOT($I$1)*999999,INDEX(choosen!$AZ$13:$BL$317,$D195,F$80)+NOT($J$1)*999999)</f>
        <v>3.8258999999999999</v>
      </c>
      <c r="G195" s="5">
        <f ca="1">MIN(INDEX(choosen!$D$13:$P$317,$D195,G$80)+NOT($G$1)*999999,INDEX(choosen!$T$13:$AF$317,$D195,G$80)+NOT($H$1)*999999,INDEX(choosen!$AJ$13:$AV$317,$D195,G$80)+NOT($I$1)*999999,INDEX(choosen!$AZ$13:$BL$317,$D195,G$80)+NOT($J$1)*999999)</f>
        <v>4.4989999999999997</v>
      </c>
      <c r="H195" s="5">
        <f ca="1">MIN(INDEX(choosen!$D$13:$P$317,$D195,H$80)+NOT($G$1)*999999,INDEX(choosen!$T$13:$AF$317,$D195,H$80)+NOT($H$1)*999999,INDEX(choosen!$AJ$13:$AV$317,$D195,H$80)+NOT($I$1)*999999,INDEX(choosen!$AZ$13:$BL$317,$D195,H$80)+NOT($J$1)*999999)</f>
        <v>6.0049000000000001</v>
      </c>
      <c r="I195" s="5">
        <f ca="1">MIN(INDEX(choosen!$D$13:$P$317,$D195,I$80)+NOT($G$1)*999999,INDEX(choosen!$T$13:$AF$317,$D195,I$80)+NOT($H$1)*999999,INDEX(choosen!$AJ$13:$AV$317,$D195,I$80)+NOT($I$1)*999999,INDEX(choosen!$AZ$13:$BL$317,$D195,I$80)+NOT($J$1)*999999)</f>
        <v>4.7914000000000003</v>
      </c>
      <c r="J195" s="5">
        <f ca="1">MIN(INDEX(choosen!$D$13:$P$317,$D195,J$80)+NOT($G$1)*999999,INDEX(choosen!$T$13:$AF$317,$D195,J$80)+NOT($H$1)*999999,INDEX(choosen!$AJ$13:$AV$317,$D195,J$80)+NOT($I$1)*999999,INDEX(choosen!$AZ$13:$BL$317,$D195,J$80)+NOT($J$1)*999999)</f>
        <v>4.2148000000000003</v>
      </c>
      <c r="K195" s="5">
        <f ca="1">MIN(INDEX(choosen!$D$13:$P$317,$D195,K$80)+NOT($G$1)*999999,INDEX(choosen!$T$13:$AF$317,$D195,K$80)+NOT($H$1)*999999,INDEX(choosen!$AJ$13:$AV$317,$D195,K$80)+NOT($I$1)*999999,INDEX(choosen!$AZ$13:$BL$317,$D195,K$80)+NOT($J$1)*999999)</f>
        <v>3.7212999999999998</v>
      </c>
      <c r="L195" s="5">
        <f ca="1">MIN(INDEX(choosen!$D$13:$P$317,$D195,L$80)+NOT($G$1)*999999,INDEX(choosen!$T$13:$AF$317,$D195,L$80)+NOT($H$1)*999999,INDEX(choosen!$AJ$13:$AV$317,$D195,L$80)+NOT($I$1)*999999,INDEX(choosen!$AZ$13:$BL$317,$D195,L$80)+NOT($J$1)*999999)</f>
        <v>3.5421999999999998</v>
      </c>
      <c r="M195" s="5">
        <f ca="1">MIN(INDEX(choosen!$D$13:$P$317,$D195,M$80)+NOT($G$1)*999999,INDEX(choosen!$T$13:$AF$317,$D195,M$80)+NOT($H$1)*999999,INDEX(choosen!$AJ$13:$AV$317,$D195,M$80)+NOT($I$1)*999999,INDEX(choosen!$AZ$13:$BL$317,$D195,M$80)+NOT($J$1)*999999)</f>
        <v>3.2239</v>
      </c>
      <c r="N195" s="5">
        <f ca="1">MIN(INDEX(choosen!$D$13:$P$317,$D195,N$80)+NOT($G$1)*999999,INDEX(choosen!$T$13:$AF$317,$D195,N$80)+NOT($H$1)*999999,INDEX(choosen!$AJ$13:$AV$317,$D195,N$80)+NOT($I$1)*999999,INDEX(choosen!$AZ$13:$BL$317,$D195,N$80)+NOT($J$1)*999999)</f>
        <v>2.7867000000000002</v>
      </c>
      <c r="O195" s="5">
        <f ca="1">MIN(INDEX(choosen!$D$13:$P$317,$D195,O$80)+NOT($G$1)*999999,INDEX(choosen!$T$13:$AF$317,$D195,O$80)+NOT($H$1)*999999,INDEX(choosen!$AJ$13:$AV$317,$D195,O$80)+NOT($I$1)*999999,INDEX(choosen!$AZ$13:$BL$317,$D195,O$80)+NOT($J$1)*999999)</f>
        <v>2.5236999999999998</v>
      </c>
      <c r="P195" s="5">
        <f ca="1">MIN(INDEX(choosen!$D$13:$P$317,$D195,P$80)+NOT($G$1)*999999,INDEX(choosen!$T$13:$AF$317,$D195,P$80)+NOT($H$1)*999999,INDEX(choosen!$AJ$13:$AV$317,$D195,P$80)+NOT($I$1)*999999,INDEX(choosen!$AZ$13:$BL$317,$D195,P$80)+NOT($J$1)*999999)</f>
        <v>2.1631999999999998</v>
      </c>
      <c r="Q195" s="5">
        <f ca="1">MIN(INDEX(choosen!$D$13:$P$317,$D195,Q$80)+NOT($G$1)*999999,INDEX(choosen!$T$13:$AF$317,$D195,Q$80)+NOT($H$1)*999999,INDEX(choosen!$AJ$13:$AV$317,$D195,Q$80)+NOT($I$1)*999999,INDEX(choosen!$AZ$13:$BL$317,$D195,Q$80)+NOT($J$1)*999999)</f>
        <v>2.6922999999999999</v>
      </c>
      <c r="R195" s="5">
        <f ca="1">MIN(INDEX(choosen!$D$13:$P$317,$D195,R$80)+NOT($G$1)*999999,INDEX(choosen!$T$13:$AF$317,$D195,R$80)+NOT($H$1)*999999,INDEX(choosen!$AJ$13:$AV$317,$D195,R$80)+NOT($I$1)*999999,INDEX(choosen!$AZ$13:$BL$317,$D195,R$80)+NOT($J$1)*999999)</f>
        <v>43.9893</v>
      </c>
      <c r="S195" s="6">
        <f ca="1">100*R195/R189</f>
        <v>117.35768919859885</v>
      </c>
      <c r="T195" s="6"/>
      <c r="U195">
        <v>13</v>
      </c>
      <c r="V195">
        <v>5</v>
      </c>
      <c r="W195" s="3"/>
      <c r="X195" s="3"/>
    </row>
    <row r="196" spans="2:24" x14ac:dyDescent="0.25">
      <c r="B196" s="2">
        <v>13</v>
      </c>
      <c r="C196" s="2">
        <f t="shared" ref="C196:C197" si="35">$C$45</f>
        <v>5</v>
      </c>
      <c r="D196" s="2">
        <f t="shared" si="24"/>
        <v>65</v>
      </c>
      <c r="E196" s="2" t="str">
        <f t="shared" ref="E196" si="36">CONCATENATE(INDEX($C$39:$C$43,C196), " Average")</f>
        <v>2050 Average</v>
      </c>
      <c r="F196" s="5">
        <f ca="1">(INDEX(choosen!$D$13:$P$317,$D196,F$80)*$G$1+INDEX(choosen!$T$13:$AF$317,$D196,F$80)*$H$1+INDEX(choosen!$AJ$13:$AV$317,$D196,F$80)*$I$1+INDEX(choosen!$AZ$13:$BL$317,$D196,F$80)*$J$1)/$K$1</f>
        <v>5.4195000000000002</v>
      </c>
      <c r="G196" s="5">
        <f ca="1">(INDEX(choosen!$D$13:$P$317,$D196,G$80)*$G$1+INDEX(choosen!$T$13:$AF$317,$D196,G$80)*$H$1+INDEX(choosen!$AJ$13:$AV$317,$D196,G$80)*$I$1+INDEX(choosen!$AZ$13:$BL$317,$D196,G$80)*$J$1)/$K$1</f>
        <v>5.9130000000000003</v>
      </c>
      <c r="H196" s="5">
        <f ca="1">(INDEX(choosen!$D$13:$P$317,$D196,H$80)*$G$1+INDEX(choosen!$T$13:$AF$317,$D196,H$80)*$H$1+INDEX(choosen!$AJ$13:$AV$317,$D196,H$80)*$I$1+INDEX(choosen!$AZ$13:$BL$317,$D196,H$80)*$J$1)/$K$1</f>
        <v>6.6443750000000001</v>
      </c>
      <c r="I196" s="5">
        <f ca="1">(INDEX(choosen!$D$13:$P$317,$D196,I$80)*$G$1+INDEX(choosen!$T$13:$AF$317,$D196,I$80)*$H$1+INDEX(choosen!$AJ$13:$AV$317,$D196,I$80)*$I$1+INDEX(choosen!$AZ$13:$BL$317,$D196,I$80)*$J$1)/$K$1</f>
        <v>5.9046250000000002</v>
      </c>
      <c r="J196" s="5">
        <f ca="1">(INDEX(choosen!$D$13:$P$317,$D196,J$80)*$G$1+INDEX(choosen!$T$13:$AF$317,$D196,J$80)*$H$1+INDEX(choosen!$AJ$13:$AV$317,$D196,J$80)*$I$1+INDEX(choosen!$AZ$13:$BL$317,$D196,J$80)*$J$1)/$K$1</f>
        <v>5.7863500000000005</v>
      </c>
      <c r="K196" s="5">
        <f ca="1">(INDEX(choosen!$D$13:$P$317,$D196,K$80)*$G$1+INDEX(choosen!$T$13:$AF$317,$D196,K$80)*$H$1+INDEX(choosen!$AJ$13:$AV$317,$D196,K$80)*$I$1+INDEX(choosen!$AZ$13:$BL$317,$D196,K$80)*$J$1)/$K$1</f>
        <v>5.3358249999999998</v>
      </c>
      <c r="L196" s="5">
        <f ca="1">(INDEX(choosen!$D$13:$P$317,$D196,L$80)*$G$1+INDEX(choosen!$T$13:$AF$317,$D196,L$80)*$H$1+INDEX(choosen!$AJ$13:$AV$317,$D196,L$80)*$I$1+INDEX(choosen!$AZ$13:$BL$317,$D196,L$80)*$J$1)/$K$1</f>
        <v>5.0223500000000003</v>
      </c>
      <c r="M196" s="5">
        <f ca="1">(INDEX(choosen!$D$13:$P$317,$D196,M$80)*$G$1+INDEX(choosen!$T$13:$AF$317,$D196,M$80)*$H$1+INDEX(choosen!$AJ$13:$AV$317,$D196,M$80)*$I$1+INDEX(choosen!$AZ$13:$BL$317,$D196,M$80)*$J$1)/$K$1</f>
        <v>4.3402750000000001</v>
      </c>
      <c r="N196" s="5">
        <f ca="1">(INDEX(choosen!$D$13:$P$317,$D196,N$80)*$G$1+INDEX(choosen!$T$13:$AF$317,$D196,N$80)*$H$1+INDEX(choosen!$AJ$13:$AV$317,$D196,N$80)*$I$1+INDEX(choosen!$AZ$13:$BL$317,$D196,N$80)*$J$1)/$K$1</f>
        <v>3.598525</v>
      </c>
      <c r="O196" s="5">
        <f ca="1">(INDEX(choosen!$D$13:$P$317,$D196,O$80)*$G$1+INDEX(choosen!$T$13:$AF$317,$D196,O$80)*$H$1+INDEX(choosen!$AJ$13:$AV$317,$D196,O$80)*$I$1+INDEX(choosen!$AZ$13:$BL$317,$D196,O$80)*$J$1)/$K$1</f>
        <v>3.254375</v>
      </c>
      <c r="P196" s="5">
        <f ca="1">(INDEX(choosen!$D$13:$P$317,$D196,P$80)*$G$1+INDEX(choosen!$T$13:$AF$317,$D196,P$80)*$H$1+INDEX(choosen!$AJ$13:$AV$317,$D196,P$80)*$I$1+INDEX(choosen!$AZ$13:$BL$317,$D196,P$80)*$J$1)/$K$1</f>
        <v>2.9069750000000001</v>
      </c>
      <c r="Q196" s="5">
        <f ca="1">(INDEX(choosen!$D$13:$P$317,$D196,Q$80)*$G$1+INDEX(choosen!$T$13:$AF$317,$D196,Q$80)*$H$1+INDEX(choosen!$AJ$13:$AV$317,$D196,Q$80)*$I$1+INDEX(choosen!$AZ$13:$BL$317,$D196,Q$80)*$J$1)/$K$1</f>
        <v>3.8766499999999997</v>
      </c>
      <c r="R196" s="5">
        <f ca="1">(INDEX(choosen!$D$13:$P$317,$D196,R$80)*$G$1+INDEX(choosen!$T$13:$AF$317,$D196,R$80)*$H$1+INDEX(choosen!$AJ$13:$AV$317,$D196,R$80)*$I$1+INDEX(choosen!$AZ$13:$BL$317,$D196,R$80)*$J$1)/$K$1</f>
        <v>58.002825000000001</v>
      </c>
      <c r="S196" s="7">
        <f ca="1">100*R196/R190</f>
        <v>102.25108911938334</v>
      </c>
      <c r="T196" s="7"/>
      <c r="U196">
        <v>13</v>
      </c>
      <c r="V196">
        <v>5</v>
      </c>
      <c r="W196" s="3"/>
      <c r="X196" s="3"/>
    </row>
    <row r="197" spans="2:24" x14ac:dyDescent="0.25">
      <c r="B197" s="2">
        <v>13</v>
      </c>
      <c r="C197" s="2">
        <f t="shared" si="35"/>
        <v>5</v>
      </c>
      <c r="D197" s="2">
        <f t="shared" si="24"/>
        <v>65</v>
      </c>
      <c r="E197" s="2" t="str">
        <f>CONCATENATE(INDEX($C$39:$C$43,C197), " Max")</f>
        <v>2050 Max</v>
      </c>
      <c r="F197" s="5">
        <f ca="1">MAX(INDEX(choosen!$D$13:$P$317,$D195,F$80)-NOT($G$1)*999999,INDEX(choosen!$T$13:$AF$317,$D195,F$80)-NOT($H$1)*999999,INDEX(choosen!$AJ$13:$AV$317,$D195,F$80)-NOT($I$1)*999999,INDEX(choosen!$AZ$13:$BL$317,$D195,F$80)-NOT($J$1)*999999)</f>
        <v>7.3543000000000003</v>
      </c>
      <c r="G197" s="5">
        <f ca="1">MAX(INDEX(choosen!$D$13:$P$317,$D195,G$80)-NOT($G$1)*999999,INDEX(choosen!$T$13:$AF$317,$D195,G$80)-NOT($H$1)*999999,INDEX(choosen!$AJ$13:$AV$317,$D195,G$80)-NOT($I$1)*999999,INDEX(choosen!$AZ$13:$BL$317,$D195,G$80)-NOT($J$1)*999999)</f>
        <v>7.7933000000000003</v>
      </c>
      <c r="H197" s="5">
        <f ca="1">MAX(INDEX(choosen!$D$13:$P$317,$D195,H$80)-NOT($G$1)*999999,INDEX(choosen!$T$13:$AF$317,$D195,H$80)-NOT($H$1)*999999,INDEX(choosen!$AJ$13:$AV$317,$D195,H$80)-NOT($I$1)*999999,INDEX(choosen!$AZ$13:$BL$317,$D195,H$80)-NOT($J$1)*999999)</f>
        <v>7.3555999999999999</v>
      </c>
      <c r="I197" s="5">
        <f ca="1">MAX(INDEX(choosen!$D$13:$P$317,$D195,I$80)-NOT($G$1)*999999,INDEX(choosen!$T$13:$AF$317,$D195,I$80)-NOT($H$1)*999999,INDEX(choosen!$AJ$13:$AV$317,$D195,I$80)-NOT($I$1)*999999,INDEX(choosen!$AZ$13:$BL$317,$D195,I$80)-NOT($J$1)*999999)</f>
        <v>7.0170000000000003</v>
      </c>
      <c r="J197" s="5">
        <f ca="1">MAX(INDEX(choosen!$D$13:$P$317,$D195,J$80)-NOT($G$1)*999999,INDEX(choosen!$T$13:$AF$317,$D195,J$80)-NOT($H$1)*999999,INDEX(choosen!$AJ$13:$AV$317,$D195,J$80)-NOT($I$1)*999999,INDEX(choosen!$AZ$13:$BL$317,$D195,J$80)-NOT($J$1)*999999)</f>
        <v>7.28</v>
      </c>
      <c r="K197" s="5">
        <f ca="1">MAX(INDEX(choosen!$D$13:$P$317,$D195,K$80)-NOT($G$1)*999999,INDEX(choosen!$T$13:$AF$317,$D195,K$80)-NOT($H$1)*999999,INDEX(choosen!$AJ$13:$AV$317,$D195,K$80)-NOT($I$1)*999999,INDEX(choosen!$AZ$13:$BL$317,$D195,K$80)-NOT($J$1)*999999)</f>
        <v>6.7186000000000003</v>
      </c>
      <c r="L197" s="5">
        <f ca="1">MAX(INDEX(choosen!$D$13:$P$317,$D195,L$80)-NOT($G$1)*999999,INDEX(choosen!$T$13:$AF$317,$D195,L$80)-NOT($H$1)*999999,INDEX(choosen!$AJ$13:$AV$317,$D195,L$80)-NOT($I$1)*999999,INDEX(choosen!$AZ$13:$BL$317,$D195,L$80)-NOT($J$1)*999999)</f>
        <v>6.2210999999999999</v>
      </c>
      <c r="M197" s="5">
        <f ca="1">MAX(INDEX(choosen!$D$13:$P$317,$D195,M$80)-NOT($G$1)*999999,INDEX(choosen!$T$13:$AF$317,$D195,M$80)-NOT($H$1)*999999,INDEX(choosen!$AJ$13:$AV$317,$D195,M$80)-NOT($I$1)*999999,INDEX(choosen!$AZ$13:$BL$317,$D195,M$80)-NOT($J$1)*999999)</f>
        <v>5.2908999999999997</v>
      </c>
      <c r="N197" s="5">
        <f ca="1">MAX(INDEX(choosen!$D$13:$P$317,$D195,N$80)-NOT($G$1)*999999,INDEX(choosen!$T$13:$AF$317,$D195,N$80)-NOT($H$1)*999999,INDEX(choosen!$AJ$13:$AV$317,$D195,N$80)-NOT($I$1)*999999,INDEX(choosen!$AZ$13:$BL$317,$D195,N$80)-NOT($J$1)*999999)</f>
        <v>4.3282999999999996</v>
      </c>
      <c r="O197" s="5">
        <f ca="1">MAX(INDEX(choosen!$D$13:$P$317,$D195,O$80)-NOT($G$1)*999999,INDEX(choosen!$T$13:$AF$317,$D195,O$80)-NOT($H$1)*999999,INDEX(choosen!$AJ$13:$AV$317,$D195,O$80)-NOT($I$1)*999999,INDEX(choosen!$AZ$13:$BL$317,$D195,O$80)-NOT($J$1)*999999)</f>
        <v>3.9466000000000001</v>
      </c>
      <c r="P197" s="5">
        <f ca="1">MAX(INDEX(choosen!$D$13:$P$317,$D195,P$80)-NOT($G$1)*999999,INDEX(choosen!$T$13:$AF$317,$D195,P$80)-NOT($H$1)*999999,INDEX(choosen!$AJ$13:$AV$317,$D195,P$80)-NOT($I$1)*999999,INDEX(choosen!$AZ$13:$BL$317,$D195,P$80)-NOT($J$1)*999999)</f>
        <v>3.6179000000000001</v>
      </c>
      <c r="Q197" s="5">
        <f ca="1">MAX(INDEX(choosen!$D$13:$P$317,$D195,Q$80)-NOT($G$1)*999999,INDEX(choosen!$T$13:$AF$317,$D195,Q$80)-NOT($H$1)*999999,INDEX(choosen!$AJ$13:$AV$317,$D195,Q$80)-NOT($I$1)*999999,INDEX(choosen!$AZ$13:$BL$317,$D195,Q$80)-NOT($J$1)*999999)</f>
        <v>5.5320999999999998</v>
      </c>
      <c r="R197" s="5">
        <f ca="1">MAX(INDEX(choosen!$D$13:$P$317,$D195,R$80)-NOT($G$1)*999999,INDEX(choosen!$T$13:$AF$317,$D195,R$80)-NOT($H$1)*999999,INDEX(choosen!$AJ$13:$AV$317,$D195,R$80)-NOT($I$1)*999999,INDEX(choosen!$AZ$13:$BL$317,$D195,R$80)-NOT($J$1)*999999)</f>
        <v>72.4084</v>
      </c>
      <c r="S197" s="6">
        <f ca="1">100*R197/R191</f>
        <v>107.90780020297426</v>
      </c>
      <c r="T197" s="6"/>
      <c r="U197">
        <v>13</v>
      </c>
      <c r="V197">
        <v>5</v>
      </c>
      <c r="W197" s="3"/>
      <c r="X197" s="3"/>
    </row>
    <row r="198" spans="2:24" x14ac:dyDescent="0.25">
      <c r="B198" s="2">
        <v>14</v>
      </c>
      <c r="C198" s="2">
        <v>1</v>
      </c>
      <c r="D198" s="2">
        <f t="shared" si="24"/>
        <v>66</v>
      </c>
      <c r="E198" s="2" t="s">
        <v>130</v>
      </c>
      <c r="F198" s="5">
        <f ca="1">MIN(INDEX(choosen!$D$13:$P$317,$D198,F$80)+NOT($G$1)*999999,INDEX(choosen!$T$13:$AF$317,$D198,F$80)+NOT($H$1)*999999,INDEX(choosen!$AJ$13:$AV$317,$D198,F$80)+NOT($I$1)*999999,INDEX(choosen!$AZ$13:$BL$317,$D198,F$80)+NOT($J$1)*999999)</f>
        <v>2.3420999999999998</v>
      </c>
      <c r="G198" s="5">
        <f ca="1">MIN(INDEX(choosen!$D$13:$P$317,$D198,G$80)+NOT($G$1)*999999,INDEX(choosen!$T$13:$AF$317,$D198,G$80)+NOT($H$1)*999999,INDEX(choosen!$AJ$13:$AV$317,$D198,G$80)+NOT($I$1)*999999,INDEX(choosen!$AZ$13:$BL$317,$D198,G$80)+NOT($J$1)*999999)</f>
        <v>3.4952999999999999</v>
      </c>
      <c r="H198" s="5">
        <f ca="1">MIN(INDEX(choosen!$D$13:$P$317,$D198,H$80)+NOT($G$1)*999999,INDEX(choosen!$T$13:$AF$317,$D198,H$80)+NOT($H$1)*999999,INDEX(choosen!$AJ$13:$AV$317,$D198,H$80)+NOT($I$1)*999999,INDEX(choosen!$AZ$13:$BL$317,$D198,H$80)+NOT($J$1)*999999)</f>
        <v>3.6797</v>
      </c>
      <c r="I198" s="5">
        <f ca="1">MIN(INDEX(choosen!$D$13:$P$317,$D198,I$80)+NOT($G$1)*999999,INDEX(choosen!$T$13:$AF$317,$D198,I$80)+NOT($H$1)*999999,INDEX(choosen!$AJ$13:$AV$317,$D198,I$80)+NOT($I$1)*999999,INDEX(choosen!$AZ$13:$BL$317,$D198,I$80)+NOT($J$1)*999999)</f>
        <v>1.8791</v>
      </c>
      <c r="J198" s="5">
        <f ca="1">MIN(INDEX(choosen!$D$13:$P$317,$D198,J$80)+NOT($G$1)*999999,INDEX(choosen!$T$13:$AF$317,$D198,J$80)+NOT($H$1)*999999,INDEX(choosen!$AJ$13:$AV$317,$D198,J$80)+NOT($I$1)*999999,INDEX(choosen!$AZ$13:$BL$317,$D198,J$80)+NOT($J$1)*999999)</f>
        <v>0.66759999999999997</v>
      </c>
      <c r="K198" s="5">
        <f ca="1">MIN(INDEX(choosen!$D$13:$P$317,$D198,K$80)+NOT($G$1)*999999,INDEX(choosen!$T$13:$AF$317,$D198,K$80)+NOT($H$1)*999999,INDEX(choosen!$AJ$13:$AV$317,$D198,K$80)+NOT($I$1)*999999,INDEX(choosen!$AZ$13:$BL$317,$D198,K$80)+NOT($J$1)*999999)</f>
        <v>0.28710000000000002</v>
      </c>
      <c r="L198" s="5">
        <f ca="1">MIN(INDEX(choosen!$D$13:$P$317,$D198,L$80)+NOT($G$1)*999999,INDEX(choosen!$T$13:$AF$317,$D198,L$80)+NOT($H$1)*999999,INDEX(choosen!$AJ$13:$AV$317,$D198,L$80)+NOT($I$1)*999999,INDEX(choosen!$AZ$13:$BL$317,$D198,L$80)+NOT($J$1)*999999)</f>
        <v>0.15040000000000001</v>
      </c>
      <c r="M198" s="5">
        <f ca="1">MIN(INDEX(choosen!$D$13:$P$317,$D198,M$80)+NOT($G$1)*999999,INDEX(choosen!$T$13:$AF$317,$D198,M$80)+NOT($H$1)*999999,INDEX(choosen!$AJ$13:$AV$317,$D198,M$80)+NOT($I$1)*999999,INDEX(choosen!$AZ$13:$BL$317,$D198,M$80)+NOT($J$1)*999999)</f>
        <v>8.0100000000000005E-2</v>
      </c>
      <c r="N198" s="5">
        <f ca="1">MIN(INDEX(choosen!$D$13:$P$317,$D198,N$80)+NOT($G$1)*999999,INDEX(choosen!$T$13:$AF$317,$D198,N$80)+NOT($H$1)*999999,INDEX(choosen!$AJ$13:$AV$317,$D198,N$80)+NOT($I$1)*999999,INDEX(choosen!$AZ$13:$BL$317,$D198,N$80)+NOT($J$1)*999999)</f>
        <v>4.1799999999999997E-2</v>
      </c>
      <c r="O198" s="5">
        <f ca="1">MIN(INDEX(choosen!$D$13:$P$317,$D198,O$80)+NOT($G$1)*999999,INDEX(choosen!$T$13:$AF$317,$D198,O$80)+NOT($H$1)*999999,INDEX(choosen!$AJ$13:$AV$317,$D198,O$80)+NOT($I$1)*999999,INDEX(choosen!$AZ$13:$BL$317,$D198,O$80)+NOT($J$1)*999999)</f>
        <v>2.3699999999999999E-2</v>
      </c>
      <c r="P198" s="5">
        <f ca="1">MIN(INDEX(choosen!$D$13:$P$317,$D198,P$80)+NOT($G$1)*999999,INDEX(choosen!$T$13:$AF$317,$D198,P$80)+NOT($H$1)*999999,INDEX(choosen!$AJ$13:$AV$317,$D198,P$80)+NOT($I$1)*999999,INDEX(choosen!$AZ$13:$BL$317,$D198,P$80)+NOT($J$1)*999999)</f>
        <v>5.67E-2</v>
      </c>
      <c r="Q198" s="5">
        <f ca="1">MIN(INDEX(choosen!$D$13:$P$317,$D198,Q$80)+NOT($G$1)*999999,INDEX(choosen!$T$13:$AF$317,$D198,Q$80)+NOT($H$1)*999999,INDEX(choosen!$AJ$13:$AV$317,$D198,Q$80)+NOT($I$1)*999999,INDEX(choosen!$AZ$13:$BL$317,$D198,Q$80)+NOT($J$1)*999999)</f>
        <v>0.48380000000000001</v>
      </c>
      <c r="R198" s="5">
        <f ca="1">MIN(INDEX(choosen!$D$13:$P$317,$D198,R$80)+NOT($G$1)*999999,INDEX(choosen!$T$13:$AF$317,$D198,R$80)+NOT($H$1)*999999,INDEX(choosen!$AJ$13:$AV$317,$D198,R$80)+NOT($I$1)*999999,INDEX(choosen!$AZ$13:$BL$317,$D198,R$80)+NOT($J$1)*999999)</f>
        <v>13.3756</v>
      </c>
      <c r="S198" s="6"/>
      <c r="T198" s="6"/>
      <c r="U198">
        <v>14</v>
      </c>
      <c r="V198">
        <v>1</v>
      </c>
      <c r="W198" s="3"/>
      <c r="X198" s="3"/>
    </row>
    <row r="199" spans="2:24" x14ac:dyDescent="0.25">
      <c r="B199" s="2">
        <v>14</v>
      </c>
      <c r="C199" s="2">
        <v>1</v>
      </c>
      <c r="D199" s="2">
        <f t="shared" si="24"/>
        <v>66</v>
      </c>
      <c r="E199" s="2" t="s">
        <v>125</v>
      </c>
      <c r="F199" s="5">
        <f ca="1">(INDEX(choosen!$D$13:$P$317,$D199,F$80)*$G$1+INDEX(choosen!$T$13:$AF$317,$D199,F$80)*$H$1+INDEX(choosen!$AJ$13:$AV$317,$D199,F$80)*$I$1+INDEX(choosen!$AZ$13:$BL$317,$D199,F$80)*$J$1)/$K$1</f>
        <v>3.33385</v>
      </c>
      <c r="G199" s="5">
        <f ca="1">(INDEX(choosen!$D$13:$P$317,$D199,G$80)*$G$1+INDEX(choosen!$T$13:$AF$317,$D199,G$80)*$H$1+INDEX(choosen!$AJ$13:$AV$317,$D199,G$80)*$I$1+INDEX(choosen!$AZ$13:$BL$317,$D199,G$80)*$J$1)/$K$1</f>
        <v>4.1661250000000001</v>
      </c>
      <c r="H199" s="5">
        <f ca="1">(INDEX(choosen!$D$13:$P$317,$D199,H$80)*$G$1+INDEX(choosen!$T$13:$AF$317,$D199,H$80)*$H$1+INDEX(choosen!$AJ$13:$AV$317,$D199,H$80)*$I$1+INDEX(choosen!$AZ$13:$BL$317,$D199,H$80)*$J$1)/$K$1</f>
        <v>4.1229249999999995</v>
      </c>
      <c r="I199" s="5">
        <f ca="1">(INDEX(choosen!$D$13:$P$317,$D199,I$80)*$G$1+INDEX(choosen!$T$13:$AF$317,$D199,I$80)*$H$1+INDEX(choosen!$AJ$13:$AV$317,$D199,I$80)*$I$1+INDEX(choosen!$AZ$13:$BL$317,$D199,I$80)*$J$1)/$K$1</f>
        <v>2.0744499999999997</v>
      </c>
      <c r="J199" s="5">
        <f ca="1">(INDEX(choosen!$D$13:$P$317,$D199,J$80)*$G$1+INDEX(choosen!$T$13:$AF$317,$D199,J$80)*$H$1+INDEX(choosen!$AJ$13:$AV$317,$D199,J$80)*$I$1+INDEX(choosen!$AZ$13:$BL$317,$D199,J$80)*$J$1)/$K$1</f>
        <v>0.80800000000000005</v>
      </c>
      <c r="K199" s="5">
        <f ca="1">(INDEX(choosen!$D$13:$P$317,$D199,K$80)*$G$1+INDEX(choosen!$T$13:$AF$317,$D199,K$80)*$H$1+INDEX(choosen!$AJ$13:$AV$317,$D199,K$80)*$I$1+INDEX(choosen!$AZ$13:$BL$317,$D199,K$80)*$J$1)/$K$1</f>
        <v>0.35197500000000004</v>
      </c>
      <c r="L199" s="5">
        <f ca="1">(INDEX(choosen!$D$13:$P$317,$D199,L$80)*$G$1+INDEX(choosen!$T$13:$AF$317,$D199,L$80)*$H$1+INDEX(choosen!$AJ$13:$AV$317,$D199,L$80)*$I$1+INDEX(choosen!$AZ$13:$BL$317,$D199,L$80)*$J$1)/$K$1</f>
        <v>0.19155</v>
      </c>
      <c r="M199" s="5">
        <f ca="1">(INDEX(choosen!$D$13:$P$317,$D199,M$80)*$G$1+INDEX(choosen!$T$13:$AF$317,$D199,M$80)*$H$1+INDEX(choosen!$AJ$13:$AV$317,$D199,M$80)*$I$1+INDEX(choosen!$AZ$13:$BL$317,$D199,M$80)*$J$1)/$K$1</f>
        <v>0.10790000000000001</v>
      </c>
      <c r="N199" s="5">
        <f ca="1">(INDEX(choosen!$D$13:$P$317,$D199,N$80)*$G$1+INDEX(choosen!$T$13:$AF$317,$D199,N$80)*$H$1+INDEX(choosen!$AJ$13:$AV$317,$D199,N$80)*$I$1+INDEX(choosen!$AZ$13:$BL$317,$D199,N$80)*$J$1)/$K$1</f>
        <v>6.1699999999999998E-2</v>
      </c>
      <c r="O199" s="5">
        <f ca="1">(INDEX(choosen!$D$13:$P$317,$D199,O$80)*$G$1+INDEX(choosen!$T$13:$AF$317,$D199,O$80)*$H$1+INDEX(choosen!$AJ$13:$AV$317,$D199,O$80)*$I$1+INDEX(choosen!$AZ$13:$BL$317,$D199,O$80)*$J$1)/$K$1</f>
        <v>3.9799999999999995E-2</v>
      </c>
      <c r="P199" s="5">
        <f ca="1">(INDEX(choosen!$D$13:$P$317,$D199,P$80)*$G$1+INDEX(choosen!$T$13:$AF$317,$D199,P$80)*$H$1+INDEX(choosen!$AJ$13:$AV$317,$D199,P$80)*$I$1+INDEX(choosen!$AZ$13:$BL$317,$D199,P$80)*$J$1)/$K$1</f>
        <v>0.113175</v>
      </c>
      <c r="Q199" s="5">
        <f ca="1">(INDEX(choosen!$D$13:$P$317,$D199,Q$80)*$G$1+INDEX(choosen!$T$13:$AF$317,$D199,Q$80)*$H$1+INDEX(choosen!$AJ$13:$AV$317,$D199,Q$80)*$I$1+INDEX(choosen!$AZ$13:$BL$317,$D199,Q$80)*$J$1)/$K$1</f>
        <v>1.0910250000000001</v>
      </c>
      <c r="R199" s="5">
        <f ca="1">(INDEX(choosen!$D$13:$P$317,$D199,R$80)*$G$1+INDEX(choosen!$T$13:$AF$317,$D199,R$80)*$H$1+INDEX(choosen!$AJ$13:$AV$317,$D199,R$80)*$I$1+INDEX(choosen!$AZ$13:$BL$317,$D199,R$80)*$J$1)/$K$1</f>
        <v>16.462475000000001</v>
      </c>
      <c r="S199" s="6"/>
      <c r="T199" s="6"/>
      <c r="U199">
        <v>14</v>
      </c>
      <c r="V199">
        <v>1</v>
      </c>
      <c r="W199" s="3"/>
      <c r="X199" s="3"/>
    </row>
    <row r="200" spans="2:24" x14ac:dyDescent="0.25">
      <c r="B200" s="2">
        <v>14</v>
      </c>
      <c r="C200" s="2">
        <v>1</v>
      </c>
      <c r="D200" s="2">
        <f t="shared" si="24"/>
        <v>66</v>
      </c>
      <c r="E200" s="2" t="s">
        <v>131</v>
      </c>
      <c r="F200" s="5">
        <f ca="1">MAX(INDEX(choosen!$D$13:$P$317,$D198,F$80)-NOT($G$1)*999999,INDEX(choosen!$T$13:$AF$317,$D198,F$80)-NOT($H$1)*999999,INDEX(choosen!$AJ$13:$AV$317,$D198,F$80)-NOT($I$1)*999999,INDEX(choosen!$AZ$13:$BL$317,$D198,F$80)-NOT($J$1)*999999)</f>
        <v>4.0625</v>
      </c>
      <c r="G200" s="5">
        <f ca="1">MAX(INDEX(choosen!$D$13:$P$317,$D198,G$80)-NOT($G$1)*999999,INDEX(choosen!$T$13:$AF$317,$D198,G$80)-NOT($H$1)*999999,INDEX(choosen!$AJ$13:$AV$317,$D198,G$80)-NOT($I$1)*999999,INDEX(choosen!$AZ$13:$BL$317,$D198,G$80)-NOT($J$1)*999999)</f>
        <v>5.0046999999999997</v>
      </c>
      <c r="H200" s="5">
        <f ca="1">MAX(INDEX(choosen!$D$13:$P$317,$D198,H$80)-NOT($G$1)*999999,INDEX(choosen!$T$13:$AF$317,$D198,H$80)-NOT($H$1)*999999,INDEX(choosen!$AJ$13:$AV$317,$D198,H$80)-NOT($I$1)*999999,INDEX(choosen!$AZ$13:$BL$317,$D198,H$80)-NOT($J$1)*999999)</f>
        <v>5.0480999999999998</v>
      </c>
      <c r="I200" s="5">
        <f ca="1">MAX(INDEX(choosen!$D$13:$P$317,$D198,I$80)-NOT($G$1)*999999,INDEX(choosen!$T$13:$AF$317,$D198,I$80)-NOT($H$1)*999999,INDEX(choosen!$AJ$13:$AV$317,$D198,I$80)-NOT($I$1)*999999,INDEX(choosen!$AZ$13:$BL$317,$D198,I$80)-NOT($J$1)*999999)</f>
        <v>2.4943</v>
      </c>
      <c r="J200" s="5">
        <f ca="1">MAX(INDEX(choosen!$D$13:$P$317,$D198,J$80)-NOT($G$1)*999999,INDEX(choosen!$T$13:$AF$317,$D198,J$80)-NOT($H$1)*999999,INDEX(choosen!$AJ$13:$AV$317,$D198,J$80)-NOT($I$1)*999999,INDEX(choosen!$AZ$13:$BL$317,$D198,J$80)-NOT($J$1)*999999)</f>
        <v>0.9929</v>
      </c>
      <c r="K200" s="5">
        <f ca="1">MAX(INDEX(choosen!$D$13:$P$317,$D198,K$80)-NOT($G$1)*999999,INDEX(choosen!$T$13:$AF$317,$D198,K$80)-NOT($H$1)*999999,INDEX(choosen!$AJ$13:$AV$317,$D198,K$80)-NOT($I$1)*999999,INDEX(choosen!$AZ$13:$BL$317,$D198,K$80)-NOT($J$1)*999999)</f>
        <v>0.42659999999999998</v>
      </c>
      <c r="L200" s="5">
        <f ca="1">MAX(INDEX(choosen!$D$13:$P$317,$D198,L$80)-NOT($G$1)*999999,INDEX(choosen!$T$13:$AF$317,$D198,L$80)-NOT($H$1)*999999,INDEX(choosen!$AJ$13:$AV$317,$D198,L$80)-NOT($I$1)*999999,INDEX(choosen!$AZ$13:$BL$317,$D198,L$80)-NOT($J$1)*999999)</f>
        <v>0.23230000000000001</v>
      </c>
      <c r="M200" s="5">
        <f ca="1">MAX(INDEX(choosen!$D$13:$P$317,$D198,M$80)-NOT($G$1)*999999,INDEX(choosen!$T$13:$AF$317,$D198,M$80)-NOT($H$1)*999999,INDEX(choosen!$AJ$13:$AV$317,$D198,M$80)-NOT($I$1)*999999,INDEX(choosen!$AZ$13:$BL$317,$D198,M$80)-NOT($J$1)*999999)</f>
        <v>0.13339999999999999</v>
      </c>
      <c r="N200" s="5">
        <f ca="1">MAX(INDEX(choosen!$D$13:$P$317,$D198,N$80)-NOT($G$1)*999999,INDEX(choosen!$T$13:$AF$317,$D198,N$80)-NOT($H$1)*999999,INDEX(choosen!$AJ$13:$AV$317,$D198,N$80)-NOT($I$1)*999999,INDEX(choosen!$AZ$13:$BL$317,$D198,N$80)-NOT($J$1)*999999)</f>
        <v>7.8399999999999997E-2</v>
      </c>
      <c r="O200" s="5">
        <f ca="1">MAX(INDEX(choosen!$D$13:$P$317,$D198,O$80)-NOT($G$1)*999999,INDEX(choosen!$T$13:$AF$317,$D198,O$80)-NOT($H$1)*999999,INDEX(choosen!$AJ$13:$AV$317,$D198,O$80)-NOT($I$1)*999999,INDEX(choosen!$AZ$13:$BL$317,$D198,O$80)-NOT($J$1)*999999)</f>
        <v>5.1499999999999997E-2</v>
      </c>
      <c r="P200" s="5">
        <f ca="1">MAX(INDEX(choosen!$D$13:$P$317,$D198,P$80)-NOT($G$1)*999999,INDEX(choosen!$T$13:$AF$317,$D198,P$80)-NOT($H$1)*999999,INDEX(choosen!$AJ$13:$AV$317,$D198,P$80)-NOT($I$1)*999999,INDEX(choosen!$AZ$13:$BL$317,$D198,P$80)-NOT($J$1)*999999)</f>
        <v>0.17780000000000001</v>
      </c>
      <c r="Q200" s="5">
        <f ca="1">MAX(INDEX(choosen!$D$13:$P$317,$D198,Q$80)-NOT($G$1)*999999,INDEX(choosen!$T$13:$AF$317,$D198,Q$80)-NOT($H$1)*999999,INDEX(choosen!$AJ$13:$AV$317,$D198,Q$80)-NOT($I$1)*999999,INDEX(choosen!$AZ$13:$BL$317,$D198,Q$80)-NOT($J$1)*999999)</f>
        <v>1.8146</v>
      </c>
      <c r="R200" s="5">
        <f ca="1">MAX(INDEX(choosen!$D$13:$P$317,$D198,R$80)-NOT($G$1)*999999,INDEX(choosen!$T$13:$AF$317,$D198,R$80)-NOT($H$1)*999999,INDEX(choosen!$AJ$13:$AV$317,$D198,R$80)-NOT($I$1)*999999,INDEX(choosen!$AZ$13:$BL$317,$D198,R$80)-NOT($J$1)*999999)</f>
        <v>20.148199999999999</v>
      </c>
      <c r="S200" s="6"/>
      <c r="T200" s="6"/>
      <c r="U200">
        <v>14</v>
      </c>
      <c r="V200">
        <v>1</v>
      </c>
      <c r="W200" s="3"/>
      <c r="X200" s="3"/>
    </row>
    <row r="201" spans="2:24" x14ac:dyDescent="0.25">
      <c r="B201" s="2">
        <v>14</v>
      </c>
      <c r="C201" s="2">
        <v>3</v>
      </c>
      <c r="D201" s="2">
        <f t="shared" si="24"/>
        <v>68</v>
      </c>
      <c r="E201" s="2" t="s">
        <v>132</v>
      </c>
      <c r="F201" s="5">
        <f ca="1">MIN(INDEX(choosen!$D$13:$P$317,$D201,F$80)+NOT($G$1)*999999,INDEX(choosen!$T$13:$AF$317,$D201,F$80)+NOT($H$1)*999999,INDEX(choosen!$AJ$13:$AV$317,$D201,F$80)+NOT($I$1)*999999,INDEX(choosen!$AZ$13:$BL$317,$D201,F$80)+NOT($J$1)*999999)</f>
        <v>2.5977999999999999</v>
      </c>
      <c r="G201" s="5">
        <f ca="1">MIN(INDEX(choosen!$D$13:$P$317,$D201,G$80)+NOT($G$1)*999999,INDEX(choosen!$T$13:$AF$317,$D201,G$80)+NOT($H$1)*999999,INDEX(choosen!$AJ$13:$AV$317,$D201,G$80)+NOT($I$1)*999999,INDEX(choosen!$AZ$13:$BL$317,$D201,G$80)+NOT($J$1)*999999)</f>
        <v>3.3645999999999998</v>
      </c>
      <c r="H201" s="5">
        <f ca="1">MIN(INDEX(choosen!$D$13:$P$317,$D201,H$80)+NOT($G$1)*999999,INDEX(choosen!$T$13:$AF$317,$D201,H$80)+NOT($H$1)*999999,INDEX(choosen!$AJ$13:$AV$317,$D201,H$80)+NOT($I$1)*999999,INDEX(choosen!$AZ$13:$BL$317,$D201,H$80)+NOT($J$1)*999999)</f>
        <v>3.8940000000000001</v>
      </c>
      <c r="I201" s="5">
        <f ca="1">MIN(INDEX(choosen!$D$13:$P$317,$D201,I$80)+NOT($G$1)*999999,INDEX(choosen!$T$13:$AF$317,$D201,I$80)+NOT($H$1)*999999,INDEX(choosen!$AJ$13:$AV$317,$D201,I$80)+NOT($I$1)*999999,INDEX(choosen!$AZ$13:$BL$317,$D201,I$80)+NOT($J$1)*999999)</f>
        <v>2.1101999999999999</v>
      </c>
      <c r="J201" s="5">
        <f ca="1">MIN(INDEX(choosen!$D$13:$P$317,$D201,J$80)+NOT($G$1)*999999,INDEX(choosen!$T$13:$AF$317,$D201,J$80)+NOT($H$1)*999999,INDEX(choosen!$AJ$13:$AV$317,$D201,J$80)+NOT($I$1)*999999,INDEX(choosen!$AZ$13:$BL$317,$D201,J$80)+NOT($J$1)*999999)</f>
        <v>0.79830000000000001</v>
      </c>
      <c r="K201" s="5">
        <f ca="1">MIN(INDEX(choosen!$D$13:$P$317,$D201,K$80)+NOT($G$1)*999999,INDEX(choosen!$T$13:$AF$317,$D201,K$80)+NOT($H$1)*999999,INDEX(choosen!$AJ$13:$AV$317,$D201,K$80)+NOT($I$1)*999999,INDEX(choosen!$AZ$13:$BL$317,$D201,K$80)+NOT($J$1)*999999)</f>
        <v>0.35170000000000001</v>
      </c>
      <c r="L201" s="5">
        <f ca="1">MIN(INDEX(choosen!$D$13:$P$317,$D201,L$80)+NOT($G$1)*999999,INDEX(choosen!$T$13:$AF$317,$D201,L$80)+NOT($H$1)*999999,INDEX(choosen!$AJ$13:$AV$317,$D201,L$80)+NOT($I$1)*999999,INDEX(choosen!$AZ$13:$BL$317,$D201,L$80)+NOT($J$1)*999999)</f>
        <v>0.19570000000000001</v>
      </c>
      <c r="M201" s="5">
        <f ca="1">MIN(INDEX(choosen!$D$13:$P$317,$D201,M$80)+NOT($G$1)*999999,INDEX(choosen!$T$13:$AF$317,$D201,M$80)+NOT($H$1)*999999,INDEX(choosen!$AJ$13:$AV$317,$D201,M$80)+NOT($I$1)*999999,INDEX(choosen!$AZ$13:$BL$317,$D201,M$80)+NOT($J$1)*999999)</f>
        <v>0.1132</v>
      </c>
      <c r="N201" s="5">
        <f ca="1">MIN(INDEX(choosen!$D$13:$P$317,$D201,N$80)+NOT($G$1)*999999,INDEX(choosen!$T$13:$AF$317,$D201,N$80)+NOT($H$1)*999999,INDEX(choosen!$AJ$13:$AV$317,$D201,N$80)+NOT($I$1)*999999,INDEX(choosen!$AZ$13:$BL$317,$D201,N$80)+NOT($J$1)*999999)</f>
        <v>6.6100000000000006E-2</v>
      </c>
      <c r="O201" s="5">
        <f ca="1">MIN(INDEX(choosen!$D$13:$P$317,$D201,O$80)+NOT($G$1)*999999,INDEX(choosen!$T$13:$AF$317,$D201,O$80)+NOT($H$1)*999999,INDEX(choosen!$AJ$13:$AV$317,$D201,O$80)+NOT($I$1)*999999,INDEX(choosen!$AZ$13:$BL$317,$D201,O$80)+NOT($J$1)*999999)</f>
        <v>4.2900000000000001E-2</v>
      </c>
      <c r="P201" s="5">
        <f ca="1">MIN(INDEX(choosen!$D$13:$P$317,$D201,P$80)+NOT($G$1)*999999,INDEX(choosen!$T$13:$AF$317,$D201,P$80)+NOT($H$1)*999999,INDEX(choosen!$AJ$13:$AV$317,$D201,P$80)+NOT($I$1)*999999,INDEX(choosen!$AZ$13:$BL$317,$D201,P$80)+NOT($J$1)*999999)</f>
        <v>4.9299999999999997E-2</v>
      </c>
      <c r="Q201" s="5">
        <f ca="1">MIN(INDEX(choosen!$D$13:$P$317,$D201,Q$80)+NOT($G$1)*999999,INDEX(choosen!$T$13:$AF$317,$D201,Q$80)+NOT($H$1)*999999,INDEX(choosen!$AJ$13:$AV$317,$D201,Q$80)+NOT($I$1)*999999,INDEX(choosen!$AZ$13:$BL$317,$D201,Q$80)+NOT($J$1)*999999)</f>
        <v>0.64139999999999997</v>
      </c>
      <c r="R201" s="5">
        <f ca="1">MIN(INDEX(choosen!$D$13:$P$317,$D201,R$80)+NOT($G$1)*999999,INDEX(choosen!$T$13:$AF$317,$D201,R$80)+NOT($H$1)*999999,INDEX(choosen!$AJ$13:$AV$317,$D201,R$80)+NOT($I$1)*999999,INDEX(choosen!$AZ$13:$BL$317,$D201,R$80)+NOT($J$1)*999999)</f>
        <v>14.704200000000002</v>
      </c>
      <c r="S201" s="6"/>
      <c r="T201" s="6"/>
      <c r="U201">
        <v>14</v>
      </c>
      <c r="V201">
        <v>3</v>
      </c>
      <c r="W201" s="3"/>
      <c r="X201" s="3"/>
    </row>
    <row r="202" spans="2:24" x14ac:dyDescent="0.25">
      <c r="B202" s="2">
        <v>14</v>
      </c>
      <c r="C202" s="2">
        <v>3</v>
      </c>
      <c r="D202" s="2">
        <f t="shared" si="24"/>
        <v>68</v>
      </c>
      <c r="E202" s="2" t="s">
        <v>133</v>
      </c>
      <c r="F202" s="5">
        <f ca="1">(INDEX(choosen!$D$13:$P$317,$D202,F$80)*$G$1+INDEX(choosen!$T$13:$AF$317,$D202,F$80)*$H$1+INDEX(choosen!$AJ$13:$AV$317,$D202,F$80)*$I$1+INDEX(choosen!$AZ$13:$BL$317,$D202,F$80)*$J$1)/$K$1</f>
        <v>3.3352499999999998</v>
      </c>
      <c r="G202" s="5">
        <f ca="1">(INDEX(choosen!$D$13:$P$317,$D202,G$80)*$G$1+INDEX(choosen!$T$13:$AF$317,$D202,G$80)*$H$1+INDEX(choosen!$AJ$13:$AV$317,$D202,G$80)*$I$1+INDEX(choosen!$AZ$13:$BL$317,$D202,G$80)*$J$1)/$K$1</f>
        <v>4.4890499999999998</v>
      </c>
      <c r="H202" s="5">
        <f ca="1">(INDEX(choosen!$D$13:$P$317,$D202,H$80)*$G$1+INDEX(choosen!$T$13:$AF$317,$D202,H$80)*$H$1+INDEX(choosen!$AJ$13:$AV$317,$D202,H$80)*$I$1+INDEX(choosen!$AZ$13:$BL$317,$D202,H$80)*$J$1)/$K$1</f>
        <v>4.9828749999999999</v>
      </c>
      <c r="I202" s="5">
        <f ca="1">(INDEX(choosen!$D$13:$P$317,$D202,I$80)*$G$1+INDEX(choosen!$T$13:$AF$317,$D202,I$80)*$H$1+INDEX(choosen!$AJ$13:$AV$317,$D202,I$80)*$I$1+INDEX(choosen!$AZ$13:$BL$317,$D202,I$80)*$J$1)/$K$1</f>
        <v>2.4293750000000003</v>
      </c>
      <c r="J202" s="5">
        <f ca="1">(INDEX(choosen!$D$13:$P$317,$D202,J$80)*$G$1+INDEX(choosen!$T$13:$AF$317,$D202,J$80)*$H$1+INDEX(choosen!$AJ$13:$AV$317,$D202,J$80)*$I$1+INDEX(choosen!$AZ$13:$BL$317,$D202,J$80)*$J$1)/$K$1</f>
        <v>0.93827499999999997</v>
      </c>
      <c r="K202" s="5">
        <f ca="1">(INDEX(choosen!$D$13:$P$317,$D202,K$80)*$G$1+INDEX(choosen!$T$13:$AF$317,$D202,K$80)*$H$1+INDEX(choosen!$AJ$13:$AV$317,$D202,K$80)*$I$1+INDEX(choosen!$AZ$13:$BL$317,$D202,K$80)*$J$1)/$K$1</f>
        <v>0.413275</v>
      </c>
      <c r="L202" s="5">
        <f ca="1">(INDEX(choosen!$D$13:$P$317,$D202,L$80)*$G$1+INDEX(choosen!$T$13:$AF$317,$D202,L$80)*$H$1+INDEX(choosen!$AJ$13:$AV$317,$D202,L$80)*$I$1+INDEX(choosen!$AZ$13:$BL$317,$D202,L$80)*$J$1)/$K$1</f>
        <v>0.22897499999999998</v>
      </c>
      <c r="M202" s="5">
        <f ca="1">(INDEX(choosen!$D$13:$P$317,$D202,M$80)*$G$1+INDEX(choosen!$T$13:$AF$317,$D202,M$80)*$H$1+INDEX(choosen!$AJ$13:$AV$317,$D202,M$80)*$I$1+INDEX(choosen!$AZ$13:$BL$317,$D202,M$80)*$J$1)/$K$1</f>
        <v>0.13255</v>
      </c>
      <c r="N202" s="5">
        <f ca="1">(INDEX(choosen!$D$13:$P$317,$D202,N$80)*$G$1+INDEX(choosen!$T$13:$AF$317,$D202,N$80)*$H$1+INDEX(choosen!$AJ$13:$AV$317,$D202,N$80)*$I$1+INDEX(choosen!$AZ$13:$BL$317,$D202,N$80)*$J$1)/$K$1</f>
        <v>7.7649999999999997E-2</v>
      </c>
      <c r="O202" s="5">
        <f ca="1">(INDEX(choosen!$D$13:$P$317,$D202,O$80)*$G$1+INDEX(choosen!$T$13:$AF$317,$D202,O$80)*$H$1+INDEX(choosen!$AJ$13:$AV$317,$D202,O$80)*$I$1+INDEX(choosen!$AZ$13:$BL$317,$D202,O$80)*$J$1)/$K$1</f>
        <v>5.0674999999999998E-2</v>
      </c>
      <c r="P202" s="5">
        <f ca="1">(INDEX(choosen!$D$13:$P$317,$D202,P$80)*$G$1+INDEX(choosen!$T$13:$AF$317,$D202,P$80)*$H$1+INDEX(choosen!$AJ$13:$AV$317,$D202,P$80)*$I$1+INDEX(choosen!$AZ$13:$BL$317,$D202,P$80)*$J$1)/$K$1</f>
        <v>8.5425000000000001E-2</v>
      </c>
      <c r="Q202" s="5">
        <f ca="1">(INDEX(choosen!$D$13:$P$317,$D202,Q$80)*$G$1+INDEX(choosen!$T$13:$AF$317,$D202,Q$80)*$H$1+INDEX(choosen!$AJ$13:$AV$317,$D202,Q$80)*$I$1+INDEX(choosen!$AZ$13:$BL$317,$D202,Q$80)*$J$1)/$K$1</f>
        <v>0.84335000000000004</v>
      </c>
      <c r="R202" s="5">
        <f ca="1">(INDEX(choosen!$D$13:$P$317,$D202,R$80)*$G$1+INDEX(choosen!$T$13:$AF$317,$D202,R$80)*$H$1+INDEX(choosen!$AJ$13:$AV$317,$D202,R$80)*$I$1+INDEX(choosen!$AZ$13:$BL$317,$D202,R$80)*$J$1)/$K$1</f>
        <v>18.006724999999999</v>
      </c>
      <c r="S202" s="6"/>
      <c r="T202" s="6"/>
      <c r="U202">
        <v>14</v>
      </c>
      <c r="V202">
        <v>3</v>
      </c>
      <c r="W202" s="3"/>
      <c r="X202" s="3"/>
    </row>
    <row r="203" spans="2:24" x14ac:dyDescent="0.25">
      <c r="B203" s="2">
        <v>14</v>
      </c>
      <c r="C203" s="2">
        <v>3</v>
      </c>
      <c r="D203" s="2">
        <f t="shared" si="24"/>
        <v>68</v>
      </c>
      <c r="E203" s="2" t="s">
        <v>134</v>
      </c>
      <c r="F203" s="5">
        <f ca="1">MAX(INDEX(choosen!$D$13:$P$317,$D201,F$80)-NOT($G$1)*999999,INDEX(choosen!$T$13:$AF$317,$D201,F$80)-NOT($H$1)*999999,INDEX(choosen!$AJ$13:$AV$317,$D201,F$80)-NOT($I$1)*999999,INDEX(choosen!$AZ$13:$BL$317,$D201,F$80)-NOT($J$1)*999999)</f>
        <v>4.8358999999999996</v>
      </c>
      <c r="G203" s="5">
        <f ca="1">MAX(INDEX(choosen!$D$13:$P$317,$D201,G$80)-NOT($G$1)*999999,INDEX(choosen!$T$13:$AF$317,$D201,G$80)-NOT($H$1)*999999,INDEX(choosen!$AJ$13:$AV$317,$D201,G$80)-NOT($I$1)*999999,INDEX(choosen!$AZ$13:$BL$317,$D201,G$80)-NOT($J$1)*999999)</f>
        <v>5.5119999999999996</v>
      </c>
      <c r="H203" s="5">
        <f ca="1">MAX(INDEX(choosen!$D$13:$P$317,$D201,H$80)-NOT($G$1)*999999,INDEX(choosen!$T$13:$AF$317,$D201,H$80)-NOT($H$1)*999999,INDEX(choosen!$AJ$13:$AV$317,$D201,H$80)-NOT($I$1)*999999,INDEX(choosen!$AZ$13:$BL$317,$D201,H$80)-NOT($J$1)*999999)</f>
        <v>6.5793999999999997</v>
      </c>
      <c r="I203" s="5">
        <f ca="1">MAX(INDEX(choosen!$D$13:$P$317,$D201,I$80)-NOT($G$1)*999999,INDEX(choosen!$T$13:$AF$317,$D201,I$80)-NOT($H$1)*999999,INDEX(choosen!$AJ$13:$AV$317,$D201,I$80)-NOT($I$1)*999999,INDEX(choosen!$AZ$13:$BL$317,$D201,I$80)-NOT($J$1)*999999)</f>
        <v>2.7429000000000001</v>
      </c>
      <c r="J203" s="5">
        <f ca="1">MAX(INDEX(choosen!$D$13:$P$317,$D201,J$80)-NOT($G$1)*999999,INDEX(choosen!$T$13:$AF$317,$D201,J$80)-NOT($H$1)*999999,INDEX(choosen!$AJ$13:$AV$317,$D201,J$80)-NOT($I$1)*999999,INDEX(choosen!$AZ$13:$BL$317,$D201,J$80)-NOT($J$1)*999999)</f>
        <v>1.0551999999999999</v>
      </c>
      <c r="K203" s="5">
        <f ca="1">MAX(INDEX(choosen!$D$13:$P$317,$D201,K$80)-NOT($G$1)*999999,INDEX(choosen!$T$13:$AF$317,$D201,K$80)-NOT($H$1)*999999,INDEX(choosen!$AJ$13:$AV$317,$D201,K$80)-NOT($I$1)*999999,INDEX(choosen!$AZ$13:$BL$317,$D201,K$80)-NOT($J$1)*999999)</f>
        <v>0.4708</v>
      </c>
      <c r="L203" s="5">
        <f ca="1">MAX(INDEX(choosen!$D$13:$P$317,$D201,L$80)-NOT($G$1)*999999,INDEX(choosen!$T$13:$AF$317,$D201,L$80)-NOT($H$1)*999999,INDEX(choosen!$AJ$13:$AV$317,$D201,L$80)-NOT($I$1)*999999,INDEX(choosen!$AZ$13:$BL$317,$D201,L$80)-NOT($J$1)*999999)</f>
        <v>0.27300000000000002</v>
      </c>
      <c r="M203" s="5">
        <f ca="1">MAX(INDEX(choosen!$D$13:$P$317,$D201,M$80)-NOT($G$1)*999999,INDEX(choosen!$T$13:$AF$317,$D201,M$80)-NOT($H$1)*999999,INDEX(choosen!$AJ$13:$AV$317,$D201,M$80)-NOT($I$1)*999999,INDEX(choosen!$AZ$13:$BL$317,$D201,M$80)-NOT($J$1)*999999)</f>
        <v>0.16639999999999999</v>
      </c>
      <c r="N203" s="5">
        <f ca="1">MAX(INDEX(choosen!$D$13:$P$317,$D201,N$80)-NOT($G$1)*999999,INDEX(choosen!$T$13:$AF$317,$D201,N$80)-NOT($H$1)*999999,INDEX(choosen!$AJ$13:$AV$317,$D201,N$80)-NOT($I$1)*999999,INDEX(choosen!$AZ$13:$BL$317,$D201,N$80)-NOT($J$1)*999999)</f>
        <v>0.1021</v>
      </c>
      <c r="O203" s="5">
        <f ca="1">MAX(INDEX(choosen!$D$13:$P$317,$D201,O$80)-NOT($G$1)*999999,INDEX(choosen!$T$13:$AF$317,$D201,O$80)-NOT($H$1)*999999,INDEX(choosen!$AJ$13:$AV$317,$D201,O$80)-NOT($I$1)*999999,INDEX(choosen!$AZ$13:$BL$317,$D201,O$80)-NOT($J$1)*999999)</f>
        <v>7.1099999999999997E-2</v>
      </c>
      <c r="P203" s="5">
        <f ca="1">MAX(INDEX(choosen!$D$13:$P$317,$D201,P$80)-NOT($G$1)*999999,INDEX(choosen!$T$13:$AF$317,$D201,P$80)-NOT($H$1)*999999,INDEX(choosen!$AJ$13:$AV$317,$D201,P$80)-NOT($I$1)*999999,INDEX(choosen!$AZ$13:$BL$317,$D201,P$80)-NOT($J$1)*999999)</f>
        <v>0.1163</v>
      </c>
      <c r="Q203" s="5">
        <f ca="1">MAX(INDEX(choosen!$D$13:$P$317,$D201,Q$80)-NOT($G$1)*999999,INDEX(choosen!$T$13:$AF$317,$D201,Q$80)-NOT($H$1)*999999,INDEX(choosen!$AJ$13:$AV$317,$D201,Q$80)-NOT($I$1)*999999,INDEX(choosen!$AZ$13:$BL$317,$D201,Q$80)-NOT($J$1)*999999)</f>
        <v>1.2032</v>
      </c>
      <c r="R203" s="5">
        <f ca="1">MAX(INDEX(choosen!$D$13:$P$317,$D201,R$80)-NOT($G$1)*999999,INDEX(choosen!$T$13:$AF$317,$D201,R$80)-NOT($H$1)*999999,INDEX(choosen!$AJ$13:$AV$317,$D201,R$80)-NOT($I$1)*999999,INDEX(choosen!$AZ$13:$BL$317,$D201,R$80)-NOT($J$1)*999999)</f>
        <v>20.814199999999996</v>
      </c>
      <c r="S203" s="6"/>
      <c r="T203" s="6"/>
      <c r="U203">
        <v>14</v>
      </c>
      <c r="V203">
        <v>3</v>
      </c>
      <c r="W203" s="3"/>
      <c r="X203" s="3"/>
    </row>
    <row r="204" spans="2:24" x14ac:dyDescent="0.25">
      <c r="B204" s="2">
        <v>14</v>
      </c>
      <c r="C204" s="2">
        <f>$C$45</f>
        <v>5</v>
      </c>
      <c r="D204" s="2">
        <f t="shared" si="24"/>
        <v>70</v>
      </c>
      <c r="E204" s="2" t="str">
        <f>CONCATENATE(INDEX($C$39:$C$43,C204), " Min")</f>
        <v>2050 Min</v>
      </c>
      <c r="F204" s="5">
        <f ca="1">MIN(INDEX(choosen!$D$13:$P$317,$D204,F$80)+NOT($G$1)*999999,INDEX(choosen!$T$13:$AF$317,$D204,F$80)+NOT($H$1)*999999,INDEX(choosen!$AJ$13:$AV$317,$D204,F$80)+NOT($I$1)*999999,INDEX(choosen!$AZ$13:$BL$317,$D204,F$80)+NOT($J$1)*999999)</f>
        <v>1.7745</v>
      </c>
      <c r="G204" s="5">
        <f ca="1">MIN(INDEX(choosen!$D$13:$P$317,$D204,G$80)+NOT($G$1)*999999,INDEX(choosen!$T$13:$AF$317,$D204,G$80)+NOT($H$1)*999999,INDEX(choosen!$AJ$13:$AV$317,$D204,G$80)+NOT($I$1)*999999,INDEX(choosen!$AZ$13:$BL$317,$D204,G$80)+NOT($J$1)*999999)</f>
        <v>3.0175000000000001</v>
      </c>
      <c r="H204" s="5">
        <f ca="1">MIN(INDEX(choosen!$D$13:$P$317,$D204,H$80)+NOT($G$1)*999999,INDEX(choosen!$T$13:$AF$317,$D204,H$80)+NOT($H$1)*999999,INDEX(choosen!$AJ$13:$AV$317,$D204,H$80)+NOT($I$1)*999999,INDEX(choosen!$AZ$13:$BL$317,$D204,H$80)+NOT($J$1)*999999)</f>
        <v>3.6303000000000001</v>
      </c>
      <c r="I204" s="5">
        <f ca="1">MIN(INDEX(choosen!$D$13:$P$317,$D204,I$80)+NOT($G$1)*999999,INDEX(choosen!$T$13:$AF$317,$D204,I$80)+NOT($H$1)*999999,INDEX(choosen!$AJ$13:$AV$317,$D204,I$80)+NOT($I$1)*999999,INDEX(choosen!$AZ$13:$BL$317,$D204,I$80)+NOT($J$1)*999999)</f>
        <v>1.9819</v>
      </c>
      <c r="J204" s="5">
        <f ca="1">MIN(INDEX(choosen!$D$13:$P$317,$D204,J$80)+NOT($G$1)*999999,INDEX(choosen!$T$13:$AF$317,$D204,J$80)+NOT($H$1)*999999,INDEX(choosen!$AJ$13:$AV$317,$D204,J$80)+NOT($I$1)*999999,INDEX(choosen!$AZ$13:$BL$317,$D204,J$80)+NOT($J$1)*999999)</f>
        <v>0.76880000000000004</v>
      </c>
      <c r="K204" s="5">
        <f ca="1">MIN(INDEX(choosen!$D$13:$P$317,$D204,K$80)+NOT($G$1)*999999,INDEX(choosen!$T$13:$AF$317,$D204,K$80)+NOT($H$1)*999999,INDEX(choosen!$AJ$13:$AV$317,$D204,K$80)+NOT($I$1)*999999,INDEX(choosen!$AZ$13:$BL$317,$D204,K$80)+NOT($J$1)*999999)</f>
        <v>0.31769999999999998</v>
      </c>
      <c r="L204" s="5">
        <f ca="1">MIN(INDEX(choosen!$D$13:$P$317,$D204,L$80)+NOT($G$1)*999999,INDEX(choosen!$T$13:$AF$317,$D204,L$80)+NOT($H$1)*999999,INDEX(choosen!$AJ$13:$AV$317,$D204,L$80)+NOT($I$1)*999999,INDEX(choosen!$AZ$13:$BL$317,$D204,L$80)+NOT($J$1)*999999)</f>
        <v>0.16170000000000001</v>
      </c>
      <c r="M204" s="5">
        <f ca="1">MIN(INDEX(choosen!$D$13:$P$317,$D204,M$80)+NOT($G$1)*999999,INDEX(choosen!$T$13:$AF$317,$D204,M$80)+NOT($H$1)*999999,INDEX(choosen!$AJ$13:$AV$317,$D204,M$80)+NOT($I$1)*999999,INDEX(choosen!$AZ$13:$BL$317,$D204,M$80)+NOT($J$1)*999999)</f>
        <v>8.5000000000000006E-2</v>
      </c>
      <c r="N204" s="5">
        <f ca="1">MIN(INDEX(choosen!$D$13:$P$317,$D204,N$80)+NOT($G$1)*999999,INDEX(choosen!$T$13:$AF$317,$D204,N$80)+NOT($H$1)*999999,INDEX(choosen!$AJ$13:$AV$317,$D204,N$80)+NOT($I$1)*999999,INDEX(choosen!$AZ$13:$BL$317,$D204,N$80)+NOT($J$1)*999999)</f>
        <v>4.5699999999999998E-2</v>
      </c>
      <c r="O204" s="5">
        <f ca="1">MIN(INDEX(choosen!$D$13:$P$317,$D204,O$80)+NOT($G$1)*999999,INDEX(choosen!$T$13:$AF$317,$D204,O$80)+NOT($H$1)*999999,INDEX(choosen!$AJ$13:$AV$317,$D204,O$80)+NOT($I$1)*999999,INDEX(choosen!$AZ$13:$BL$317,$D204,O$80)+NOT($J$1)*999999)</f>
        <v>2.76E-2</v>
      </c>
      <c r="P204" s="5">
        <f ca="1">MIN(INDEX(choosen!$D$13:$P$317,$D204,P$80)+NOT($G$1)*999999,INDEX(choosen!$T$13:$AF$317,$D204,P$80)+NOT($H$1)*999999,INDEX(choosen!$AJ$13:$AV$317,$D204,P$80)+NOT($I$1)*999999,INDEX(choosen!$AZ$13:$BL$317,$D204,P$80)+NOT($J$1)*999999)</f>
        <v>2.07E-2</v>
      </c>
      <c r="Q204" s="5">
        <f ca="1">MIN(INDEX(choosen!$D$13:$P$317,$D204,Q$80)+NOT($G$1)*999999,INDEX(choosen!$T$13:$AF$317,$D204,Q$80)+NOT($H$1)*999999,INDEX(choosen!$AJ$13:$AV$317,$D204,Q$80)+NOT($I$1)*999999,INDEX(choosen!$AZ$13:$BL$317,$D204,Q$80)+NOT($J$1)*999999)</f>
        <v>0.26679999999999998</v>
      </c>
      <c r="R204" s="5">
        <f ca="1">MIN(INDEX(choosen!$D$13:$P$317,$D204,R$80)+NOT($G$1)*999999,INDEX(choosen!$T$13:$AF$317,$D204,R$80)+NOT($H$1)*999999,INDEX(choosen!$AJ$13:$AV$317,$D204,R$80)+NOT($I$1)*999999,INDEX(choosen!$AZ$13:$BL$317,$D204,R$80)+NOT($J$1)*999999)</f>
        <v>12.0982</v>
      </c>
      <c r="S204" s="6">
        <f ca="1">100*R204/R198</f>
        <v>90.449774215736113</v>
      </c>
      <c r="T204" s="6"/>
      <c r="U204">
        <v>14</v>
      </c>
      <c r="V204">
        <v>5</v>
      </c>
      <c r="W204" s="3"/>
      <c r="X204" s="3"/>
    </row>
    <row r="205" spans="2:24" x14ac:dyDescent="0.25">
      <c r="B205" s="2">
        <v>14</v>
      </c>
      <c r="C205" s="2">
        <f t="shared" ref="C205:C206" si="37">$C$45</f>
        <v>5</v>
      </c>
      <c r="D205" s="2">
        <f t="shared" si="24"/>
        <v>70</v>
      </c>
      <c r="E205" s="2" t="str">
        <f t="shared" ref="E205" si="38">CONCATENATE(INDEX($C$39:$C$43,C205), " Average")</f>
        <v>2050 Average</v>
      </c>
      <c r="F205" s="5">
        <f ca="1">(INDEX(choosen!$D$13:$P$317,$D205,F$80)*$G$1+INDEX(choosen!$T$13:$AF$317,$D205,F$80)*$H$1+INDEX(choosen!$AJ$13:$AV$317,$D205,F$80)*$I$1+INDEX(choosen!$AZ$13:$BL$317,$D205,F$80)*$J$1)/$K$1</f>
        <v>3.5396499999999995</v>
      </c>
      <c r="G205" s="5">
        <f ca="1">(INDEX(choosen!$D$13:$P$317,$D205,G$80)*$G$1+INDEX(choosen!$T$13:$AF$317,$D205,G$80)*$H$1+INDEX(choosen!$AJ$13:$AV$317,$D205,G$80)*$I$1+INDEX(choosen!$AZ$13:$BL$317,$D205,G$80)*$J$1)/$K$1</f>
        <v>4.739725</v>
      </c>
      <c r="H205" s="5">
        <f ca="1">(INDEX(choosen!$D$13:$P$317,$D205,H$80)*$G$1+INDEX(choosen!$T$13:$AF$317,$D205,H$80)*$H$1+INDEX(choosen!$AJ$13:$AV$317,$D205,H$80)*$I$1+INDEX(choosen!$AZ$13:$BL$317,$D205,H$80)*$J$1)/$K$1</f>
        <v>5.1174249999999999</v>
      </c>
      <c r="I205" s="5">
        <f ca="1">(INDEX(choosen!$D$13:$P$317,$D205,I$80)*$G$1+INDEX(choosen!$T$13:$AF$317,$D205,I$80)*$H$1+INDEX(choosen!$AJ$13:$AV$317,$D205,I$80)*$I$1+INDEX(choosen!$AZ$13:$BL$317,$D205,I$80)*$J$1)/$K$1</f>
        <v>2.3021250000000002</v>
      </c>
      <c r="J205" s="5">
        <f ca="1">(INDEX(choosen!$D$13:$P$317,$D205,J$80)*$G$1+INDEX(choosen!$T$13:$AF$317,$D205,J$80)*$H$1+INDEX(choosen!$AJ$13:$AV$317,$D205,J$80)*$I$1+INDEX(choosen!$AZ$13:$BL$317,$D205,J$80)*$J$1)/$K$1</f>
        <v>0.92249999999999999</v>
      </c>
      <c r="K205" s="5">
        <f ca="1">(INDEX(choosen!$D$13:$P$317,$D205,K$80)*$G$1+INDEX(choosen!$T$13:$AF$317,$D205,K$80)*$H$1+INDEX(choosen!$AJ$13:$AV$317,$D205,K$80)*$I$1+INDEX(choosen!$AZ$13:$BL$317,$D205,K$80)*$J$1)/$K$1</f>
        <v>0.40255000000000002</v>
      </c>
      <c r="L205" s="5">
        <f ca="1">(INDEX(choosen!$D$13:$P$317,$D205,L$80)*$G$1+INDEX(choosen!$T$13:$AF$317,$D205,L$80)*$H$1+INDEX(choosen!$AJ$13:$AV$317,$D205,L$80)*$I$1+INDEX(choosen!$AZ$13:$BL$317,$D205,L$80)*$J$1)/$K$1</f>
        <v>0.21857500000000002</v>
      </c>
      <c r="M205" s="5">
        <f ca="1">(INDEX(choosen!$D$13:$P$317,$D205,M$80)*$G$1+INDEX(choosen!$T$13:$AF$317,$D205,M$80)*$H$1+INDEX(choosen!$AJ$13:$AV$317,$D205,M$80)*$I$1+INDEX(choosen!$AZ$13:$BL$317,$D205,M$80)*$J$1)/$K$1</f>
        <v>0.12435</v>
      </c>
      <c r="N205" s="5">
        <f ca="1">(INDEX(choosen!$D$13:$P$317,$D205,N$80)*$G$1+INDEX(choosen!$T$13:$AF$317,$D205,N$80)*$H$1+INDEX(choosen!$AJ$13:$AV$317,$D205,N$80)*$I$1+INDEX(choosen!$AZ$13:$BL$317,$D205,N$80)*$J$1)/$K$1</f>
        <v>7.1849999999999997E-2</v>
      </c>
      <c r="O205" s="5">
        <f ca="1">(INDEX(choosen!$D$13:$P$317,$D205,O$80)*$G$1+INDEX(choosen!$T$13:$AF$317,$D205,O$80)*$H$1+INDEX(choosen!$AJ$13:$AV$317,$D205,O$80)*$I$1+INDEX(choosen!$AZ$13:$BL$317,$D205,O$80)*$J$1)/$K$1</f>
        <v>4.6475000000000002E-2</v>
      </c>
      <c r="P205" s="5">
        <f ca="1">(INDEX(choosen!$D$13:$P$317,$D205,P$80)*$G$1+INDEX(choosen!$T$13:$AF$317,$D205,P$80)*$H$1+INDEX(choosen!$AJ$13:$AV$317,$D205,P$80)*$I$1+INDEX(choosen!$AZ$13:$BL$317,$D205,P$80)*$J$1)/$K$1</f>
        <v>5.8575000000000002E-2</v>
      </c>
      <c r="Q205" s="5">
        <f ca="1">(INDEX(choosen!$D$13:$P$317,$D205,Q$80)*$G$1+INDEX(choosen!$T$13:$AF$317,$D205,Q$80)*$H$1+INDEX(choosen!$AJ$13:$AV$317,$D205,Q$80)*$I$1+INDEX(choosen!$AZ$13:$BL$317,$D205,Q$80)*$J$1)/$K$1</f>
        <v>0.87050000000000005</v>
      </c>
      <c r="R205" s="5">
        <f ca="1">(INDEX(choosen!$D$13:$P$317,$D205,R$80)*$G$1+INDEX(choosen!$T$13:$AF$317,$D205,R$80)*$H$1+INDEX(choosen!$AJ$13:$AV$317,$D205,R$80)*$I$1+INDEX(choosen!$AZ$13:$BL$317,$D205,R$80)*$J$1)/$K$1</f>
        <v>18.414299999999997</v>
      </c>
      <c r="S205" s="7">
        <f ca="1">100*R205/R199</f>
        <v>111.85620631162688</v>
      </c>
      <c r="T205" s="7"/>
      <c r="U205">
        <v>14</v>
      </c>
      <c r="V205">
        <v>5</v>
      </c>
      <c r="W205" s="3"/>
      <c r="X205" s="3"/>
    </row>
    <row r="206" spans="2:24" x14ac:dyDescent="0.25">
      <c r="B206" s="2">
        <v>14</v>
      </c>
      <c r="C206" s="2">
        <f t="shared" si="37"/>
        <v>5</v>
      </c>
      <c r="D206" s="2">
        <f t="shared" si="24"/>
        <v>70</v>
      </c>
      <c r="E206" s="2" t="str">
        <f>CONCATENATE(INDEX($C$39:$C$43,C206), " Max")</f>
        <v>2050 Max</v>
      </c>
      <c r="F206" s="5">
        <f ca="1">MAX(INDEX(choosen!$D$13:$P$317,$D204,F$80)-NOT($G$1)*999999,INDEX(choosen!$T$13:$AF$317,$D204,F$80)-NOT($H$1)*999999,INDEX(choosen!$AJ$13:$AV$317,$D204,F$80)-NOT($I$1)*999999,INDEX(choosen!$AZ$13:$BL$317,$D204,F$80)-NOT($J$1)*999999)</f>
        <v>5.6540999999999997</v>
      </c>
      <c r="G206" s="5">
        <f ca="1">MAX(INDEX(choosen!$D$13:$P$317,$D204,G$80)-NOT($G$1)*999999,INDEX(choosen!$T$13:$AF$317,$D204,G$80)-NOT($H$1)*999999,INDEX(choosen!$AJ$13:$AV$317,$D204,G$80)-NOT($I$1)*999999,INDEX(choosen!$AZ$13:$BL$317,$D204,G$80)-NOT($J$1)*999999)</f>
        <v>7.5002000000000004</v>
      </c>
      <c r="H206" s="5">
        <f ca="1">MAX(INDEX(choosen!$D$13:$P$317,$D204,H$80)-NOT($G$1)*999999,INDEX(choosen!$T$13:$AF$317,$D204,H$80)-NOT($H$1)*999999,INDEX(choosen!$AJ$13:$AV$317,$D204,H$80)-NOT($I$1)*999999,INDEX(choosen!$AZ$13:$BL$317,$D204,H$80)-NOT($J$1)*999999)</f>
        <v>7.2087000000000003</v>
      </c>
      <c r="I206" s="5">
        <f ca="1">MAX(INDEX(choosen!$D$13:$P$317,$D204,I$80)-NOT($G$1)*999999,INDEX(choosen!$T$13:$AF$317,$D204,I$80)-NOT($H$1)*999999,INDEX(choosen!$AJ$13:$AV$317,$D204,I$80)-NOT($I$1)*999999,INDEX(choosen!$AZ$13:$BL$317,$D204,I$80)-NOT($J$1)*999999)</f>
        <v>2.7078000000000002</v>
      </c>
      <c r="J206" s="5">
        <f ca="1">MAX(INDEX(choosen!$D$13:$P$317,$D204,J$80)-NOT($G$1)*999999,INDEX(choosen!$T$13:$AF$317,$D204,J$80)-NOT($H$1)*999999,INDEX(choosen!$AJ$13:$AV$317,$D204,J$80)-NOT($I$1)*999999,INDEX(choosen!$AZ$13:$BL$317,$D204,J$80)-NOT($J$1)*999999)</f>
        <v>1.1108</v>
      </c>
      <c r="K206" s="5">
        <f ca="1">MAX(INDEX(choosen!$D$13:$P$317,$D204,K$80)-NOT($G$1)*999999,INDEX(choosen!$T$13:$AF$317,$D204,K$80)-NOT($H$1)*999999,INDEX(choosen!$AJ$13:$AV$317,$D204,K$80)-NOT($I$1)*999999,INDEX(choosen!$AZ$13:$BL$317,$D204,K$80)-NOT($J$1)*999999)</f>
        <v>0.50180000000000002</v>
      </c>
      <c r="L206" s="5">
        <f ca="1">MAX(INDEX(choosen!$D$13:$P$317,$D204,L$80)-NOT($G$1)*999999,INDEX(choosen!$T$13:$AF$317,$D204,L$80)-NOT($H$1)*999999,INDEX(choosen!$AJ$13:$AV$317,$D204,L$80)-NOT($I$1)*999999,INDEX(choosen!$AZ$13:$BL$317,$D204,L$80)-NOT($J$1)*999999)</f>
        <v>0.28029999999999999</v>
      </c>
      <c r="M206" s="5">
        <f ca="1">MAX(INDEX(choosen!$D$13:$P$317,$D204,M$80)-NOT($G$1)*999999,INDEX(choosen!$T$13:$AF$317,$D204,M$80)-NOT($H$1)*999999,INDEX(choosen!$AJ$13:$AV$317,$D204,M$80)-NOT($I$1)*999999,INDEX(choosen!$AZ$13:$BL$317,$D204,M$80)-NOT($J$1)*999999)</f>
        <v>0.1648</v>
      </c>
      <c r="N206" s="5">
        <f ca="1">MAX(INDEX(choosen!$D$13:$P$317,$D204,N$80)-NOT($G$1)*999999,INDEX(choosen!$T$13:$AF$317,$D204,N$80)-NOT($H$1)*999999,INDEX(choosen!$AJ$13:$AV$317,$D204,N$80)-NOT($I$1)*999999,INDEX(choosen!$AZ$13:$BL$317,$D204,N$80)-NOT($J$1)*999999)</f>
        <v>9.7900000000000001E-2</v>
      </c>
      <c r="O206" s="5">
        <f ca="1">MAX(INDEX(choosen!$D$13:$P$317,$D204,O$80)-NOT($G$1)*999999,INDEX(choosen!$T$13:$AF$317,$D204,O$80)-NOT($H$1)*999999,INDEX(choosen!$AJ$13:$AV$317,$D204,O$80)-NOT($I$1)*999999,INDEX(choosen!$AZ$13:$BL$317,$D204,O$80)-NOT($J$1)*999999)</f>
        <v>6.5600000000000006E-2</v>
      </c>
      <c r="P206" s="5">
        <f ca="1">MAX(INDEX(choosen!$D$13:$P$317,$D204,P$80)-NOT($G$1)*999999,INDEX(choosen!$T$13:$AF$317,$D204,P$80)-NOT($H$1)*999999,INDEX(choosen!$AJ$13:$AV$317,$D204,P$80)-NOT($I$1)*999999,INDEX(choosen!$AZ$13:$BL$317,$D204,P$80)-NOT($J$1)*999999)</f>
        <v>0.12820000000000001</v>
      </c>
      <c r="Q206" s="5">
        <f ca="1">MAX(INDEX(choosen!$D$13:$P$317,$D204,Q$80)-NOT($G$1)*999999,INDEX(choosen!$T$13:$AF$317,$D204,Q$80)-NOT($H$1)*999999,INDEX(choosen!$AJ$13:$AV$317,$D204,Q$80)-NOT($I$1)*999999,INDEX(choosen!$AZ$13:$BL$317,$D204,Q$80)-NOT($J$1)*999999)</f>
        <v>1.6866000000000001</v>
      </c>
      <c r="R206" s="5">
        <f ca="1">MAX(INDEX(choosen!$D$13:$P$317,$D204,R$80)-NOT($G$1)*999999,INDEX(choosen!$T$13:$AF$317,$D204,R$80)-NOT($H$1)*999999,INDEX(choosen!$AJ$13:$AV$317,$D204,R$80)-NOT($I$1)*999999,INDEX(choosen!$AZ$13:$BL$317,$D204,R$80)-NOT($J$1)*999999)</f>
        <v>26.318999999999999</v>
      </c>
      <c r="S206" s="6">
        <f ca="1">100*R206/R200</f>
        <v>130.62705353331813</v>
      </c>
      <c r="T206" s="6"/>
      <c r="U206">
        <v>14</v>
      </c>
      <c r="V206">
        <v>5</v>
      </c>
      <c r="W206" s="3"/>
      <c r="X206" s="3"/>
    </row>
    <row r="207" spans="2:24" x14ac:dyDescent="0.25">
      <c r="B207" s="2">
        <v>15</v>
      </c>
      <c r="C207" s="2">
        <v>1</v>
      </c>
      <c r="D207" s="2">
        <f t="shared" si="24"/>
        <v>71</v>
      </c>
      <c r="E207" s="2" t="s">
        <v>130</v>
      </c>
      <c r="F207" s="5">
        <f ca="1">MIN(INDEX(choosen!$D$13:$P$317,$D207,F$80)+NOT($G$1)*999999,INDEX(choosen!$T$13:$AF$317,$D207,F$80)+NOT($H$1)*999999,INDEX(choosen!$AJ$13:$AV$317,$D207,F$80)+NOT($I$1)*999999,INDEX(choosen!$AZ$13:$BL$317,$D207,F$80)+NOT($J$1)*999999)</f>
        <v>0.41830000000000001</v>
      </c>
      <c r="G207" s="5">
        <f ca="1">MIN(INDEX(choosen!$D$13:$P$317,$D207,G$80)+NOT($G$1)*999999,INDEX(choosen!$T$13:$AF$317,$D207,G$80)+NOT($H$1)*999999,INDEX(choosen!$AJ$13:$AV$317,$D207,G$80)+NOT($I$1)*999999,INDEX(choosen!$AZ$13:$BL$317,$D207,G$80)+NOT($J$1)*999999)</f>
        <v>0.4274</v>
      </c>
      <c r="H207" s="5">
        <f ca="1">MIN(INDEX(choosen!$D$13:$P$317,$D207,H$80)+NOT($G$1)*999999,INDEX(choosen!$T$13:$AF$317,$D207,H$80)+NOT($H$1)*999999,INDEX(choosen!$AJ$13:$AV$317,$D207,H$80)+NOT($I$1)*999999,INDEX(choosen!$AZ$13:$BL$317,$D207,H$80)+NOT($J$1)*999999)</f>
        <v>0.52580000000000005</v>
      </c>
      <c r="I207" s="5">
        <f ca="1">MIN(INDEX(choosen!$D$13:$P$317,$D207,I$80)+NOT($G$1)*999999,INDEX(choosen!$T$13:$AF$317,$D207,I$80)+NOT($H$1)*999999,INDEX(choosen!$AJ$13:$AV$317,$D207,I$80)+NOT($I$1)*999999,INDEX(choosen!$AZ$13:$BL$317,$D207,I$80)+NOT($J$1)*999999)</f>
        <v>6.5699999999999995E-2</v>
      </c>
      <c r="J207" s="5">
        <f ca="1">MIN(INDEX(choosen!$D$13:$P$317,$D207,J$80)+NOT($G$1)*999999,INDEX(choosen!$T$13:$AF$317,$D207,J$80)+NOT($H$1)*999999,INDEX(choosen!$AJ$13:$AV$317,$D207,J$80)+NOT($I$1)*999999,INDEX(choosen!$AZ$13:$BL$317,$D207,J$80)+NOT($J$1)*999999)</f>
        <v>2.07E-2</v>
      </c>
      <c r="K207" s="5">
        <f ca="1">MIN(INDEX(choosen!$D$13:$P$317,$D207,K$80)+NOT($G$1)*999999,INDEX(choosen!$T$13:$AF$317,$D207,K$80)+NOT($H$1)*999999,INDEX(choosen!$AJ$13:$AV$317,$D207,K$80)+NOT($I$1)*999999,INDEX(choosen!$AZ$13:$BL$317,$D207,K$80)+NOT($J$1)*999999)</f>
        <v>1.24E-2</v>
      </c>
      <c r="L207" s="5">
        <f ca="1">MIN(INDEX(choosen!$D$13:$P$317,$D207,L$80)+NOT($G$1)*999999,INDEX(choosen!$T$13:$AF$317,$D207,L$80)+NOT($H$1)*999999,INDEX(choosen!$AJ$13:$AV$317,$D207,L$80)+NOT($I$1)*999999,INDEX(choosen!$AZ$13:$BL$317,$D207,L$80)+NOT($J$1)*999999)</f>
        <v>9.7999999999999997E-3</v>
      </c>
      <c r="M207" s="5">
        <f ca="1">MIN(INDEX(choosen!$D$13:$P$317,$D207,M$80)+NOT($G$1)*999999,INDEX(choosen!$T$13:$AF$317,$D207,M$80)+NOT($H$1)*999999,INDEX(choosen!$AJ$13:$AV$317,$D207,M$80)+NOT($I$1)*999999,INDEX(choosen!$AZ$13:$BL$317,$D207,M$80)+NOT($J$1)*999999)</f>
        <v>7.1999999999999998E-3</v>
      </c>
      <c r="N207" s="5">
        <f ca="1">MIN(INDEX(choosen!$D$13:$P$317,$D207,N$80)+NOT($G$1)*999999,INDEX(choosen!$T$13:$AF$317,$D207,N$80)+NOT($H$1)*999999,INDEX(choosen!$AJ$13:$AV$317,$D207,N$80)+NOT($I$1)*999999,INDEX(choosen!$AZ$13:$BL$317,$D207,N$80)+NOT($J$1)*999999)</f>
        <v>4.0000000000000001E-3</v>
      </c>
      <c r="O207" s="5">
        <f ca="1">MIN(INDEX(choosen!$D$13:$P$317,$D207,O$80)+NOT($G$1)*999999,INDEX(choosen!$T$13:$AF$317,$D207,O$80)+NOT($H$1)*999999,INDEX(choosen!$AJ$13:$AV$317,$D207,O$80)+NOT($I$1)*999999,INDEX(choosen!$AZ$13:$BL$317,$D207,O$80)+NOT($J$1)*999999)</f>
        <v>3.0000000000000001E-3</v>
      </c>
      <c r="P207" s="5">
        <f ca="1">MIN(INDEX(choosen!$D$13:$P$317,$D207,P$80)+NOT($G$1)*999999,INDEX(choosen!$T$13:$AF$317,$D207,P$80)+NOT($H$1)*999999,INDEX(choosen!$AJ$13:$AV$317,$D207,P$80)+NOT($I$1)*999999,INDEX(choosen!$AZ$13:$BL$317,$D207,P$80)+NOT($J$1)*999999)</f>
        <v>2.0899999999999998E-2</v>
      </c>
      <c r="Q207" s="5">
        <f ca="1">MIN(INDEX(choosen!$D$13:$P$317,$D207,Q$80)+NOT($G$1)*999999,INDEX(choosen!$T$13:$AF$317,$D207,Q$80)+NOT($H$1)*999999,INDEX(choosen!$AJ$13:$AV$317,$D207,Q$80)+NOT($I$1)*999999,INDEX(choosen!$AZ$13:$BL$317,$D207,Q$80)+NOT($J$1)*999999)</f>
        <v>0.27550000000000002</v>
      </c>
      <c r="R207" s="5">
        <f ca="1">MIN(INDEX(choosen!$D$13:$P$317,$D207,R$80)+NOT($G$1)*999999,INDEX(choosen!$T$13:$AF$317,$D207,R$80)+NOT($H$1)*999999,INDEX(choosen!$AJ$13:$AV$317,$D207,R$80)+NOT($I$1)*999999,INDEX(choosen!$AZ$13:$BL$317,$D207,R$80)+NOT($J$1)*999999)</f>
        <v>1.9596</v>
      </c>
      <c r="S207" s="6"/>
      <c r="T207" s="6"/>
      <c r="U207">
        <v>15</v>
      </c>
      <c r="V207">
        <v>1</v>
      </c>
      <c r="W207" s="3"/>
      <c r="X207" s="3"/>
    </row>
    <row r="208" spans="2:24" x14ac:dyDescent="0.25">
      <c r="B208" s="2">
        <v>15</v>
      </c>
      <c r="C208" s="2">
        <v>1</v>
      </c>
      <c r="D208" s="2">
        <f t="shared" si="24"/>
        <v>71</v>
      </c>
      <c r="E208" s="2" t="s">
        <v>125</v>
      </c>
      <c r="F208" s="5">
        <f ca="1">(INDEX(choosen!$D$13:$P$317,$D208,F$80)*$G$1+INDEX(choosen!$T$13:$AF$317,$D208,F$80)*$H$1+INDEX(choosen!$AJ$13:$AV$317,$D208,F$80)*$I$1+INDEX(choosen!$AZ$13:$BL$317,$D208,F$80)*$J$1)/$K$1</f>
        <v>0.70535000000000003</v>
      </c>
      <c r="G208" s="5">
        <f ca="1">(INDEX(choosen!$D$13:$P$317,$D208,G$80)*$G$1+INDEX(choosen!$T$13:$AF$317,$D208,G$80)*$H$1+INDEX(choosen!$AJ$13:$AV$317,$D208,G$80)*$I$1+INDEX(choosen!$AZ$13:$BL$317,$D208,G$80)*$J$1)/$K$1</f>
        <v>0.710225</v>
      </c>
      <c r="H208" s="5">
        <f ca="1">(INDEX(choosen!$D$13:$P$317,$D208,H$80)*$G$1+INDEX(choosen!$T$13:$AF$317,$D208,H$80)*$H$1+INDEX(choosen!$AJ$13:$AV$317,$D208,H$80)*$I$1+INDEX(choosen!$AZ$13:$BL$317,$D208,H$80)*$J$1)/$K$1</f>
        <v>0.64205000000000001</v>
      </c>
      <c r="I208" s="5">
        <f ca="1">(INDEX(choosen!$D$13:$P$317,$D208,I$80)*$G$1+INDEX(choosen!$T$13:$AF$317,$D208,I$80)*$H$1+INDEX(choosen!$AJ$13:$AV$317,$D208,I$80)*$I$1+INDEX(choosen!$AZ$13:$BL$317,$D208,I$80)*$J$1)/$K$1</f>
        <v>9.955E-2</v>
      </c>
      <c r="J208" s="5">
        <f ca="1">(INDEX(choosen!$D$13:$P$317,$D208,J$80)*$G$1+INDEX(choosen!$T$13:$AF$317,$D208,J$80)*$H$1+INDEX(choosen!$AJ$13:$AV$317,$D208,J$80)*$I$1+INDEX(choosen!$AZ$13:$BL$317,$D208,J$80)*$J$1)/$K$1</f>
        <v>2.6124999999999995E-2</v>
      </c>
      <c r="K208" s="5">
        <f ca="1">(INDEX(choosen!$D$13:$P$317,$D208,K$80)*$G$1+INDEX(choosen!$T$13:$AF$317,$D208,K$80)*$H$1+INDEX(choosen!$AJ$13:$AV$317,$D208,K$80)*$I$1+INDEX(choosen!$AZ$13:$BL$317,$D208,K$80)*$J$1)/$K$1</f>
        <v>1.545E-2</v>
      </c>
      <c r="L208" s="5">
        <f ca="1">(INDEX(choosen!$D$13:$P$317,$D208,L$80)*$G$1+INDEX(choosen!$T$13:$AF$317,$D208,L$80)*$H$1+INDEX(choosen!$AJ$13:$AV$317,$D208,L$80)*$I$1+INDEX(choosen!$AZ$13:$BL$317,$D208,L$80)*$J$1)/$K$1</f>
        <v>1.2425000000000002E-2</v>
      </c>
      <c r="M208" s="5">
        <f ca="1">(INDEX(choosen!$D$13:$P$317,$D208,M$80)*$G$1+INDEX(choosen!$T$13:$AF$317,$D208,M$80)*$H$1+INDEX(choosen!$AJ$13:$AV$317,$D208,M$80)*$I$1+INDEX(choosen!$AZ$13:$BL$317,$D208,M$80)*$J$1)/$K$1</f>
        <v>9.3500000000000007E-3</v>
      </c>
      <c r="N208" s="5">
        <f ca="1">(INDEX(choosen!$D$13:$P$317,$D208,N$80)*$G$1+INDEX(choosen!$T$13:$AF$317,$D208,N$80)*$H$1+INDEX(choosen!$AJ$13:$AV$317,$D208,N$80)*$I$1+INDEX(choosen!$AZ$13:$BL$317,$D208,N$80)*$J$1)/$K$1</f>
        <v>6.0250000000000008E-3</v>
      </c>
      <c r="O208" s="5">
        <f ca="1">(INDEX(choosen!$D$13:$P$317,$D208,O$80)*$G$1+INDEX(choosen!$T$13:$AF$317,$D208,O$80)*$H$1+INDEX(choosen!$AJ$13:$AV$317,$D208,O$80)*$I$1+INDEX(choosen!$AZ$13:$BL$317,$D208,O$80)*$J$1)/$K$1</f>
        <v>1.2150000000000001E-2</v>
      </c>
      <c r="P208" s="5">
        <f ca="1">(INDEX(choosen!$D$13:$P$317,$D208,P$80)*$G$1+INDEX(choosen!$T$13:$AF$317,$D208,P$80)*$H$1+INDEX(choosen!$AJ$13:$AV$317,$D208,P$80)*$I$1+INDEX(choosen!$AZ$13:$BL$317,$D208,P$80)*$J$1)/$K$1</f>
        <v>6.8174999999999999E-2</v>
      </c>
      <c r="Q208" s="5">
        <f ca="1">(INDEX(choosen!$D$13:$P$317,$D208,Q$80)*$G$1+INDEX(choosen!$T$13:$AF$317,$D208,Q$80)*$H$1+INDEX(choosen!$AJ$13:$AV$317,$D208,Q$80)*$I$1+INDEX(choosen!$AZ$13:$BL$317,$D208,Q$80)*$J$1)/$K$1</f>
        <v>0.47297500000000003</v>
      </c>
      <c r="R208" s="5">
        <f ca="1">(INDEX(choosen!$D$13:$P$317,$D208,R$80)*$G$1+INDEX(choosen!$T$13:$AF$317,$D208,R$80)*$H$1+INDEX(choosen!$AJ$13:$AV$317,$D208,R$80)*$I$1+INDEX(choosen!$AZ$13:$BL$317,$D208,R$80)*$J$1)/$K$1</f>
        <v>2.7798500000000002</v>
      </c>
      <c r="S208" s="6"/>
      <c r="T208" s="6"/>
      <c r="U208">
        <v>15</v>
      </c>
      <c r="V208">
        <v>1</v>
      </c>
      <c r="W208" s="3"/>
      <c r="X208" s="3"/>
    </row>
    <row r="209" spans="2:24" x14ac:dyDescent="0.25">
      <c r="B209" s="2">
        <v>15</v>
      </c>
      <c r="C209" s="2">
        <v>1</v>
      </c>
      <c r="D209" s="2">
        <f t="shared" si="24"/>
        <v>71</v>
      </c>
      <c r="E209" s="2" t="s">
        <v>131</v>
      </c>
      <c r="F209" s="5">
        <f ca="1">MAX(INDEX(choosen!$D$13:$P$317,$D207,F$80)-NOT($G$1)*999999,INDEX(choosen!$T$13:$AF$317,$D207,F$80)-NOT($H$1)*999999,INDEX(choosen!$AJ$13:$AV$317,$D207,F$80)-NOT($I$1)*999999,INDEX(choosen!$AZ$13:$BL$317,$D207,F$80)-NOT($J$1)*999999)</f>
        <v>1.3704000000000001</v>
      </c>
      <c r="G209" s="5">
        <f ca="1">MAX(INDEX(choosen!$D$13:$P$317,$D207,G$80)-NOT($G$1)*999999,INDEX(choosen!$T$13:$AF$317,$D207,G$80)-NOT($H$1)*999999,INDEX(choosen!$AJ$13:$AV$317,$D207,G$80)-NOT($I$1)*999999,INDEX(choosen!$AZ$13:$BL$317,$D207,G$80)-NOT($J$1)*999999)</f>
        <v>1.012</v>
      </c>
      <c r="H209" s="5">
        <f ca="1">MAX(INDEX(choosen!$D$13:$P$317,$D207,H$80)-NOT($G$1)*999999,INDEX(choosen!$T$13:$AF$317,$D207,H$80)-NOT($H$1)*999999,INDEX(choosen!$AJ$13:$AV$317,$D207,H$80)-NOT($I$1)*999999,INDEX(choosen!$AZ$13:$BL$317,$D207,H$80)-NOT($J$1)*999999)</f>
        <v>0.81030000000000002</v>
      </c>
      <c r="I209" s="5">
        <f ca="1">MAX(INDEX(choosen!$D$13:$P$317,$D207,I$80)-NOT($G$1)*999999,INDEX(choosen!$T$13:$AF$317,$D207,I$80)-NOT($H$1)*999999,INDEX(choosen!$AJ$13:$AV$317,$D207,I$80)-NOT($I$1)*999999,INDEX(choosen!$AZ$13:$BL$317,$D207,I$80)-NOT($J$1)*999999)</f>
        <v>0.13039999999999999</v>
      </c>
      <c r="J209" s="5">
        <f ca="1">MAX(INDEX(choosen!$D$13:$P$317,$D207,J$80)-NOT($G$1)*999999,INDEX(choosen!$T$13:$AF$317,$D207,J$80)-NOT($H$1)*999999,INDEX(choosen!$AJ$13:$AV$317,$D207,J$80)-NOT($I$1)*999999,INDEX(choosen!$AZ$13:$BL$317,$D207,J$80)-NOT($J$1)*999999)</f>
        <v>3.7100000000000001E-2</v>
      </c>
      <c r="K209" s="5">
        <f ca="1">MAX(INDEX(choosen!$D$13:$P$317,$D207,K$80)-NOT($G$1)*999999,INDEX(choosen!$T$13:$AF$317,$D207,K$80)-NOT($H$1)*999999,INDEX(choosen!$AJ$13:$AV$317,$D207,K$80)-NOT($I$1)*999999,INDEX(choosen!$AZ$13:$BL$317,$D207,K$80)-NOT($J$1)*999999)</f>
        <v>2.06E-2</v>
      </c>
      <c r="L209" s="5">
        <f ca="1">MAX(INDEX(choosen!$D$13:$P$317,$D207,L$80)-NOT($G$1)*999999,INDEX(choosen!$T$13:$AF$317,$D207,L$80)-NOT($H$1)*999999,INDEX(choosen!$AJ$13:$AV$317,$D207,L$80)-NOT($I$1)*999999,INDEX(choosen!$AZ$13:$BL$317,$D207,L$80)-NOT($J$1)*999999)</f>
        <v>1.7299999999999999E-2</v>
      </c>
      <c r="M209" s="5">
        <f ca="1">MAX(INDEX(choosen!$D$13:$P$317,$D207,M$80)-NOT($G$1)*999999,INDEX(choosen!$T$13:$AF$317,$D207,M$80)-NOT($H$1)*999999,INDEX(choosen!$AJ$13:$AV$317,$D207,M$80)-NOT($I$1)*999999,INDEX(choosen!$AZ$13:$BL$317,$D207,M$80)-NOT($J$1)*999999)</f>
        <v>1.37E-2</v>
      </c>
      <c r="N209" s="5">
        <f ca="1">MAX(INDEX(choosen!$D$13:$P$317,$D207,N$80)-NOT($G$1)*999999,INDEX(choosen!$T$13:$AF$317,$D207,N$80)-NOT($H$1)*999999,INDEX(choosen!$AJ$13:$AV$317,$D207,N$80)-NOT($I$1)*999999,INDEX(choosen!$AZ$13:$BL$317,$D207,N$80)-NOT($J$1)*999999)</f>
        <v>9.4000000000000004E-3</v>
      </c>
      <c r="O209" s="5">
        <f ca="1">MAX(INDEX(choosen!$D$13:$P$317,$D207,O$80)-NOT($G$1)*999999,INDEX(choosen!$T$13:$AF$317,$D207,O$80)-NOT($H$1)*999999,INDEX(choosen!$AJ$13:$AV$317,$D207,O$80)-NOT($I$1)*999999,INDEX(choosen!$AZ$13:$BL$317,$D207,O$80)-NOT($J$1)*999999)</f>
        <v>3.1E-2</v>
      </c>
      <c r="P209" s="5">
        <f ca="1">MAX(INDEX(choosen!$D$13:$P$317,$D207,P$80)-NOT($G$1)*999999,INDEX(choosen!$T$13:$AF$317,$D207,P$80)-NOT($H$1)*999999,INDEX(choosen!$AJ$13:$AV$317,$D207,P$80)-NOT($I$1)*999999,INDEX(choosen!$AZ$13:$BL$317,$D207,P$80)-NOT($J$1)*999999)</f>
        <v>0.20280000000000001</v>
      </c>
      <c r="Q209" s="5">
        <f ca="1">MAX(INDEX(choosen!$D$13:$P$317,$D207,Q$80)-NOT($G$1)*999999,INDEX(choosen!$T$13:$AF$317,$D207,Q$80)-NOT($H$1)*999999,INDEX(choosen!$AJ$13:$AV$317,$D207,Q$80)-NOT($I$1)*999999,INDEX(choosen!$AZ$13:$BL$317,$D207,Q$80)-NOT($J$1)*999999)</f>
        <v>0.70279999999999998</v>
      </c>
      <c r="R209" s="5">
        <f ca="1">MAX(INDEX(choosen!$D$13:$P$317,$D207,R$80)-NOT($G$1)*999999,INDEX(choosen!$T$13:$AF$317,$D207,R$80)-NOT($H$1)*999999,INDEX(choosen!$AJ$13:$AV$317,$D207,R$80)-NOT($I$1)*999999,INDEX(choosen!$AZ$13:$BL$317,$D207,R$80)-NOT($J$1)*999999)</f>
        <v>3.7257000000000002</v>
      </c>
      <c r="S209" s="6"/>
      <c r="T209" s="6"/>
      <c r="U209">
        <v>15</v>
      </c>
      <c r="V209">
        <v>1</v>
      </c>
      <c r="W209" s="3"/>
      <c r="X209" s="3"/>
    </row>
    <row r="210" spans="2:24" x14ac:dyDescent="0.25">
      <c r="B210" s="2">
        <v>15</v>
      </c>
      <c r="C210" s="2">
        <v>3</v>
      </c>
      <c r="D210" s="2">
        <f t="shared" ref="D210:D269" si="39">(B210-1)*5+C210</f>
        <v>73</v>
      </c>
      <c r="E210" s="2" t="s">
        <v>132</v>
      </c>
      <c r="F210" s="5">
        <f ca="1">MIN(INDEX(choosen!$D$13:$P$317,$D210,F$80)+NOT($G$1)*999999,INDEX(choosen!$T$13:$AF$317,$D210,F$80)+NOT($H$1)*999999,INDEX(choosen!$AJ$13:$AV$317,$D210,F$80)+NOT($I$1)*999999,INDEX(choosen!$AZ$13:$BL$317,$D210,F$80)+NOT($J$1)*999999)</f>
        <v>0.44969999999999999</v>
      </c>
      <c r="G210" s="5">
        <f ca="1">MIN(INDEX(choosen!$D$13:$P$317,$D210,G$80)+NOT($G$1)*999999,INDEX(choosen!$T$13:$AF$317,$D210,G$80)+NOT($H$1)*999999,INDEX(choosen!$AJ$13:$AV$317,$D210,G$80)+NOT($I$1)*999999,INDEX(choosen!$AZ$13:$BL$317,$D210,G$80)+NOT($J$1)*999999)</f>
        <v>0.48039999999999999</v>
      </c>
      <c r="H210" s="5">
        <f ca="1">MIN(INDEX(choosen!$D$13:$P$317,$D210,H$80)+NOT($G$1)*999999,INDEX(choosen!$T$13:$AF$317,$D210,H$80)+NOT($H$1)*999999,INDEX(choosen!$AJ$13:$AV$317,$D210,H$80)+NOT($I$1)*999999,INDEX(choosen!$AZ$13:$BL$317,$D210,H$80)+NOT($J$1)*999999)</f>
        <v>0.33050000000000002</v>
      </c>
      <c r="I210" s="5">
        <f ca="1">MIN(INDEX(choosen!$D$13:$P$317,$D210,I$80)+NOT($G$1)*999999,INDEX(choosen!$T$13:$AF$317,$D210,I$80)+NOT($H$1)*999999,INDEX(choosen!$AJ$13:$AV$317,$D210,I$80)+NOT($I$1)*999999,INDEX(choosen!$AZ$13:$BL$317,$D210,I$80)+NOT($J$1)*999999)</f>
        <v>5.9499999999999997E-2</v>
      </c>
      <c r="J210" s="5">
        <f ca="1">MIN(INDEX(choosen!$D$13:$P$317,$D210,J$80)+NOT($G$1)*999999,INDEX(choosen!$T$13:$AF$317,$D210,J$80)+NOT($H$1)*999999,INDEX(choosen!$AJ$13:$AV$317,$D210,J$80)+NOT($I$1)*999999,INDEX(choosen!$AZ$13:$BL$317,$D210,J$80)+NOT($J$1)*999999)</f>
        <v>1.9199999999999998E-2</v>
      </c>
      <c r="K210" s="5">
        <f ca="1">MIN(INDEX(choosen!$D$13:$P$317,$D210,K$80)+NOT($G$1)*999999,INDEX(choosen!$T$13:$AF$317,$D210,K$80)+NOT($H$1)*999999,INDEX(choosen!$AJ$13:$AV$317,$D210,K$80)+NOT($I$1)*999999,INDEX(choosen!$AZ$13:$BL$317,$D210,K$80)+NOT($J$1)*999999)</f>
        <v>1.29E-2</v>
      </c>
      <c r="L210" s="5">
        <f ca="1">MIN(INDEX(choosen!$D$13:$P$317,$D210,L$80)+NOT($G$1)*999999,INDEX(choosen!$T$13:$AF$317,$D210,L$80)+NOT($H$1)*999999,INDEX(choosen!$AJ$13:$AV$317,$D210,L$80)+NOT($I$1)*999999,INDEX(choosen!$AZ$13:$BL$317,$D210,L$80)+NOT($J$1)*999999)</f>
        <v>1.0500000000000001E-2</v>
      </c>
      <c r="M210" s="5">
        <f ca="1">MIN(INDEX(choosen!$D$13:$P$317,$D210,M$80)+NOT($G$1)*999999,INDEX(choosen!$T$13:$AF$317,$D210,M$80)+NOT($H$1)*999999,INDEX(choosen!$AJ$13:$AV$317,$D210,M$80)+NOT($I$1)*999999,INDEX(choosen!$AZ$13:$BL$317,$D210,M$80)+NOT($J$1)*999999)</f>
        <v>7.4999999999999997E-3</v>
      </c>
      <c r="N210" s="5">
        <f ca="1">MIN(INDEX(choosen!$D$13:$P$317,$D210,N$80)+NOT($G$1)*999999,INDEX(choosen!$T$13:$AF$317,$D210,N$80)+NOT($H$1)*999999,INDEX(choosen!$AJ$13:$AV$317,$D210,N$80)+NOT($I$1)*999999,INDEX(choosen!$AZ$13:$BL$317,$D210,N$80)+NOT($J$1)*999999)</f>
        <v>4.7000000000000002E-3</v>
      </c>
      <c r="O210" s="5">
        <f ca="1">MIN(INDEX(choosen!$D$13:$P$317,$D210,O$80)+NOT($G$1)*999999,INDEX(choosen!$T$13:$AF$317,$D210,O$80)+NOT($H$1)*999999,INDEX(choosen!$AJ$13:$AV$317,$D210,O$80)+NOT($I$1)*999999,INDEX(choosen!$AZ$13:$BL$317,$D210,O$80)+NOT($J$1)*999999)</f>
        <v>3.8999999999999998E-3</v>
      </c>
      <c r="P210" s="5">
        <f ca="1">MIN(INDEX(choosen!$D$13:$P$317,$D210,P$80)+NOT($G$1)*999999,INDEX(choosen!$T$13:$AF$317,$D210,P$80)+NOT($H$1)*999999,INDEX(choosen!$AJ$13:$AV$317,$D210,P$80)+NOT($I$1)*999999,INDEX(choosen!$AZ$13:$BL$317,$D210,P$80)+NOT($J$1)*999999)</f>
        <v>4.4900000000000002E-2</v>
      </c>
      <c r="Q210" s="5">
        <f ca="1">MIN(INDEX(choosen!$D$13:$P$317,$D210,Q$80)+NOT($G$1)*999999,INDEX(choosen!$T$13:$AF$317,$D210,Q$80)+NOT($H$1)*999999,INDEX(choosen!$AJ$13:$AV$317,$D210,Q$80)+NOT($I$1)*999999,INDEX(choosen!$AZ$13:$BL$317,$D210,Q$80)+NOT($J$1)*999999)</f>
        <v>0.3332</v>
      </c>
      <c r="R210" s="5">
        <f ca="1">MIN(INDEX(choosen!$D$13:$P$317,$D210,R$80)+NOT($G$1)*999999,INDEX(choosen!$T$13:$AF$317,$D210,R$80)+NOT($H$1)*999999,INDEX(choosen!$AJ$13:$AV$317,$D210,R$80)+NOT($I$1)*999999,INDEX(choosen!$AZ$13:$BL$317,$D210,R$80)+NOT($J$1)*999999)</f>
        <v>2.1858</v>
      </c>
      <c r="S210" s="6"/>
      <c r="T210" s="6"/>
      <c r="U210">
        <v>15</v>
      </c>
      <c r="V210">
        <v>3</v>
      </c>
      <c r="W210" s="3"/>
      <c r="X210" s="3"/>
    </row>
    <row r="211" spans="2:24" x14ac:dyDescent="0.25">
      <c r="B211" s="2">
        <v>15</v>
      </c>
      <c r="C211" s="2">
        <v>3</v>
      </c>
      <c r="D211" s="2">
        <f t="shared" si="39"/>
        <v>73</v>
      </c>
      <c r="E211" s="2" t="s">
        <v>133</v>
      </c>
      <c r="F211" s="5">
        <f ca="1">(INDEX(choosen!$D$13:$P$317,$D211,F$80)*$G$1+INDEX(choosen!$T$13:$AF$317,$D211,F$80)*$H$1+INDEX(choosen!$AJ$13:$AV$317,$D211,F$80)*$I$1+INDEX(choosen!$AZ$13:$BL$317,$D211,F$80)*$J$1)/$K$1</f>
        <v>0.728325</v>
      </c>
      <c r="G211" s="5">
        <f ca="1">(INDEX(choosen!$D$13:$P$317,$D211,G$80)*$G$1+INDEX(choosen!$T$13:$AF$317,$D211,G$80)*$H$1+INDEX(choosen!$AJ$13:$AV$317,$D211,G$80)*$I$1+INDEX(choosen!$AZ$13:$BL$317,$D211,G$80)*$J$1)/$K$1</f>
        <v>0.75644999999999996</v>
      </c>
      <c r="H211" s="5">
        <f ca="1">(INDEX(choosen!$D$13:$P$317,$D211,H$80)*$G$1+INDEX(choosen!$T$13:$AF$317,$D211,H$80)*$H$1+INDEX(choosen!$AJ$13:$AV$317,$D211,H$80)*$I$1+INDEX(choosen!$AZ$13:$BL$317,$D211,H$80)*$J$1)/$K$1</f>
        <v>0.495425</v>
      </c>
      <c r="I211" s="5">
        <f ca="1">(INDEX(choosen!$D$13:$P$317,$D211,I$80)*$G$1+INDEX(choosen!$T$13:$AF$317,$D211,I$80)*$H$1+INDEX(choosen!$AJ$13:$AV$317,$D211,I$80)*$I$1+INDEX(choosen!$AZ$13:$BL$317,$D211,I$80)*$J$1)/$K$1</f>
        <v>0.13519999999999999</v>
      </c>
      <c r="J211" s="5">
        <f ca="1">(INDEX(choosen!$D$13:$P$317,$D211,J$80)*$G$1+INDEX(choosen!$T$13:$AF$317,$D211,J$80)*$H$1+INDEX(choosen!$AJ$13:$AV$317,$D211,J$80)*$I$1+INDEX(choosen!$AZ$13:$BL$317,$D211,J$80)*$J$1)/$K$1</f>
        <v>2.7999999999999997E-2</v>
      </c>
      <c r="K211" s="5">
        <f ca="1">(INDEX(choosen!$D$13:$P$317,$D211,K$80)*$G$1+INDEX(choosen!$T$13:$AF$317,$D211,K$80)*$H$1+INDEX(choosen!$AJ$13:$AV$317,$D211,K$80)*$I$1+INDEX(choosen!$AZ$13:$BL$317,$D211,K$80)*$J$1)/$K$1</f>
        <v>1.7600000000000001E-2</v>
      </c>
      <c r="L211" s="5">
        <f ca="1">(INDEX(choosen!$D$13:$P$317,$D211,L$80)*$G$1+INDEX(choosen!$T$13:$AF$317,$D211,L$80)*$H$1+INDEX(choosen!$AJ$13:$AV$317,$D211,L$80)*$I$1+INDEX(choosen!$AZ$13:$BL$317,$D211,L$80)*$J$1)/$K$1</f>
        <v>1.4175E-2</v>
      </c>
      <c r="M211" s="5">
        <f ca="1">(INDEX(choosen!$D$13:$P$317,$D211,M$80)*$G$1+INDEX(choosen!$T$13:$AF$317,$D211,M$80)*$H$1+INDEX(choosen!$AJ$13:$AV$317,$D211,M$80)*$I$1+INDEX(choosen!$AZ$13:$BL$317,$D211,M$80)*$J$1)/$K$1</f>
        <v>1.055E-2</v>
      </c>
      <c r="N211" s="5">
        <f ca="1">(INDEX(choosen!$D$13:$P$317,$D211,N$80)*$G$1+INDEX(choosen!$T$13:$AF$317,$D211,N$80)*$H$1+INDEX(choosen!$AJ$13:$AV$317,$D211,N$80)*$I$1+INDEX(choosen!$AZ$13:$BL$317,$D211,N$80)*$J$1)/$K$1</f>
        <v>6.8249999999999995E-3</v>
      </c>
      <c r="O211" s="5">
        <f ca="1">(INDEX(choosen!$D$13:$P$317,$D211,O$80)*$G$1+INDEX(choosen!$T$13:$AF$317,$D211,O$80)*$H$1+INDEX(choosen!$AJ$13:$AV$317,$D211,O$80)*$I$1+INDEX(choosen!$AZ$13:$BL$317,$D211,O$80)*$J$1)/$K$1</f>
        <v>1.77E-2</v>
      </c>
      <c r="P211" s="5">
        <f ca="1">(INDEX(choosen!$D$13:$P$317,$D211,P$80)*$G$1+INDEX(choosen!$T$13:$AF$317,$D211,P$80)*$H$1+INDEX(choosen!$AJ$13:$AV$317,$D211,P$80)*$I$1+INDEX(choosen!$AZ$13:$BL$317,$D211,P$80)*$J$1)/$K$1</f>
        <v>6.5024999999999999E-2</v>
      </c>
      <c r="Q211" s="5">
        <f ca="1">(INDEX(choosen!$D$13:$P$317,$D211,Q$80)*$G$1+INDEX(choosen!$T$13:$AF$317,$D211,Q$80)*$H$1+INDEX(choosen!$AJ$13:$AV$317,$D211,Q$80)*$I$1+INDEX(choosen!$AZ$13:$BL$317,$D211,Q$80)*$J$1)/$K$1</f>
        <v>0.45362499999999994</v>
      </c>
      <c r="R211" s="5">
        <f ca="1">(INDEX(choosen!$D$13:$P$317,$D211,R$80)*$G$1+INDEX(choosen!$T$13:$AF$317,$D211,R$80)*$H$1+INDEX(choosen!$AJ$13:$AV$317,$D211,R$80)*$I$1+INDEX(choosen!$AZ$13:$BL$317,$D211,R$80)*$J$1)/$K$1</f>
        <v>2.7289000000000003</v>
      </c>
      <c r="S211" s="6"/>
      <c r="T211" s="6"/>
      <c r="U211">
        <v>15</v>
      </c>
      <c r="V211">
        <v>3</v>
      </c>
      <c r="W211" s="3"/>
      <c r="X211" s="3"/>
    </row>
    <row r="212" spans="2:24" x14ac:dyDescent="0.25">
      <c r="B212" s="2">
        <v>15</v>
      </c>
      <c r="C212" s="2">
        <v>3</v>
      </c>
      <c r="D212" s="2">
        <f t="shared" si="39"/>
        <v>73</v>
      </c>
      <c r="E212" s="2" t="s">
        <v>134</v>
      </c>
      <c r="F212" s="5">
        <f ca="1">MAX(INDEX(choosen!$D$13:$P$317,$D210,F$80)-NOT($G$1)*999999,INDEX(choosen!$T$13:$AF$317,$D210,F$80)-NOT($H$1)*999999,INDEX(choosen!$AJ$13:$AV$317,$D210,F$80)-NOT($I$1)*999999,INDEX(choosen!$AZ$13:$BL$317,$D210,F$80)-NOT($J$1)*999999)</f>
        <v>1.29</v>
      </c>
      <c r="G212" s="5">
        <f ca="1">MAX(INDEX(choosen!$D$13:$P$317,$D210,G$80)-NOT($G$1)*999999,INDEX(choosen!$T$13:$AF$317,$D210,G$80)-NOT($H$1)*999999,INDEX(choosen!$AJ$13:$AV$317,$D210,G$80)-NOT($I$1)*999999,INDEX(choosen!$AZ$13:$BL$317,$D210,G$80)-NOT($J$1)*999999)</f>
        <v>0.91500000000000004</v>
      </c>
      <c r="H212" s="5">
        <f ca="1">MAX(INDEX(choosen!$D$13:$P$317,$D210,H$80)-NOT($G$1)*999999,INDEX(choosen!$T$13:$AF$317,$D210,H$80)-NOT($H$1)*999999,INDEX(choosen!$AJ$13:$AV$317,$D210,H$80)-NOT($I$1)*999999,INDEX(choosen!$AZ$13:$BL$317,$D210,H$80)-NOT($J$1)*999999)</f>
        <v>0.65539999999999998</v>
      </c>
      <c r="I212" s="5">
        <f ca="1">MAX(INDEX(choosen!$D$13:$P$317,$D210,I$80)-NOT($G$1)*999999,INDEX(choosen!$T$13:$AF$317,$D210,I$80)-NOT($H$1)*999999,INDEX(choosen!$AJ$13:$AV$317,$D210,I$80)-NOT($I$1)*999999,INDEX(choosen!$AZ$13:$BL$317,$D210,I$80)-NOT($J$1)*999999)</f>
        <v>0.31009999999999999</v>
      </c>
      <c r="J212" s="5">
        <f ca="1">MAX(INDEX(choosen!$D$13:$P$317,$D210,J$80)-NOT($G$1)*999999,INDEX(choosen!$T$13:$AF$317,$D210,J$80)-NOT($H$1)*999999,INDEX(choosen!$AJ$13:$AV$317,$D210,J$80)-NOT($I$1)*999999,INDEX(choosen!$AZ$13:$BL$317,$D210,J$80)-NOT($J$1)*999999)</f>
        <v>3.1699999999999999E-2</v>
      </c>
      <c r="K212" s="5">
        <f ca="1">MAX(INDEX(choosen!$D$13:$P$317,$D210,K$80)-NOT($G$1)*999999,INDEX(choosen!$T$13:$AF$317,$D210,K$80)-NOT($H$1)*999999,INDEX(choosen!$AJ$13:$AV$317,$D210,K$80)-NOT($I$1)*999999,INDEX(choosen!$AZ$13:$BL$317,$D210,K$80)-NOT($J$1)*999999)</f>
        <v>2.2700000000000001E-2</v>
      </c>
      <c r="L212" s="5">
        <f ca="1">MAX(INDEX(choosen!$D$13:$P$317,$D210,L$80)-NOT($G$1)*999999,INDEX(choosen!$T$13:$AF$317,$D210,L$80)-NOT($H$1)*999999,INDEX(choosen!$AJ$13:$AV$317,$D210,L$80)-NOT($I$1)*999999,INDEX(choosen!$AZ$13:$BL$317,$D210,L$80)-NOT($J$1)*999999)</f>
        <v>1.95E-2</v>
      </c>
      <c r="M212" s="5">
        <f ca="1">MAX(INDEX(choosen!$D$13:$P$317,$D210,M$80)-NOT($G$1)*999999,INDEX(choosen!$T$13:$AF$317,$D210,M$80)-NOT($H$1)*999999,INDEX(choosen!$AJ$13:$AV$317,$D210,M$80)-NOT($I$1)*999999,INDEX(choosen!$AZ$13:$BL$317,$D210,M$80)-NOT($J$1)*999999)</f>
        <v>1.49E-2</v>
      </c>
      <c r="N212" s="5">
        <f ca="1">MAX(INDEX(choosen!$D$13:$P$317,$D210,N$80)-NOT($G$1)*999999,INDEX(choosen!$T$13:$AF$317,$D210,N$80)-NOT($H$1)*999999,INDEX(choosen!$AJ$13:$AV$317,$D210,N$80)-NOT($I$1)*999999,INDEX(choosen!$AZ$13:$BL$317,$D210,N$80)-NOT($J$1)*999999)</f>
        <v>9.7999999999999997E-3</v>
      </c>
      <c r="O212" s="5">
        <f ca="1">MAX(INDEX(choosen!$D$13:$P$317,$D210,O$80)-NOT($G$1)*999999,INDEX(choosen!$T$13:$AF$317,$D210,O$80)-NOT($H$1)*999999,INDEX(choosen!$AJ$13:$AV$317,$D210,O$80)-NOT($I$1)*999999,INDEX(choosen!$AZ$13:$BL$317,$D210,O$80)-NOT($J$1)*999999)</f>
        <v>5.0200000000000002E-2</v>
      </c>
      <c r="P212" s="5">
        <f ca="1">MAX(INDEX(choosen!$D$13:$P$317,$D210,P$80)-NOT($G$1)*999999,INDEX(choosen!$T$13:$AF$317,$D210,P$80)-NOT($H$1)*999999,INDEX(choosen!$AJ$13:$AV$317,$D210,P$80)-NOT($I$1)*999999,INDEX(choosen!$AZ$13:$BL$317,$D210,P$80)-NOT($J$1)*999999)</f>
        <v>9.1899999999999996E-2</v>
      </c>
      <c r="Q212" s="5">
        <f ca="1">MAX(INDEX(choosen!$D$13:$P$317,$D210,Q$80)-NOT($G$1)*999999,INDEX(choosen!$T$13:$AF$317,$D210,Q$80)-NOT($H$1)*999999,INDEX(choosen!$AJ$13:$AV$317,$D210,Q$80)-NOT($I$1)*999999,INDEX(choosen!$AZ$13:$BL$317,$D210,Q$80)-NOT($J$1)*999999)</f>
        <v>0.65600000000000003</v>
      </c>
      <c r="R212" s="5">
        <f ca="1">MAX(INDEX(choosen!$D$13:$P$317,$D210,R$80)-NOT($G$1)*999999,INDEX(choosen!$T$13:$AF$317,$D210,R$80)-NOT($H$1)*999999,INDEX(choosen!$AJ$13:$AV$317,$D210,R$80)-NOT($I$1)*999999,INDEX(choosen!$AZ$13:$BL$317,$D210,R$80)-NOT($J$1)*999999)</f>
        <v>3.6015999999999999</v>
      </c>
      <c r="S212" s="6"/>
      <c r="T212" s="6"/>
      <c r="U212">
        <v>15</v>
      </c>
      <c r="V212">
        <v>3</v>
      </c>
      <c r="W212" s="3"/>
      <c r="X212" s="3"/>
    </row>
    <row r="213" spans="2:24" x14ac:dyDescent="0.25">
      <c r="B213" s="2">
        <v>15</v>
      </c>
      <c r="C213" s="2">
        <f>$C$45</f>
        <v>5</v>
      </c>
      <c r="D213" s="2">
        <f t="shared" si="39"/>
        <v>75</v>
      </c>
      <c r="E213" s="2" t="str">
        <f>CONCATENATE(INDEX($C$39:$C$43,C213), " Min")</f>
        <v>2050 Min</v>
      </c>
      <c r="F213" s="5">
        <f ca="1">MIN(INDEX(choosen!$D$13:$P$317,$D213,F$80)+NOT($G$1)*999999,INDEX(choosen!$T$13:$AF$317,$D213,F$80)+NOT($H$1)*999999,INDEX(choosen!$AJ$13:$AV$317,$D213,F$80)+NOT($I$1)*999999,INDEX(choosen!$AZ$13:$BL$317,$D213,F$80)+NOT($J$1)*999999)</f>
        <v>0.49659999999999999</v>
      </c>
      <c r="G213" s="5">
        <f ca="1">MIN(INDEX(choosen!$D$13:$P$317,$D213,G$80)+NOT($G$1)*999999,INDEX(choosen!$T$13:$AF$317,$D213,G$80)+NOT($H$1)*999999,INDEX(choosen!$AJ$13:$AV$317,$D213,G$80)+NOT($I$1)*999999,INDEX(choosen!$AZ$13:$BL$317,$D213,G$80)+NOT($J$1)*999999)</f>
        <v>0.45529999999999998</v>
      </c>
      <c r="H213" s="5">
        <f ca="1">MIN(INDEX(choosen!$D$13:$P$317,$D213,H$80)+NOT($G$1)*999999,INDEX(choosen!$T$13:$AF$317,$D213,H$80)+NOT($H$1)*999999,INDEX(choosen!$AJ$13:$AV$317,$D213,H$80)+NOT($I$1)*999999,INDEX(choosen!$AZ$13:$BL$317,$D213,H$80)+NOT($J$1)*999999)</f>
        <v>0.36459999999999998</v>
      </c>
      <c r="I213" s="5">
        <f ca="1">MIN(INDEX(choosen!$D$13:$P$317,$D213,I$80)+NOT($G$1)*999999,INDEX(choosen!$T$13:$AF$317,$D213,I$80)+NOT($H$1)*999999,INDEX(choosen!$AJ$13:$AV$317,$D213,I$80)+NOT($I$1)*999999,INDEX(choosen!$AZ$13:$BL$317,$D213,I$80)+NOT($J$1)*999999)</f>
        <v>6.7699999999999996E-2</v>
      </c>
      <c r="J213" s="5">
        <f ca="1">MIN(INDEX(choosen!$D$13:$P$317,$D213,J$80)+NOT($G$1)*999999,INDEX(choosen!$T$13:$AF$317,$D213,J$80)+NOT($H$1)*999999,INDEX(choosen!$AJ$13:$AV$317,$D213,J$80)+NOT($I$1)*999999,INDEX(choosen!$AZ$13:$BL$317,$D213,J$80)+NOT($J$1)*999999)</f>
        <v>2.4299999999999999E-2</v>
      </c>
      <c r="K213" s="5">
        <f ca="1">MIN(INDEX(choosen!$D$13:$P$317,$D213,K$80)+NOT($G$1)*999999,INDEX(choosen!$T$13:$AF$317,$D213,K$80)+NOT($H$1)*999999,INDEX(choosen!$AJ$13:$AV$317,$D213,K$80)+NOT($I$1)*999999,INDEX(choosen!$AZ$13:$BL$317,$D213,K$80)+NOT($J$1)*999999)</f>
        <v>1.5100000000000001E-2</v>
      </c>
      <c r="L213" s="5">
        <f ca="1">MIN(INDEX(choosen!$D$13:$P$317,$D213,L$80)+NOT($G$1)*999999,INDEX(choosen!$T$13:$AF$317,$D213,L$80)+NOT($H$1)*999999,INDEX(choosen!$AJ$13:$AV$317,$D213,L$80)+NOT($I$1)*999999,INDEX(choosen!$AZ$13:$BL$317,$D213,L$80)+NOT($J$1)*999999)</f>
        <v>1.21E-2</v>
      </c>
      <c r="M213" s="5">
        <f ca="1">MIN(INDEX(choosen!$D$13:$P$317,$D213,M$80)+NOT($G$1)*999999,INDEX(choosen!$T$13:$AF$317,$D213,M$80)+NOT($H$1)*999999,INDEX(choosen!$AJ$13:$AV$317,$D213,M$80)+NOT($I$1)*999999,INDEX(choosen!$AZ$13:$BL$317,$D213,M$80)+NOT($J$1)*999999)</f>
        <v>8.5000000000000006E-3</v>
      </c>
      <c r="N213" s="5">
        <f ca="1">MIN(INDEX(choosen!$D$13:$P$317,$D213,N$80)+NOT($G$1)*999999,INDEX(choosen!$T$13:$AF$317,$D213,N$80)+NOT($H$1)*999999,INDEX(choosen!$AJ$13:$AV$317,$D213,N$80)+NOT($I$1)*999999,INDEX(choosen!$AZ$13:$BL$317,$D213,N$80)+NOT($J$1)*999999)</f>
        <v>5.1999999999999998E-3</v>
      </c>
      <c r="O213" s="5">
        <f ca="1">MIN(INDEX(choosen!$D$13:$P$317,$D213,O$80)+NOT($G$1)*999999,INDEX(choosen!$T$13:$AF$317,$D213,O$80)+NOT($H$1)*999999,INDEX(choosen!$AJ$13:$AV$317,$D213,O$80)+NOT($I$1)*999999,INDEX(choosen!$AZ$13:$BL$317,$D213,O$80)+NOT($J$1)*999999)</f>
        <v>2.8999999999999998E-3</v>
      </c>
      <c r="P213" s="5">
        <f ca="1">MIN(INDEX(choosen!$D$13:$P$317,$D213,P$80)+NOT($G$1)*999999,INDEX(choosen!$T$13:$AF$317,$D213,P$80)+NOT($H$1)*999999,INDEX(choosen!$AJ$13:$AV$317,$D213,P$80)+NOT($I$1)*999999,INDEX(choosen!$AZ$13:$BL$317,$D213,P$80)+NOT($J$1)*999999)</f>
        <v>4.1000000000000003E-3</v>
      </c>
      <c r="Q213" s="5">
        <f ca="1">MIN(INDEX(choosen!$D$13:$P$317,$D213,Q$80)+NOT($G$1)*999999,INDEX(choosen!$T$13:$AF$317,$D213,Q$80)+NOT($H$1)*999999,INDEX(choosen!$AJ$13:$AV$317,$D213,Q$80)+NOT($I$1)*999999,INDEX(choosen!$AZ$13:$BL$317,$D213,Q$80)+NOT($J$1)*999999)</f>
        <v>0.25790000000000002</v>
      </c>
      <c r="R213" s="5">
        <f ca="1">MIN(INDEX(choosen!$D$13:$P$317,$D213,R$80)+NOT($G$1)*999999,INDEX(choosen!$T$13:$AF$317,$D213,R$80)+NOT($H$1)*999999,INDEX(choosen!$AJ$13:$AV$317,$D213,R$80)+NOT($I$1)*999999,INDEX(choosen!$AZ$13:$BL$317,$D213,R$80)+NOT($J$1)*999999)</f>
        <v>2.2999000000000001</v>
      </c>
      <c r="S213" s="6">
        <f ca="1">100*R213/R207</f>
        <v>117.36578893651766</v>
      </c>
      <c r="T213" s="6"/>
      <c r="U213">
        <v>15</v>
      </c>
      <c r="V213">
        <v>5</v>
      </c>
      <c r="W213" s="3"/>
      <c r="X213" s="3"/>
    </row>
    <row r="214" spans="2:24" x14ac:dyDescent="0.25">
      <c r="B214" s="2">
        <v>15</v>
      </c>
      <c r="C214" s="2">
        <f t="shared" ref="C214:C215" si="40">$C$45</f>
        <v>5</v>
      </c>
      <c r="D214" s="2">
        <f t="shared" si="39"/>
        <v>75</v>
      </c>
      <c r="E214" s="2" t="str">
        <f t="shared" ref="E214" si="41">CONCATENATE(INDEX($C$39:$C$43,C214), " Average")</f>
        <v>2050 Average</v>
      </c>
      <c r="F214" s="5">
        <f ca="1">(INDEX(choosen!$D$13:$P$317,$D214,F$80)*$G$1+INDEX(choosen!$T$13:$AF$317,$D214,F$80)*$H$1+INDEX(choosen!$AJ$13:$AV$317,$D214,F$80)*$I$1+INDEX(choosen!$AZ$13:$BL$317,$D214,F$80)*$J$1)/$K$1</f>
        <v>0.78802499999999998</v>
      </c>
      <c r="G214" s="5">
        <f ca="1">(INDEX(choosen!$D$13:$P$317,$D214,G$80)*$G$1+INDEX(choosen!$T$13:$AF$317,$D214,G$80)*$H$1+INDEX(choosen!$AJ$13:$AV$317,$D214,G$80)*$I$1+INDEX(choosen!$AZ$13:$BL$317,$D214,G$80)*$J$1)/$K$1</f>
        <v>1.07355</v>
      </c>
      <c r="H214" s="5">
        <f ca="1">(INDEX(choosen!$D$13:$P$317,$D214,H$80)*$G$1+INDEX(choosen!$T$13:$AF$317,$D214,H$80)*$H$1+INDEX(choosen!$AJ$13:$AV$317,$D214,H$80)*$I$1+INDEX(choosen!$AZ$13:$BL$317,$D214,H$80)*$J$1)/$K$1</f>
        <v>0.68445</v>
      </c>
      <c r="I214" s="5">
        <f ca="1">(INDEX(choosen!$D$13:$P$317,$D214,I$80)*$G$1+INDEX(choosen!$T$13:$AF$317,$D214,I$80)*$H$1+INDEX(choosen!$AJ$13:$AV$317,$D214,I$80)*$I$1+INDEX(choosen!$AZ$13:$BL$317,$D214,I$80)*$J$1)/$K$1</f>
        <v>0.106625</v>
      </c>
      <c r="J214" s="5">
        <f ca="1">(INDEX(choosen!$D$13:$P$317,$D214,J$80)*$G$1+INDEX(choosen!$T$13:$AF$317,$D214,J$80)*$H$1+INDEX(choosen!$AJ$13:$AV$317,$D214,J$80)*$I$1+INDEX(choosen!$AZ$13:$BL$317,$D214,J$80)*$J$1)/$K$1</f>
        <v>3.1774999999999998E-2</v>
      </c>
      <c r="K214" s="5">
        <f ca="1">(INDEX(choosen!$D$13:$P$317,$D214,K$80)*$G$1+INDEX(choosen!$T$13:$AF$317,$D214,K$80)*$H$1+INDEX(choosen!$AJ$13:$AV$317,$D214,K$80)*$I$1+INDEX(choosen!$AZ$13:$BL$317,$D214,K$80)*$J$1)/$K$1</f>
        <v>1.8550000000000001E-2</v>
      </c>
      <c r="L214" s="5">
        <f ca="1">(INDEX(choosen!$D$13:$P$317,$D214,L$80)*$G$1+INDEX(choosen!$T$13:$AF$317,$D214,L$80)*$H$1+INDEX(choosen!$AJ$13:$AV$317,$D214,L$80)*$I$1+INDEX(choosen!$AZ$13:$BL$317,$D214,L$80)*$J$1)/$K$1</f>
        <v>1.4800000000000001E-2</v>
      </c>
      <c r="M214" s="5">
        <f ca="1">(INDEX(choosen!$D$13:$P$317,$D214,M$80)*$G$1+INDEX(choosen!$T$13:$AF$317,$D214,M$80)*$H$1+INDEX(choosen!$AJ$13:$AV$317,$D214,M$80)*$I$1+INDEX(choosen!$AZ$13:$BL$317,$D214,M$80)*$J$1)/$K$1</f>
        <v>1.1275E-2</v>
      </c>
      <c r="N214" s="5">
        <f ca="1">(INDEX(choosen!$D$13:$P$317,$D214,N$80)*$G$1+INDEX(choosen!$T$13:$AF$317,$D214,N$80)*$H$1+INDEX(choosen!$AJ$13:$AV$317,$D214,N$80)*$I$1+INDEX(choosen!$AZ$13:$BL$317,$D214,N$80)*$J$1)/$K$1</f>
        <v>7.4500000000000009E-3</v>
      </c>
      <c r="O214" s="5">
        <f ca="1">(INDEX(choosen!$D$13:$P$317,$D214,O$80)*$G$1+INDEX(choosen!$T$13:$AF$317,$D214,O$80)*$H$1+INDEX(choosen!$AJ$13:$AV$317,$D214,O$80)*$I$1+INDEX(choosen!$AZ$13:$BL$317,$D214,O$80)*$J$1)/$K$1</f>
        <v>5.7500000000000008E-3</v>
      </c>
      <c r="P214" s="5">
        <f ca="1">(INDEX(choosen!$D$13:$P$317,$D214,P$80)*$G$1+INDEX(choosen!$T$13:$AF$317,$D214,P$80)*$H$1+INDEX(choosen!$AJ$13:$AV$317,$D214,P$80)*$I$1+INDEX(choosen!$AZ$13:$BL$317,$D214,P$80)*$J$1)/$K$1</f>
        <v>4.2900000000000001E-2</v>
      </c>
      <c r="Q214" s="5">
        <f ca="1">(INDEX(choosen!$D$13:$P$317,$D214,Q$80)*$G$1+INDEX(choosen!$T$13:$AF$317,$D214,Q$80)*$H$1+INDEX(choosen!$AJ$13:$AV$317,$D214,Q$80)*$I$1+INDEX(choosen!$AZ$13:$BL$317,$D214,Q$80)*$J$1)/$K$1</f>
        <v>0.47052500000000003</v>
      </c>
      <c r="R214" s="5">
        <f ca="1">(INDEX(choosen!$D$13:$P$317,$D214,R$80)*$G$1+INDEX(choosen!$T$13:$AF$317,$D214,R$80)*$H$1+INDEX(choosen!$AJ$13:$AV$317,$D214,R$80)*$I$1+INDEX(choosen!$AZ$13:$BL$317,$D214,R$80)*$J$1)/$K$1</f>
        <v>3.2556749999999997</v>
      </c>
      <c r="S214" s="7">
        <f ca="1">100*R214/R208</f>
        <v>117.11693076964582</v>
      </c>
      <c r="T214" s="7"/>
      <c r="U214">
        <v>15</v>
      </c>
      <c r="V214">
        <v>5</v>
      </c>
      <c r="W214" s="3"/>
      <c r="X214" s="3"/>
    </row>
    <row r="215" spans="2:24" x14ac:dyDescent="0.25">
      <c r="B215" s="2">
        <v>15</v>
      </c>
      <c r="C215" s="2">
        <f t="shared" si="40"/>
        <v>5</v>
      </c>
      <c r="D215" s="2">
        <f t="shared" si="39"/>
        <v>75</v>
      </c>
      <c r="E215" s="2" t="str">
        <f>CONCATENATE(INDEX($C$39:$C$43,C215), " Max")</f>
        <v>2050 Max</v>
      </c>
      <c r="F215" s="5">
        <f ca="1">MAX(INDEX(choosen!$D$13:$P$317,$D213,F$80)-NOT($G$1)*999999,INDEX(choosen!$T$13:$AF$317,$D213,F$80)-NOT($H$1)*999999,INDEX(choosen!$AJ$13:$AV$317,$D213,F$80)-NOT($I$1)*999999,INDEX(choosen!$AZ$13:$BL$317,$D213,F$80)-NOT($J$1)*999999)</f>
        <v>1.0563</v>
      </c>
      <c r="G215" s="5">
        <f ca="1">MAX(INDEX(choosen!$D$13:$P$317,$D213,G$80)-NOT($G$1)*999999,INDEX(choosen!$T$13:$AF$317,$D213,G$80)-NOT($H$1)*999999,INDEX(choosen!$AJ$13:$AV$317,$D213,G$80)-NOT($I$1)*999999,INDEX(choosen!$AZ$13:$BL$317,$D213,G$80)-NOT($J$1)*999999)</f>
        <v>1.5391999999999999</v>
      </c>
      <c r="H215" s="5">
        <f ca="1">MAX(INDEX(choosen!$D$13:$P$317,$D213,H$80)-NOT($G$1)*999999,INDEX(choosen!$T$13:$AF$317,$D213,H$80)-NOT($H$1)*999999,INDEX(choosen!$AJ$13:$AV$317,$D213,H$80)-NOT($I$1)*999999,INDEX(choosen!$AZ$13:$BL$317,$D213,H$80)-NOT($J$1)*999999)</f>
        <v>1.2962</v>
      </c>
      <c r="I215" s="5">
        <f ca="1">MAX(INDEX(choosen!$D$13:$P$317,$D213,I$80)-NOT($G$1)*999999,INDEX(choosen!$T$13:$AF$317,$D213,I$80)-NOT($H$1)*999999,INDEX(choosen!$AJ$13:$AV$317,$D213,I$80)-NOT($I$1)*999999,INDEX(choosen!$AZ$13:$BL$317,$D213,I$80)-NOT($J$1)*999999)</f>
        <v>0.1326</v>
      </c>
      <c r="J215" s="5">
        <f ca="1">MAX(INDEX(choosen!$D$13:$P$317,$D213,J$80)-NOT($G$1)*999999,INDEX(choosen!$T$13:$AF$317,$D213,J$80)-NOT($H$1)*999999,INDEX(choosen!$AJ$13:$AV$317,$D213,J$80)-NOT($I$1)*999999,INDEX(choosen!$AZ$13:$BL$317,$D213,J$80)-NOT($J$1)*999999)</f>
        <v>4.2799999999999998E-2</v>
      </c>
      <c r="K215" s="5">
        <f ca="1">MAX(INDEX(choosen!$D$13:$P$317,$D213,K$80)-NOT($G$1)*999999,INDEX(choosen!$T$13:$AF$317,$D213,K$80)-NOT($H$1)*999999,INDEX(choosen!$AJ$13:$AV$317,$D213,K$80)-NOT($I$1)*999999,INDEX(choosen!$AZ$13:$BL$317,$D213,K$80)-NOT($J$1)*999999)</f>
        <v>2.3199999999999998E-2</v>
      </c>
      <c r="L215" s="5">
        <f ca="1">MAX(INDEX(choosen!$D$13:$P$317,$D213,L$80)-NOT($G$1)*999999,INDEX(choosen!$T$13:$AF$317,$D213,L$80)-NOT($H$1)*999999,INDEX(choosen!$AJ$13:$AV$317,$D213,L$80)-NOT($I$1)*999999,INDEX(choosen!$AZ$13:$BL$317,$D213,L$80)-NOT($J$1)*999999)</f>
        <v>1.77E-2</v>
      </c>
      <c r="M215" s="5">
        <f ca="1">MAX(INDEX(choosen!$D$13:$P$317,$D213,M$80)-NOT($G$1)*999999,INDEX(choosen!$T$13:$AF$317,$D213,M$80)-NOT($H$1)*999999,INDEX(choosen!$AJ$13:$AV$317,$D213,M$80)-NOT($I$1)*999999,INDEX(choosen!$AZ$13:$BL$317,$D213,M$80)-NOT($J$1)*999999)</f>
        <v>1.43E-2</v>
      </c>
      <c r="N215" s="5">
        <f ca="1">MAX(INDEX(choosen!$D$13:$P$317,$D213,N$80)-NOT($G$1)*999999,INDEX(choosen!$T$13:$AF$317,$D213,N$80)-NOT($H$1)*999999,INDEX(choosen!$AJ$13:$AV$317,$D213,N$80)-NOT($I$1)*999999,INDEX(choosen!$AZ$13:$BL$317,$D213,N$80)-NOT($J$1)*999999)</f>
        <v>9.9000000000000008E-3</v>
      </c>
      <c r="O215" s="5">
        <f ca="1">MAX(INDEX(choosen!$D$13:$P$317,$D213,O$80)-NOT($G$1)*999999,INDEX(choosen!$T$13:$AF$317,$D213,O$80)-NOT($H$1)*999999,INDEX(choosen!$AJ$13:$AV$317,$D213,O$80)-NOT($I$1)*999999,INDEX(choosen!$AZ$13:$BL$317,$D213,O$80)-NOT($J$1)*999999)</f>
        <v>9.9000000000000008E-3</v>
      </c>
      <c r="P215" s="5">
        <f ca="1">MAX(INDEX(choosen!$D$13:$P$317,$D213,P$80)-NOT($G$1)*999999,INDEX(choosen!$T$13:$AF$317,$D213,P$80)-NOT($H$1)*999999,INDEX(choosen!$AJ$13:$AV$317,$D213,P$80)-NOT($I$1)*999999,INDEX(choosen!$AZ$13:$BL$317,$D213,P$80)-NOT($J$1)*999999)</f>
        <v>0.1419</v>
      </c>
      <c r="Q215" s="5">
        <f ca="1">MAX(INDEX(choosen!$D$13:$P$317,$D213,Q$80)-NOT($G$1)*999999,INDEX(choosen!$T$13:$AF$317,$D213,Q$80)-NOT($H$1)*999999,INDEX(choosen!$AJ$13:$AV$317,$D213,Q$80)-NOT($I$1)*999999,INDEX(choosen!$AZ$13:$BL$317,$D213,Q$80)-NOT($J$1)*999999)</f>
        <v>0.74070000000000003</v>
      </c>
      <c r="R215" s="5">
        <f ca="1">MAX(INDEX(choosen!$D$13:$P$317,$D213,R$80)-NOT($G$1)*999999,INDEX(choosen!$T$13:$AF$317,$D213,R$80)-NOT($H$1)*999999,INDEX(choosen!$AJ$13:$AV$317,$D213,R$80)-NOT($I$1)*999999,INDEX(choosen!$AZ$13:$BL$317,$D213,R$80)-NOT($J$1)*999999)</f>
        <v>4.4139999999999997</v>
      </c>
      <c r="S215" s="6">
        <f ca="1">100*R215/R209</f>
        <v>118.47438065330003</v>
      </c>
      <c r="T215" s="6"/>
      <c r="U215">
        <v>15</v>
      </c>
      <c r="V215">
        <v>5</v>
      </c>
      <c r="W215" s="3"/>
      <c r="X215" s="3"/>
    </row>
    <row r="216" spans="2:24" x14ac:dyDescent="0.25">
      <c r="B216" s="2">
        <v>16</v>
      </c>
      <c r="C216" s="2">
        <v>1</v>
      </c>
      <c r="D216" s="2">
        <f t="shared" si="39"/>
        <v>76</v>
      </c>
      <c r="E216" s="2" t="s">
        <v>130</v>
      </c>
      <c r="F216" s="5">
        <f ca="1">MIN(INDEX(choosen!$D$13:$P$317,$D216,F$80)+NOT($G$1)*999999,INDEX(choosen!$T$13:$AF$317,$D216,F$80)+NOT($H$1)*999999,INDEX(choosen!$AJ$13:$AV$317,$D216,F$80)+NOT($I$1)*999999,INDEX(choosen!$AZ$13:$BL$317,$D216,F$80)+NOT($J$1)*999999)</f>
        <v>2.9386000000000001</v>
      </c>
      <c r="G216" s="5">
        <f ca="1">MIN(INDEX(choosen!$D$13:$P$317,$D216,G$80)+NOT($G$1)*999999,INDEX(choosen!$T$13:$AF$317,$D216,G$80)+NOT($H$1)*999999,INDEX(choosen!$AJ$13:$AV$317,$D216,G$80)+NOT($I$1)*999999,INDEX(choosen!$AZ$13:$BL$317,$D216,G$80)+NOT($J$1)*999999)</f>
        <v>3.9805000000000001</v>
      </c>
      <c r="H216" s="5">
        <f ca="1">MIN(INDEX(choosen!$D$13:$P$317,$D216,H$80)+NOT($G$1)*999999,INDEX(choosen!$T$13:$AF$317,$D216,H$80)+NOT($H$1)*999999,INDEX(choosen!$AJ$13:$AV$317,$D216,H$80)+NOT($I$1)*999999,INDEX(choosen!$AZ$13:$BL$317,$D216,H$80)+NOT($J$1)*999999)</f>
        <v>6.2294999999999998</v>
      </c>
      <c r="I216" s="5">
        <f ca="1">MIN(INDEX(choosen!$D$13:$P$317,$D216,I$80)+NOT($G$1)*999999,INDEX(choosen!$T$13:$AF$317,$D216,I$80)+NOT($H$1)*999999,INDEX(choosen!$AJ$13:$AV$317,$D216,I$80)+NOT($I$1)*999999,INDEX(choosen!$AZ$13:$BL$317,$D216,I$80)+NOT($J$1)*999999)</f>
        <v>5.9555999999999996</v>
      </c>
      <c r="J216" s="5">
        <f ca="1">MIN(INDEX(choosen!$D$13:$P$317,$D216,J$80)+NOT($G$1)*999999,INDEX(choosen!$T$13:$AF$317,$D216,J$80)+NOT($H$1)*999999,INDEX(choosen!$AJ$13:$AV$317,$D216,J$80)+NOT($I$1)*999999,INDEX(choosen!$AZ$13:$BL$317,$D216,J$80)+NOT($J$1)*999999)</f>
        <v>5.3304</v>
      </c>
      <c r="K216" s="5">
        <f ca="1">MIN(INDEX(choosen!$D$13:$P$317,$D216,K$80)+NOT($G$1)*999999,INDEX(choosen!$T$13:$AF$317,$D216,K$80)+NOT($H$1)*999999,INDEX(choosen!$AJ$13:$AV$317,$D216,K$80)+NOT($I$1)*999999,INDEX(choosen!$AZ$13:$BL$317,$D216,K$80)+NOT($J$1)*999999)</f>
        <v>4.6925999999999997</v>
      </c>
      <c r="L216" s="5">
        <f ca="1">MIN(INDEX(choosen!$D$13:$P$317,$D216,L$80)+NOT($G$1)*999999,INDEX(choosen!$T$13:$AF$317,$D216,L$80)+NOT($H$1)*999999,INDEX(choosen!$AJ$13:$AV$317,$D216,L$80)+NOT($I$1)*999999,INDEX(choosen!$AZ$13:$BL$317,$D216,L$80)+NOT($J$1)*999999)</f>
        <v>4.4039999999999999</v>
      </c>
      <c r="M216" s="5">
        <f ca="1">MIN(INDEX(choosen!$D$13:$P$317,$D216,M$80)+NOT($G$1)*999999,INDEX(choosen!$T$13:$AF$317,$D216,M$80)+NOT($H$1)*999999,INDEX(choosen!$AJ$13:$AV$317,$D216,M$80)+NOT($I$1)*999999,INDEX(choosen!$AZ$13:$BL$317,$D216,M$80)+NOT($J$1)*999999)</f>
        <v>3.9495</v>
      </c>
      <c r="N216" s="5">
        <f ca="1">MIN(INDEX(choosen!$D$13:$P$317,$D216,N$80)+NOT($G$1)*999999,INDEX(choosen!$T$13:$AF$317,$D216,N$80)+NOT($H$1)*999999,INDEX(choosen!$AJ$13:$AV$317,$D216,N$80)+NOT($I$1)*999999,INDEX(choosen!$AZ$13:$BL$317,$D216,N$80)+NOT($J$1)*999999)</f>
        <v>3.3050999999999999</v>
      </c>
      <c r="O216" s="5">
        <f ca="1">MIN(INDEX(choosen!$D$13:$P$317,$D216,O$80)+NOT($G$1)*999999,INDEX(choosen!$T$13:$AF$317,$D216,O$80)+NOT($H$1)*999999,INDEX(choosen!$AJ$13:$AV$317,$D216,O$80)+NOT($I$1)*999999,INDEX(choosen!$AZ$13:$BL$317,$D216,O$80)+NOT($J$1)*999999)</f>
        <v>2.8384</v>
      </c>
      <c r="P216" s="5">
        <f ca="1">MIN(INDEX(choosen!$D$13:$P$317,$D216,P$80)+NOT($G$1)*999999,INDEX(choosen!$T$13:$AF$317,$D216,P$80)+NOT($H$1)*999999,INDEX(choosen!$AJ$13:$AV$317,$D216,P$80)+NOT($I$1)*999999,INDEX(choosen!$AZ$13:$BL$317,$D216,P$80)+NOT($J$1)*999999)</f>
        <v>2.3041</v>
      </c>
      <c r="Q216" s="5">
        <f ca="1">MIN(INDEX(choosen!$D$13:$P$317,$D216,Q$80)+NOT($G$1)*999999,INDEX(choosen!$T$13:$AF$317,$D216,Q$80)+NOT($H$1)*999999,INDEX(choosen!$AJ$13:$AV$317,$D216,Q$80)+NOT($I$1)*999999,INDEX(choosen!$AZ$13:$BL$317,$D216,Q$80)+NOT($J$1)*999999)</f>
        <v>2.2995000000000001</v>
      </c>
      <c r="R216" s="5">
        <f ca="1">MIN(INDEX(choosen!$D$13:$P$317,$D216,R$80)+NOT($G$1)*999999,INDEX(choosen!$T$13:$AF$317,$D216,R$80)+NOT($H$1)*999999,INDEX(choosen!$AJ$13:$AV$317,$D216,R$80)+NOT($I$1)*999999,INDEX(choosen!$AZ$13:$BL$317,$D216,R$80)+NOT($J$1)*999999)</f>
        <v>48.227800000000002</v>
      </c>
      <c r="S216" s="6"/>
      <c r="T216" s="6"/>
      <c r="U216">
        <v>16</v>
      </c>
      <c r="V216">
        <v>1</v>
      </c>
      <c r="W216" s="3"/>
      <c r="X216" s="3"/>
    </row>
    <row r="217" spans="2:24" x14ac:dyDescent="0.25">
      <c r="B217" s="2">
        <v>16</v>
      </c>
      <c r="C217" s="2">
        <v>1</v>
      </c>
      <c r="D217" s="2">
        <f t="shared" si="39"/>
        <v>76</v>
      </c>
      <c r="E217" s="2" t="s">
        <v>125</v>
      </c>
      <c r="F217" s="5">
        <f ca="1">(INDEX(choosen!$D$13:$P$317,$D217,F$80)*$G$1+INDEX(choosen!$T$13:$AF$317,$D217,F$80)*$H$1+INDEX(choosen!$AJ$13:$AV$317,$D217,F$80)*$I$1+INDEX(choosen!$AZ$13:$BL$317,$D217,F$80)*$J$1)/$K$1</f>
        <v>5.0870000000000006</v>
      </c>
      <c r="G217" s="5">
        <f ca="1">(INDEX(choosen!$D$13:$P$317,$D217,G$80)*$G$1+INDEX(choosen!$T$13:$AF$317,$D217,G$80)*$H$1+INDEX(choosen!$AJ$13:$AV$317,$D217,G$80)*$I$1+INDEX(choosen!$AZ$13:$BL$317,$D217,G$80)*$J$1)/$K$1</f>
        <v>6.5835249999999998</v>
      </c>
      <c r="H217" s="5">
        <f ca="1">(INDEX(choosen!$D$13:$P$317,$D217,H$80)*$G$1+INDEX(choosen!$T$13:$AF$317,$D217,H$80)*$H$1+INDEX(choosen!$AJ$13:$AV$317,$D217,H$80)*$I$1+INDEX(choosen!$AZ$13:$BL$317,$D217,H$80)*$J$1)/$K$1</f>
        <v>8.9312749999999994</v>
      </c>
      <c r="I217" s="5">
        <f ca="1">(INDEX(choosen!$D$13:$P$317,$D217,I$80)*$G$1+INDEX(choosen!$T$13:$AF$317,$D217,I$80)*$H$1+INDEX(choosen!$AJ$13:$AV$317,$D217,I$80)*$I$1+INDEX(choosen!$AZ$13:$BL$317,$D217,I$80)*$J$1)/$K$1</f>
        <v>8.3321499999999986</v>
      </c>
      <c r="J217" s="5">
        <f ca="1">(INDEX(choosen!$D$13:$P$317,$D217,J$80)*$G$1+INDEX(choosen!$T$13:$AF$317,$D217,J$80)*$H$1+INDEX(choosen!$AJ$13:$AV$317,$D217,J$80)*$I$1+INDEX(choosen!$AZ$13:$BL$317,$D217,J$80)*$J$1)/$K$1</f>
        <v>7.3731250000000008</v>
      </c>
      <c r="K217" s="5">
        <f ca="1">(INDEX(choosen!$D$13:$P$317,$D217,K$80)*$G$1+INDEX(choosen!$T$13:$AF$317,$D217,K$80)*$H$1+INDEX(choosen!$AJ$13:$AV$317,$D217,K$80)*$I$1+INDEX(choosen!$AZ$13:$BL$317,$D217,K$80)*$J$1)/$K$1</f>
        <v>6.5380249999999993</v>
      </c>
      <c r="L217" s="5">
        <f ca="1">(INDEX(choosen!$D$13:$P$317,$D217,L$80)*$G$1+INDEX(choosen!$T$13:$AF$317,$D217,L$80)*$H$1+INDEX(choosen!$AJ$13:$AV$317,$D217,L$80)*$I$1+INDEX(choosen!$AZ$13:$BL$317,$D217,L$80)*$J$1)/$K$1</f>
        <v>6.2516249999999998</v>
      </c>
      <c r="M217" s="5">
        <f ca="1">(INDEX(choosen!$D$13:$P$317,$D217,M$80)*$G$1+INDEX(choosen!$T$13:$AF$317,$D217,M$80)*$H$1+INDEX(choosen!$AJ$13:$AV$317,$D217,M$80)*$I$1+INDEX(choosen!$AZ$13:$BL$317,$D217,M$80)*$J$1)/$K$1</f>
        <v>5.7487250000000003</v>
      </c>
      <c r="N217" s="5">
        <f ca="1">(INDEX(choosen!$D$13:$P$317,$D217,N$80)*$G$1+INDEX(choosen!$T$13:$AF$317,$D217,N$80)*$H$1+INDEX(choosen!$AJ$13:$AV$317,$D217,N$80)*$I$1+INDEX(choosen!$AZ$13:$BL$317,$D217,N$80)*$J$1)/$K$1</f>
        <v>5.0592749999999995</v>
      </c>
      <c r="O217" s="5">
        <f ca="1">(INDEX(choosen!$D$13:$P$317,$D217,O$80)*$G$1+INDEX(choosen!$T$13:$AF$317,$D217,O$80)*$H$1+INDEX(choosen!$AJ$13:$AV$317,$D217,O$80)*$I$1+INDEX(choosen!$AZ$13:$BL$317,$D217,O$80)*$J$1)/$K$1</f>
        <v>4.638725</v>
      </c>
      <c r="P217" s="5">
        <f ca="1">(INDEX(choosen!$D$13:$P$317,$D217,P$80)*$G$1+INDEX(choosen!$T$13:$AF$317,$D217,P$80)*$H$1+INDEX(choosen!$AJ$13:$AV$317,$D217,P$80)*$I$1+INDEX(choosen!$AZ$13:$BL$317,$D217,P$80)*$J$1)/$K$1</f>
        <v>3.9680500000000003</v>
      </c>
      <c r="Q217" s="5">
        <f ca="1">(INDEX(choosen!$D$13:$P$317,$D217,Q$80)*$G$1+INDEX(choosen!$T$13:$AF$317,$D217,Q$80)*$H$1+INDEX(choosen!$AJ$13:$AV$317,$D217,Q$80)*$I$1+INDEX(choosen!$AZ$13:$BL$317,$D217,Q$80)*$J$1)/$K$1</f>
        <v>4.0747249999999999</v>
      </c>
      <c r="R217" s="5">
        <f ca="1">(INDEX(choosen!$D$13:$P$317,$D217,R$80)*$G$1+INDEX(choosen!$T$13:$AF$317,$D217,R$80)*$H$1+INDEX(choosen!$AJ$13:$AV$317,$D217,R$80)*$I$1+INDEX(choosen!$AZ$13:$BL$317,$D217,R$80)*$J$1)/$K$1</f>
        <v>72.586224999999985</v>
      </c>
      <c r="S217" s="6"/>
      <c r="T217" s="6"/>
      <c r="U217">
        <v>16</v>
      </c>
      <c r="V217">
        <v>1</v>
      </c>
      <c r="W217" s="3"/>
      <c r="X217" s="3"/>
    </row>
    <row r="218" spans="2:24" x14ac:dyDescent="0.25">
      <c r="B218" s="2">
        <v>16</v>
      </c>
      <c r="C218" s="2">
        <v>1</v>
      </c>
      <c r="D218" s="2">
        <f t="shared" si="39"/>
        <v>76</v>
      </c>
      <c r="E218" s="2" t="s">
        <v>131</v>
      </c>
      <c r="F218" s="5">
        <f ca="1">MAX(INDEX(choosen!$D$13:$P$317,$D216,F$80)-NOT($G$1)*999999,INDEX(choosen!$T$13:$AF$317,$D216,F$80)-NOT($H$1)*999999,INDEX(choosen!$AJ$13:$AV$317,$D216,F$80)-NOT($I$1)*999999,INDEX(choosen!$AZ$13:$BL$317,$D216,F$80)-NOT($J$1)*999999)</f>
        <v>6.2648000000000001</v>
      </c>
      <c r="G218" s="5">
        <f ca="1">MAX(INDEX(choosen!$D$13:$P$317,$D216,G$80)-NOT($G$1)*999999,INDEX(choosen!$T$13:$AF$317,$D216,G$80)-NOT($H$1)*999999,INDEX(choosen!$AJ$13:$AV$317,$D216,G$80)-NOT($I$1)*999999,INDEX(choosen!$AZ$13:$BL$317,$D216,G$80)-NOT($J$1)*999999)</f>
        <v>9.2852999999999994</v>
      </c>
      <c r="H218" s="5">
        <f ca="1">MAX(INDEX(choosen!$D$13:$P$317,$D216,H$80)-NOT($G$1)*999999,INDEX(choosen!$T$13:$AF$317,$D216,H$80)-NOT($H$1)*999999,INDEX(choosen!$AJ$13:$AV$317,$D216,H$80)-NOT($I$1)*999999,INDEX(choosen!$AZ$13:$BL$317,$D216,H$80)-NOT($J$1)*999999)</f>
        <v>11.323</v>
      </c>
      <c r="I218" s="5">
        <f ca="1">MAX(INDEX(choosen!$D$13:$P$317,$D216,I$80)-NOT($G$1)*999999,INDEX(choosen!$T$13:$AF$317,$D216,I$80)-NOT($H$1)*999999,INDEX(choosen!$AJ$13:$AV$317,$D216,I$80)-NOT($I$1)*999999,INDEX(choosen!$AZ$13:$BL$317,$D216,I$80)-NOT($J$1)*999999)</f>
        <v>10.0494</v>
      </c>
      <c r="J218" s="5">
        <f ca="1">MAX(INDEX(choosen!$D$13:$P$317,$D216,J$80)-NOT($G$1)*999999,INDEX(choosen!$T$13:$AF$317,$D216,J$80)-NOT($H$1)*999999,INDEX(choosen!$AJ$13:$AV$317,$D216,J$80)-NOT($I$1)*999999,INDEX(choosen!$AZ$13:$BL$317,$D216,J$80)-NOT($J$1)*999999)</f>
        <v>8.7230000000000008</v>
      </c>
      <c r="K218" s="5">
        <f ca="1">MAX(INDEX(choosen!$D$13:$P$317,$D216,K$80)-NOT($G$1)*999999,INDEX(choosen!$T$13:$AF$317,$D216,K$80)-NOT($H$1)*999999,INDEX(choosen!$AJ$13:$AV$317,$D216,K$80)-NOT($I$1)*999999,INDEX(choosen!$AZ$13:$BL$317,$D216,K$80)-NOT($J$1)*999999)</f>
        <v>7.7576999999999998</v>
      </c>
      <c r="L218" s="5">
        <f ca="1">MAX(INDEX(choosen!$D$13:$P$317,$D216,L$80)-NOT($G$1)*999999,INDEX(choosen!$T$13:$AF$317,$D216,L$80)-NOT($H$1)*999999,INDEX(choosen!$AJ$13:$AV$317,$D216,L$80)-NOT($I$1)*999999,INDEX(choosen!$AZ$13:$BL$317,$D216,L$80)-NOT($J$1)*999999)</f>
        <v>7.4081999999999999</v>
      </c>
      <c r="M218" s="5">
        <f ca="1">MAX(INDEX(choosen!$D$13:$P$317,$D216,M$80)-NOT($G$1)*999999,INDEX(choosen!$T$13:$AF$317,$D216,M$80)-NOT($H$1)*999999,INDEX(choosen!$AJ$13:$AV$317,$D216,M$80)-NOT($I$1)*999999,INDEX(choosen!$AZ$13:$BL$317,$D216,M$80)-NOT($J$1)*999999)</f>
        <v>6.6958000000000002</v>
      </c>
      <c r="N218" s="5">
        <f ca="1">MAX(INDEX(choosen!$D$13:$P$317,$D216,N$80)-NOT($G$1)*999999,INDEX(choosen!$T$13:$AF$317,$D216,N$80)-NOT($H$1)*999999,INDEX(choosen!$AJ$13:$AV$317,$D216,N$80)-NOT($I$1)*999999,INDEX(choosen!$AZ$13:$BL$317,$D216,N$80)-NOT($J$1)*999999)</f>
        <v>5.9981</v>
      </c>
      <c r="O218" s="5">
        <f ca="1">MAX(INDEX(choosen!$D$13:$P$317,$D216,O$80)-NOT($G$1)*999999,INDEX(choosen!$T$13:$AF$317,$D216,O$80)-NOT($H$1)*999999,INDEX(choosen!$AJ$13:$AV$317,$D216,O$80)-NOT($I$1)*999999,INDEX(choosen!$AZ$13:$BL$317,$D216,O$80)-NOT($J$1)*999999)</f>
        <v>5.8327</v>
      </c>
      <c r="P218" s="5">
        <f ca="1">MAX(INDEX(choosen!$D$13:$P$317,$D216,P$80)-NOT($G$1)*999999,INDEX(choosen!$T$13:$AF$317,$D216,P$80)-NOT($H$1)*999999,INDEX(choosen!$AJ$13:$AV$317,$D216,P$80)-NOT($I$1)*999999,INDEX(choosen!$AZ$13:$BL$317,$D216,P$80)-NOT($J$1)*999999)</f>
        <v>5.0387000000000004</v>
      </c>
      <c r="Q218" s="5">
        <f ca="1">MAX(INDEX(choosen!$D$13:$P$317,$D216,Q$80)-NOT($G$1)*999999,INDEX(choosen!$T$13:$AF$317,$D216,Q$80)-NOT($H$1)*999999,INDEX(choosen!$AJ$13:$AV$317,$D216,Q$80)-NOT($I$1)*999999,INDEX(choosen!$AZ$13:$BL$317,$D216,Q$80)-NOT($J$1)*999999)</f>
        <v>4.9856999999999996</v>
      </c>
      <c r="R218" s="5">
        <f ca="1">MAX(INDEX(choosen!$D$13:$P$317,$D216,R$80)-NOT($G$1)*999999,INDEX(choosen!$T$13:$AF$317,$D216,R$80)-NOT($H$1)*999999,INDEX(choosen!$AJ$13:$AV$317,$D216,R$80)-NOT($I$1)*999999,INDEX(choosen!$AZ$13:$BL$317,$D216,R$80)-NOT($J$1)*999999)</f>
        <v>87.260999999999996</v>
      </c>
      <c r="S218" s="6"/>
      <c r="T218" s="6"/>
      <c r="U218">
        <v>16</v>
      </c>
      <c r="V218">
        <v>1</v>
      </c>
      <c r="W218" s="3"/>
      <c r="X218" s="3"/>
    </row>
    <row r="219" spans="2:24" x14ac:dyDescent="0.25">
      <c r="B219" s="2">
        <v>16</v>
      </c>
      <c r="C219" s="2">
        <v>3</v>
      </c>
      <c r="D219" s="2">
        <f t="shared" si="39"/>
        <v>78</v>
      </c>
      <c r="E219" s="2" t="s">
        <v>132</v>
      </c>
      <c r="F219" s="5">
        <f ca="1">MIN(INDEX(choosen!$D$13:$P$317,$D219,F$80)+NOT($G$1)*999999,INDEX(choosen!$T$13:$AF$317,$D219,F$80)+NOT($H$1)*999999,INDEX(choosen!$AJ$13:$AV$317,$D219,F$80)+NOT($I$1)*999999,INDEX(choosen!$AZ$13:$BL$317,$D219,F$80)+NOT($J$1)*999999)</f>
        <v>4.2759</v>
      </c>
      <c r="G219" s="5">
        <f ca="1">MIN(INDEX(choosen!$D$13:$P$317,$D219,G$80)+NOT($G$1)*999999,INDEX(choosen!$T$13:$AF$317,$D219,G$80)+NOT($H$1)*999999,INDEX(choosen!$AJ$13:$AV$317,$D219,G$80)+NOT($I$1)*999999,INDEX(choosen!$AZ$13:$BL$317,$D219,G$80)+NOT($J$1)*999999)</f>
        <v>5.3086000000000002</v>
      </c>
      <c r="H219" s="5">
        <f ca="1">MIN(INDEX(choosen!$D$13:$P$317,$D219,H$80)+NOT($G$1)*999999,INDEX(choosen!$T$13:$AF$317,$D219,H$80)+NOT($H$1)*999999,INDEX(choosen!$AJ$13:$AV$317,$D219,H$80)+NOT($I$1)*999999,INDEX(choosen!$AZ$13:$BL$317,$D219,H$80)+NOT($J$1)*999999)</f>
        <v>8.8757999999999999</v>
      </c>
      <c r="I219" s="5">
        <f ca="1">MIN(INDEX(choosen!$D$13:$P$317,$D219,I$80)+NOT($G$1)*999999,INDEX(choosen!$T$13:$AF$317,$D219,I$80)+NOT($H$1)*999999,INDEX(choosen!$AJ$13:$AV$317,$D219,I$80)+NOT($I$1)*999999,INDEX(choosen!$AZ$13:$BL$317,$D219,I$80)+NOT($J$1)*999999)</f>
        <v>8.4118999999999993</v>
      </c>
      <c r="J219" s="5">
        <f ca="1">MIN(INDEX(choosen!$D$13:$P$317,$D219,J$80)+NOT($G$1)*999999,INDEX(choosen!$T$13:$AF$317,$D219,J$80)+NOT($H$1)*999999,INDEX(choosen!$AJ$13:$AV$317,$D219,J$80)+NOT($I$1)*999999,INDEX(choosen!$AZ$13:$BL$317,$D219,J$80)+NOT($J$1)*999999)</f>
        <v>7.0137</v>
      </c>
      <c r="K219" s="5">
        <f ca="1">MIN(INDEX(choosen!$D$13:$P$317,$D219,K$80)+NOT($G$1)*999999,INDEX(choosen!$T$13:$AF$317,$D219,K$80)+NOT($H$1)*999999,INDEX(choosen!$AJ$13:$AV$317,$D219,K$80)+NOT($I$1)*999999,INDEX(choosen!$AZ$13:$BL$317,$D219,K$80)+NOT($J$1)*999999)</f>
        <v>5.9675000000000002</v>
      </c>
      <c r="L219" s="5">
        <f ca="1">MIN(INDEX(choosen!$D$13:$P$317,$D219,L$80)+NOT($G$1)*999999,INDEX(choosen!$T$13:$AF$317,$D219,L$80)+NOT($H$1)*999999,INDEX(choosen!$AJ$13:$AV$317,$D219,L$80)+NOT($I$1)*999999,INDEX(choosen!$AZ$13:$BL$317,$D219,L$80)+NOT($J$1)*999999)</f>
        <v>5.7481</v>
      </c>
      <c r="M219" s="5">
        <f ca="1">MIN(INDEX(choosen!$D$13:$P$317,$D219,M$80)+NOT($G$1)*999999,INDEX(choosen!$T$13:$AF$317,$D219,M$80)+NOT($H$1)*999999,INDEX(choosen!$AJ$13:$AV$317,$D219,M$80)+NOT($I$1)*999999,INDEX(choosen!$AZ$13:$BL$317,$D219,M$80)+NOT($J$1)*999999)</f>
        <v>5.2401999999999997</v>
      </c>
      <c r="N219" s="5">
        <f ca="1">MIN(INDEX(choosen!$D$13:$P$317,$D219,N$80)+NOT($G$1)*999999,INDEX(choosen!$T$13:$AF$317,$D219,N$80)+NOT($H$1)*999999,INDEX(choosen!$AJ$13:$AV$317,$D219,N$80)+NOT($I$1)*999999,INDEX(choosen!$AZ$13:$BL$317,$D219,N$80)+NOT($J$1)*999999)</f>
        <v>4.5260999999999996</v>
      </c>
      <c r="O219" s="5">
        <f ca="1">MIN(INDEX(choosen!$D$13:$P$317,$D219,O$80)+NOT($G$1)*999999,INDEX(choosen!$T$13:$AF$317,$D219,O$80)+NOT($H$1)*999999,INDEX(choosen!$AJ$13:$AV$317,$D219,O$80)+NOT($I$1)*999999,INDEX(choosen!$AZ$13:$BL$317,$D219,O$80)+NOT($J$1)*999999)</f>
        <v>3.9540999999999999</v>
      </c>
      <c r="P219" s="5">
        <f ca="1">MIN(INDEX(choosen!$D$13:$P$317,$D219,P$80)+NOT($G$1)*999999,INDEX(choosen!$T$13:$AF$317,$D219,P$80)+NOT($H$1)*999999,INDEX(choosen!$AJ$13:$AV$317,$D219,P$80)+NOT($I$1)*999999,INDEX(choosen!$AZ$13:$BL$317,$D219,P$80)+NOT($J$1)*999999)</f>
        <v>3.1886999999999999</v>
      </c>
      <c r="Q219" s="5">
        <f ca="1">MIN(INDEX(choosen!$D$13:$P$317,$D219,Q$80)+NOT($G$1)*999999,INDEX(choosen!$T$13:$AF$317,$D219,Q$80)+NOT($H$1)*999999,INDEX(choosen!$AJ$13:$AV$317,$D219,Q$80)+NOT($I$1)*999999,INDEX(choosen!$AZ$13:$BL$317,$D219,Q$80)+NOT($J$1)*999999)</f>
        <v>3.2078000000000002</v>
      </c>
      <c r="R219" s="5">
        <f ca="1">MIN(INDEX(choosen!$D$13:$P$317,$D219,R$80)+NOT($G$1)*999999,INDEX(choosen!$T$13:$AF$317,$D219,R$80)+NOT($H$1)*999999,INDEX(choosen!$AJ$13:$AV$317,$D219,R$80)+NOT($I$1)*999999,INDEX(choosen!$AZ$13:$BL$317,$D219,R$80)+NOT($J$1)*999999)</f>
        <v>65.718400000000003</v>
      </c>
      <c r="S219" s="6"/>
      <c r="T219" s="6"/>
      <c r="U219">
        <v>16</v>
      </c>
      <c r="V219">
        <v>3</v>
      </c>
      <c r="W219" s="3"/>
      <c r="X219" s="3"/>
    </row>
    <row r="220" spans="2:24" x14ac:dyDescent="0.25">
      <c r="B220" s="2">
        <v>16</v>
      </c>
      <c r="C220" s="2">
        <v>3</v>
      </c>
      <c r="D220" s="2">
        <f t="shared" si="39"/>
        <v>78</v>
      </c>
      <c r="E220" s="2" t="s">
        <v>133</v>
      </c>
      <c r="F220" s="5">
        <f ca="1">(INDEX(choosen!$D$13:$P$317,$D220,F$80)*$G$1+INDEX(choosen!$T$13:$AF$317,$D220,F$80)*$H$1+INDEX(choosen!$AJ$13:$AV$317,$D220,F$80)*$I$1+INDEX(choosen!$AZ$13:$BL$317,$D220,F$80)*$J$1)/$K$1</f>
        <v>5.8609999999999998</v>
      </c>
      <c r="G220" s="5">
        <f ca="1">(INDEX(choosen!$D$13:$P$317,$D220,G$80)*$G$1+INDEX(choosen!$T$13:$AF$317,$D220,G$80)*$H$1+INDEX(choosen!$AJ$13:$AV$317,$D220,G$80)*$I$1+INDEX(choosen!$AZ$13:$BL$317,$D220,G$80)*$J$1)/$K$1</f>
        <v>7.1805749999999993</v>
      </c>
      <c r="H220" s="5">
        <f ca="1">(INDEX(choosen!$D$13:$P$317,$D220,H$80)*$G$1+INDEX(choosen!$T$13:$AF$317,$D220,H$80)*$H$1+INDEX(choosen!$AJ$13:$AV$317,$D220,H$80)*$I$1+INDEX(choosen!$AZ$13:$BL$317,$D220,H$80)*$J$1)/$K$1</f>
        <v>9.8710249999999995</v>
      </c>
      <c r="I220" s="5">
        <f ca="1">(INDEX(choosen!$D$13:$P$317,$D220,I$80)*$G$1+INDEX(choosen!$T$13:$AF$317,$D220,I$80)*$H$1+INDEX(choosen!$AJ$13:$AV$317,$D220,I$80)*$I$1+INDEX(choosen!$AZ$13:$BL$317,$D220,I$80)*$J$1)/$K$1</f>
        <v>9.1796000000000006</v>
      </c>
      <c r="J220" s="5">
        <f ca="1">(INDEX(choosen!$D$13:$P$317,$D220,J$80)*$G$1+INDEX(choosen!$T$13:$AF$317,$D220,J$80)*$H$1+INDEX(choosen!$AJ$13:$AV$317,$D220,J$80)*$I$1+INDEX(choosen!$AZ$13:$BL$317,$D220,J$80)*$J$1)/$K$1</f>
        <v>8.1652999999999984</v>
      </c>
      <c r="K220" s="5">
        <f ca="1">(INDEX(choosen!$D$13:$P$317,$D220,K$80)*$G$1+INDEX(choosen!$T$13:$AF$317,$D220,K$80)*$H$1+INDEX(choosen!$AJ$13:$AV$317,$D220,K$80)*$I$1+INDEX(choosen!$AZ$13:$BL$317,$D220,K$80)*$J$1)/$K$1</f>
        <v>7.2606250000000001</v>
      </c>
      <c r="L220" s="5">
        <f ca="1">(INDEX(choosen!$D$13:$P$317,$D220,L$80)*$G$1+INDEX(choosen!$T$13:$AF$317,$D220,L$80)*$H$1+INDEX(choosen!$AJ$13:$AV$317,$D220,L$80)*$I$1+INDEX(choosen!$AZ$13:$BL$317,$D220,L$80)*$J$1)/$K$1</f>
        <v>6.9909499999999998</v>
      </c>
      <c r="M220" s="5">
        <f ca="1">(INDEX(choosen!$D$13:$P$317,$D220,M$80)*$G$1+INDEX(choosen!$T$13:$AF$317,$D220,M$80)*$H$1+INDEX(choosen!$AJ$13:$AV$317,$D220,M$80)*$I$1+INDEX(choosen!$AZ$13:$BL$317,$D220,M$80)*$J$1)/$K$1</f>
        <v>6.3987250000000007</v>
      </c>
      <c r="N220" s="5">
        <f ca="1">(INDEX(choosen!$D$13:$P$317,$D220,N$80)*$G$1+INDEX(choosen!$T$13:$AF$317,$D220,N$80)*$H$1+INDEX(choosen!$AJ$13:$AV$317,$D220,N$80)*$I$1+INDEX(choosen!$AZ$13:$BL$317,$D220,N$80)*$J$1)/$K$1</f>
        <v>5.6887500000000006</v>
      </c>
      <c r="O220" s="5">
        <f ca="1">(INDEX(choosen!$D$13:$P$317,$D220,O$80)*$G$1+INDEX(choosen!$T$13:$AF$317,$D220,O$80)*$H$1+INDEX(choosen!$AJ$13:$AV$317,$D220,O$80)*$I$1+INDEX(choosen!$AZ$13:$BL$317,$D220,O$80)*$J$1)/$K$1</f>
        <v>5.3538249999999996</v>
      </c>
      <c r="P220" s="5">
        <f ca="1">(INDEX(choosen!$D$13:$P$317,$D220,P$80)*$G$1+INDEX(choosen!$T$13:$AF$317,$D220,P$80)*$H$1+INDEX(choosen!$AJ$13:$AV$317,$D220,P$80)*$I$1+INDEX(choosen!$AZ$13:$BL$317,$D220,P$80)*$J$1)/$K$1</f>
        <v>4.6680000000000001</v>
      </c>
      <c r="Q220" s="5">
        <f ca="1">(INDEX(choosen!$D$13:$P$317,$D220,Q$80)*$G$1+INDEX(choosen!$T$13:$AF$317,$D220,Q$80)*$H$1+INDEX(choosen!$AJ$13:$AV$317,$D220,Q$80)*$I$1+INDEX(choosen!$AZ$13:$BL$317,$D220,Q$80)*$J$1)/$K$1</f>
        <v>4.6637999999999993</v>
      </c>
      <c r="R220" s="5">
        <f ca="1">(INDEX(choosen!$D$13:$P$317,$D220,R$80)*$G$1+INDEX(choosen!$T$13:$AF$317,$D220,R$80)*$H$1+INDEX(choosen!$AJ$13:$AV$317,$D220,R$80)*$I$1+INDEX(choosen!$AZ$13:$BL$317,$D220,R$80)*$J$1)/$K$1</f>
        <v>81.282174999999995</v>
      </c>
      <c r="S220" s="6"/>
      <c r="T220" s="6"/>
      <c r="U220">
        <v>16</v>
      </c>
      <c r="V220">
        <v>3</v>
      </c>
      <c r="W220" s="3"/>
      <c r="X220" s="3"/>
    </row>
    <row r="221" spans="2:24" x14ac:dyDescent="0.25">
      <c r="B221" s="2">
        <v>16</v>
      </c>
      <c r="C221" s="2">
        <v>3</v>
      </c>
      <c r="D221" s="2">
        <f t="shared" si="39"/>
        <v>78</v>
      </c>
      <c r="E221" s="2" t="s">
        <v>134</v>
      </c>
      <c r="F221" s="5">
        <f ca="1">MAX(INDEX(choosen!$D$13:$P$317,$D219,F$80)-NOT($G$1)*999999,INDEX(choosen!$T$13:$AF$317,$D219,F$80)-NOT($H$1)*999999,INDEX(choosen!$AJ$13:$AV$317,$D219,F$80)-NOT($I$1)*999999,INDEX(choosen!$AZ$13:$BL$317,$D219,F$80)-NOT($J$1)*999999)</f>
        <v>7.4142999999999999</v>
      </c>
      <c r="G221" s="5">
        <f ca="1">MAX(INDEX(choosen!$D$13:$P$317,$D219,G$80)-NOT($G$1)*999999,INDEX(choosen!$T$13:$AF$317,$D219,G$80)-NOT($H$1)*999999,INDEX(choosen!$AJ$13:$AV$317,$D219,G$80)-NOT($I$1)*999999,INDEX(choosen!$AZ$13:$BL$317,$D219,G$80)-NOT($J$1)*999999)</f>
        <v>10.288500000000001</v>
      </c>
      <c r="H221" s="5">
        <f ca="1">MAX(INDEX(choosen!$D$13:$P$317,$D219,H$80)-NOT($G$1)*999999,INDEX(choosen!$T$13:$AF$317,$D219,H$80)-NOT($H$1)*999999,INDEX(choosen!$AJ$13:$AV$317,$D219,H$80)-NOT($I$1)*999999,INDEX(choosen!$AZ$13:$BL$317,$D219,H$80)-NOT($J$1)*999999)</f>
        <v>11.6523</v>
      </c>
      <c r="I221" s="5">
        <f ca="1">MAX(INDEX(choosen!$D$13:$P$317,$D219,I$80)-NOT($G$1)*999999,INDEX(choosen!$T$13:$AF$317,$D219,I$80)-NOT($H$1)*999999,INDEX(choosen!$AJ$13:$AV$317,$D219,I$80)-NOT($I$1)*999999,INDEX(choosen!$AZ$13:$BL$317,$D219,I$80)-NOT($J$1)*999999)</f>
        <v>9.5131999999999994</v>
      </c>
      <c r="J221" s="5">
        <f ca="1">MAX(INDEX(choosen!$D$13:$P$317,$D219,J$80)-NOT($G$1)*999999,INDEX(choosen!$T$13:$AF$317,$D219,J$80)-NOT($H$1)*999999,INDEX(choosen!$AJ$13:$AV$317,$D219,J$80)-NOT($I$1)*999999,INDEX(choosen!$AZ$13:$BL$317,$D219,J$80)-NOT($J$1)*999999)</f>
        <v>8.8188999999999993</v>
      </c>
      <c r="K221" s="5">
        <f ca="1">MAX(INDEX(choosen!$D$13:$P$317,$D219,K$80)-NOT($G$1)*999999,INDEX(choosen!$T$13:$AF$317,$D219,K$80)-NOT($H$1)*999999,INDEX(choosen!$AJ$13:$AV$317,$D219,K$80)-NOT($I$1)*999999,INDEX(choosen!$AZ$13:$BL$317,$D219,K$80)-NOT($J$1)*999999)</f>
        <v>7.8521999999999998</v>
      </c>
      <c r="L221" s="5">
        <f ca="1">MAX(INDEX(choosen!$D$13:$P$317,$D219,L$80)-NOT($G$1)*999999,INDEX(choosen!$T$13:$AF$317,$D219,L$80)-NOT($H$1)*999999,INDEX(choosen!$AJ$13:$AV$317,$D219,L$80)-NOT($I$1)*999999,INDEX(choosen!$AZ$13:$BL$317,$D219,L$80)-NOT($J$1)*999999)</f>
        <v>7.5293999999999999</v>
      </c>
      <c r="M221" s="5">
        <f ca="1">MAX(INDEX(choosen!$D$13:$P$317,$D219,M$80)-NOT($G$1)*999999,INDEX(choosen!$T$13:$AF$317,$D219,M$80)-NOT($H$1)*999999,INDEX(choosen!$AJ$13:$AV$317,$D219,M$80)-NOT($I$1)*999999,INDEX(choosen!$AZ$13:$BL$317,$D219,M$80)-NOT($J$1)*999999)</f>
        <v>7.1275000000000004</v>
      </c>
      <c r="N221" s="5">
        <f ca="1">MAX(INDEX(choosen!$D$13:$P$317,$D219,N$80)-NOT($G$1)*999999,INDEX(choosen!$T$13:$AF$317,$D219,N$80)-NOT($H$1)*999999,INDEX(choosen!$AJ$13:$AV$317,$D219,N$80)-NOT($I$1)*999999,INDEX(choosen!$AZ$13:$BL$317,$D219,N$80)-NOT($J$1)*999999)</f>
        <v>6.4652000000000003</v>
      </c>
      <c r="O221" s="5">
        <f ca="1">MAX(INDEX(choosen!$D$13:$P$317,$D219,O$80)-NOT($G$1)*999999,INDEX(choosen!$T$13:$AF$317,$D219,O$80)-NOT($H$1)*999999,INDEX(choosen!$AJ$13:$AV$317,$D219,O$80)-NOT($I$1)*999999,INDEX(choosen!$AZ$13:$BL$317,$D219,O$80)-NOT($J$1)*999999)</f>
        <v>6.1341999999999999</v>
      </c>
      <c r="P221" s="5">
        <f ca="1">MAX(INDEX(choosen!$D$13:$P$317,$D219,P$80)-NOT($G$1)*999999,INDEX(choosen!$T$13:$AF$317,$D219,P$80)-NOT($H$1)*999999,INDEX(choosen!$AJ$13:$AV$317,$D219,P$80)-NOT($I$1)*999999,INDEX(choosen!$AZ$13:$BL$317,$D219,P$80)-NOT($J$1)*999999)</f>
        <v>5.34</v>
      </c>
      <c r="Q221" s="5">
        <f ca="1">MAX(INDEX(choosen!$D$13:$P$317,$D219,Q$80)-NOT($G$1)*999999,INDEX(choosen!$T$13:$AF$317,$D219,Q$80)-NOT($H$1)*999999,INDEX(choosen!$AJ$13:$AV$317,$D219,Q$80)-NOT($I$1)*999999,INDEX(choosen!$AZ$13:$BL$317,$D219,Q$80)-NOT($J$1)*999999)</f>
        <v>5.3838999999999997</v>
      </c>
      <c r="R221" s="5">
        <f ca="1">MAX(INDEX(choosen!$D$13:$P$317,$D219,R$80)-NOT($G$1)*999999,INDEX(choosen!$T$13:$AF$317,$D219,R$80)-NOT($H$1)*999999,INDEX(choosen!$AJ$13:$AV$317,$D219,R$80)-NOT($I$1)*999999,INDEX(choosen!$AZ$13:$BL$317,$D219,R$80)-NOT($J$1)*999999)</f>
        <v>93.008200000000002</v>
      </c>
      <c r="S221" s="6"/>
      <c r="T221" s="6"/>
      <c r="U221">
        <v>16</v>
      </c>
      <c r="V221">
        <v>3</v>
      </c>
      <c r="W221" s="3"/>
      <c r="X221" s="3"/>
    </row>
    <row r="222" spans="2:24" x14ac:dyDescent="0.25">
      <c r="B222" s="2">
        <v>16</v>
      </c>
      <c r="C222" s="2">
        <f>$C$45</f>
        <v>5</v>
      </c>
      <c r="D222" s="2">
        <f t="shared" si="39"/>
        <v>80</v>
      </c>
      <c r="E222" s="2" t="str">
        <f>CONCATENATE(INDEX($C$39:$C$43,C222), " Min")</f>
        <v>2050 Min</v>
      </c>
      <c r="F222" s="5">
        <f ca="1">MIN(INDEX(choosen!$D$13:$P$317,$D222,F$80)+NOT($G$1)*999999,INDEX(choosen!$T$13:$AF$317,$D222,F$80)+NOT($H$1)*999999,INDEX(choosen!$AJ$13:$AV$317,$D222,F$80)+NOT($I$1)*999999,INDEX(choosen!$AZ$13:$BL$317,$D222,F$80)+NOT($J$1)*999999)</f>
        <v>3.3513999999999999</v>
      </c>
      <c r="G222" s="5">
        <f ca="1">MIN(INDEX(choosen!$D$13:$P$317,$D222,G$80)+NOT($G$1)*999999,INDEX(choosen!$T$13:$AF$317,$D222,G$80)+NOT($H$1)*999999,INDEX(choosen!$AJ$13:$AV$317,$D222,G$80)+NOT($I$1)*999999,INDEX(choosen!$AZ$13:$BL$317,$D222,G$80)+NOT($J$1)*999999)</f>
        <v>4.3277000000000001</v>
      </c>
      <c r="H222" s="5">
        <f ca="1">MIN(INDEX(choosen!$D$13:$P$317,$D222,H$80)+NOT($G$1)*999999,INDEX(choosen!$T$13:$AF$317,$D222,H$80)+NOT($H$1)*999999,INDEX(choosen!$AJ$13:$AV$317,$D222,H$80)+NOT($I$1)*999999,INDEX(choosen!$AZ$13:$BL$317,$D222,H$80)+NOT($J$1)*999999)</f>
        <v>6.2965</v>
      </c>
      <c r="I222" s="5">
        <f ca="1">MIN(INDEX(choosen!$D$13:$P$317,$D222,I$80)+NOT($G$1)*999999,INDEX(choosen!$T$13:$AF$317,$D222,I$80)+NOT($H$1)*999999,INDEX(choosen!$AJ$13:$AV$317,$D222,I$80)+NOT($I$1)*999999,INDEX(choosen!$AZ$13:$BL$317,$D222,I$80)+NOT($J$1)*999999)</f>
        <v>6.4588000000000001</v>
      </c>
      <c r="J222" s="5">
        <f ca="1">MIN(INDEX(choosen!$D$13:$P$317,$D222,J$80)+NOT($G$1)*999999,INDEX(choosen!$T$13:$AF$317,$D222,J$80)+NOT($H$1)*999999,INDEX(choosen!$AJ$13:$AV$317,$D222,J$80)+NOT($I$1)*999999,INDEX(choosen!$AZ$13:$BL$317,$D222,J$80)+NOT($J$1)*999999)</f>
        <v>6.4120999999999997</v>
      </c>
      <c r="K222" s="5">
        <f ca="1">MIN(INDEX(choosen!$D$13:$P$317,$D222,K$80)+NOT($G$1)*999999,INDEX(choosen!$T$13:$AF$317,$D222,K$80)+NOT($H$1)*999999,INDEX(choosen!$AJ$13:$AV$317,$D222,K$80)+NOT($I$1)*999999,INDEX(choosen!$AZ$13:$BL$317,$D222,K$80)+NOT($J$1)*999999)</f>
        <v>5.7857000000000003</v>
      </c>
      <c r="L222" s="5">
        <f ca="1">MIN(INDEX(choosen!$D$13:$P$317,$D222,L$80)+NOT($G$1)*999999,INDEX(choosen!$T$13:$AF$317,$D222,L$80)+NOT($H$1)*999999,INDEX(choosen!$AJ$13:$AV$317,$D222,L$80)+NOT($I$1)*999999,INDEX(choosen!$AZ$13:$BL$317,$D222,L$80)+NOT($J$1)*999999)</f>
        <v>5.4832999999999998</v>
      </c>
      <c r="M222" s="5">
        <f ca="1">MIN(INDEX(choosen!$D$13:$P$317,$D222,M$80)+NOT($G$1)*999999,INDEX(choosen!$T$13:$AF$317,$D222,M$80)+NOT($H$1)*999999,INDEX(choosen!$AJ$13:$AV$317,$D222,M$80)+NOT($I$1)*999999,INDEX(choosen!$AZ$13:$BL$317,$D222,M$80)+NOT($J$1)*999999)</f>
        <v>4.9038000000000004</v>
      </c>
      <c r="N222" s="5">
        <f ca="1">MIN(INDEX(choosen!$D$13:$P$317,$D222,N$80)+NOT($G$1)*999999,INDEX(choosen!$T$13:$AF$317,$D222,N$80)+NOT($H$1)*999999,INDEX(choosen!$AJ$13:$AV$317,$D222,N$80)+NOT($I$1)*999999,INDEX(choosen!$AZ$13:$BL$317,$D222,N$80)+NOT($J$1)*999999)</f>
        <v>4.1445999999999996</v>
      </c>
      <c r="O222" s="5">
        <f ca="1">MIN(INDEX(choosen!$D$13:$P$317,$D222,O$80)+NOT($G$1)*999999,INDEX(choosen!$T$13:$AF$317,$D222,O$80)+NOT($H$1)*999999,INDEX(choosen!$AJ$13:$AV$317,$D222,O$80)+NOT($I$1)*999999,INDEX(choosen!$AZ$13:$BL$317,$D222,O$80)+NOT($J$1)*999999)</f>
        <v>3.5666000000000002</v>
      </c>
      <c r="P222" s="5">
        <f ca="1">MIN(INDEX(choosen!$D$13:$P$317,$D222,P$80)+NOT($G$1)*999999,INDEX(choosen!$T$13:$AF$317,$D222,P$80)+NOT($H$1)*999999,INDEX(choosen!$AJ$13:$AV$317,$D222,P$80)+NOT($I$1)*999999,INDEX(choosen!$AZ$13:$BL$317,$D222,P$80)+NOT($J$1)*999999)</f>
        <v>2.8136999999999999</v>
      </c>
      <c r="Q222" s="5">
        <f ca="1">MIN(INDEX(choosen!$D$13:$P$317,$D222,Q$80)+NOT($G$1)*999999,INDEX(choosen!$T$13:$AF$317,$D222,Q$80)+NOT($H$1)*999999,INDEX(choosen!$AJ$13:$AV$317,$D222,Q$80)+NOT($I$1)*999999,INDEX(choosen!$AZ$13:$BL$317,$D222,Q$80)+NOT($J$1)*999999)</f>
        <v>2.726</v>
      </c>
      <c r="R222" s="5">
        <f ca="1">MIN(INDEX(choosen!$D$13:$P$317,$D222,R$80)+NOT($G$1)*999999,INDEX(choosen!$T$13:$AF$317,$D222,R$80)+NOT($H$1)*999999,INDEX(choosen!$AJ$13:$AV$317,$D222,R$80)+NOT($I$1)*999999,INDEX(choosen!$AZ$13:$BL$317,$D222,R$80)+NOT($J$1)*999999)</f>
        <v>56.270199999999996</v>
      </c>
      <c r="S222" s="6">
        <f ca="1">100*R222/R216</f>
        <v>116.67585915177551</v>
      </c>
      <c r="T222" s="6"/>
      <c r="U222">
        <v>16</v>
      </c>
      <c r="V222">
        <v>5</v>
      </c>
      <c r="W222" s="3"/>
      <c r="X222" s="3"/>
    </row>
    <row r="223" spans="2:24" x14ac:dyDescent="0.25">
      <c r="B223" s="2">
        <v>16</v>
      </c>
      <c r="C223" s="2">
        <f t="shared" ref="C223:C224" si="42">$C$45</f>
        <v>5</v>
      </c>
      <c r="D223" s="2">
        <f t="shared" si="39"/>
        <v>80</v>
      </c>
      <c r="E223" s="2" t="str">
        <f t="shared" ref="E223" si="43">CONCATENATE(INDEX($C$39:$C$43,C223), " Average")</f>
        <v>2050 Average</v>
      </c>
      <c r="F223" s="5">
        <f ca="1">(INDEX(choosen!$D$13:$P$317,$D223,F$80)*$G$1+INDEX(choosen!$T$13:$AF$317,$D223,F$80)*$H$1+INDEX(choosen!$AJ$13:$AV$317,$D223,F$80)*$I$1+INDEX(choosen!$AZ$13:$BL$317,$D223,F$80)*$J$1)/$K$1</f>
        <v>5.1136750000000006</v>
      </c>
      <c r="G223" s="5">
        <f ca="1">(INDEX(choosen!$D$13:$P$317,$D223,G$80)*$G$1+INDEX(choosen!$T$13:$AF$317,$D223,G$80)*$H$1+INDEX(choosen!$AJ$13:$AV$317,$D223,G$80)*$I$1+INDEX(choosen!$AZ$13:$BL$317,$D223,G$80)*$J$1)/$K$1</f>
        <v>7.7134750000000007</v>
      </c>
      <c r="H223" s="5">
        <f ca="1">(INDEX(choosen!$D$13:$P$317,$D223,H$80)*$G$1+INDEX(choosen!$T$13:$AF$317,$D223,H$80)*$H$1+INDEX(choosen!$AJ$13:$AV$317,$D223,H$80)*$I$1+INDEX(choosen!$AZ$13:$BL$317,$D223,H$80)*$J$1)/$K$1</f>
        <v>9.5995249999999999</v>
      </c>
      <c r="I223" s="5">
        <f ca="1">(INDEX(choosen!$D$13:$P$317,$D223,I$80)*$G$1+INDEX(choosen!$T$13:$AF$317,$D223,I$80)*$H$1+INDEX(choosen!$AJ$13:$AV$317,$D223,I$80)*$I$1+INDEX(choosen!$AZ$13:$BL$317,$D223,I$80)*$J$1)/$K$1</f>
        <v>8.0317749999999997</v>
      </c>
      <c r="J223" s="5">
        <f ca="1">(INDEX(choosen!$D$13:$P$317,$D223,J$80)*$G$1+INDEX(choosen!$T$13:$AF$317,$D223,J$80)*$H$1+INDEX(choosen!$AJ$13:$AV$317,$D223,J$80)*$I$1+INDEX(choosen!$AZ$13:$BL$317,$D223,J$80)*$J$1)/$K$1</f>
        <v>7.5190250000000001</v>
      </c>
      <c r="K223" s="5">
        <f ca="1">(INDEX(choosen!$D$13:$P$317,$D223,K$80)*$G$1+INDEX(choosen!$T$13:$AF$317,$D223,K$80)*$H$1+INDEX(choosen!$AJ$13:$AV$317,$D223,K$80)*$I$1+INDEX(choosen!$AZ$13:$BL$317,$D223,K$80)*$J$1)/$K$1</f>
        <v>6.8268749999999994</v>
      </c>
      <c r="L223" s="5">
        <f ca="1">(INDEX(choosen!$D$13:$P$317,$D223,L$80)*$G$1+INDEX(choosen!$T$13:$AF$317,$D223,L$80)*$H$1+INDEX(choosen!$AJ$13:$AV$317,$D223,L$80)*$I$1+INDEX(choosen!$AZ$13:$BL$317,$D223,L$80)*$J$1)/$K$1</f>
        <v>6.6521249999999998</v>
      </c>
      <c r="M223" s="5">
        <f ca="1">(INDEX(choosen!$D$13:$P$317,$D223,M$80)*$G$1+INDEX(choosen!$T$13:$AF$317,$D223,M$80)*$H$1+INDEX(choosen!$AJ$13:$AV$317,$D223,M$80)*$I$1+INDEX(choosen!$AZ$13:$BL$317,$D223,M$80)*$J$1)/$K$1</f>
        <v>6.1198500000000005</v>
      </c>
      <c r="N223" s="5">
        <f ca="1">(INDEX(choosen!$D$13:$P$317,$D223,N$80)*$G$1+INDEX(choosen!$T$13:$AF$317,$D223,N$80)*$H$1+INDEX(choosen!$AJ$13:$AV$317,$D223,N$80)*$I$1+INDEX(choosen!$AZ$13:$BL$317,$D223,N$80)*$J$1)/$K$1</f>
        <v>5.311725</v>
      </c>
      <c r="O223" s="5">
        <f ca="1">(INDEX(choosen!$D$13:$P$317,$D223,O$80)*$G$1+INDEX(choosen!$T$13:$AF$317,$D223,O$80)*$H$1+INDEX(choosen!$AJ$13:$AV$317,$D223,O$80)*$I$1+INDEX(choosen!$AZ$13:$BL$317,$D223,O$80)*$J$1)/$K$1</f>
        <v>4.7847249999999999</v>
      </c>
      <c r="P223" s="5">
        <f ca="1">(INDEX(choosen!$D$13:$P$317,$D223,P$80)*$G$1+INDEX(choosen!$T$13:$AF$317,$D223,P$80)*$H$1+INDEX(choosen!$AJ$13:$AV$317,$D223,P$80)*$I$1+INDEX(choosen!$AZ$13:$BL$317,$D223,P$80)*$J$1)/$K$1</f>
        <v>4.0194000000000001</v>
      </c>
      <c r="Q223" s="5">
        <f ca="1">(INDEX(choosen!$D$13:$P$317,$D223,Q$80)*$G$1+INDEX(choosen!$T$13:$AF$317,$D223,Q$80)*$H$1+INDEX(choosen!$AJ$13:$AV$317,$D223,Q$80)*$I$1+INDEX(choosen!$AZ$13:$BL$317,$D223,Q$80)*$J$1)/$K$1</f>
        <v>4.0658750000000001</v>
      </c>
      <c r="R223" s="5">
        <f ca="1">(INDEX(choosen!$D$13:$P$317,$D223,R$80)*$G$1+INDEX(choosen!$T$13:$AF$317,$D223,R$80)*$H$1+INDEX(choosen!$AJ$13:$AV$317,$D223,R$80)*$I$1+INDEX(choosen!$AZ$13:$BL$317,$D223,R$80)*$J$1)/$K$1</f>
        <v>75.758049999999997</v>
      </c>
      <c r="S223" s="7">
        <f ca="1">100*R223/R217</f>
        <v>104.36973406455564</v>
      </c>
      <c r="T223" s="7"/>
      <c r="U223">
        <v>16</v>
      </c>
      <c r="V223">
        <v>5</v>
      </c>
      <c r="W223" s="3"/>
      <c r="X223" s="3"/>
    </row>
    <row r="224" spans="2:24" x14ac:dyDescent="0.25">
      <c r="B224" s="2">
        <v>16</v>
      </c>
      <c r="C224" s="2">
        <f t="shared" si="42"/>
        <v>5</v>
      </c>
      <c r="D224" s="2">
        <f t="shared" si="39"/>
        <v>80</v>
      </c>
      <c r="E224" s="2" t="str">
        <f>CONCATENATE(INDEX($C$39:$C$43,C224), " Max")</f>
        <v>2050 Max</v>
      </c>
      <c r="F224" s="5">
        <f ca="1">MAX(INDEX(choosen!$D$13:$P$317,$D222,F$80)-NOT($G$1)*999999,INDEX(choosen!$T$13:$AF$317,$D222,F$80)-NOT($H$1)*999999,INDEX(choosen!$AJ$13:$AV$317,$D222,F$80)-NOT($I$1)*999999,INDEX(choosen!$AZ$13:$BL$317,$D222,F$80)-NOT($J$1)*999999)</f>
        <v>6.9466999999999999</v>
      </c>
      <c r="G224" s="5">
        <f ca="1">MAX(INDEX(choosen!$D$13:$P$317,$D222,G$80)-NOT($G$1)*999999,INDEX(choosen!$T$13:$AF$317,$D222,G$80)-NOT($H$1)*999999,INDEX(choosen!$AJ$13:$AV$317,$D222,G$80)-NOT($I$1)*999999,INDEX(choosen!$AZ$13:$BL$317,$D222,G$80)-NOT($J$1)*999999)</f>
        <v>12.2087</v>
      </c>
      <c r="H224" s="5">
        <f ca="1">MAX(INDEX(choosen!$D$13:$P$317,$D222,H$80)-NOT($G$1)*999999,INDEX(choosen!$T$13:$AF$317,$D222,H$80)-NOT($H$1)*999999,INDEX(choosen!$AJ$13:$AV$317,$D222,H$80)-NOT($I$1)*999999,INDEX(choosen!$AZ$13:$BL$317,$D222,H$80)-NOT($J$1)*999999)</f>
        <v>12.8643</v>
      </c>
      <c r="I224" s="5">
        <f ca="1">MAX(INDEX(choosen!$D$13:$P$317,$D222,I$80)-NOT($G$1)*999999,INDEX(choosen!$T$13:$AF$317,$D222,I$80)-NOT($H$1)*999999,INDEX(choosen!$AJ$13:$AV$317,$D222,I$80)-NOT($I$1)*999999,INDEX(choosen!$AZ$13:$BL$317,$D222,I$80)-NOT($J$1)*999999)</f>
        <v>9.3428000000000004</v>
      </c>
      <c r="J224" s="5">
        <f ca="1">MAX(INDEX(choosen!$D$13:$P$317,$D222,J$80)-NOT($G$1)*999999,INDEX(choosen!$T$13:$AF$317,$D222,J$80)-NOT($H$1)*999999,INDEX(choosen!$AJ$13:$AV$317,$D222,J$80)-NOT($I$1)*999999,INDEX(choosen!$AZ$13:$BL$317,$D222,J$80)-NOT($J$1)*999999)</f>
        <v>8.6175999999999995</v>
      </c>
      <c r="K224" s="5">
        <f ca="1">MAX(INDEX(choosen!$D$13:$P$317,$D222,K$80)-NOT($G$1)*999999,INDEX(choosen!$T$13:$AF$317,$D222,K$80)-NOT($H$1)*999999,INDEX(choosen!$AJ$13:$AV$317,$D222,K$80)-NOT($I$1)*999999,INDEX(choosen!$AZ$13:$BL$317,$D222,K$80)-NOT($J$1)*999999)</f>
        <v>7.7039</v>
      </c>
      <c r="L224" s="5">
        <f ca="1">MAX(INDEX(choosen!$D$13:$P$317,$D222,L$80)-NOT($G$1)*999999,INDEX(choosen!$T$13:$AF$317,$D222,L$80)-NOT($H$1)*999999,INDEX(choosen!$AJ$13:$AV$317,$D222,L$80)-NOT($I$1)*999999,INDEX(choosen!$AZ$13:$BL$317,$D222,L$80)-NOT($J$1)*999999)</f>
        <v>7.5148999999999999</v>
      </c>
      <c r="M224" s="5">
        <f ca="1">MAX(INDEX(choosen!$D$13:$P$317,$D222,M$80)-NOT($G$1)*999999,INDEX(choosen!$T$13:$AF$317,$D222,M$80)-NOT($H$1)*999999,INDEX(choosen!$AJ$13:$AV$317,$D222,M$80)-NOT($I$1)*999999,INDEX(choosen!$AZ$13:$BL$317,$D222,M$80)-NOT($J$1)*999999)</f>
        <v>6.9657</v>
      </c>
      <c r="N224" s="5">
        <f ca="1">MAX(INDEX(choosen!$D$13:$P$317,$D222,N$80)-NOT($G$1)*999999,INDEX(choosen!$T$13:$AF$317,$D222,N$80)-NOT($H$1)*999999,INDEX(choosen!$AJ$13:$AV$317,$D222,N$80)-NOT($I$1)*999999,INDEX(choosen!$AZ$13:$BL$317,$D222,N$80)-NOT($J$1)*999999)</f>
        <v>6.1501000000000001</v>
      </c>
      <c r="O224" s="5">
        <f ca="1">MAX(INDEX(choosen!$D$13:$P$317,$D222,O$80)-NOT($G$1)*999999,INDEX(choosen!$T$13:$AF$317,$D222,O$80)-NOT($H$1)*999999,INDEX(choosen!$AJ$13:$AV$317,$D222,O$80)-NOT($I$1)*999999,INDEX(choosen!$AZ$13:$BL$317,$D222,O$80)-NOT($J$1)*999999)</f>
        <v>5.7302</v>
      </c>
      <c r="P224" s="5">
        <f ca="1">MAX(INDEX(choosen!$D$13:$P$317,$D222,P$80)-NOT($G$1)*999999,INDEX(choosen!$T$13:$AF$317,$D222,P$80)-NOT($H$1)*999999,INDEX(choosen!$AJ$13:$AV$317,$D222,P$80)-NOT($I$1)*999999,INDEX(choosen!$AZ$13:$BL$317,$D222,P$80)-NOT($J$1)*999999)</f>
        <v>4.9908000000000001</v>
      </c>
      <c r="Q224" s="5">
        <f ca="1">MAX(INDEX(choosen!$D$13:$P$317,$D222,Q$80)-NOT($G$1)*999999,INDEX(choosen!$T$13:$AF$317,$D222,Q$80)-NOT($H$1)*999999,INDEX(choosen!$AJ$13:$AV$317,$D222,Q$80)-NOT($I$1)*999999,INDEX(choosen!$AZ$13:$BL$317,$D222,Q$80)-NOT($J$1)*999999)</f>
        <v>5.4768999999999997</v>
      </c>
      <c r="R224" s="5">
        <f ca="1">MAX(INDEX(choosen!$D$13:$P$317,$D222,R$80)-NOT($G$1)*999999,INDEX(choosen!$T$13:$AF$317,$D222,R$80)-NOT($H$1)*999999,INDEX(choosen!$AJ$13:$AV$317,$D222,R$80)-NOT($I$1)*999999,INDEX(choosen!$AZ$13:$BL$317,$D222,R$80)-NOT($J$1)*999999)</f>
        <v>93.129599999999982</v>
      </c>
      <c r="S224" s="6">
        <f ca="1">100*R224/R218</f>
        <v>106.72534121772613</v>
      </c>
      <c r="T224" s="6"/>
      <c r="U224">
        <v>16</v>
      </c>
      <c r="V224">
        <v>5</v>
      </c>
      <c r="W224" s="3"/>
      <c r="X224" s="3"/>
    </row>
    <row r="225" spans="2:24" x14ac:dyDescent="0.25">
      <c r="B225" s="2">
        <v>17</v>
      </c>
      <c r="C225" s="2">
        <v>1</v>
      </c>
      <c r="D225" s="2">
        <f t="shared" si="39"/>
        <v>81</v>
      </c>
      <c r="E225" s="2" t="s">
        <v>130</v>
      </c>
      <c r="F225" s="5">
        <f ca="1">MIN(INDEX(choosen!$D$13:$P$317,$D225,F$80)+NOT($G$1)*999999,INDEX(choosen!$T$13:$AF$317,$D225,F$80)+NOT($H$1)*999999,INDEX(choosen!$AJ$13:$AV$317,$D225,F$80)+NOT($I$1)*999999,INDEX(choosen!$AZ$13:$BL$317,$D225,F$80)+NOT($J$1)*999999)</f>
        <v>7.1871</v>
      </c>
      <c r="G225" s="5">
        <f ca="1">MIN(INDEX(choosen!$D$13:$P$317,$D225,G$80)+NOT($G$1)*999999,INDEX(choosen!$T$13:$AF$317,$D225,G$80)+NOT($H$1)*999999,INDEX(choosen!$AJ$13:$AV$317,$D225,G$80)+NOT($I$1)*999999,INDEX(choosen!$AZ$13:$BL$317,$D225,G$80)+NOT($J$1)*999999)</f>
        <v>7.5921000000000003</v>
      </c>
      <c r="H225" s="5">
        <f ca="1">MIN(INDEX(choosen!$D$13:$P$317,$D225,H$80)+NOT($G$1)*999999,INDEX(choosen!$T$13:$AF$317,$D225,H$80)+NOT($H$1)*999999,INDEX(choosen!$AJ$13:$AV$317,$D225,H$80)+NOT($I$1)*999999,INDEX(choosen!$AZ$13:$BL$317,$D225,H$80)+NOT($J$1)*999999)</f>
        <v>8.8869000000000007</v>
      </c>
      <c r="I225" s="5">
        <f ca="1">MIN(INDEX(choosen!$D$13:$P$317,$D225,I$80)+NOT($G$1)*999999,INDEX(choosen!$T$13:$AF$317,$D225,I$80)+NOT($H$1)*999999,INDEX(choosen!$AJ$13:$AV$317,$D225,I$80)+NOT($I$1)*999999,INDEX(choosen!$AZ$13:$BL$317,$D225,I$80)+NOT($J$1)*999999)</f>
        <v>6.5490000000000004</v>
      </c>
      <c r="J225" s="5">
        <f ca="1">MIN(INDEX(choosen!$D$13:$P$317,$D225,J$80)+NOT($G$1)*999999,INDEX(choosen!$T$13:$AF$317,$D225,J$80)+NOT($H$1)*999999,INDEX(choosen!$AJ$13:$AV$317,$D225,J$80)+NOT($I$1)*999999,INDEX(choosen!$AZ$13:$BL$317,$D225,J$80)+NOT($J$1)*999999)</f>
        <v>5.4367999999999999</v>
      </c>
      <c r="K225" s="5">
        <f ca="1">MIN(INDEX(choosen!$D$13:$P$317,$D225,K$80)+NOT($G$1)*999999,INDEX(choosen!$T$13:$AF$317,$D225,K$80)+NOT($H$1)*999999,INDEX(choosen!$AJ$13:$AV$317,$D225,K$80)+NOT($I$1)*999999,INDEX(choosen!$AZ$13:$BL$317,$D225,K$80)+NOT($J$1)*999999)</f>
        <v>4.7171000000000003</v>
      </c>
      <c r="L225" s="5">
        <f ca="1">MIN(INDEX(choosen!$D$13:$P$317,$D225,L$80)+NOT($G$1)*999999,INDEX(choosen!$T$13:$AF$317,$D225,L$80)+NOT($H$1)*999999,INDEX(choosen!$AJ$13:$AV$317,$D225,L$80)+NOT($I$1)*999999,INDEX(choosen!$AZ$13:$BL$317,$D225,L$80)+NOT($J$1)*999999)</f>
        <v>4.4092000000000002</v>
      </c>
      <c r="M225" s="5">
        <f ca="1">MIN(INDEX(choosen!$D$13:$P$317,$D225,M$80)+NOT($G$1)*999999,INDEX(choosen!$T$13:$AF$317,$D225,M$80)+NOT($H$1)*999999,INDEX(choosen!$AJ$13:$AV$317,$D225,M$80)+NOT($I$1)*999999,INDEX(choosen!$AZ$13:$BL$317,$D225,M$80)+NOT($J$1)*999999)</f>
        <v>3.9321000000000002</v>
      </c>
      <c r="N225" s="5">
        <f ca="1">MIN(INDEX(choosen!$D$13:$P$317,$D225,N$80)+NOT($G$1)*999999,INDEX(choosen!$T$13:$AF$317,$D225,N$80)+NOT($H$1)*999999,INDEX(choosen!$AJ$13:$AV$317,$D225,N$80)+NOT($I$1)*999999,INDEX(choosen!$AZ$13:$BL$317,$D225,N$80)+NOT($J$1)*999999)</f>
        <v>3.28</v>
      </c>
      <c r="O225" s="5">
        <f ca="1">MIN(INDEX(choosen!$D$13:$P$317,$D225,O$80)+NOT($G$1)*999999,INDEX(choosen!$T$13:$AF$317,$D225,O$80)+NOT($H$1)*999999,INDEX(choosen!$AJ$13:$AV$317,$D225,O$80)+NOT($I$1)*999999,INDEX(choosen!$AZ$13:$BL$317,$D225,O$80)+NOT($J$1)*999999)</f>
        <v>2.8068</v>
      </c>
      <c r="P225" s="5">
        <f ca="1">MIN(INDEX(choosen!$D$13:$P$317,$D225,P$80)+NOT($G$1)*999999,INDEX(choosen!$T$13:$AF$317,$D225,P$80)+NOT($H$1)*999999,INDEX(choosen!$AJ$13:$AV$317,$D225,P$80)+NOT($I$1)*999999,INDEX(choosen!$AZ$13:$BL$317,$D225,P$80)+NOT($J$1)*999999)</f>
        <v>2.6661000000000001</v>
      </c>
      <c r="Q225" s="5">
        <f ca="1">MIN(INDEX(choosen!$D$13:$P$317,$D225,Q$80)+NOT($G$1)*999999,INDEX(choosen!$T$13:$AF$317,$D225,Q$80)+NOT($H$1)*999999,INDEX(choosen!$AJ$13:$AV$317,$D225,Q$80)+NOT($I$1)*999999,INDEX(choosen!$AZ$13:$BL$317,$D225,Q$80)+NOT($J$1)*999999)</f>
        <v>4.0903999999999998</v>
      </c>
      <c r="R225" s="5">
        <f ca="1">MIN(INDEX(choosen!$D$13:$P$317,$D225,R$80)+NOT($G$1)*999999,INDEX(choosen!$T$13:$AF$317,$D225,R$80)+NOT($H$1)*999999,INDEX(choosen!$AJ$13:$AV$317,$D225,R$80)+NOT($I$1)*999999,INDEX(choosen!$AZ$13:$BL$317,$D225,R$80)+NOT($J$1)*999999)</f>
        <v>61.553600000000003</v>
      </c>
      <c r="S225" s="6"/>
      <c r="T225" s="6"/>
      <c r="U225">
        <v>17</v>
      </c>
      <c r="V225">
        <v>1</v>
      </c>
      <c r="W225" s="3"/>
      <c r="X225" s="3"/>
    </row>
    <row r="226" spans="2:24" x14ac:dyDescent="0.25">
      <c r="B226" s="2">
        <v>17</v>
      </c>
      <c r="C226" s="2">
        <v>1</v>
      </c>
      <c r="D226" s="2">
        <f t="shared" si="39"/>
        <v>81</v>
      </c>
      <c r="E226" s="2" t="s">
        <v>125</v>
      </c>
      <c r="F226" s="5">
        <f ca="1">(INDEX(choosen!$D$13:$P$317,$D226,F$80)*$G$1+INDEX(choosen!$T$13:$AF$317,$D226,F$80)*$H$1+INDEX(choosen!$AJ$13:$AV$317,$D226,F$80)*$I$1+INDEX(choosen!$AZ$13:$BL$317,$D226,F$80)*$J$1)/$K$1</f>
        <v>10.609300000000001</v>
      </c>
      <c r="G226" s="5">
        <f ca="1">(INDEX(choosen!$D$13:$P$317,$D226,G$80)*$G$1+INDEX(choosen!$T$13:$AF$317,$D226,G$80)*$H$1+INDEX(choosen!$AJ$13:$AV$317,$D226,G$80)*$I$1+INDEX(choosen!$AZ$13:$BL$317,$D226,G$80)*$J$1)/$K$1</f>
        <v>10.617050000000001</v>
      </c>
      <c r="H226" s="5">
        <f ca="1">(INDEX(choosen!$D$13:$P$317,$D226,H$80)*$G$1+INDEX(choosen!$T$13:$AF$317,$D226,H$80)*$H$1+INDEX(choosen!$AJ$13:$AV$317,$D226,H$80)*$I$1+INDEX(choosen!$AZ$13:$BL$317,$D226,H$80)*$J$1)/$K$1</f>
        <v>12.046575000000001</v>
      </c>
      <c r="I226" s="5">
        <f ca="1">(INDEX(choosen!$D$13:$P$317,$D226,I$80)*$G$1+INDEX(choosen!$T$13:$AF$317,$D226,I$80)*$H$1+INDEX(choosen!$AJ$13:$AV$317,$D226,I$80)*$I$1+INDEX(choosen!$AZ$13:$BL$317,$D226,I$80)*$J$1)/$K$1</f>
        <v>9.1300000000000008</v>
      </c>
      <c r="J226" s="5">
        <f ca="1">(INDEX(choosen!$D$13:$P$317,$D226,J$80)*$G$1+INDEX(choosen!$T$13:$AF$317,$D226,J$80)*$H$1+INDEX(choosen!$AJ$13:$AV$317,$D226,J$80)*$I$1+INDEX(choosen!$AZ$13:$BL$317,$D226,J$80)*$J$1)/$K$1</f>
        <v>7.5273000000000003</v>
      </c>
      <c r="K226" s="5">
        <f ca="1">(INDEX(choosen!$D$13:$P$317,$D226,K$80)*$G$1+INDEX(choosen!$T$13:$AF$317,$D226,K$80)*$H$1+INDEX(choosen!$AJ$13:$AV$317,$D226,K$80)*$I$1+INDEX(choosen!$AZ$13:$BL$317,$D226,K$80)*$J$1)/$K$1</f>
        <v>6.5681750000000001</v>
      </c>
      <c r="L226" s="5">
        <f ca="1">(INDEX(choosen!$D$13:$P$317,$D226,L$80)*$G$1+INDEX(choosen!$T$13:$AF$317,$D226,L$80)*$H$1+INDEX(choosen!$AJ$13:$AV$317,$D226,L$80)*$I$1+INDEX(choosen!$AZ$13:$BL$317,$D226,L$80)*$J$1)/$K$1</f>
        <v>6.2612500000000004</v>
      </c>
      <c r="M226" s="5">
        <f ca="1">(INDEX(choosen!$D$13:$P$317,$D226,M$80)*$G$1+INDEX(choosen!$T$13:$AF$317,$D226,M$80)*$H$1+INDEX(choosen!$AJ$13:$AV$317,$D226,M$80)*$I$1+INDEX(choosen!$AZ$13:$BL$317,$D226,M$80)*$J$1)/$K$1</f>
        <v>5.728275</v>
      </c>
      <c r="N226" s="5">
        <f ca="1">(INDEX(choosen!$D$13:$P$317,$D226,N$80)*$G$1+INDEX(choosen!$T$13:$AF$317,$D226,N$80)*$H$1+INDEX(choosen!$AJ$13:$AV$317,$D226,N$80)*$I$1+INDEX(choosen!$AZ$13:$BL$317,$D226,N$80)*$J$1)/$K$1</f>
        <v>5.024025</v>
      </c>
      <c r="O226" s="5">
        <f ca="1">(INDEX(choosen!$D$13:$P$317,$D226,O$80)*$G$1+INDEX(choosen!$T$13:$AF$317,$D226,O$80)*$H$1+INDEX(choosen!$AJ$13:$AV$317,$D226,O$80)*$I$1+INDEX(choosen!$AZ$13:$BL$317,$D226,O$80)*$J$1)/$K$1</f>
        <v>4.5996499999999996</v>
      </c>
      <c r="P226" s="5">
        <f ca="1">(INDEX(choosen!$D$13:$P$317,$D226,P$80)*$G$1+INDEX(choosen!$T$13:$AF$317,$D226,P$80)*$H$1+INDEX(choosen!$AJ$13:$AV$317,$D226,P$80)*$I$1+INDEX(choosen!$AZ$13:$BL$317,$D226,P$80)*$J$1)/$K$1</f>
        <v>4.5029000000000003</v>
      </c>
      <c r="Q226" s="5">
        <f ca="1">(INDEX(choosen!$D$13:$P$317,$D226,Q$80)*$G$1+INDEX(choosen!$T$13:$AF$317,$D226,Q$80)*$H$1+INDEX(choosen!$AJ$13:$AV$317,$D226,Q$80)*$I$1+INDEX(choosen!$AZ$13:$BL$317,$D226,Q$80)*$J$1)/$K$1</f>
        <v>6.5101249999999995</v>
      </c>
      <c r="R226" s="5">
        <f ca="1">(INDEX(choosen!$D$13:$P$317,$D226,R$80)*$G$1+INDEX(choosen!$T$13:$AF$317,$D226,R$80)*$H$1+INDEX(choosen!$AJ$13:$AV$317,$D226,R$80)*$I$1+INDEX(choosen!$AZ$13:$BL$317,$D226,R$80)*$J$1)/$K$1</f>
        <v>89.124625000000009</v>
      </c>
      <c r="S226" s="6"/>
      <c r="T226" s="6"/>
      <c r="U226">
        <v>17</v>
      </c>
      <c r="V226">
        <v>1</v>
      </c>
      <c r="W226" s="3"/>
      <c r="X226" s="3"/>
    </row>
    <row r="227" spans="2:24" x14ac:dyDescent="0.25">
      <c r="B227" s="2">
        <v>17</v>
      </c>
      <c r="C227" s="2">
        <v>1</v>
      </c>
      <c r="D227" s="2">
        <f t="shared" si="39"/>
        <v>81</v>
      </c>
      <c r="E227" s="2" t="s">
        <v>131</v>
      </c>
      <c r="F227" s="5">
        <f ca="1">MAX(INDEX(choosen!$D$13:$P$317,$D225,F$80)-NOT($G$1)*999999,INDEX(choosen!$T$13:$AF$317,$D225,F$80)-NOT($H$1)*999999,INDEX(choosen!$AJ$13:$AV$317,$D225,F$80)-NOT($I$1)*999999,INDEX(choosen!$AZ$13:$BL$317,$D225,F$80)-NOT($J$1)*999999)</f>
        <v>13.485900000000001</v>
      </c>
      <c r="G227" s="5">
        <f ca="1">MAX(INDEX(choosen!$D$13:$P$317,$D225,G$80)-NOT($G$1)*999999,INDEX(choosen!$T$13:$AF$317,$D225,G$80)-NOT($H$1)*999999,INDEX(choosen!$AJ$13:$AV$317,$D225,G$80)-NOT($I$1)*999999,INDEX(choosen!$AZ$13:$BL$317,$D225,G$80)-NOT($J$1)*999999)</f>
        <v>13.2662</v>
      </c>
      <c r="H227" s="5">
        <f ca="1">MAX(INDEX(choosen!$D$13:$P$317,$D225,H$80)-NOT($G$1)*999999,INDEX(choosen!$T$13:$AF$317,$D225,H$80)-NOT($H$1)*999999,INDEX(choosen!$AJ$13:$AV$317,$D225,H$80)-NOT($I$1)*999999,INDEX(choosen!$AZ$13:$BL$317,$D225,H$80)-NOT($J$1)*999999)</f>
        <v>14.944000000000001</v>
      </c>
      <c r="I227" s="5">
        <f ca="1">MAX(INDEX(choosen!$D$13:$P$317,$D225,I$80)-NOT($G$1)*999999,INDEX(choosen!$T$13:$AF$317,$D225,I$80)-NOT($H$1)*999999,INDEX(choosen!$AJ$13:$AV$317,$D225,I$80)-NOT($I$1)*999999,INDEX(choosen!$AZ$13:$BL$317,$D225,I$80)-NOT($J$1)*999999)</f>
        <v>11.0266</v>
      </c>
      <c r="J227" s="5">
        <f ca="1">MAX(INDEX(choosen!$D$13:$P$317,$D225,J$80)-NOT($G$1)*999999,INDEX(choosen!$T$13:$AF$317,$D225,J$80)-NOT($H$1)*999999,INDEX(choosen!$AJ$13:$AV$317,$D225,J$80)-NOT($I$1)*999999,INDEX(choosen!$AZ$13:$BL$317,$D225,J$80)-NOT($J$1)*999999)</f>
        <v>8.8658000000000001</v>
      </c>
      <c r="K227" s="5">
        <f ca="1">MAX(INDEX(choosen!$D$13:$P$317,$D225,K$80)-NOT($G$1)*999999,INDEX(choosen!$T$13:$AF$317,$D225,K$80)-NOT($H$1)*999999,INDEX(choosen!$AJ$13:$AV$317,$D225,K$80)-NOT($I$1)*999999,INDEX(choosen!$AZ$13:$BL$317,$D225,K$80)-NOT($J$1)*999999)</f>
        <v>7.7868000000000004</v>
      </c>
      <c r="L227" s="5">
        <f ca="1">MAX(INDEX(choosen!$D$13:$P$317,$D225,L$80)-NOT($G$1)*999999,INDEX(choosen!$T$13:$AF$317,$D225,L$80)-NOT($H$1)*999999,INDEX(choosen!$AJ$13:$AV$317,$D225,L$80)-NOT($I$1)*999999,INDEX(choosen!$AZ$13:$BL$317,$D225,L$80)-NOT($J$1)*999999)</f>
        <v>7.4188999999999998</v>
      </c>
      <c r="M227" s="5">
        <f ca="1">MAX(INDEX(choosen!$D$13:$P$317,$D225,M$80)-NOT($G$1)*999999,INDEX(choosen!$T$13:$AF$317,$D225,M$80)-NOT($H$1)*999999,INDEX(choosen!$AJ$13:$AV$317,$D225,M$80)-NOT($I$1)*999999,INDEX(choosen!$AZ$13:$BL$317,$D225,M$80)-NOT($J$1)*999999)</f>
        <v>6.6885000000000003</v>
      </c>
      <c r="N227" s="5">
        <f ca="1">MAX(INDEX(choosen!$D$13:$P$317,$D225,N$80)-NOT($G$1)*999999,INDEX(choosen!$T$13:$AF$317,$D225,N$80)-NOT($H$1)*999999,INDEX(choosen!$AJ$13:$AV$317,$D225,N$80)-NOT($I$1)*999999,INDEX(choosen!$AZ$13:$BL$317,$D225,N$80)-NOT($J$1)*999999)</f>
        <v>5.9344000000000001</v>
      </c>
      <c r="O227" s="5">
        <f ca="1">MAX(INDEX(choosen!$D$13:$P$317,$D225,O$80)-NOT($G$1)*999999,INDEX(choosen!$T$13:$AF$317,$D225,O$80)-NOT($H$1)*999999,INDEX(choosen!$AJ$13:$AV$317,$D225,O$80)-NOT($I$1)*999999,INDEX(choosen!$AZ$13:$BL$317,$D225,O$80)-NOT($J$1)*999999)</f>
        <v>5.7687999999999997</v>
      </c>
      <c r="P227" s="5">
        <f ca="1">MAX(INDEX(choosen!$D$13:$P$317,$D225,P$80)-NOT($G$1)*999999,INDEX(choosen!$T$13:$AF$317,$D225,P$80)-NOT($H$1)*999999,INDEX(choosen!$AJ$13:$AV$317,$D225,P$80)-NOT($I$1)*999999,INDEX(choosen!$AZ$13:$BL$317,$D225,P$80)-NOT($J$1)*999999)</f>
        <v>5.5732999999999997</v>
      </c>
      <c r="Q227" s="5">
        <f ca="1">MAX(INDEX(choosen!$D$13:$P$317,$D225,Q$80)-NOT($G$1)*999999,INDEX(choosen!$T$13:$AF$317,$D225,Q$80)-NOT($H$1)*999999,INDEX(choosen!$AJ$13:$AV$317,$D225,Q$80)-NOT($I$1)*999999,INDEX(choosen!$AZ$13:$BL$317,$D225,Q$80)-NOT($J$1)*999999)</f>
        <v>8.8559000000000001</v>
      </c>
      <c r="R227" s="5">
        <f ca="1">MAX(INDEX(choosen!$D$13:$P$317,$D225,R$80)-NOT($G$1)*999999,INDEX(choosen!$T$13:$AF$317,$D225,R$80)-NOT($H$1)*999999,INDEX(choosen!$AJ$13:$AV$317,$D225,R$80)-NOT($I$1)*999999,INDEX(choosen!$AZ$13:$BL$317,$D225,R$80)-NOT($J$1)*999999)</f>
        <v>106.14680000000001</v>
      </c>
      <c r="S227" s="6"/>
      <c r="T227" s="6"/>
      <c r="U227">
        <v>17</v>
      </c>
      <c r="V227">
        <v>1</v>
      </c>
      <c r="W227" s="3"/>
      <c r="X227" s="3"/>
    </row>
    <row r="228" spans="2:24" x14ac:dyDescent="0.25">
      <c r="B228" s="2">
        <v>17</v>
      </c>
      <c r="C228" s="2">
        <v>3</v>
      </c>
      <c r="D228" s="2">
        <f t="shared" si="39"/>
        <v>83</v>
      </c>
      <c r="E228" s="2" t="s">
        <v>132</v>
      </c>
      <c r="F228" s="5">
        <f ca="1">MIN(INDEX(choosen!$D$13:$P$317,$D228,F$80)+NOT($G$1)*999999,INDEX(choosen!$T$13:$AF$317,$D228,F$80)+NOT($H$1)*999999,INDEX(choosen!$AJ$13:$AV$317,$D228,F$80)+NOT($I$1)*999999,INDEX(choosen!$AZ$13:$BL$317,$D228,F$80)+NOT($J$1)*999999)</f>
        <v>8.3619000000000003</v>
      </c>
      <c r="G228" s="5">
        <f ca="1">MIN(INDEX(choosen!$D$13:$P$317,$D228,G$80)+NOT($G$1)*999999,INDEX(choosen!$T$13:$AF$317,$D228,G$80)+NOT($H$1)*999999,INDEX(choosen!$AJ$13:$AV$317,$D228,G$80)+NOT($I$1)*999999,INDEX(choosen!$AZ$13:$BL$317,$D228,G$80)+NOT($J$1)*999999)</f>
        <v>9.8577999999999992</v>
      </c>
      <c r="H228" s="5">
        <f ca="1">MIN(INDEX(choosen!$D$13:$P$317,$D228,H$80)+NOT($G$1)*999999,INDEX(choosen!$T$13:$AF$317,$D228,H$80)+NOT($H$1)*999999,INDEX(choosen!$AJ$13:$AV$317,$D228,H$80)+NOT($I$1)*999999,INDEX(choosen!$AZ$13:$BL$317,$D228,H$80)+NOT($J$1)*999999)</f>
        <v>11.718999999999999</v>
      </c>
      <c r="I228" s="5">
        <f ca="1">MIN(INDEX(choosen!$D$13:$P$317,$D228,I$80)+NOT($G$1)*999999,INDEX(choosen!$T$13:$AF$317,$D228,I$80)+NOT($H$1)*999999,INDEX(choosen!$AJ$13:$AV$317,$D228,I$80)+NOT($I$1)*999999,INDEX(choosen!$AZ$13:$BL$317,$D228,I$80)+NOT($J$1)*999999)</f>
        <v>9.1972000000000005</v>
      </c>
      <c r="J228" s="5">
        <f ca="1">MIN(INDEX(choosen!$D$13:$P$317,$D228,J$80)+NOT($G$1)*999999,INDEX(choosen!$T$13:$AF$317,$D228,J$80)+NOT($H$1)*999999,INDEX(choosen!$AJ$13:$AV$317,$D228,J$80)+NOT($I$1)*999999,INDEX(choosen!$AZ$13:$BL$317,$D228,J$80)+NOT($J$1)*999999)</f>
        <v>7.2137000000000002</v>
      </c>
      <c r="K228" s="5">
        <f ca="1">MIN(INDEX(choosen!$D$13:$P$317,$D228,K$80)+NOT($G$1)*999999,INDEX(choosen!$T$13:$AF$317,$D228,K$80)+NOT($H$1)*999999,INDEX(choosen!$AJ$13:$AV$317,$D228,K$80)+NOT($I$1)*999999,INDEX(choosen!$AZ$13:$BL$317,$D228,K$80)+NOT($J$1)*999999)</f>
        <v>6.0006000000000004</v>
      </c>
      <c r="L228" s="5">
        <f ca="1">MIN(INDEX(choosen!$D$13:$P$317,$D228,L$80)+NOT($G$1)*999999,INDEX(choosen!$T$13:$AF$317,$D228,L$80)+NOT($H$1)*999999,INDEX(choosen!$AJ$13:$AV$317,$D228,L$80)+NOT($I$1)*999999,INDEX(choosen!$AZ$13:$BL$317,$D228,L$80)+NOT($J$1)*999999)</f>
        <v>5.7534000000000001</v>
      </c>
      <c r="M228" s="5">
        <f ca="1">MIN(INDEX(choosen!$D$13:$P$317,$D228,M$80)+NOT($G$1)*999999,INDEX(choosen!$T$13:$AF$317,$D228,M$80)+NOT($H$1)*999999,INDEX(choosen!$AJ$13:$AV$317,$D228,M$80)+NOT($I$1)*999999,INDEX(choosen!$AZ$13:$BL$317,$D228,M$80)+NOT($J$1)*999999)</f>
        <v>5.2283999999999997</v>
      </c>
      <c r="N228" s="5">
        <f ca="1">MIN(INDEX(choosen!$D$13:$P$317,$D228,N$80)+NOT($G$1)*999999,INDEX(choosen!$T$13:$AF$317,$D228,N$80)+NOT($H$1)*999999,INDEX(choosen!$AJ$13:$AV$317,$D228,N$80)+NOT($I$1)*999999,INDEX(choosen!$AZ$13:$BL$317,$D228,N$80)+NOT($J$1)*999999)</f>
        <v>4.4954000000000001</v>
      </c>
      <c r="O228" s="5">
        <f ca="1">MIN(INDEX(choosen!$D$13:$P$317,$D228,O$80)+NOT($G$1)*999999,INDEX(choosen!$T$13:$AF$317,$D228,O$80)+NOT($H$1)*999999,INDEX(choosen!$AJ$13:$AV$317,$D228,O$80)+NOT($I$1)*999999,INDEX(choosen!$AZ$13:$BL$317,$D228,O$80)+NOT($J$1)*999999)</f>
        <v>3.923</v>
      </c>
      <c r="P228" s="5">
        <f ca="1">MIN(INDEX(choosen!$D$13:$P$317,$D228,P$80)+NOT($G$1)*999999,INDEX(choosen!$T$13:$AF$317,$D228,P$80)+NOT($H$1)*999999,INDEX(choosen!$AJ$13:$AV$317,$D228,P$80)+NOT($I$1)*999999,INDEX(choosen!$AZ$13:$BL$317,$D228,P$80)+NOT($J$1)*999999)</f>
        <v>3.4466000000000001</v>
      </c>
      <c r="Q228" s="5">
        <f ca="1">MIN(INDEX(choosen!$D$13:$P$317,$D228,Q$80)+NOT($G$1)*999999,INDEX(choosen!$T$13:$AF$317,$D228,Q$80)+NOT($H$1)*999999,INDEX(choosen!$AJ$13:$AV$317,$D228,Q$80)+NOT($I$1)*999999,INDEX(choosen!$AZ$13:$BL$317,$D228,Q$80)+NOT($J$1)*999999)</f>
        <v>5.2091000000000003</v>
      </c>
      <c r="R228" s="5">
        <f ca="1">MIN(INDEX(choosen!$D$13:$P$317,$D228,R$80)+NOT($G$1)*999999,INDEX(choosen!$T$13:$AF$317,$D228,R$80)+NOT($H$1)*999999,INDEX(choosen!$AJ$13:$AV$317,$D228,R$80)+NOT($I$1)*999999,INDEX(choosen!$AZ$13:$BL$317,$D228,R$80)+NOT($J$1)*999999)</f>
        <v>82.183900000000023</v>
      </c>
      <c r="S228" s="6"/>
      <c r="T228" s="6"/>
      <c r="U228">
        <v>17</v>
      </c>
      <c r="V228">
        <v>3</v>
      </c>
      <c r="W228" s="3"/>
      <c r="X228" s="3"/>
    </row>
    <row r="229" spans="2:24" x14ac:dyDescent="0.25">
      <c r="B229" s="2">
        <v>17</v>
      </c>
      <c r="C229" s="2">
        <v>3</v>
      </c>
      <c r="D229" s="2">
        <f t="shared" si="39"/>
        <v>83</v>
      </c>
      <c r="E229" s="2" t="s">
        <v>133</v>
      </c>
      <c r="F229" s="5">
        <f ca="1">(INDEX(choosen!$D$13:$P$317,$D229,F$80)*$G$1+INDEX(choosen!$T$13:$AF$317,$D229,F$80)*$H$1+INDEX(choosen!$AJ$13:$AV$317,$D229,F$80)*$I$1+INDEX(choosen!$AZ$13:$BL$317,$D229,F$80)*$J$1)/$K$1</f>
        <v>10.550775</v>
      </c>
      <c r="G229" s="5">
        <f ca="1">(INDEX(choosen!$D$13:$P$317,$D229,G$80)*$G$1+INDEX(choosen!$T$13:$AF$317,$D229,G$80)*$H$1+INDEX(choosen!$AJ$13:$AV$317,$D229,G$80)*$I$1+INDEX(choosen!$AZ$13:$BL$317,$D229,G$80)*$J$1)/$K$1</f>
        <v>12.35295</v>
      </c>
      <c r="H229" s="5">
        <f ca="1">(INDEX(choosen!$D$13:$P$317,$D229,H$80)*$G$1+INDEX(choosen!$T$13:$AF$317,$D229,H$80)*$H$1+INDEX(choosen!$AJ$13:$AV$317,$D229,H$80)*$I$1+INDEX(choosen!$AZ$13:$BL$317,$D229,H$80)*$J$1)/$K$1</f>
        <v>12.831575000000001</v>
      </c>
      <c r="I229" s="5">
        <f ca="1">(INDEX(choosen!$D$13:$P$317,$D229,I$80)*$G$1+INDEX(choosen!$T$13:$AF$317,$D229,I$80)*$H$1+INDEX(choosen!$AJ$13:$AV$317,$D229,I$80)*$I$1+INDEX(choosen!$AZ$13:$BL$317,$D229,I$80)*$J$1)/$K$1</f>
        <v>10.080825000000001</v>
      </c>
      <c r="J229" s="5">
        <f ca="1">(INDEX(choosen!$D$13:$P$317,$D229,J$80)*$G$1+INDEX(choosen!$T$13:$AF$317,$D229,J$80)*$H$1+INDEX(choosen!$AJ$13:$AV$317,$D229,J$80)*$I$1+INDEX(choosen!$AZ$13:$BL$317,$D229,J$80)*$J$1)/$K$1</f>
        <v>8.3655749999999998</v>
      </c>
      <c r="K229" s="5">
        <f ca="1">(INDEX(choosen!$D$13:$P$317,$D229,K$80)*$G$1+INDEX(choosen!$T$13:$AF$317,$D229,K$80)*$H$1+INDEX(choosen!$AJ$13:$AV$317,$D229,K$80)*$I$1+INDEX(choosen!$AZ$13:$BL$317,$D229,K$80)*$J$1)/$K$1</f>
        <v>7.2903250000000011</v>
      </c>
      <c r="L229" s="5">
        <f ca="1">(INDEX(choosen!$D$13:$P$317,$D229,L$80)*$G$1+INDEX(choosen!$T$13:$AF$317,$D229,L$80)*$H$1+INDEX(choosen!$AJ$13:$AV$317,$D229,L$80)*$I$1+INDEX(choosen!$AZ$13:$BL$317,$D229,L$80)*$J$1)/$K$1</f>
        <v>6.9995250000000002</v>
      </c>
      <c r="M229" s="5">
        <f ca="1">(INDEX(choosen!$D$13:$P$317,$D229,M$80)*$G$1+INDEX(choosen!$T$13:$AF$317,$D229,M$80)*$H$1+INDEX(choosen!$AJ$13:$AV$317,$D229,M$80)*$I$1+INDEX(choosen!$AZ$13:$BL$317,$D229,M$80)*$J$1)/$K$1</f>
        <v>6.3854000000000006</v>
      </c>
      <c r="N229" s="5">
        <f ca="1">(INDEX(choosen!$D$13:$P$317,$D229,N$80)*$G$1+INDEX(choosen!$T$13:$AF$317,$D229,N$80)*$H$1+INDEX(choosen!$AJ$13:$AV$317,$D229,N$80)*$I$1+INDEX(choosen!$AZ$13:$BL$317,$D229,N$80)*$J$1)/$K$1</f>
        <v>5.6394250000000001</v>
      </c>
      <c r="O229" s="5">
        <f ca="1">(INDEX(choosen!$D$13:$P$317,$D229,O$80)*$G$1+INDEX(choosen!$T$13:$AF$317,$D229,O$80)*$H$1+INDEX(choosen!$AJ$13:$AV$317,$D229,O$80)*$I$1+INDEX(choosen!$AZ$13:$BL$317,$D229,O$80)*$J$1)/$K$1</f>
        <v>5.3376249999999992</v>
      </c>
      <c r="P229" s="5">
        <f ca="1">(INDEX(choosen!$D$13:$P$317,$D229,P$80)*$G$1+INDEX(choosen!$T$13:$AF$317,$D229,P$80)*$H$1+INDEX(choosen!$AJ$13:$AV$317,$D229,P$80)*$I$1+INDEX(choosen!$AZ$13:$BL$317,$D229,P$80)*$J$1)/$K$1</f>
        <v>4.9984000000000002</v>
      </c>
      <c r="Q229" s="5">
        <f ca="1">(INDEX(choosen!$D$13:$P$317,$D229,Q$80)*$G$1+INDEX(choosen!$T$13:$AF$317,$D229,Q$80)*$H$1+INDEX(choosen!$AJ$13:$AV$317,$D229,Q$80)*$I$1+INDEX(choosen!$AZ$13:$BL$317,$D229,Q$80)*$J$1)/$K$1</f>
        <v>6.53545</v>
      </c>
      <c r="R229" s="5">
        <f ca="1">(INDEX(choosen!$D$13:$P$317,$D229,R$80)*$G$1+INDEX(choosen!$T$13:$AF$317,$D229,R$80)*$H$1+INDEX(choosen!$AJ$13:$AV$317,$D229,R$80)*$I$1+INDEX(choosen!$AZ$13:$BL$317,$D229,R$80)*$J$1)/$K$1</f>
        <v>97.367850000000004</v>
      </c>
      <c r="S229" s="6"/>
      <c r="T229" s="6"/>
      <c r="U229">
        <v>17</v>
      </c>
      <c r="V229">
        <v>3</v>
      </c>
      <c r="W229" s="3"/>
      <c r="X229" s="3"/>
    </row>
    <row r="230" spans="2:24" x14ac:dyDescent="0.25">
      <c r="B230" s="2">
        <v>17</v>
      </c>
      <c r="C230" s="2">
        <v>3</v>
      </c>
      <c r="D230" s="2">
        <f t="shared" si="39"/>
        <v>83</v>
      </c>
      <c r="E230" s="2" t="s">
        <v>134</v>
      </c>
      <c r="F230" s="5">
        <f ca="1">MAX(INDEX(choosen!$D$13:$P$317,$D228,F$80)-NOT($G$1)*999999,INDEX(choosen!$T$13:$AF$317,$D228,F$80)-NOT($H$1)*999999,INDEX(choosen!$AJ$13:$AV$317,$D228,F$80)-NOT($I$1)*999999,INDEX(choosen!$AZ$13:$BL$317,$D228,F$80)-NOT($J$1)*999999)</f>
        <v>13.984999999999999</v>
      </c>
      <c r="G230" s="5">
        <f ca="1">MAX(INDEX(choosen!$D$13:$P$317,$D228,G$80)-NOT($G$1)*999999,INDEX(choosen!$T$13:$AF$317,$D228,G$80)-NOT($H$1)*999999,INDEX(choosen!$AJ$13:$AV$317,$D228,G$80)-NOT($I$1)*999999,INDEX(choosen!$AZ$13:$BL$317,$D228,G$80)-NOT($J$1)*999999)</f>
        <v>15.026</v>
      </c>
      <c r="H230" s="5">
        <f ca="1">MAX(INDEX(choosen!$D$13:$P$317,$D228,H$80)-NOT($G$1)*999999,INDEX(choosen!$T$13:$AF$317,$D228,H$80)-NOT($H$1)*999999,INDEX(choosen!$AJ$13:$AV$317,$D228,H$80)-NOT($I$1)*999999,INDEX(choosen!$AZ$13:$BL$317,$D228,H$80)-NOT($J$1)*999999)</f>
        <v>14.1744</v>
      </c>
      <c r="I230" s="5">
        <f ca="1">MAX(INDEX(choosen!$D$13:$P$317,$D228,I$80)-NOT($G$1)*999999,INDEX(choosen!$T$13:$AF$317,$D228,I$80)-NOT($H$1)*999999,INDEX(choosen!$AJ$13:$AV$317,$D228,I$80)-NOT($I$1)*999999,INDEX(choosen!$AZ$13:$BL$317,$D228,I$80)-NOT($J$1)*999999)</f>
        <v>10.4382</v>
      </c>
      <c r="J230" s="5">
        <f ca="1">MAX(INDEX(choosen!$D$13:$P$317,$D228,J$80)-NOT($G$1)*999999,INDEX(choosen!$T$13:$AF$317,$D228,J$80)-NOT($H$1)*999999,INDEX(choosen!$AJ$13:$AV$317,$D228,J$80)-NOT($I$1)*999999,INDEX(choosen!$AZ$13:$BL$317,$D228,J$80)-NOT($J$1)*999999)</f>
        <v>8.9727999999999994</v>
      </c>
      <c r="K230" s="5">
        <f ca="1">MAX(INDEX(choosen!$D$13:$P$317,$D228,K$80)-NOT($G$1)*999999,INDEX(choosen!$T$13:$AF$317,$D228,K$80)-NOT($H$1)*999999,INDEX(choosen!$AJ$13:$AV$317,$D228,K$80)-NOT($I$1)*999999,INDEX(choosen!$AZ$13:$BL$317,$D228,K$80)-NOT($J$1)*999999)</f>
        <v>7.8884999999999996</v>
      </c>
      <c r="L230" s="5">
        <f ca="1">MAX(INDEX(choosen!$D$13:$P$317,$D228,L$80)-NOT($G$1)*999999,INDEX(choosen!$T$13:$AF$317,$D228,L$80)-NOT($H$1)*999999,INDEX(choosen!$AJ$13:$AV$317,$D228,L$80)-NOT($I$1)*999999,INDEX(choosen!$AZ$13:$BL$317,$D228,L$80)-NOT($J$1)*999999)</f>
        <v>7.5235000000000003</v>
      </c>
      <c r="M230" s="5">
        <f ca="1">MAX(INDEX(choosen!$D$13:$P$317,$D228,M$80)-NOT($G$1)*999999,INDEX(choosen!$T$13:$AF$317,$D228,M$80)-NOT($H$1)*999999,INDEX(choosen!$AJ$13:$AV$317,$D228,M$80)-NOT($I$1)*999999,INDEX(choosen!$AZ$13:$BL$317,$D228,M$80)-NOT($J$1)*999999)</f>
        <v>7.0974000000000004</v>
      </c>
      <c r="N230" s="5">
        <f ca="1">MAX(INDEX(choosen!$D$13:$P$317,$D228,N$80)-NOT($G$1)*999999,INDEX(choosen!$T$13:$AF$317,$D228,N$80)-NOT($H$1)*999999,INDEX(choosen!$AJ$13:$AV$317,$D228,N$80)-NOT($I$1)*999999,INDEX(choosen!$AZ$13:$BL$317,$D228,N$80)-NOT($J$1)*999999)</f>
        <v>6.4080000000000004</v>
      </c>
      <c r="O230" s="5">
        <f ca="1">MAX(INDEX(choosen!$D$13:$P$317,$D228,O$80)-NOT($G$1)*999999,INDEX(choosen!$T$13:$AF$317,$D228,O$80)-NOT($H$1)*999999,INDEX(choosen!$AJ$13:$AV$317,$D228,O$80)-NOT($I$1)*999999,INDEX(choosen!$AZ$13:$BL$317,$D228,O$80)-NOT($J$1)*999999)</f>
        <v>6.0993000000000004</v>
      </c>
      <c r="P230" s="5">
        <f ca="1">MAX(INDEX(choosen!$D$13:$P$317,$D228,P$80)-NOT($G$1)*999999,INDEX(choosen!$T$13:$AF$317,$D228,P$80)-NOT($H$1)*999999,INDEX(choosen!$AJ$13:$AV$317,$D228,P$80)-NOT($I$1)*999999,INDEX(choosen!$AZ$13:$BL$317,$D228,P$80)-NOT($J$1)*999999)</f>
        <v>5.9368999999999996</v>
      </c>
      <c r="Q230" s="5">
        <f ca="1">MAX(INDEX(choosen!$D$13:$P$317,$D228,Q$80)-NOT($G$1)*999999,INDEX(choosen!$T$13:$AF$317,$D228,Q$80)-NOT($H$1)*999999,INDEX(choosen!$AJ$13:$AV$317,$D228,Q$80)-NOT($I$1)*999999,INDEX(choosen!$AZ$13:$BL$317,$D228,Q$80)-NOT($J$1)*999999)</f>
        <v>8.1659000000000006</v>
      </c>
      <c r="R230" s="5">
        <f ca="1">MAX(INDEX(choosen!$D$13:$P$317,$D228,R$80)-NOT($G$1)*999999,INDEX(choosen!$T$13:$AF$317,$D228,R$80)-NOT($H$1)*999999,INDEX(choosen!$AJ$13:$AV$317,$D228,R$80)-NOT($I$1)*999999,INDEX(choosen!$AZ$13:$BL$317,$D228,R$80)-NOT($J$1)*999999)</f>
        <v>111.14849999999998</v>
      </c>
      <c r="S230" s="6"/>
      <c r="T230" s="6"/>
      <c r="U230">
        <v>17</v>
      </c>
      <c r="V230">
        <v>3</v>
      </c>
      <c r="W230" s="3"/>
      <c r="X230" s="3"/>
    </row>
    <row r="231" spans="2:24" x14ac:dyDescent="0.25">
      <c r="B231" s="2">
        <v>17</v>
      </c>
      <c r="C231" s="2">
        <f>$C$45</f>
        <v>5</v>
      </c>
      <c r="D231" s="2">
        <f t="shared" si="39"/>
        <v>85</v>
      </c>
      <c r="E231" s="2" t="str">
        <f>CONCATENATE(INDEX($C$39:$C$43,C231), " Min")</f>
        <v>2050 Min</v>
      </c>
      <c r="F231" s="5">
        <f ca="1">MIN(INDEX(choosen!$D$13:$P$317,$D231,F$80)+NOT($G$1)*999999,INDEX(choosen!$T$13:$AF$317,$D231,F$80)+NOT($H$1)*999999,INDEX(choosen!$AJ$13:$AV$317,$D231,F$80)+NOT($I$1)*999999,INDEX(choosen!$AZ$13:$BL$317,$D231,F$80)+NOT($J$1)*999999)</f>
        <v>6.3841000000000001</v>
      </c>
      <c r="G231" s="5">
        <f ca="1">MIN(INDEX(choosen!$D$13:$P$317,$D231,G$80)+NOT($G$1)*999999,INDEX(choosen!$T$13:$AF$317,$D231,G$80)+NOT($H$1)*999999,INDEX(choosen!$AJ$13:$AV$317,$D231,G$80)+NOT($I$1)*999999,INDEX(choosen!$AZ$13:$BL$317,$D231,G$80)+NOT($J$1)*999999)</f>
        <v>8.5266999999999999</v>
      </c>
      <c r="H231" s="5">
        <f ca="1">MIN(INDEX(choosen!$D$13:$P$317,$D231,H$80)+NOT($G$1)*999999,INDEX(choosen!$T$13:$AF$317,$D231,H$80)+NOT($H$1)*999999,INDEX(choosen!$AJ$13:$AV$317,$D231,H$80)+NOT($I$1)*999999,INDEX(choosen!$AZ$13:$BL$317,$D231,H$80)+NOT($J$1)*999999)</f>
        <v>8.8773999999999997</v>
      </c>
      <c r="I231" s="5">
        <f ca="1">MIN(INDEX(choosen!$D$13:$P$317,$D231,I$80)+NOT($G$1)*999999,INDEX(choosen!$T$13:$AF$317,$D231,I$80)+NOT($H$1)*999999,INDEX(choosen!$AJ$13:$AV$317,$D231,I$80)+NOT($I$1)*999999,INDEX(choosen!$AZ$13:$BL$317,$D231,I$80)+NOT($J$1)*999999)</f>
        <v>7.0590999999999999</v>
      </c>
      <c r="J231" s="5">
        <f ca="1">MIN(INDEX(choosen!$D$13:$P$317,$D231,J$80)+NOT($G$1)*999999,INDEX(choosen!$T$13:$AF$317,$D231,J$80)+NOT($H$1)*999999,INDEX(choosen!$AJ$13:$AV$317,$D231,J$80)+NOT($I$1)*999999,INDEX(choosen!$AZ$13:$BL$317,$D231,J$80)+NOT($J$1)*999999)</f>
        <v>6.5072999999999999</v>
      </c>
      <c r="K231" s="5">
        <f ca="1">MIN(INDEX(choosen!$D$13:$P$317,$D231,K$80)+NOT($G$1)*999999,INDEX(choosen!$T$13:$AF$317,$D231,K$80)+NOT($H$1)*999999,INDEX(choosen!$AJ$13:$AV$317,$D231,K$80)+NOT($I$1)*999999,INDEX(choosen!$AZ$13:$BL$317,$D231,K$80)+NOT($J$1)*999999)</f>
        <v>5.8121999999999998</v>
      </c>
      <c r="L231" s="5">
        <f ca="1">MIN(INDEX(choosen!$D$13:$P$317,$D231,L$80)+NOT($G$1)*999999,INDEX(choosen!$T$13:$AF$317,$D231,L$80)+NOT($H$1)*999999,INDEX(choosen!$AJ$13:$AV$317,$D231,L$80)+NOT($I$1)*999999,INDEX(choosen!$AZ$13:$BL$317,$D231,L$80)+NOT($J$1)*999999)</f>
        <v>5.4931999999999999</v>
      </c>
      <c r="M231" s="5">
        <f ca="1">MIN(INDEX(choosen!$D$13:$P$317,$D231,M$80)+NOT($G$1)*999999,INDEX(choosen!$T$13:$AF$317,$D231,M$80)+NOT($H$1)*999999,INDEX(choosen!$AJ$13:$AV$317,$D231,M$80)+NOT($I$1)*999999,INDEX(choosen!$AZ$13:$BL$317,$D231,M$80)+NOT($J$1)*999999)</f>
        <v>4.8952</v>
      </c>
      <c r="N231" s="5">
        <f ca="1">MIN(INDEX(choosen!$D$13:$P$317,$D231,N$80)+NOT($G$1)*999999,INDEX(choosen!$T$13:$AF$317,$D231,N$80)+NOT($H$1)*999999,INDEX(choosen!$AJ$13:$AV$317,$D231,N$80)+NOT($I$1)*999999,INDEX(choosen!$AZ$13:$BL$317,$D231,N$80)+NOT($J$1)*999999)</f>
        <v>4.1196000000000002</v>
      </c>
      <c r="O231" s="5">
        <f ca="1">MIN(INDEX(choosen!$D$13:$P$317,$D231,O$80)+NOT($G$1)*999999,INDEX(choosen!$T$13:$AF$317,$D231,O$80)+NOT($H$1)*999999,INDEX(choosen!$AJ$13:$AV$317,$D231,O$80)+NOT($I$1)*999999,INDEX(choosen!$AZ$13:$BL$317,$D231,O$80)+NOT($J$1)*999999)</f>
        <v>3.5225</v>
      </c>
      <c r="P231" s="5">
        <f ca="1">MIN(INDEX(choosen!$D$13:$P$317,$D231,P$80)+NOT($G$1)*999999,INDEX(choosen!$T$13:$AF$317,$D231,P$80)+NOT($H$1)*999999,INDEX(choosen!$AJ$13:$AV$317,$D231,P$80)+NOT($I$1)*999999,INDEX(choosen!$AZ$13:$BL$317,$D231,P$80)+NOT($J$1)*999999)</f>
        <v>2.8643000000000001</v>
      </c>
      <c r="Q231" s="5">
        <f ca="1">MIN(INDEX(choosen!$D$13:$P$317,$D231,Q$80)+NOT($G$1)*999999,INDEX(choosen!$T$13:$AF$317,$D231,Q$80)+NOT($H$1)*999999,INDEX(choosen!$AJ$13:$AV$317,$D231,Q$80)+NOT($I$1)*999999,INDEX(choosen!$AZ$13:$BL$317,$D231,Q$80)+NOT($J$1)*999999)</f>
        <v>3.9590999999999998</v>
      </c>
      <c r="R231" s="5">
        <f ca="1">MIN(INDEX(choosen!$D$13:$P$317,$D231,R$80)+NOT($G$1)*999999,INDEX(choosen!$T$13:$AF$317,$D231,R$80)+NOT($H$1)*999999,INDEX(choosen!$AJ$13:$AV$317,$D231,R$80)+NOT($I$1)*999999,INDEX(choosen!$AZ$13:$BL$317,$D231,R$80)+NOT($J$1)*999999)</f>
        <v>68.020700000000005</v>
      </c>
      <c r="S231" s="6">
        <f ca="1">100*R231/R225</f>
        <v>110.50645291258351</v>
      </c>
      <c r="T231" s="6"/>
      <c r="U231">
        <v>17</v>
      </c>
      <c r="V231">
        <v>5</v>
      </c>
      <c r="W231" s="3"/>
      <c r="X231" s="3"/>
    </row>
    <row r="232" spans="2:24" x14ac:dyDescent="0.25">
      <c r="B232" s="2">
        <v>17</v>
      </c>
      <c r="C232" s="2">
        <f t="shared" ref="C232:C233" si="44">$C$45</f>
        <v>5</v>
      </c>
      <c r="D232" s="2">
        <f t="shared" si="39"/>
        <v>85</v>
      </c>
      <c r="E232" s="2" t="str">
        <f t="shared" ref="E232" si="45">CONCATENATE(INDEX($C$39:$C$43,C232), " Average")</f>
        <v>2050 Average</v>
      </c>
      <c r="F232" s="5">
        <f ca="1">(INDEX(choosen!$D$13:$P$317,$D232,F$80)*$G$1+INDEX(choosen!$T$13:$AF$317,$D232,F$80)*$H$1+INDEX(choosen!$AJ$13:$AV$317,$D232,F$80)*$I$1+INDEX(choosen!$AZ$13:$BL$317,$D232,F$80)*$J$1)/$K$1</f>
        <v>9.6518249999999988</v>
      </c>
      <c r="G232" s="5">
        <f ca="1">(INDEX(choosen!$D$13:$P$317,$D232,G$80)*$G$1+INDEX(choosen!$T$13:$AF$317,$D232,G$80)*$H$1+INDEX(choosen!$AJ$13:$AV$317,$D232,G$80)*$I$1+INDEX(choosen!$AZ$13:$BL$317,$D232,G$80)*$J$1)/$K$1</f>
        <v>12.575075</v>
      </c>
      <c r="H232" s="5">
        <f ca="1">(INDEX(choosen!$D$13:$P$317,$D232,H$80)*$G$1+INDEX(choosen!$T$13:$AF$317,$D232,H$80)*$H$1+INDEX(choosen!$AJ$13:$AV$317,$D232,H$80)*$I$1+INDEX(choosen!$AZ$13:$BL$317,$D232,H$80)*$J$1)/$K$1</f>
        <v>13.448275000000001</v>
      </c>
      <c r="I232" s="5">
        <f ca="1">(INDEX(choosen!$D$13:$P$317,$D232,I$80)*$G$1+INDEX(choosen!$T$13:$AF$317,$D232,I$80)*$H$1+INDEX(choosen!$AJ$13:$AV$317,$D232,I$80)*$I$1+INDEX(choosen!$AZ$13:$BL$317,$D232,I$80)*$J$1)/$K$1</f>
        <v>9.0236250000000009</v>
      </c>
      <c r="J232" s="5">
        <f ca="1">(INDEX(choosen!$D$13:$P$317,$D232,J$80)*$G$1+INDEX(choosen!$T$13:$AF$317,$D232,J$80)*$H$1+INDEX(choosen!$AJ$13:$AV$317,$D232,J$80)*$I$1+INDEX(choosen!$AZ$13:$BL$317,$D232,J$80)*$J$1)/$K$1</f>
        <v>7.6889500000000002</v>
      </c>
      <c r="K232" s="5">
        <f ca="1">(INDEX(choosen!$D$13:$P$317,$D232,K$80)*$G$1+INDEX(choosen!$T$13:$AF$317,$D232,K$80)*$H$1+INDEX(choosen!$AJ$13:$AV$317,$D232,K$80)*$I$1+INDEX(choosen!$AZ$13:$BL$317,$D232,K$80)*$J$1)/$K$1</f>
        <v>6.8523249999999996</v>
      </c>
      <c r="L232" s="5">
        <f ca="1">(INDEX(choosen!$D$13:$P$317,$D232,L$80)*$G$1+INDEX(choosen!$T$13:$AF$317,$D232,L$80)*$H$1+INDEX(choosen!$AJ$13:$AV$317,$D232,L$80)*$I$1+INDEX(choosen!$AZ$13:$BL$317,$D232,L$80)*$J$1)/$K$1</f>
        <v>6.6533750000000005</v>
      </c>
      <c r="M232" s="5">
        <f ca="1">(INDEX(choosen!$D$13:$P$317,$D232,M$80)*$G$1+INDEX(choosen!$T$13:$AF$317,$D232,M$80)*$H$1+INDEX(choosen!$AJ$13:$AV$317,$D232,M$80)*$I$1+INDEX(choosen!$AZ$13:$BL$317,$D232,M$80)*$J$1)/$K$1</f>
        <v>6.1071749999999998</v>
      </c>
      <c r="N232" s="5">
        <f ca="1">(INDEX(choosen!$D$13:$P$317,$D232,N$80)*$G$1+INDEX(choosen!$T$13:$AF$317,$D232,N$80)*$H$1+INDEX(choosen!$AJ$13:$AV$317,$D232,N$80)*$I$1+INDEX(choosen!$AZ$13:$BL$317,$D232,N$80)*$J$1)/$K$1</f>
        <v>5.2800250000000002</v>
      </c>
      <c r="O232" s="5">
        <f ca="1">(INDEX(choosen!$D$13:$P$317,$D232,O$80)*$G$1+INDEX(choosen!$T$13:$AF$317,$D232,O$80)*$H$1+INDEX(choosen!$AJ$13:$AV$317,$D232,O$80)*$I$1+INDEX(choosen!$AZ$13:$BL$317,$D232,O$80)*$J$1)/$K$1</f>
        <v>4.7388750000000002</v>
      </c>
      <c r="P232" s="5">
        <f ca="1">(INDEX(choosen!$D$13:$P$317,$D232,P$80)*$G$1+INDEX(choosen!$T$13:$AF$317,$D232,P$80)*$H$1+INDEX(choosen!$AJ$13:$AV$317,$D232,P$80)*$I$1+INDEX(choosen!$AZ$13:$BL$317,$D232,P$80)*$J$1)/$K$1</f>
        <v>4.0992499999999996</v>
      </c>
      <c r="Q232" s="5">
        <f ca="1">(INDEX(choosen!$D$13:$P$317,$D232,Q$80)*$G$1+INDEX(choosen!$T$13:$AF$317,$D232,Q$80)*$H$1+INDEX(choosen!$AJ$13:$AV$317,$D232,Q$80)*$I$1+INDEX(choosen!$AZ$13:$BL$317,$D232,Q$80)*$J$1)/$K$1</f>
        <v>5.9119250000000001</v>
      </c>
      <c r="R232" s="5">
        <f ca="1">(INDEX(choosen!$D$13:$P$317,$D232,R$80)*$G$1+INDEX(choosen!$T$13:$AF$317,$D232,R$80)*$H$1+INDEX(choosen!$AJ$13:$AV$317,$D232,R$80)*$I$1+INDEX(choosen!$AZ$13:$BL$317,$D232,R$80)*$J$1)/$K$1</f>
        <v>92.030699999999996</v>
      </c>
      <c r="S232" s="7">
        <f ca="1">100*R232/R226</f>
        <v>103.26068693136155</v>
      </c>
      <c r="T232" s="7"/>
      <c r="U232">
        <v>17</v>
      </c>
      <c r="V232">
        <v>5</v>
      </c>
      <c r="W232" s="3"/>
      <c r="X232" s="3"/>
    </row>
    <row r="233" spans="2:24" x14ac:dyDescent="0.25">
      <c r="B233" s="2">
        <v>17</v>
      </c>
      <c r="C233" s="2">
        <f t="shared" si="44"/>
        <v>5</v>
      </c>
      <c r="D233" s="2">
        <f t="shared" si="39"/>
        <v>85</v>
      </c>
      <c r="E233" s="2" t="str">
        <f>CONCATENATE(INDEX($C$39:$C$43,C233), " Max")</f>
        <v>2050 Max</v>
      </c>
      <c r="F233" s="5">
        <f ca="1">MAX(INDEX(choosen!$D$13:$P$317,$D231,F$80)-NOT($G$1)*999999,INDEX(choosen!$T$13:$AF$317,$D231,F$80)-NOT($H$1)*999999,INDEX(choosen!$AJ$13:$AV$317,$D231,F$80)-NOT($I$1)*999999,INDEX(choosen!$AZ$13:$BL$317,$D231,F$80)-NOT($J$1)*999999)</f>
        <v>11.869899999999999</v>
      </c>
      <c r="G233" s="5">
        <f ca="1">MAX(INDEX(choosen!$D$13:$P$317,$D231,G$80)-NOT($G$1)*999999,INDEX(choosen!$T$13:$AF$317,$D231,G$80)-NOT($H$1)*999999,INDEX(choosen!$AJ$13:$AV$317,$D231,G$80)-NOT($I$1)*999999,INDEX(choosen!$AZ$13:$BL$317,$D231,G$80)-NOT($J$1)*999999)</f>
        <v>17.184200000000001</v>
      </c>
      <c r="H233" s="5">
        <f ca="1">MAX(INDEX(choosen!$D$13:$P$317,$D231,H$80)-NOT($G$1)*999999,INDEX(choosen!$T$13:$AF$317,$D231,H$80)-NOT($H$1)*999999,INDEX(choosen!$AJ$13:$AV$317,$D231,H$80)-NOT($I$1)*999999,INDEX(choosen!$AZ$13:$BL$317,$D231,H$80)-NOT($J$1)*999999)</f>
        <v>19.9057</v>
      </c>
      <c r="I233" s="5">
        <f ca="1">MAX(INDEX(choosen!$D$13:$P$317,$D231,I$80)-NOT($G$1)*999999,INDEX(choosen!$T$13:$AF$317,$D231,I$80)-NOT($H$1)*999999,INDEX(choosen!$AJ$13:$AV$317,$D231,I$80)-NOT($I$1)*999999,INDEX(choosen!$AZ$13:$BL$317,$D231,I$80)-NOT($J$1)*999999)</f>
        <v>10.4336</v>
      </c>
      <c r="J233" s="5">
        <f ca="1">MAX(INDEX(choosen!$D$13:$P$317,$D231,J$80)-NOT($G$1)*999999,INDEX(choosen!$T$13:$AF$317,$D231,J$80)-NOT($H$1)*999999,INDEX(choosen!$AJ$13:$AV$317,$D231,J$80)-NOT($I$1)*999999,INDEX(choosen!$AZ$13:$BL$317,$D231,J$80)-NOT($J$1)*999999)</f>
        <v>8.8497000000000003</v>
      </c>
      <c r="K233" s="5">
        <f ca="1">MAX(INDEX(choosen!$D$13:$P$317,$D231,K$80)-NOT($G$1)*999999,INDEX(choosen!$T$13:$AF$317,$D231,K$80)-NOT($H$1)*999999,INDEX(choosen!$AJ$13:$AV$317,$D231,K$80)-NOT($I$1)*999999,INDEX(choosen!$AZ$13:$BL$317,$D231,K$80)-NOT($J$1)*999999)</f>
        <v>7.7432999999999996</v>
      </c>
      <c r="L233" s="5">
        <f ca="1">MAX(INDEX(choosen!$D$13:$P$317,$D231,L$80)-NOT($G$1)*999999,INDEX(choosen!$T$13:$AF$317,$D231,L$80)-NOT($H$1)*999999,INDEX(choosen!$AJ$13:$AV$317,$D231,L$80)-NOT($I$1)*999999,INDEX(choosen!$AZ$13:$BL$317,$D231,L$80)-NOT($J$1)*999999)</f>
        <v>7.5091999999999999</v>
      </c>
      <c r="M233" s="5">
        <f ca="1">MAX(INDEX(choosen!$D$13:$P$317,$D231,M$80)-NOT($G$1)*999999,INDEX(choosen!$T$13:$AF$317,$D231,M$80)-NOT($H$1)*999999,INDEX(choosen!$AJ$13:$AV$317,$D231,M$80)-NOT($I$1)*999999,INDEX(choosen!$AZ$13:$BL$317,$D231,M$80)-NOT($J$1)*999999)</f>
        <v>6.9459</v>
      </c>
      <c r="N233" s="5">
        <f ca="1">MAX(INDEX(choosen!$D$13:$P$317,$D231,N$80)-NOT($G$1)*999999,INDEX(choosen!$T$13:$AF$317,$D231,N$80)-NOT($H$1)*999999,INDEX(choosen!$AJ$13:$AV$317,$D231,N$80)-NOT($I$1)*999999,INDEX(choosen!$AZ$13:$BL$317,$D231,N$80)-NOT($J$1)*999999)</f>
        <v>6.1078000000000001</v>
      </c>
      <c r="O233" s="5">
        <f ca="1">MAX(INDEX(choosen!$D$13:$P$317,$D231,O$80)-NOT($G$1)*999999,INDEX(choosen!$T$13:$AF$317,$D231,O$80)-NOT($H$1)*999999,INDEX(choosen!$AJ$13:$AV$317,$D231,O$80)-NOT($I$1)*999999,INDEX(choosen!$AZ$13:$BL$317,$D231,O$80)-NOT($J$1)*999999)</f>
        <v>5.6787000000000001</v>
      </c>
      <c r="P233" s="5">
        <f ca="1">MAX(INDEX(choosen!$D$13:$P$317,$D231,P$80)-NOT($G$1)*999999,INDEX(choosen!$T$13:$AF$317,$D231,P$80)-NOT($H$1)*999999,INDEX(choosen!$AJ$13:$AV$317,$D231,P$80)-NOT($I$1)*999999,INDEX(choosen!$AZ$13:$BL$317,$D231,P$80)-NOT($J$1)*999999)</f>
        <v>5.1862000000000004</v>
      </c>
      <c r="Q233" s="5">
        <f ca="1">MAX(INDEX(choosen!$D$13:$P$317,$D231,Q$80)-NOT($G$1)*999999,INDEX(choosen!$T$13:$AF$317,$D231,Q$80)-NOT($H$1)*999999,INDEX(choosen!$AJ$13:$AV$317,$D231,Q$80)-NOT($I$1)*999999,INDEX(choosen!$AZ$13:$BL$317,$D231,Q$80)-NOT($J$1)*999999)</f>
        <v>8.5161999999999995</v>
      </c>
      <c r="R233" s="5">
        <f ca="1">MAX(INDEX(choosen!$D$13:$P$317,$D231,R$80)-NOT($G$1)*999999,INDEX(choosen!$T$13:$AF$317,$D231,R$80)-NOT($H$1)*999999,INDEX(choosen!$AJ$13:$AV$317,$D231,R$80)-NOT($I$1)*999999,INDEX(choosen!$AZ$13:$BL$317,$D231,R$80)-NOT($J$1)*999999)</f>
        <v>110.65529999999998</v>
      </c>
      <c r="S233" s="6">
        <f ca="1">100*R233/R227</f>
        <v>104.2474196113307</v>
      </c>
      <c r="T233" s="6"/>
      <c r="U233">
        <v>17</v>
      </c>
      <c r="V233">
        <v>5</v>
      </c>
      <c r="W233" s="3"/>
      <c r="X233" s="3"/>
    </row>
    <row r="234" spans="2:24" x14ac:dyDescent="0.25">
      <c r="B234" s="2">
        <v>18</v>
      </c>
      <c r="C234" s="2">
        <v>1</v>
      </c>
      <c r="D234" s="2">
        <f t="shared" si="39"/>
        <v>86</v>
      </c>
      <c r="E234" s="2" t="s">
        <v>130</v>
      </c>
      <c r="F234" s="5">
        <f ca="1">MIN(INDEX(choosen!$D$13:$P$317,$D234,F$80)+NOT($G$1)*999999,INDEX(choosen!$T$13:$AF$317,$D234,F$80)+NOT($H$1)*999999,INDEX(choosen!$AJ$13:$AV$317,$D234,F$80)+NOT($I$1)*999999,INDEX(choosen!$AZ$13:$BL$317,$D234,F$80)+NOT($J$1)*999999)</f>
        <v>2.1183999999999998</v>
      </c>
      <c r="G234" s="5">
        <f ca="1">MIN(INDEX(choosen!$D$13:$P$317,$D234,G$80)+NOT($G$1)*999999,INDEX(choosen!$T$13:$AF$317,$D234,G$80)+NOT($H$1)*999999,INDEX(choosen!$AJ$13:$AV$317,$D234,G$80)+NOT($I$1)*999999,INDEX(choosen!$AZ$13:$BL$317,$D234,G$80)+NOT($J$1)*999999)</f>
        <v>2.3149000000000002</v>
      </c>
      <c r="H234" s="5">
        <f ca="1">MIN(INDEX(choosen!$D$13:$P$317,$D234,H$80)+NOT($G$1)*999999,INDEX(choosen!$T$13:$AF$317,$D234,H$80)+NOT($H$1)*999999,INDEX(choosen!$AJ$13:$AV$317,$D234,H$80)+NOT($I$1)*999999,INDEX(choosen!$AZ$13:$BL$317,$D234,H$80)+NOT($J$1)*999999)</f>
        <v>1.2179</v>
      </c>
      <c r="I234" s="5">
        <f ca="1">MIN(INDEX(choosen!$D$13:$P$317,$D234,I$80)+NOT($G$1)*999999,INDEX(choosen!$T$13:$AF$317,$D234,I$80)+NOT($H$1)*999999,INDEX(choosen!$AJ$13:$AV$317,$D234,I$80)+NOT($I$1)*999999,INDEX(choosen!$AZ$13:$BL$317,$D234,I$80)+NOT($J$1)*999999)</f>
        <v>0.1484</v>
      </c>
      <c r="J234" s="5">
        <f ca="1">MIN(INDEX(choosen!$D$13:$P$317,$D234,J$80)+NOT($G$1)*999999,INDEX(choosen!$T$13:$AF$317,$D234,J$80)+NOT($H$1)*999999,INDEX(choosen!$AJ$13:$AV$317,$D234,J$80)+NOT($I$1)*999999,INDEX(choosen!$AZ$13:$BL$317,$D234,J$80)+NOT($J$1)*999999)</f>
        <v>5.7099999999999998E-2</v>
      </c>
      <c r="K234" s="5">
        <f ca="1">MIN(INDEX(choosen!$D$13:$P$317,$D234,K$80)+NOT($G$1)*999999,INDEX(choosen!$T$13:$AF$317,$D234,K$80)+NOT($H$1)*999999,INDEX(choosen!$AJ$13:$AV$317,$D234,K$80)+NOT($I$1)*999999,INDEX(choosen!$AZ$13:$BL$317,$D234,K$80)+NOT($J$1)*999999)</f>
        <v>2.6800000000000001E-2</v>
      </c>
      <c r="L234" s="5">
        <f ca="1">MIN(INDEX(choosen!$D$13:$P$317,$D234,L$80)+NOT($G$1)*999999,INDEX(choosen!$T$13:$AF$317,$D234,L$80)+NOT($H$1)*999999,INDEX(choosen!$AJ$13:$AV$317,$D234,L$80)+NOT($I$1)*999999,INDEX(choosen!$AZ$13:$BL$317,$D234,L$80)+NOT($J$1)*999999)</f>
        <v>1.7000000000000001E-2</v>
      </c>
      <c r="M234" s="5">
        <f ca="1">MIN(INDEX(choosen!$D$13:$P$317,$D234,M$80)+NOT($G$1)*999999,INDEX(choosen!$T$13:$AF$317,$D234,M$80)+NOT($H$1)*999999,INDEX(choosen!$AJ$13:$AV$317,$D234,M$80)+NOT($I$1)*999999,INDEX(choosen!$AZ$13:$BL$317,$D234,M$80)+NOT($J$1)*999999)</f>
        <v>8.3000000000000001E-3</v>
      </c>
      <c r="N234" s="5">
        <f ca="1">MIN(INDEX(choosen!$D$13:$P$317,$D234,N$80)+NOT($G$1)*999999,INDEX(choosen!$T$13:$AF$317,$D234,N$80)+NOT($H$1)*999999,INDEX(choosen!$AJ$13:$AV$317,$D234,N$80)+NOT($I$1)*999999,INDEX(choosen!$AZ$13:$BL$317,$D234,N$80)+NOT($J$1)*999999)</f>
        <v>2.8E-3</v>
      </c>
      <c r="O234" s="5">
        <f ca="1">MIN(INDEX(choosen!$D$13:$P$317,$D234,O$80)+NOT($G$1)*999999,INDEX(choosen!$T$13:$AF$317,$D234,O$80)+NOT($H$1)*999999,INDEX(choosen!$AJ$13:$AV$317,$D234,O$80)+NOT($I$1)*999999,INDEX(choosen!$AZ$13:$BL$317,$D234,O$80)+NOT($J$1)*999999)</f>
        <v>1E-3</v>
      </c>
      <c r="P234" s="5">
        <f ca="1">MIN(INDEX(choosen!$D$13:$P$317,$D234,P$80)+NOT($G$1)*999999,INDEX(choosen!$T$13:$AF$317,$D234,P$80)+NOT($H$1)*999999,INDEX(choosen!$AJ$13:$AV$317,$D234,P$80)+NOT($I$1)*999999,INDEX(choosen!$AZ$13:$BL$317,$D234,P$80)+NOT($J$1)*999999)</f>
        <v>7.7499999999999999E-2</v>
      </c>
      <c r="Q234" s="5">
        <f ca="1">MIN(INDEX(choosen!$D$13:$P$317,$D234,Q$80)+NOT($G$1)*999999,INDEX(choosen!$T$13:$AF$317,$D234,Q$80)+NOT($H$1)*999999,INDEX(choosen!$AJ$13:$AV$317,$D234,Q$80)+NOT($I$1)*999999,INDEX(choosen!$AZ$13:$BL$317,$D234,Q$80)+NOT($J$1)*999999)</f>
        <v>1.0854999999999999</v>
      </c>
      <c r="R234" s="5">
        <f ca="1">MIN(INDEX(choosen!$D$13:$P$317,$D234,R$80)+NOT($G$1)*999999,INDEX(choosen!$T$13:$AF$317,$D234,R$80)+NOT($H$1)*999999,INDEX(choosen!$AJ$13:$AV$317,$D234,R$80)+NOT($I$1)*999999,INDEX(choosen!$AZ$13:$BL$317,$D234,R$80)+NOT($J$1)*999999)</f>
        <v>8.5786000000000016</v>
      </c>
      <c r="S234" s="6"/>
      <c r="T234" s="6"/>
      <c r="U234">
        <v>18</v>
      </c>
      <c r="V234">
        <v>1</v>
      </c>
      <c r="W234" s="3"/>
      <c r="X234" s="3"/>
    </row>
    <row r="235" spans="2:24" x14ac:dyDescent="0.25">
      <c r="B235" s="2">
        <v>18</v>
      </c>
      <c r="C235" s="2">
        <v>1</v>
      </c>
      <c r="D235" s="2">
        <f t="shared" si="39"/>
        <v>86</v>
      </c>
      <c r="E235" s="2" t="s">
        <v>125</v>
      </c>
      <c r="F235" s="5">
        <f ca="1">(INDEX(choosen!$D$13:$P$317,$D235,F$80)*$G$1+INDEX(choosen!$T$13:$AF$317,$D235,F$80)*$H$1+INDEX(choosen!$AJ$13:$AV$317,$D235,F$80)*$I$1+INDEX(choosen!$AZ$13:$BL$317,$D235,F$80)*$J$1)/$K$1</f>
        <v>3.1682999999999999</v>
      </c>
      <c r="G235" s="5">
        <f ca="1">(INDEX(choosen!$D$13:$P$317,$D235,G$80)*$G$1+INDEX(choosen!$T$13:$AF$317,$D235,G$80)*$H$1+INDEX(choosen!$AJ$13:$AV$317,$D235,G$80)*$I$1+INDEX(choosen!$AZ$13:$BL$317,$D235,G$80)*$J$1)/$K$1</f>
        <v>2.6586499999999997</v>
      </c>
      <c r="H235" s="5">
        <f ca="1">(INDEX(choosen!$D$13:$P$317,$D235,H$80)*$G$1+INDEX(choosen!$T$13:$AF$317,$D235,H$80)*$H$1+INDEX(choosen!$AJ$13:$AV$317,$D235,H$80)*$I$1+INDEX(choosen!$AZ$13:$BL$317,$D235,H$80)*$J$1)/$K$1</f>
        <v>2.0199249999999997</v>
      </c>
      <c r="I235" s="5">
        <f ca="1">(INDEX(choosen!$D$13:$P$317,$D235,I$80)*$G$1+INDEX(choosen!$T$13:$AF$317,$D235,I$80)*$H$1+INDEX(choosen!$AJ$13:$AV$317,$D235,I$80)*$I$1+INDEX(choosen!$AZ$13:$BL$317,$D235,I$80)*$J$1)/$K$1</f>
        <v>0.30057499999999998</v>
      </c>
      <c r="J235" s="5">
        <f ca="1">(INDEX(choosen!$D$13:$P$317,$D235,J$80)*$G$1+INDEX(choosen!$T$13:$AF$317,$D235,J$80)*$H$1+INDEX(choosen!$AJ$13:$AV$317,$D235,J$80)*$I$1+INDEX(choosen!$AZ$13:$BL$317,$D235,J$80)*$J$1)/$K$1</f>
        <v>7.1424999999999988E-2</v>
      </c>
      <c r="K235" s="5">
        <f ca="1">(INDEX(choosen!$D$13:$P$317,$D235,K$80)*$G$1+INDEX(choosen!$T$13:$AF$317,$D235,K$80)*$H$1+INDEX(choosen!$AJ$13:$AV$317,$D235,K$80)*$I$1+INDEX(choosen!$AZ$13:$BL$317,$D235,K$80)*$J$1)/$K$1</f>
        <v>3.4125000000000003E-2</v>
      </c>
      <c r="L235" s="5">
        <f ca="1">(INDEX(choosen!$D$13:$P$317,$D235,L$80)*$G$1+INDEX(choosen!$T$13:$AF$317,$D235,L$80)*$H$1+INDEX(choosen!$AJ$13:$AV$317,$D235,L$80)*$I$1+INDEX(choosen!$AZ$13:$BL$317,$D235,L$80)*$J$1)/$K$1</f>
        <v>3.0099999999999998E-2</v>
      </c>
      <c r="M235" s="5">
        <f ca="1">(INDEX(choosen!$D$13:$P$317,$D235,M$80)*$G$1+INDEX(choosen!$T$13:$AF$317,$D235,M$80)*$H$1+INDEX(choosen!$AJ$13:$AV$317,$D235,M$80)*$I$1+INDEX(choosen!$AZ$13:$BL$317,$D235,M$80)*$J$1)/$K$1</f>
        <v>1.1849999999999999E-2</v>
      </c>
      <c r="N235" s="5">
        <f ca="1">(INDEX(choosen!$D$13:$P$317,$D235,N$80)*$G$1+INDEX(choosen!$T$13:$AF$317,$D235,N$80)*$H$1+INDEX(choosen!$AJ$13:$AV$317,$D235,N$80)*$I$1+INDEX(choosen!$AZ$13:$BL$317,$D235,N$80)*$J$1)/$K$1</f>
        <v>4.2500000000000003E-3</v>
      </c>
      <c r="O235" s="5">
        <f ca="1">(INDEX(choosen!$D$13:$P$317,$D235,O$80)*$G$1+INDEX(choosen!$T$13:$AF$317,$D235,O$80)*$H$1+INDEX(choosen!$AJ$13:$AV$317,$D235,O$80)*$I$1+INDEX(choosen!$AZ$13:$BL$317,$D235,O$80)*$J$1)/$K$1</f>
        <v>1.6475E-2</v>
      </c>
      <c r="P235" s="5">
        <f ca="1">(INDEX(choosen!$D$13:$P$317,$D235,P$80)*$G$1+INDEX(choosen!$T$13:$AF$317,$D235,P$80)*$H$1+INDEX(choosen!$AJ$13:$AV$317,$D235,P$80)*$I$1+INDEX(choosen!$AZ$13:$BL$317,$D235,P$80)*$J$1)/$K$1</f>
        <v>0.31884999999999997</v>
      </c>
      <c r="Q235" s="5">
        <f ca="1">(INDEX(choosen!$D$13:$P$317,$D235,Q$80)*$G$1+INDEX(choosen!$T$13:$AF$317,$D235,Q$80)*$H$1+INDEX(choosen!$AJ$13:$AV$317,$D235,Q$80)*$I$1+INDEX(choosen!$AZ$13:$BL$317,$D235,Q$80)*$J$1)/$K$1</f>
        <v>1.6222749999999999</v>
      </c>
      <c r="R235" s="5">
        <f ca="1">(INDEX(choosen!$D$13:$P$317,$D235,R$80)*$G$1+INDEX(choosen!$T$13:$AF$317,$D235,R$80)*$H$1+INDEX(choosen!$AJ$13:$AV$317,$D235,R$80)*$I$1+INDEX(choosen!$AZ$13:$BL$317,$D235,R$80)*$J$1)/$K$1</f>
        <v>10.2568</v>
      </c>
      <c r="S235" s="6"/>
      <c r="T235" s="6"/>
      <c r="U235">
        <v>18</v>
      </c>
      <c r="V235">
        <v>1</v>
      </c>
      <c r="W235" s="3"/>
      <c r="X235" s="3"/>
    </row>
    <row r="236" spans="2:24" x14ac:dyDescent="0.25">
      <c r="B236" s="2">
        <v>18</v>
      </c>
      <c r="C236" s="2">
        <v>1</v>
      </c>
      <c r="D236" s="2">
        <f t="shared" si="39"/>
        <v>86</v>
      </c>
      <c r="E236" s="2" t="s">
        <v>131</v>
      </c>
      <c r="F236" s="5">
        <f ca="1">MAX(INDEX(choosen!$D$13:$P$317,$D234,F$80)-NOT($G$1)*999999,INDEX(choosen!$T$13:$AF$317,$D234,F$80)-NOT($H$1)*999999,INDEX(choosen!$AJ$13:$AV$317,$D234,F$80)-NOT($I$1)*999999,INDEX(choosen!$AZ$13:$BL$317,$D234,F$80)-NOT($J$1)*999999)</f>
        <v>5.3910999999999998</v>
      </c>
      <c r="G236" s="5">
        <f ca="1">MAX(INDEX(choosen!$D$13:$P$317,$D234,G$80)-NOT($G$1)*999999,INDEX(choosen!$T$13:$AF$317,$D234,G$80)-NOT($H$1)*999999,INDEX(choosen!$AJ$13:$AV$317,$D234,G$80)-NOT($I$1)*999999,INDEX(choosen!$AZ$13:$BL$317,$D234,G$80)-NOT($J$1)*999999)</f>
        <v>3.0066000000000002</v>
      </c>
      <c r="H236" s="5">
        <f ca="1">MAX(INDEX(choosen!$D$13:$P$317,$D234,H$80)-NOT($G$1)*999999,INDEX(choosen!$T$13:$AF$317,$D234,H$80)-NOT($H$1)*999999,INDEX(choosen!$AJ$13:$AV$317,$D234,H$80)-NOT($I$1)*999999,INDEX(choosen!$AZ$13:$BL$317,$D234,H$80)-NOT($J$1)*999999)</f>
        <v>2.5293999999999999</v>
      </c>
      <c r="I236" s="5">
        <f ca="1">MAX(INDEX(choosen!$D$13:$P$317,$D234,I$80)-NOT($G$1)*999999,INDEX(choosen!$T$13:$AF$317,$D234,I$80)-NOT($H$1)*999999,INDEX(choosen!$AJ$13:$AV$317,$D234,I$80)-NOT($I$1)*999999,INDEX(choosen!$AZ$13:$BL$317,$D234,I$80)-NOT($J$1)*999999)</f>
        <v>0.46929999999999999</v>
      </c>
      <c r="J236" s="5">
        <f ca="1">MAX(INDEX(choosen!$D$13:$P$317,$D234,J$80)-NOT($G$1)*999999,INDEX(choosen!$T$13:$AF$317,$D234,J$80)-NOT($H$1)*999999,INDEX(choosen!$AJ$13:$AV$317,$D234,J$80)-NOT($I$1)*999999,INDEX(choosen!$AZ$13:$BL$317,$D234,J$80)-NOT($J$1)*999999)</f>
        <v>9.6199999999999994E-2</v>
      </c>
      <c r="K236" s="5">
        <f ca="1">MAX(INDEX(choosen!$D$13:$P$317,$D234,K$80)-NOT($G$1)*999999,INDEX(choosen!$T$13:$AF$317,$D234,K$80)-NOT($H$1)*999999,INDEX(choosen!$AJ$13:$AV$317,$D234,K$80)-NOT($I$1)*999999,INDEX(choosen!$AZ$13:$BL$317,$D234,K$80)-NOT($J$1)*999999)</f>
        <v>4.3900000000000002E-2</v>
      </c>
      <c r="L236" s="5">
        <f ca="1">MAX(INDEX(choosen!$D$13:$P$317,$D234,L$80)-NOT($G$1)*999999,INDEX(choosen!$T$13:$AF$317,$D234,L$80)-NOT($H$1)*999999,INDEX(choosen!$AJ$13:$AV$317,$D234,L$80)-NOT($I$1)*999999,INDEX(choosen!$AZ$13:$BL$317,$D234,L$80)-NOT($J$1)*999999)</f>
        <v>5.0999999999999997E-2</v>
      </c>
      <c r="M236" s="5">
        <f ca="1">MAX(INDEX(choosen!$D$13:$P$317,$D234,M$80)-NOT($G$1)*999999,INDEX(choosen!$T$13:$AF$317,$D234,M$80)-NOT($H$1)*999999,INDEX(choosen!$AJ$13:$AV$317,$D234,M$80)-NOT($I$1)*999999,INDEX(choosen!$AZ$13:$BL$317,$D234,M$80)-NOT($J$1)*999999)</f>
        <v>1.3599999999999999E-2</v>
      </c>
      <c r="N236" s="5">
        <f ca="1">MAX(INDEX(choosen!$D$13:$P$317,$D234,N$80)-NOT($G$1)*999999,INDEX(choosen!$T$13:$AF$317,$D234,N$80)-NOT($H$1)*999999,INDEX(choosen!$AJ$13:$AV$317,$D234,N$80)-NOT($I$1)*999999,INDEX(choosen!$AZ$13:$BL$317,$D234,N$80)-NOT($J$1)*999999)</f>
        <v>5.3E-3</v>
      </c>
      <c r="O236" s="5">
        <f ca="1">MAX(INDEX(choosen!$D$13:$P$317,$D234,O$80)-NOT($G$1)*999999,INDEX(choosen!$T$13:$AF$317,$D234,O$80)-NOT($H$1)*999999,INDEX(choosen!$AJ$13:$AV$317,$D234,O$80)-NOT($I$1)*999999,INDEX(choosen!$AZ$13:$BL$317,$D234,O$80)-NOT($J$1)*999999)</f>
        <v>5.6500000000000002E-2</v>
      </c>
      <c r="P236" s="5">
        <f ca="1">MAX(INDEX(choosen!$D$13:$P$317,$D234,P$80)-NOT($G$1)*999999,INDEX(choosen!$T$13:$AF$317,$D234,P$80)-NOT($H$1)*999999,INDEX(choosen!$AJ$13:$AV$317,$D234,P$80)-NOT($I$1)*999999,INDEX(choosen!$AZ$13:$BL$317,$D234,P$80)-NOT($J$1)*999999)</f>
        <v>0.90249999999999997</v>
      </c>
      <c r="Q236" s="5">
        <f ca="1">MAX(INDEX(choosen!$D$13:$P$317,$D234,Q$80)-NOT($G$1)*999999,INDEX(choosen!$T$13:$AF$317,$D234,Q$80)-NOT($H$1)*999999,INDEX(choosen!$AJ$13:$AV$317,$D234,Q$80)-NOT($I$1)*999999,INDEX(choosen!$AZ$13:$BL$317,$D234,Q$80)-NOT($J$1)*999999)</f>
        <v>2.2732000000000001</v>
      </c>
      <c r="R236" s="5">
        <f ca="1">MAX(INDEX(choosen!$D$13:$P$317,$D234,R$80)-NOT($G$1)*999999,INDEX(choosen!$T$13:$AF$317,$D234,R$80)-NOT($H$1)*999999,INDEX(choosen!$AJ$13:$AV$317,$D234,R$80)-NOT($I$1)*999999,INDEX(choosen!$AZ$13:$BL$317,$D234,R$80)-NOT($J$1)*999999)</f>
        <v>13.379799999999999</v>
      </c>
      <c r="S236" s="6"/>
      <c r="T236" s="6"/>
      <c r="U236">
        <v>18</v>
      </c>
      <c r="V236">
        <v>1</v>
      </c>
      <c r="W236" s="3"/>
      <c r="X236" s="3"/>
    </row>
    <row r="237" spans="2:24" x14ac:dyDescent="0.25">
      <c r="B237" s="2">
        <v>18</v>
      </c>
      <c r="C237" s="2">
        <v>3</v>
      </c>
      <c r="D237" s="2">
        <f t="shared" si="39"/>
        <v>88</v>
      </c>
      <c r="E237" s="2" t="s">
        <v>132</v>
      </c>
      <c r="F237" s="5">
        <f ca="1">MIN(INDEX(choosen!$D$13:$P$317,$D237,F$80)+NOT($G$1)*999999,INDEX(choosen!$T$13:$AF$317,$D237,F$80)+NOT($H$1)*999999,INDEX(choosen!$AJ$13:$AV$317,$D237,F$80)+NOT($I$1)*999999,INDEX(choosen!$AZ$13:$BL$317,$D237,F$80)+NOT($J$1)*999999)</f>
        <v>1.9674</v>
      </c>
      <c r="G237" s="5">
        <f ca="1">MIN(INDEX(choosen!$D$13:$P$317,$D237,G$80)+NOT($G$1)*999999,INDEX(choosen!$T$13:$AF$317,$D237,G$80)+NOT($H$1)*999999,INDEX(choosen!$AJ$13:$AV$317,$D237,G$80)+NOT($I$1)*999999,INDEX(choosen!$AZ$13:$BL$317,$D237,G$80)+NOT($J$1)*999999)</f>
        <v>2.5379999999999998</v>
      </c>
      <c r="H237" s="5">
        <f ca="1">MIN(INDEX(choosen!$D$13:$P$317,$D237,H$80)+NOT($G$1)*999999,INDEX(choosen!$T$13:$AF$317,$D237,H$80)+NOT($H$1)*999999,INDEX(choosen!$AJ$13:$AV$317,$D237,H$80)+NOT($I$1)*999999,INDEX(choosen!$AZ$13:$BL$317,$D237,H$80)+NOT($J$1)*999999)</f>
        <v>1.0498000000000001</v>
      </c>
      <c r="I237" s="5">
        <f ca="1">MIN(INDEX(choosen!$D$13:$P$317,$D237,I$80)+NOT($G$1)*999999,INDEX(choosen!$T$13:$AF$317,$D237,I$80)+NOT($H$1)*999999,INDEX(choosen!$AJ$13:$AV$317,$D237,I$80)+NOT($I$1)*999999,INDEX(choosen!$AZ$13:$BL$317,$D237,I$80)+NOT($J$1)*999999)</f>
        <v>0.17680000000000001</v>
      </c>
      <c r="J237" s="5">
        <f ca="1">MIN(INDEX(choosen!$D$13:$P$317,$D237,J$80)+NOT($G$1)*999999,INDEX(choosen!$T$13:$AF$317,$D237,J$80)+NOT($H$1)*999999,INDEX(choosen!$AJ$13:$AV$317,$D237,J$80)+NOT($I$1)*999999,INDEX(choosen!$AZ$13:$BL$317,$D237,J$80)+NOT($J$1)*999999)</f>
        <v>6.3299999999999995E-2</v>
      </c>
      <c r="K237" s="5">
        <f ca="1">MIN(INDEX(choosen!$D$13:$P$317,$D237,K$80)+NOT($G$1)*999999,INDEX(choosen!$T$13:$AF$317,$D237,K$80)+NOT($H$1)*999999,INDEX(choosen!$AJ$13:$AV$317,$D237,K$80)+NOT($I$1)*999999,INDEX(choosen!$AZ$13:$BL$317,$D237,K$80)+NOT($J$1)*999999)</f>
        <v>2.7300000000000001E-2</v>
      </c>
      <c r="L237" s="5">
        <f ca="1">MIN(INDEX(choosen!$D$13:$P$317,$D237,L$80)+NOT($G$1)*999999,INDEX(choosen!$T$13:$AF$317,$D237,L$80)+NOT($H$1)*999999,INDEX(choosen!$AJ$13:$AV$317,$D237,L$80)+NOT($I$1)*999999,INDEX(choosen!$AZ$13:$BL$317,$D237,L$80)+NOT($J$1)*999999)</f>
        <v>1.7399999999999999E-2</v>
      </c>
      <c r="M237" s="5">
        <f ca="1">MIN(INDEX(choosen!$D$13:$P$317,$D237,M$80)+NOT($G$1)*999999,INDEX(choosen!$T$13:$AF$317,$D237,M$80)+NOT($H$1)*999999,INDEX(choosen!$AJ$13:$AV$317,$D237,M$80)+NOT($I$1)*999999,INDEX(choosen!$AZ$13:$BL$317,$D237,M$80)+NOT($J$1)*999999)</f>
        <v>8.0999999999999996E-3</v>
      </c>
      <c r="N237" s="5">
        <f ca="1">MIN(INDEX(choosen!$D$13:$P$317,$D237,N$80)+NOT($G$1)*999999,INDEX(choosen!$T$13:$AF$317,$D237,N$80)+NOT($H$1)*999999,INDEX(choosen!$AJ$13:$AV$317,$D237,N$80)+NOT($I$1)*999999,INDEX(choosen!$AZ$13:$BL$317,$D237,N$80)+NOT($J$1)*999999)</f>
        <v>2.7000000000000001E-3</v>
      </c>
      <c r="O237" s="5">
        <f ca="1">MIN(INDEX(choosen!$D$13:$P$317,$D237,O$80)+NOT($G$1)*999999,INDEX(choosen!$T$13:$AF$317,$D237,O$80)+NOT($H$1)*999999,INDEX(choosen!$AJ$13:$AV$317,$D237,O$80)+NOT($I$1)*999999,INDEX(choosen!$AZ$13:$BL$317,$D237,O$80)+NOT($J$1)*999999)</f>
        <v>1.6999999999999999E-3</v>
      </c>
      <c r="P237" s="5">
        <f ca="1">MIN(INDEX(choosen!$D$13:$P$317,$D237,P$80)+NOT($G$1)*999999,INDEX(choosen!$T$13:$AF$317,$D237,P$80)+NOT($H$1)*999999,INDEX(choosen!$AJ$13:$AV$317,$D237,P$80)+NOT($I$1)*999999,INDEX(choosen!$AZ$13:$BL$317,$D237,P$80)+NOT($J$1)*999999)</f>
        <v>0.2024</v>
      </c>
      <c r="Q237" s="5">
        <f ca="1">MIN(INDEX(choosen!$D$13:$P$317,$D237,Q$80)+NOT($G$1)*999999,INDEX(choosen!$T$13:$AF$317,$D237,Q$80)+NOT($H$1)*999999,INDEX(choosen!$AJ$13:$AV$317,$D237,Q$80)+NOT($I$1)*999999,INDEX(choosen!$AZ$13:$BL$317,$D237,Q$80)+NOT($J$1)*999999)</f>
        <v>1.4724999999999999</v>
      </c>
      <c r="R237" s="5">
        <f ca="1">MIN(INDEX(choosen!$D$13:$P$317,$D237,R$80)+NOT($G$1)*999999,INDEX(choosen!$T$13:$AF$317,$D237,R$80)+NOT($H$1)*999999,INDEX(choosen!$AJ$13:$AV$317,$D237,R$80)+NOT($I$1)*999999,INDEX(choosen!$AZ$13:$BL$317,$D237,R$80)+NOT($J$1)*999999)</f>
        <v>8.4177</v>
      </c>
      <c r="S237" s="6"/>
      <c r="T237" s="6"/>
      <c r="U237">
        <v>18</v>
      </c>
      <c r="V237">
        <v>3</v>
      </c>
      <c r="W237" s="3"/>
      <c r="X237" s="3"/>
    </row>
    <row r="238" spans="2:24" x14ac:dyDescent="0.25">
      <c r="B238" s="2">
        <v>18</v>
      </c>
      <c r="C238" s="2">
        <v>3</v>
      </c>
      <c r="D238" s="2">
        <f t="shared" si="39"/>
        <v>88</v>
      </c>
      <c r="E238" s="2" t="s">
        <v>133</v>
      </c>
      <c r="F238" s="5">
        <f ca="1">(INDEX(choosen!$D$13:$P$317,$D238,F$80)*$G$1+INDEX(choosen!$T$13:$AF$317,$D238,F$80)*$H$1+INDEX(choosen!$AJ$13:$AV$317,$D238,F$80)*$I$1+INDEX(choosen!$AZ$13:$BL$317,$D238,F$80)*$J$1)/$K$1</f>
        <v>3.6564749999999999</v>
      </c>
      <c r="G238" s="5">
        <f ca="1">(INDEX(choosen!$D$13:$P$317,$D238,G$80)*$G$1+INDEX(choosen!$T$13:$AF$317,$D238,G$80)*$H$1+INDEX(choosen!$AJ$13:$AV$317,$D238,G$80)*$I$1+INDEX(choosen!$AZ$13:$BL$317,$D238,G$80)*$J$1)/$K$1</f>
        <v>3.4042500000000002</v>
      </c>
      <c r="H238" s="5">
        <f ca="1">(INDEX(choosen!$D$13:$P$317,$D238,H$80)*$G$1+INDEX(choosen!$T$13:$AF$317,$D238,H$80)*$H$1+INDEX(choosen!$AJ$13:$AV$317,$D238,H$80)*$I$1+INDEX(choosen!$AZ$13:$BL$317,$D238,H$80)*$J$1)/$K$1</f>
        <v>1.4862249999999999</v>
      </c>
      <c r="I238" s="5">
        <f ca="1">(INDEX(choosen!$D$13:$P$317,$D238,I$80)*$G$1+INDEX(choosen!$T$13:$AF$317,$D238,I$80)*$H$1+INDEX(choosen!$AJ$13:$AV$317,$D238,I$80)*$I$1+INDEX(choosen!$AZ$13:$BL$317,$D238,I$80)*$J$1)/$K$1</f>
        <v>0.310975</v>
      </c>
      <c r="J238" s="5">
        <f ca="1">(INDEX(choosen!$D$13:$P$317,$D238,J$80)*$G$1+INDEX(choosen!$T$13:$AF$317,$D238,J$80)*$H$1+INDEX(choosen!$AJ$13:$AV$317,$D238,J$80)*$I$1+INDEX(choosen!$AZ$13:$BL$317,$D238,J$80)*$J$1)/$K$1</f>
        <v>7.0324999999999999E-2</v>
      </c>
      <c r="K238" s="5">
        <f ca="1">(INDEX(choosen!$D$13:$P$317,$D238,K$80)*$G$1+INDEX(choosen!$T$13:$AF$317,$D238,K$80)*$H$1+INDEX(choosen!$AJ$13:$AV$317,$D238,K$80)*$I$1+INDEX(choosen!$AZ$13:$BL$317,$D238,K$80)*$J$1)/$K$1</f>
        <v>3.3274999999999999E-2</v>
      </c>
      <c r="L238" s="5">
        <f ca="1">(INDEX(choosen!$D$13:$P$317,$D238,L$80)*$G$1+INDEX(choosen!$T$13:$AF$317,$D238,L$80)*$H$1+INDEX(choosen!$AJ$13:$AV$317,$D238,L$80)*$I$1+INDEX(choosen!$AZ$13:$BL$317,$D238,L$80)*$J$1)/$K$1</f>
        <v>2.2999999999999996E-2</v>
      </c>
      <c r="M238" s="5">
        <f ca="1">(INDEX(choosen!$D$13:$P$317,$D238,M$80)*$G$1+INDEX(choosen!$T$13:$AF$317,$D238,M$80)*$H$1+INDEX(choosen!$AJ$13:$AV$317,$D238,M$80)*$I$1+INDEX(choosen!$AZ$13:$BL$317,$D238,M$80)*$J$1)/$K$1</f>
        <v>1.0225E-2</v>
      </c>
      <c r="N238" s="5">
        <f ca="1">(INDEX(choosen!$D$13:$P$317,$D238,N$80)*$G$1+INDEX(choosen!$T$13:$AF$317,$D238,N$80)*$H$1+INDEX(choosen!$AJ$13:$AV$317,$D238,N$80)*$I$1+INDEX(choosen!$AZ$13:$BL$317,$D238,N$80)*$J$1)/$K$1</f>
        <v>3.4749999999999998E-3</v>
      </c>
      <c r="O238" s="5">
        <f ca="1">(INDEX(choosen!$D$13:$P$317,$D238,O$80)*$G$1+INDEX(choosen!$T$13:$AF$317,$D238,O$80)*$H$1+INDEX(choosen!$AJ$13:$AV$317,$D238,O$80)*$I$1+INDEX(choosen!$AZ$13:$BL$317,$D238,O$80)*$J$1)/$K$1</f>
        <v>3.1724999999999996E-2</v>
      </c>
      <c r="P238" s="5">
        <f ca="1">(INDEX(choosen!$D$13:$P$317,$D238,P$80)*$G$1+INDEX(choosen!$T$13:$AF$317,$D238,P$80)*$H$1+INDEX(choosen!$AJ$13:$AV$317,$D238,P$80)*$I$1+INDEX(choosen!$AZ$13:$BL$317,$D238,P$80)*$J$1)/$K$1</f>
        <v>0.28005000000000002</v>
      </c>
      <c r="Q238" s="5">
        <f ca="1">(INDEX(choosen!$D$13:$P$317,$D238,Q$80)*$G$1+INDEX(choosen!$T$13:$AF$317,$D238,Q$80)*$H$1+INDEX(choosen!$AJ$13:$AV$317,$D238,Q$80)*$I$1+INDEX(choosen!$AZ$13:$BL$317,$D238,Q$80)*$J$1)/$K$1</f>
        <v>2.0017750000000003</v>
      </c>
      <c r="R238" s="5">
        <f ca="1">(INDEX(choosen!$D$13:$P$317,$D238,R$80)*$G$1+INDEX(choosen!$T$13:$AF$317,$D238,R$80)*$H$1+INDEX(choosen!$AJ$13:$AV$317,$D238,R$80)*$I$1+INDEX(choosen!$AZ$13:$BL$317,$D238,R$80)*$J$1)/$K$1</f>
        <v>11.311775000000001</v>
      </c>
      <c r="S238" s="6"/>
      <c r="T238" s="6"/>
      <c r="U238">
        <v>18</v>
      </c>
      <c r="V238">
        <v>3</v>
      </c>
      <c r="W238" s="3"/>
      <c r="X238" s="3"/>
    </row>
    <row r="239" spans="2:24" x14ac:dyDescent="0.25">
      <c r="B239" s="2">
        <v>18</v>
      </c>
      <c r="C239" s="2">
        <v>3</v>
      </c>
      <c r="D239" s="2">
        <f t="shared" si="39"/>
        <v>88</v>
      </c>
      <c r="E239" s="2" t="s">
        <v>134</v>
      </c>
      <c r="F239" s="5">
        <f ca="1">MAX(INDEX(choosen!$D$13:$P$317,$D237,F$80)-NOT($G$1)*999999,INDEX(choosen!$T$13:$AF$317,$D237,F$80)-NOT($H$1)*999999,INDEX(choosen!$AJ$13:$AV$317,$D237,F$80)-NOT($I$1)*999999,INDEX(choosen!$AZ$13:$BL$317,$D237,F$80)-NOT($J$1)*999999)</f>
        <v>5.6622000000000003</v>
      </c>
      <c r="G239" s="5">
        <f ca="1">MAX(INDEX(choosen!$D$13:$P$317,$D237,G$80)-NOT($G$1)*999999,INDEX(choosen!$T$13:$AF$317,$D237,G$80)-NOT($H$1)*999999,INDEX(choosen!$AJ$13:$AV$317,$D237,G$80)-NOT($I$1)*999999,INDEX(choosen!$AZ$13:$BL$317,$D237,G$80)-NOT($J$1)*999999)</f>
        <v>4.5119999999999996</v>
      </c>
      <c r="H239" s="5">
        <f ca="1">MAX(INDEX(choosen!$D$13:$P$317,$D237,H$80)-NOT($G$1)*999999,INDEX(choosen!$T$13:$AF$317,$D237,H$80)-NOT($H$1)*999999,INDEX(choosen!$AJ$13:$AV$317,$D237,H$80)-NOT($I$1)*999999,INDEX(choosen!$AZ$13:$BL$317,$D237,H$80)-NOT($J$1)*999999)</f>
        <v>2.0575999999999999</v>
      </c>
      <c r="I239" s="5">
        <f ca="1">MAX(INDEX(choosen!$D$13:$P$317,$D237,I$80)-NOT($G$1)*999999,INDEX(choosen!$T$13:$AF$317,$D237,I$80)-NOT($H$1)*999999,INDEX(choosen!$AJ$13:$AV$317,$D237,I$80)-NOT($I$1)*999999,INDEX(choosen!$AZ$13:$BL$317,$D237,I$80)-NOT($J$1)*999999)</f>
        <v>0.62839999999999996</v>
      </c>
      <c r="J239" s="5">
        <f ca="1">MAX(INDEX(choosen!$D$13:$P$317,$D237,J$80)-NOT($G$1)*999999,INDEX(choosen!$T$13:$AF$317,$D237,J$80)-NOT($H$1)*999999,INDEX(choosen!$AJ$13:$AV$317,$D237,J$80)-NOT($I$1)*999999,INDEX(choosen!$AZ$13:$BL$317,$D237,J$80)-NOT($J$1)*999999)</f>
        <v>7.6300000000000007E-2</v>
      </c>
      <c r="K239" s="5">
        <f ca="1">MAX(INDEX(choosen!$D$13:$P$317,$D237,K$80)-NOT($G$1)*999999,INDEX(choosen!$T$13:$AF$317,$D237,K$80)-NOT($H$1)*999999,INDEX(choosen!$AJ$13:$AV$317,$D237,K$80)-NOT($I$1)*999999,INDEX(choosen!$AZ$13:$BL$317,$D237,K$80)-NOT($J$1)*999999)</f>
        <v>3.7999999999999999E-2</v>
      </c>
      <c r="L239" s="5">
        <f ca="1">MAX(INDEX(choosen!$D$13:$P$317,$D237,L$80)-NOT($G$1)*999999,INDEX(choosen!$T$13:$AF$317,$D237,L$80)-NOT($H$1)*999999,INDEX(choosen!$AJ$13:$AV$317,$D237,L$80)-NOT($I$1)*999999,INDEX(choosen!$AZ$13:$BL$317,$D237,L$80)-NOT($J$1)*999999)</f>
        <v>3.2399999999999998E-2</v>
      </c>
      <c r="M239" s="5">
        <f ca="1">MAX(INDEX(choosen!$D$13:$P$317,$D237,M$80)-NOT($G$1)*999999,INDEX(choosen!$T$13:$AF$317,$D237,M$80)-NOT($H$1)*999999,INDEX(choosen!$AJ$13:$AV$317,$D237,M$80)-NOT($I$1)*999999,INDEX(choosen!$AZ$13:$BL$317,$D237,M$80)-NOT($J$1)*999999)</f>
        <v>1.2E-2</v>
      </c>
      <c r="N239" s="5">
        <f ca="1">MAX(INDEX(choosen!$D$13:$P$317,$D237,N$80)-NOT($G$1)*999999,INDEX(choosen!$T$13:$AF$317,$D237,N$80)-NOT($H$1)*999999,INDEX(choosen!$AJ$13:$AV$317,$D237,N$80)-NOT($I$1)*999999,INDEX(choosen!$AZ$13:$BL$317,$D237,N$80)-NOT($J$1)*999999)</f>
        <v>4.1999999999999997E-3</v>
      </c>
      <c r="O239" s="5">
        <f ca="1">MAX(INDEX(choosen!$D$13:$P$317,$D237,O$80)-NOT($G$1)*999999,INDEX(choosen!$T$13:$AF$317,$D237,O$80)-NOT($H$1)*999999,INDEX(choosen!$AJ$13:$AV$317,$D237,O$80)-NOT($I$1)*999999,INDEX(choosen!$AZ$13:$BL$317,$D237,O$80)-NOT($J$1)*999999)</f>
        <v>8.8999999999999996E-2</v>
      </c>
      <c r="P239" s="5">
        <f ca="1">MAX(INDEX(choosen!$D$13:$P$317,$D237,P$80)-NOT($G$1)*999999,INDEX(choosen!$T$13:$AF$317,$D237,P$80)-NOT($H$1)*999999,INDEX(choosen!$AJ$13:$AV$317,$D237,P$80)-NOT($I$1)*999999,INDEX(choosen!$AZ$13:$BL$317,$D237,P$80)-NOT($J$1)*999999)</f>
        <v>0.4173</v>
      </c>
      <c r="Q239" s="5">
        <f ca="1">MAX(INDEX(choosen!$D$13:$P$317,$D237,Q$80)-NOT($G$1)*999999,INDEX(choosen!$T$13:$AF$317,$D237,Q$80)-NOT($H$1)*999999,INDEX(choosen!$AJ$13:$AV$317,$D237,Q$80)-NOT($I$1)*999999,INDEX(choosen!$AZ$13:$BL$317,$D237,Q$80)-NOT($J$1)*999999)</f>
        <v>3.141</v>
      </c>
      <c r="R239" s="5">
        <f ca="1">MAX(INDEX(choosen!$D$13:$P$317,$D237,R$80)-NOT($G$1)*999999,INDEX(choosen!$T$13:$AF$317,$D237,R$80)-NOT($H$1)*999999,INDEX(choosen!$AJ$13:$AV$317,$D237,R$80)-NOT($I$1)*999999,INDEX(choosen!$AZ$13:$BL$317,$D237,R$80)-NOT($J$1)*999999)</f>
        <v>13.973800000000002</v>
      </c>
      <c r="S239" s="6"/>
      <c r="T239" s="6"/>
      <c r="U239">
        <v>18</v>
      </c>
      <c r="V239">
        <v>3</v>
      </c>
      <c r="W239" s="3"/>
      <c r="X239" s="3"/>
    </row>
    <row r="240" spans="2:24" x14ac:dyDescent="0.25">
      <c r="B240" s="2">
        <v>18</v>
      </c>
      <c r="C240" s="2">
        <f>$C$45</f>
        <v>5</v>
      </c>
      <c r="D240" s="2">
        <f t="shared" si="39"/>
        <v>90</v>
      </c>
      <c r="E240" s="2" t="str">
        <f>CONCATENATE(INDEX($C$39:$C$43,C240), " Min")</f>
        <v>2050 Min</v>
      </c>
      <c r="F240" s="5">
        <f ca="1">MIN(INDEX(choosen!$D$13:$P$317,$D240,F$80)+NOT($G$1)*999999,INDEX(choosen!$T$13:$AF$317,$D240,F$80)+NOT($H$1)*999999,INDEX(choosen!$AJ$13:$AV$317,$D240,F$80)+NOT($I$1)*999999,INDEX(choosen!$AZ$13:$BL$317,$D240,F$80)+NOT($J$1)*999999)</f>
        <v>2.5674999999999999</v>
      </c>
      <c r="G240" s="5">
        <f ca="1">MIN(INDEX(choosen!$D$13:$P$317,$D240,G$80)+NOT($G$1)*999999,INDEX(choosen!$T$13:$AF$317,$D240,G$80)+NOT($H$1)*999999,INDEX(choosen!$AJ$13:$AV$317,$D240,G$80)+NOT($I$1)*999999,INDEX(choosen!$AZ$13:$BL$317,$D240,G$80)+NOT($J$1)*999999)</f>
        <v>1.8258000000000001</v>
      </c>
      <c r="H240" s="5">
        <f ca="1">MIN(INDEX(choosen!$D$13:$P$317,$D240,H$80)+NOT($G$1)*999999,INDEX(choosen!$T$13:$AF$317,$D240,H$80)+NOT($H$1)*999999,INDEX(choosen!$AJ$13:$AV$317,$D240,H$80)+NOT($I$1)*999999,INDEX(choosen!$AZ$13:$BL$317,$D240,H$80)+NOT($J$1)*999999)</f>
        <v>1.3474999999999999</v>
      </c>
      <c r="I240" s="5">
        <f ca="1">MIN(INDEX(choosen!$D$13:$P$317,$D240,I$80)+NOT($G$1)*999999,INDEX(choosen!$T$13:$AF$317,$D240,I$80)+NOT($H$1)*999999,INDEX(choosen!$AJ$13:$AV$317,$D240,I$80)+NOT($I$1)*999999,INDEX(choosen!$AZ$13:$BL$317,$D240,I$80)+NOT($J$1)*999999)</f>
        <v>0.1996</v>
      </c>
      <c r="J240" s="5">
        <f ca="1">MIN(INDEX(choosen!$D$13:$P$317,$D240,J$80)+NOT($G$1)*999999,INDEX(choosen!$T$13:$AF$317,$D240,J$80)+NOT($H$1)*999999,INDEX(choosen!$AJ$13:$AV$317,$D240,J$80)+NOT($I$1)*999999,INDEX(choosen!$AZ$13:$BL$317,$D240,J$80)+NOT($J$1)*999999)</f>
        <v>6.4699999999999994E-2</v>
      </c>
      <c r="K240" s="5">
        <f ca="1">MIN(INDEX(choosen!$D$13:$P$317,$D240,K$80)+NOT($G$1)*999999,INDEX(choosen!$T$13:$AF$317,$D240,K$80)+NOT($H$1)*999999,INDEX(choosen!$AJ$13:$AV$317,$D240,K$80)+NOT($I$1)*999999,INDEX(choosen!$AZ$13:$BL$317,$D240,K$80)+NOT($J$1)*999999)</f>
        <v>3.2399999999999998E-2</v>
      </c>
      <c r="L240" s="5">
        <f ca="1">MIN(INDEX(choosen!$D$13:$P$317,$D240,L$80)+NOT($G$1)*999999,INDEX(choosen!$T$13:$AF$317,$D240,L$80)+NOT($H$1)*999999,INDEX(choosen!$AJ$13:$AV$317,$D240,L$80)+NOT($I$1)*999999,INDEX(choosen!$AZ$13:$BL$317,$D240,L$80)+NOT($J$1)*999999)</f>
        <v>0.02</v>
      </c>
      <c r="M240" s="5">
        <f ca="1">MIN(INDEX(choosen!$D$13:$P$317,$D240,M$80)+NOT($G$1)*999999,INDEX(choosen!$T$13:$AF$317,$D240,M$80)+NOT($H$1)*999999,INDEX(choosen!$AJ$13:$AV$317,$D240,M$80)+NOT($I$1)*999999,INDEX(choosen!$AZ$13:$BL$317,$D240,M$80)+NOT($J$1)*999999)</f>
        <v>0.01</v>
      </c>
      <c r="N240" s="5">
        <f ca="1">MIN(INDEX(choosen!$D$13:$P$317,$D240,N$80)+NOT($G$1)*999999,INDEX(choosen!$T$13:$AF$317,$D240,N$80)+NOT($H$1)*999999,INDEX(choosen!$AJ$13:$AV$317,$D240,N$80)+NOT($I$1)*999999,INDEX(choosen!$AZ$13:$BL$317,$D240,N$80)+NOT($J$1)*999999)</f>
        <v>3.3E-3</v>
      </c>
      <c r="O240" s="5">
        <f ca="1">MIN(INDEX(choosen!$D$13:$P$317,$D240,O$80)+NOT($G$1)*999999,INDEX(choosen!$T$13:$AF$317,$D240,O$80)+NOT($H$1)*999999,INDEX(choosen!$AJ$13:$AV$317,$D240,O$80)+NOT($I$1)*999999,INDEX(choosen!$AZ$13:$BL$317,$D240,O$80)+NOT($J$1)*999999)</f>
        <v>8.9999999999999998E-4</v>
      </c>
      <c r="P240" s="5">
        <f ca="1">MIN(INDEX(choosen!$D$13:$P$317,$D240,P$80)+NOT($G$1)*999999,INDEX(choosen!$T$13:$AF$317,$D240,P$80)+NOT($H$1)*999999,INDEX(choosen!$AJ$13:$AV$317,$D240,P$80)+NOT($I$1)*999999,INDEX(choosen!$AZ$13:$BL$317,$D240,P$80)+NOT($J$1)*999999)</f>
        <v>8.6E-3</v>
      </c>
      <c r="Q240" s="5">
        <f ca="1">MIN(INDEX(choosen!$D$13:$P$317,$D240,Q$80)+NOT($G$1)*999999,INDEX(choosen!$T$13:$AF$317,$D240,Q$80)+NOT($H$1)*999999,INDEX(choosen!$AJ$13:$AV$317,$D240,Q$80)+NOT($I$1)*999999,INDEX(choosen!$AZ$13:$BL$317,$D240,Q$80)+NOT($J$1)*999999)</f>
        <v>1.0303</v>
      </c>
      <c r="R240" s="5">
        <f ca="1">MIN(INDEX(choosen!$D$13:$P$317,$D240,R$80)+NOT($G$1)*999999,INDEX(choosen!$T$13:$AF$317,$D240,R$80)+NOT($H$1)*999999,INDEX(choosen!$AJ$13:$AV$317,$D240,R$80)+NOT($I$1)*999999,INDEX(choosen!$AZ$13:$BL$317,$D240,R$80)+NOT($J$1)*999999)</f>
        <v>8.5130999999999997</v>
      </c>
      <c r="S240" s="6">
        <f ca="1">100*R240/R234</f>
        <v>99.236472151633109</v>
      </c>
      <c r="T240" s="6"/>
      <c r="U240">
        <v>18</v>
      </c>
      <c r="V240">
        <v>5</v>
      </c>
      <c r="W240" s="3"/>
      <c r="X240" s="3"/>
    </row>
    <row r="241" spans="2:24" x14ac:dyDescent="0.25">
      <c r="B241" s="2">
        <v>18</v>
      </c>
      <c r="C241" s="2">
        <f t="shared" ref="C241:C242" si="46">$C$45</f>
        <v>5</v>
      </c>
      <c r="D241" s="2">
        <f t="shared" si="39"/>
        <v>90</v>
      </c>
      <c r="E241" s="2" t="str">
        <f t="shared" ref="E241" si="47">CONCATENATE(INDEX($C$39:$C$43,C241), " Average")</f>
        <v>2050 Average</v>
      </c>
      <c r="F241" s="5">
        <f ca="1">(INDEX(choosen!$D$13:$P$317,$D241,F$80)*$G$1+INDEX(choosen!$T$13:$AF$317,$D241,F$80)*$H$1+INDEX(choosen!$AJ$13:$AV$317,$D241,F$80)*$I$1+INDEX(choosen!$AZ$13:$BL$317,$D241,F$80)*$J$1)/$K$1</f>
        <v>3.5564249999999999</v>
      </c>
      <c r="G241" s="5">
        <f ca="1">(INDEX(choosen!$D$13:$P$317,$D241,G$80)*$G$1+INDEX(choosen!$T$13:$AF$317,$D241,G$80)*$H$1+INDEX(choosen!$AJ$13:$AV$317,$D241,G$80)*$I$1+INDEX(choosen!$AZ$13:$BL$317,$D241,G$80)*$J$1)/$K$1</f>
        <v>3.998075</v>
      </c>
      <c r="H241" s="5">
        <f ca="1">(INDEX(choosen!$D$13:$P$317,$D241,H$80)*$G$1+INDEX(choosen!$T$13:$AF$317,$D241,H$80)*$H$1+INDEX(choosen!$AJ$13:$AV$317,$D241,H$80)*$I$1+INDEX(choosen!$AZ$13:$BL$317,$D241,H$80)*$J$1)/$K$1</f>
        <v>2.3079999999999998</v>
      </c>
      <c r="I241" s="5">
        <f ca="1">(INDEX(choosen!$D$13:$P$317,$D241,I$80)*$G$1+INDEX(choosen!$T$13:$AF$317,$D241,I$80)*$H$1+INDEX(choosen!$AJ$13:$AV$317,$D241,I$80)*$I$1+INDEX(choosen!$AZ$13:$BL$317,$D241,I$80)*$J$1)/$K$1</f>
        <v>0.30569999999999997</v>
      </c>
      <c r="J241" s="5">
        <f ca="1">(INDEX(choosen!$D$13:$P$317,$D241,J$80)*$G$1+INDEX(choosen!$T$13:$AF$317,$D241,J$80)*$H$1+INDEX(choosen!$AJ$13:$AV$317,$D241,J$80)*$I$1+INDEX(choosen!$AZ$13:$BL$317,$D241,J$80)*$J$1)/$K$1</f>
        <v>8.48E-2</v>
      </c>
      <c r="K241" s="5">
        <f ca="1">(INDEX(choosen!$D$13:$P$317,$D241,K$80)*$G$1+INDEX(choosen!$T$13:$AF$317,$D241,K$80)*$H$1+INDEX(choosen!$AJ$13:$AV$317,$D241,K$80)*$I$1+INDEX(choosen!$AZ$13:$BL$317,$D241,K$80)*$J$1)/$K$1</f>
        <v>4.0624999999999994E-2</v>
      </c>
      <c r="L241" s="5">
        <f ca="1">(INDEX(choosen!$D$13:$P$317,$D241,L$80)*$G$1+INDEX(choosen!$T$13:$AF$317,$D241,L$80)*$H$1+INDEX(choosen!$AJ$13:$AV$317,$D241,L$80)*$I$1+INDEX(choosen!$AZ$13:$BL$317,$D241,L$80)*$J$1)/$K$1</f>
        <v>2.5225000000000001E-2</v>
      </c>
      <c r="M241" s="5">
        <f ca="1">(INDEX(choosen!$D$13:$P$317,$D241,M$80)*$G$1+INDEX(choosen!$T$13:$AF$317,$D241,M$80)*$H$1+INDEX(choosen!$AJ$13:$AV$317,$D241,M$80)*$I$1+INDEX(choosen!$AZ$13:$BL$317,$D241,M$80)*$J$1)/$K$1</f>
        <v>1.2800000000000001E-2</v>
      </c>
      <c r="N241" s="5">
        <f ca="1">(INDEX(choosen!$D$13:$P$317,$D241,N$80)*$G$1+INDEX(choosen!$T$13:$AF$317,$D241,N$80)*$H$1+INDEX(choosen!$AJ$13:$AV$317,$D241,N$80)*$I$1+INDEX(choosen!$AZ$13:$BL$317,$D241,N$80)*$J$1)/$K$1</f>
        <v>4.6750000000000003E-3</v>
      </c>
      <c r="O241" s="5">
        <f ca="1">(INDEX(choosen!$D$13:$P$317,$D241,O$80)*$G$1+INDEX(choosen!$T$13:$AF$317,$D241,O$80)*$H$1+INDEX(choosen!$AJ$13:$AV$317,$D241,O$80)*$I$1+INDEX(choosen!$AZ$13:$BL$317,$D241,O$80)*$J$1)/$K$1</f>
        <v>1.3724999999999999E-2</v>
      </c>
      <c r="P241" s="5">
        <f ca="1">(INDEX(choosen!$D$13:$P$317,$D241,P$80)*$G$1+INDEX(choosen!$T$13:$AF$317,$D241,P$80)*$H$1+INDEX(choosen!$AJ$13:$AV$317,$D241,P$80)*$I$1+INDEX(choosen!$AZ$13:$BL$317,$D241,P$80)*$J$1)/$K$1</f>
        <v>0.1275</v>
      </c>
      <c r="Q241" s="5">
        <f ca="1">(INDEX(choosen!$D$13:$P$317,$D241,Q$80)*$G$1+INDEX(choosen!$T$13:$AF$317,$D241,Q$80)*$H$1+INDEX(choosen!$AJ$13:$AV$317,$D241,Q$80)*$I$1+INDEX(choosen!$AZ$13:$BL$317,$D241,Q$80)*$J$1)/$K$1</f>
        <v>1.7634500000000002</v>
      </c>
      <c r="R241" s="5">
        <f ca="1">(INDEX(choosen!$D$13:$P$317,$D241,R$80)*$G$1+INDEX(choosen!$T$13:$AF$317,$D241,R$80)*$H$1+INDEX(choosen!$AJ$13:$AV$317,$D241,R$80)*$I$1+INDEX(choosen!$AZ$13:$BL$317,$D241,R$80)*$J$1)/$K$1</f>
        <v>12.241</v>
      </c>
      <c r="S241" s="7">
        <f ca="1">100*R241/R235</f>
        <v>119.34521488183448</v>
      </c>
      <c r="T241" s="7"/>
      <c r="U241">
        <v>18</v>
      </c>
      <c r="V241">
        <v>5</v>
      </c>
      <c r="W241" s="3"/>
      <c r="X241" s="3"/>
    </row>
    <row r="242" spans="2:24" x14ac:dyDescent="0.25">
      <c r="B242" s="2">
        <v>18</v>
      </c>
      <c r="C242" s="2">
        <f t="shared" si="46"/>
        <v>5</v>
      </c>
      <c r="D242" s="2">
        <f t="shared" si="39"/>
        <v>90</v>
      </c>
      <c r="E242" s="2" t="str">
        <f>CONCATENATE(INDEX($C$39:$C$43,C242), " Max")</f>
        <v>2050 Max</v>
      </c>
      <c r="F242" s="5">
        <f ca="1">MAX(INDEX(choosen!$D$13:$P$317,$D240,F$80)-NOT($G$1)*999999,INDEX(choosen!$T$13:$AF$317,$D240,F$80)-NOT($H$1)*999999,INDEX(choosen!$AJ$13:$AV$317,$D240,F$80)-NOT($I$1)*999999,INDEX(choosen!$AZ$13:$BL$317,$D240,F$80)-NOT($J$1)*999999)</f>
        <v>4.4088000000000003</v>
      </c>
      <c r="G242" s="5">
        <f ca="1">MAX(INDEX(choosen!$D$13:$P$317,$D240,G$80)-NOT($G$1)*999999,INDEX(choosen!$T$13:$AF$317,$D240,G$80)-NOT($H$1)*999999,INDEX(choosen!$AJ$13:$AV$317,$D240,G$80)-NOT($I$1)*999999,INDEX(choosen!$AZ$13:$BL$317,$D240,G$80)-NOT($J$1)*999999)</f>
        <v>5.6052</v>
      </c>
      <c r="H242" s="5">
        <f ca="1">MAX(INDEX(choosen!$D$13:$P$317,$D240,H$80)-NOT($G$1)*999999,INDEX(choosen!$T$13:$AF$317,$D240,H$80)-NOT($H$1)*999999,INDEX(choosen!$AJ$13:$AV$317,$D240,H$80)-NOT($I$1)*999999,INDEX(choosen!$AZ$13:$BL$317,$D240,H$80)-NOT($J$1)*999999)</f>
        <v>4.6375000000000002</v>
      </c>
      <c r="I242" s="5">
        <f ca="1">MAX(INDEX(choosen!$D$13:$P$317,$D240,I$80)-NOT($G$1)*999999,INDEX(choosen!$T$13:$AF$317,$D240,I$80)-NOT($H$1)*999999,INDEX(choosen!$AJ$13:$AV$317,$D240,I$80)-NOT($I$1)*999999,INDEX(choosen!$AZ$13:$BL$317,$D240,I$80)-NOT($J$1)*999999)</f>
        <v>0.44950000000000001</v>
      </c>
      <c r="J242" s="5">
        <f ca="1">MAX(INDEX(choosen!$D$13:$P$317,$D240,J$80)-NOT($G$1)*999999,INDEX(choosen!$T$13:$AF$317,$D240,J$80)-NOT($H$1)*999999,INDEX(choosen!$AJ$13:$AV$317,$D240,J$80)-NOT($I$1)*999999,INDEX(choosen!$AZ$13:$BL$317,$D240,J$80)-NOT($J$1)*999999)</f>
        <v>0.10970000000000001</v>
      </c>
      <c r="K242" s="5">
        <f ca="1">MAX(INDEX(choosen!$D$13:$P$317,$D240,K$80)-NOT($G$1)*999999,INDEX(choosen!$T$13:$AF$317,$D240,K$80)-NOT($H$1)*999999,INDEX(choosen!$AJ$13:$AV$317,$D240,K$80)-NOT($I$1)*999999,INDEX(choosen!$AZ$13:$BL$317,$D240,K$80)-NOT($J$1)*999999)</f>
        <v>5.2499999999999998E-2</v>
      </c>
      <c r="L242" s="5">
        <f ca="1">MAX(INDEX(choosen!$D$13:$P$317,$D240,L$80)-NOT($G$1)*999999,INDEX(choosen!$T$13:$AF$317,$D240,L$80)-NOT($H$1)*999999,INDEX(choosen!$AJ$13:$AV$317,$D240,L$80)-NOT($I$1)*999999,INDEX(choosen!$AZ$13:$BL$317,$D240,L$80)-NOT($J$1)*999999)</f>
        <v>3.2800000000000003E-2</v>
      </c>
      <c r="M242" s="5">
        <f ca="1">MAX(INDEX(choosen!$D$13:$P$317,$D240,M$80)-NOT($G$1)*999999,INDEX(choosen!$T$13:$AF$317,$D240,M$80)-NOT($H$1)*999999,INDEX(choosen!$AJ$13:$AV$317,$D240,M$80)-NOT($I$1)*999999,INDEX(choosen!$AZ$13:$BL$317,$D240,M$80)-NOT($J$1)*999999)</f>
        <v>1.67E-2</v>
      </c>
      <c r="N242" s="5">
        <f ca="1">MAX(INDEX(choosen!$D$13:$P$317,$D240,N$80)-NOT($G$1)*999999,INDEX(choosen!$T$13:$AF$317,$D240,N$80)-NOT($H$1)*999999,INDEX(choosen!$AJ$13:$AV$317,$D240,N$80)-NOT($I$1)*999999,INDEX(choosen!$AZ$13:$BL$317,$D240,N$80)-NOT($J$1)*999999)</f>
        <v>6.4000000000000003E-3</v>
      </c>
      <c r="O242" s="5">
        <f ca="1">MAX(INDEX(choosen!$D$13:$P$317,$D240,O$80)-NOT($G$1)*999999,INDEX(choosen!$T$13:$AF$317,$D240,O$80)-NOT($H$1)*999999,INDEX(choosen!$AJ$13:$AV$317,$D240,O$80)-NOT($I$1)*999999,INDEX(choosen!$AZ$13:$BL$317,$D240,O$80)-NOT($J$1)*999999)</f>
        <v>4.2299999999999997E-2</v>
      </c>
      <c r="P242" s="5">
        <f ca="1">MAX(INDEX(choosen!$D$13:$P$317,$D240,P$80)-NOT($G$1)*999999,INDEX(choosen!$T$13:$AF$317,$D240,P$80)-NOT($H$1)*999999,INDEX(choosen!$AJ$13:$AV$317,$D240,P$80)-NOT($I$1)*999999,INDEX(choosen!$AZ$13:$BL$317,$D240,P$80)-NOT($J$1)*999999)</f>
        <v>0.39340000000000003</v>
      </c>
      <c r="Q242" s="5">
        <f ca="1">MAX(INDEX(choosen!$D$13:$P$317,$D240,Q$80)-NOT($G$1)*999999,INDEX(choosen!$T$13:$AF$317,$D240,Q$80)-NOT($H$1)*999999,INDEX(choosen!$AJ$13:$AV$317,$D240,Q$80)-NOT($I$1)*999999,INDEX(choosen!$AZ$13:$BL$317,$D240,Q$80)-NOT($J$1)*999999)</f>
        <v>2.4639000000000002</v>
      </c>
      <c r="R242" s="5">
        <f ca="1">MAX(INDEX(choosen!$D$13:$P$317,$D240,R$80)-NOT($G$1)*999999,INDEX(choosen!$T$13:$AF$317,$D240,R$80)-NOT($H$1)*999999,INDEX(choosen!$AJ$13:$AV$317,$D240,R$80)-NOT($I$1)*999999,INDEX(choosen!$AZ$13:$BL$317,$D240,R$80)-NOT($J$1)*999999)</f>
        <v>16.095399999999998</v>
      </c>
      <c r="S242" s="6">
        <f ca="1">100*R242/R236</f>
        <v>120.29626750773552</v>
      </c>
      <c r="T242" s="6"/>
      <c r="U242">
        <v>18</v>
      </c>
      <c r="V242">
        <v>5</v>
      </c>
      <c r="W242" s="3"/>
      <c r="X242" s="3"/>
    </row>
    <row r="243" spans="2:24" x14ac:dyDescent="0.25">
      <c r="B243" s="2">
        <v>19</v>
      </c>
      <c r="C243" s="2">
        <v>1</v>
      </c>
      <c r="D243" s="2">
        <f t="shared" si="39"/>
        <v>91</v>
      </c>
      <c r="E243" s="2" t="s">
        <v>130</v>
      </c>
      <c r="F243" s="5">
        <f ca="1">MIN(INDEX(choosen!$D$13:$P$317,$D243,F$80)+NOT($G$1)*999999,INDEX(choosen!$T$13:$AF$317,$D243,F$80)+NOT($H$1)*999999,INDEX(choosen!$AJ$13:$AV$317,$D243,F$80)+NOT($I$1)*999999,INDEX(choosen!$AZ$13:$BL$317,$D243,F$80)+NOT($J$1)*999999)</f>
        <v>10.5251</v>
      </c>
      <c r="G243" s="5">
        <f ca="1">MIN(INDEX(choosen!$D$13:$P$317,$D243,G$80)+NOT($G$1)*999999,INDEX(choosen!$T$13:$AF$317,$D243,G$80)+NOT($H$1)*999999,INDEX(choosen!$AJ$13:$AV$317,$D243,G$80)+NOT($I$1)*999999,INDEX(choosen!$AZ$13:$BL$317,$D243,G$80)+NOT($J$1)*999999)</f>
        <v>10.121700000000001</v>
      </c>
      <c r="H243" s="5">
        <f ca="1">MIN(INDEX(choosen!$D$13:$P$317,$D243,H$80)+NOT($G$1)*999999,INDEX(choosen!$T$13:$AF$317,$D243,H$80)+NOT($H$1)*999999,INDEX(choosen!$AJ$13:$AV$317,$D243,H$80)+NOT($I$1)*999999,INDEX(choosen!$AZ$13:$BL$317,$D243,H$80)+NOT($J$1)*999999)</f>
        <v>13.415900000000001</v>
      </c>
      <c r="I243" s="5">
        <f ca="1">MIN(INDEX(choosen!$D$13:$P$317,$D243,I$80)+NOT($G$1)*999999,INDEX(choosen!$T$13:$AF$317,$D243,I$80)+NOT($H$1)*999999,INDEX(choosen!$AJ$13:$AV$317,$D243,I$80)+NOT($I$1)*999999,INDEX(choosen!$AZ$13:$BL$317,$D243,I$80)+NOT($J$1)*999999)</f>
        <v>7.1193</v>
      </c>
      <c r="J243" s="5">
        <f ca="1">MIN(INDEX(choosen!$D$13:$P$317,$D243,J$80)+NOT($G$1)*999999,INDEX(choosen!$T$13:$AF$317,$D243,J$80)+NOT($H$1)*999999,INDEX(choosen!$AJ$13:$AV$317,$D243,J$80)+NOT($I$1)*999999,INDEX(choosen!$AZ$13:$BL$317,$D243,J$80)+NOT($J$1)*999999)</f>
        <v>5.6295000000000002</v>
      </c>
      <c r="K243" s="5">
        <f ca="1">MIN(INDEX(choosen!$D$13:$P$317,$D243,K$80)+NOT($G$1)*999999,INDEX(choosen!$T$13:$AF$317,$D243,K$80)+NOT($H$1)*999999,INDEX(choosen!$AJ$13:$AV$317,$D243,K$80)+NOT($I$1)*999999,INDEX(choosen!$AZ$13:$BL$317,$D243,K$80)+NOT($J$1)*999999)</f>
        <v>4.7835000000000001</v>
      </c>
      <c r="L243" s="5">
        <f ca="1">MIN(INDEX(choosen!$D$13:$P$317,$D243,L$80)+NOT($G$1)*999999,INDEX(choosen!$T$13:$AF$317,$D243,L$80)+NOT($H$1)*999999,INDEX(choosen!$AJ$13:$AV$317,$D243,L$80)+NOT($I$1)*999999,INDEX(choosen!$AZ$13:$BL$317,$D243,L$80)+NOT($J$1)*999999)</f>
        <v>4.4554</v>
      </c>
      <c r="M243" s="5">
        <f ca="1">MIN(INDEX(choosen!$D$13:$P$317,$D243,M$80)+NOT($G$1)*999999,INDEX(choosen!$T$13:$AF$317,$D243,M$80)+NOT($H$1)*999999,INDEX(choosen!$AJ$13:$AV$317,$D243,M$80)+NOT($I$1)*999999,INDEX(choosen!$AZ$13:$BL$317,$D243,M$80)+NOT($J$1)*999999)</f>
        <v>3.9424000000000001</v>
      </c>
      <c r="N243" s="5">
        <f ca="1">MIN(INDEX(choosen!$D$13:$P$317,$D243,N$80)+NOT($G$1)*999999,INDEX(choosen!$T$13:$AF$317,$D243,N$80)+NOT($H$1)*999999,INDEX(choosen!$AJ$13:$AV$317,$D243,N$80)+NOT($I$1)*999999,INDEX(choosen!$AZ$13:$BL$317,$D243,N$80)+NOT($J$1)*999999)</f>
        <v>3.2768999999999999</v>
      </c>
      <c r="O243" s="5">
        <f ca="1">MIN(INDEX(choosen!$D$13:$P$317,$D243,O$80)+NOT($G$1)*999999,INDEX(choosen!$T$13:$AF$317,$D243,O$80)+NOT($H$1)*999999,INDEX(choosen!$AJ$13:$AV$317,$D243,O$80)+NOT($I$1)*999999,INDEX(choosen!$AZ$13:$BL$317,$D243,O$80)+NOT($J$1)*999999)</f>
        <v>2.7863000000000002</v>
      </c>
      <c r="P243" s="5">
        <f ca="1">MIN(INDEX(choosen!$D$13:$P$317,$D243,P$80)+NOT($G$1)*999999,INDEX(choosen!$T$13:$AF$317,$D243,P$80)+NOT($H$1)*999999,INDEX(choosen!$AJ$13:$AV$317,$D243,P$80)+NOT($I$1)*999999,INDEX(choosen!$AZ$13:$BL$317,$D243,P$80)+NOT($J$1)*999999)</f>
        <v>2.4312</v>
      </c>
      <c r="Q243" s="5">
        <f ca="1">MIN(INDEX(choosen!$D$13:$P$317,$D243,Q$80)+NOT($G$1)*999999,INDEX(choosen!$T$13:$AF$317,$D243,Q$80)+NOT($H$1)*999999,INDEX(choosen!$AJ$13:$AV$317,$D243,Q$80)+NOT($I$1)*999999,INDEX(choosen!$AZ$13:$BL$317,$D243,Q$80)+NOT($J$1)*999999)</f>
        <v>4.4607000000000001</v>
      </c>
      <c r="R243" s="5">
        <f ca="1">MIN(INDEX(choosen!$D$13:$P$317,$D243,R$80)+NOT($G$1)*999999,INDEX(choosen!$T$13:$AF$317,$D243,R$80)+NOT($H$1)*999999,INDEX(choosen!$AJ$13:$AV$317,$D243,R$80)+NOT($I$1)*999999,INDEX(choosen!$AZ$13:$BL$317,$D243,R$80)+NOT($J$1)*999999)</f>
        <v>72.947900000000004</v>
      </c>
      <c r="S243" s="6"/>
      <c r="T243" s="6"/>
      <c r="U243">
        <v>19</v>
      </c>
      <c r="V243">
        <v>1</v>
      </c>
      <c r="W243" s="3"/>
      <c r="X243" s="3"/>
    </row>
    <row r="244" spans="2:24" x14ac:dyDescent="0.25">
      <c r="B244" s="2">
        <v>19</v>
      </c>
      <c r="C244" s="2">
        <v>1</v>
      </c>
      <c r="D244" s="2">
        <f t="shared" si="39"/>
        <v>91</v>
      </c>
      <c r="E244" s="2" t="s">
        <v>125</v>
      </c>
      <c r="F244" s="5">
        <f ca="1">(INDEX(choosen!$D$13:$P$317,$D244,F$80)*$G$1+INDEX(choosen!$T$13:$AF$317,$D244,F$80)*$H$1+INDEX(choosen!$AJ$13:$AV$317,$D244,F$80)*$I$1+INDEX(choosen!$AZ$13:$BL$317,$D244,F$80)*$J$1)/$K$1</f>
        <v>14.107699999999999</v>
      </c>
      <c r="G244" s="5">
        <f ca="1">(INDEX(choosen!$D$13:$P$317,$D244,G$80)*$G$1+INDEX(choosen!$T$13:$AF$317,$D244,G$80)*$H$1+INDEX(choosen!$AJ$13:$AV$317,$D244,G$80)*$I$1+INDEX(choosen!$AZ$13:$BL$317,$D244,G$80)*$J$1)/$K$1</f>
        <v>14.129775000000002</v>
      </c>
      <c r="H244" s="5">
        <f ca="1">(INDEX(choosen!$D$13:$P$317,$D244,H$80)*$G$1+INDEX(choosen!$T$13:$AF$317,$D244,H$80)*$H$1+INDEX(choosen!$AJ$13:$AV$317,$D244,H$80)*$I$1+INDEX(choosen!$AZ$13:$BL$317,$D244,H$80)*$J$1)/$K$1</f>
        <v>15.534475</v>
      </c>
      <c r="I244" s="5">
        <f ca="1">(INDEX(choosen!$D$13:$P$317,$D244,I$80)*$G$1+INDEX(choosen!$T$13:$AF$317,$D244,I$80)*$H$1+INDEX(choosen!$AJ$13:$AV$317,$D244,I$80)*$I$1+INDEX(choosen!$AZ$13:$BL$317,$D244,I$80)*$J$1)/$K$1</f>
        <v>9.9549000000000003</v>
      </c>
      <c r="J244" s="5">
        <f ca="1">(INDEX(choosen!$D$13:$P$317,$D244,J$80)*$G$1+INDEX(choosen!$T$13:$AF$317,$D244,J$80)*$H$1+INDEX(choosen!$AJ$13:$AV$317,$D244,J$80)*$I$1+INDEX(choosen!$AZ$13:$BL$317,$D244,J$80)*$J$1)/$K$1</f>
        <v>7.7876499999999993</v>
      </c>
      <c r="K244" s="5">
        <f ca="1">(INDEX(choosen!$D$13:$P$317,$D244,K$80)*$G$1+INDEX(choosen!$T$13:$AF$317,$D244,K$80)*$H$1+INDEX(choosen!$AJ$13:$AV$317,$D244,K$80)*$I$1+INDEX(choosen!$AZ$13:$BL$317,$D244,K$80)*$J$1)/$K$1</f>
        <v>6.6461500000000004</v>
      </c>
      <c r="L244" s="5">
        <f ca="1">(INDEX(choosen!$D$13:$P$317,$D244,L$80)*$G$1+INDEX(choosen!$T$13:$AF$317,$D244,L$80)*$H$1+INDEX(choosen!$AJ$13:$AV$317,$D244,L$80)*$I$1+INDEX(choosen!$AZ$13:$BL$317,$D244,L$80)*$J$1)/$K$1</f>
        <v>6.3243</v>
      </c>
      <c r="M244" s="5">
        <f ca="1">(INDEX(choosen!$D$13:$P$317,$D244,M$80)*$G$1+INDEX(choosen!$T$13:$AF$317,$D244,M$80)*$H$1+INDEX(choosen!$AJ$13:$AV$317,$D244,M$80)*$I$1+INDEX(choosen!$AZ$13:$BL$317,$D244,M$80)*$J$1)/$K$1</f>
        <v>5.7348499999999998</v>
      </c>
      <c r="N244" s="5">
        <f ca="1">(INDEX(choosen!$D$13:$P$317,$D244,N$80)*$G$1+INDEX(choosen!$T$13:$AF$317,$D244,N$80)*$H$1+INDEX(choosen!$AJ$13:$AV$317,$D244,N$80)*$I$1+INDEX(choosen!$AZ$13:$BL$317,$D244,N$80)*$J$1)/$K$1</f>
        <v>4.9946250000000001</v>
      </c>
      <c r="O244" s="5">
        <f ca="1">(INDEX(choosen!$D$13:$P$317,$D244,O$80)*$G$1+INDEX(choosen!$T$13:$AF$317,$D244,O$80)*$H$1+INDEX(choosen!$AJ$13:$AV$317,$D244,O$80)*$I$1+INDEX(choosen!$AZ$13:$BL$317,$D244,O$80)*$J$1)/$K$1</f>
        <v>4.5484749999999998</v>
      </c>
      <c r="P244" s="5">
        <f ca="1">(INDEX(choosen!$D$13:$P$317,$D244,P$80)*$G$1+INDEX(choosen!$T$13:$AF$317,$D244,P$80)*$H$1+INDEX(choosen!$AJ$13:$AV$317,$D244,P$80)*$I$1+INDEX(choosen!$AZ$13:$BL$317,$D244,P$80)*$J$1)/$K$1</f>
        <v>4.4522250000000003</v>
      </c>
      <c r="Q244" s="5">
        <f ca="1">(INDEX(choosen!$D$13:$P$317,$D244,Q$80)*$G$1+INDEX(choosen!$T$13:$AF$317,$D244,Q$80)*$H$1+INDEX(choosen!$AJ$13:$AV$317,$D244,Q$80)*$I$1+INDEX(choosen!$AZ$13:$BL$317,$D244,Q$80)*$J$1)/$K$1</f>
        <v>7.7002999999999995</v>
      </c>
      <c r="R244" s="5">
        <f ca="1">(INDEX(choosen!$D$13:$P$317,$D244,R$80)*$G$1+INDEX(choosen!$T$13:$AF$317,$D244,R$80)*$H$1+INDEX(choosen!$AJ$13:$AV$317,$D244,R$80)*$I$1+INDEX(choosen!$AZ$13:$BL$317,$D244,R$80)*$J$1)/$K$1</f>
        <v>101.915425</v>
      </c>
      <c r="S244" s="6"/>
      <c r="T244" s="6"/>
      <c r="U244">
        <v>19</v>
      </c>
      <c r="V244">
        <v>1</v>
      </c>
      <c r="W244" s="3"/>
      <c r="X244" s="3"/>
    </row>
    <row r="245" spans="2:24" x14ac:dyDescent="0.25">
      <c r="B245" s="2">
        <v>19</v>
      </c>
      <c r="C245" s="2">
        <v>1</v>
      </c>
      <c r="D245" s="2">
        <f t="shared" si="39"/>
        <v>91</v>
      </c>
      <c r="E245" s="2" t="s">
        <v>131</v>
      </c>
      <c r="F245" s="5">
        <f ca="1">MAX(INDEX(choosen!$D$13:$P$317,$D243,F$80)-NOT($G$1)*999999,INDEX(choosen!$T$13:$AF$317,$D243,F$80)-NOT($H$1)*999999,INDEX(choosen!$AJ$13:$AV$317,$D243,F$80)-NOT($I$1)*999999,INDEX(choosen!$AZ$13:$BL$317,$D243,F$80)-NOT($J$1)*999999)</f>
        <v>19.678999999999998</v>
      </c>
      <c r="G245" s="5">
        <f ca="1">MAX(INDEX(choosen!$D$13:$P$317,$D243,G$80)-NOT($G$1)*999999,INDEX(choosen!$T$13:$AF$317,$D243,G$80)-NOT($H$1)*999999,INDEX(choosen!$AJ$13:$AV$317,$D243,G$80)-NOT($I$1)*999999,INDEX(choosen!$AZ$13:$BL$317,$D243,G$80)-NOT($J$1)*999999)</f>
        <v>17.746600000000001</v>
      </c>
      <c r="H245" s="5">
        <f ca="1">MAX(INDEX(choosen!$D$13:$P$317,$D243,H$80)-NOT($G$1)*999999,INDEX(choosen!$T$13:$AF$317,$D243,H$80)-NOT($H$1)*999999,INDEX(choosen!$AJ$13:$AV$317,$D243,H$80)-NOT($I$1)*999999,INDEX(choosen!$AZ$13:$BL$317,$D243,H$80)-NOT($J$1)*999999)</f>
        <v>18.993600000000001</v>
      </c>
      <c r="I245" s="5">
        <f ca="1">MAX(INDEX(choosen!$D$13:$P$317,$D243,I$80)-NOT($G$1)*999999,INDEX(choosen!$T$13:$AF$317,$D243,I$80)-NOT($H$1)*999999,INDEX(choosen!$AJ$13:$AV$317,$D243,I$80)-NOT($I$1)*999999,INDEX(choosen!$AZ$13:$BL$317,$D243,I$80)-NOT($J$1)*999999)</f>
        <v>12.1531</v>
      </c>
      <c r="J245" s="5">
        <f ca="1">MAX(INDEX(choosen!$D$13:$P$317,$D243,J$80)-NOT($G$1)*999999,INDEX(choosen!$T$13:$AF$317,$D243,J$80)-NOT($H$1)*999999,INDEX(choosen!$AJ$13:$AV$317,$D243,J$80)-NOT($I$1)*999999,INDEX(choosen!$AZ$13:$BL$317,$D243,J$80)-NOT($J$1)*999999)</f>
        <v>9.0795999999999992</v>
      </c>
      <c r="K245" s="5">
        <f ca="1">MAX(INDEX(choosen!$D$13:$P$317,$D243,K$80)-NOT($G$1)*999999,INDEX(choosen!$T$13:$AF$317,$D243,K$80)-NOT($H$1)*999999,INDEX(choosen!$AJ$13:$AV$317,$D243,K$80)-NOT($I$1)*999999,INDEX(choosen!$AZ$13:$BL$317,$D243,K$80)-NOT($J$1)*999999)</f>
        <v>7.8676000000000004</v>
      </c>
      <c r="L245" s="5">
        <f ca="1">MAX(INDEX(choosen!$D$13:$P$317,$D243,L$80)-NOT($G$1)*999999,INDEX(choosen!$T$13:$AF$317,$D243,L$80)-NOT($H$1)*999999,INDEX(choosen!$AJ$13:$AV$317,$D243,L$80)-NOT($I$1)*999999,INDEX(choosen!$AZ$13:$BL$317,$D243,L$80)-NOT($J$1)*999999)</f>
        <v>7.5054999999999996</v>
      </c>
      <c r="M245" s="5">
        <f ca="1">MAX(INDEX(choosen!$D$13:$P$317,$D243,M$80)-NOT($G$1)*999999,INDEX(choosen!$T$13:$AF$317,$D243,M$80)-NOT($H$1)*999999,INDEX(choosen!$AJ$13:$AV$317,$D243,M$80)-NOT($I$1)*999999,INDEX(choosen!$AZ$13:$BL$317,$D243,M$80)-NOT($J$1)*999999)</f>
        <v>6.7385000000000002</v>
      </c>
      <c r="N245" s="5">
        <f ca="1">MAX(INDEX(choosen!$D$13:$P$317,$D243,N$80)-NOT($G$1)*999999,INDEX(choosen!$T$13:$AF$317,$D243,N$80)-NOT($H$1)*999999,INDEX(choosen!$AJ$13:$AV$317,$D243,N$80)-NOT($I$1)*999999,INDEX(choosen!$AZ$13:$BL$317,$D243,N$80)-NOT($J$1)*999999)</f>
        <v>5.8310000000000004</v>
      </c>
      <c r="O245" s="5">
        <f ca="1">MAX(INDEX(choosen!$D$13:$P$317,$D243,O$80)-NOT($G$1)*999999,INDEX(choosen!$T$13:$AF$317,$D243,O$80)-NOT($H$1)*999999,INDEX(choosen!$AJ$13:$AV$317,$D243,O$80)-NOT($I$1)*999999,INDEX(choosen!$AZ$13:$BL$317,$D243,O$80)-NOT($J$1)*999999)</f>
        <v>5.6611000000000002</v>
      </c>
      <c r="P245" s="5">
        <f ca="1">MAX(INDEX(choosen!$D$13:$P$317,$D243,P$80)-NOT($G$1)*999999,INDEX(choosen!$T$13:$AF$317,$D243,P$80)-NOT($H$1)*999999,INDEX(choosen!$AJ$13:$AV$317,$D243,P$80)-NOT($I$1)*999999,INDEX(choosen!$AZ$13:$BL$317,$D243,P$80)-NOT($J$1)*999999)</f>
        <v>5.5125000000000002</v>
      </c>
      <c r="Q245" s="5">
        <f ca="1">MAX(INDEX(choosen!$D$13:$P$317,$D243,Q$80)-NOT($G$1)*999999,INDEX(choosen!$T$13:$AF$317,$D243,Q$80)-NOT($H$1)*999999,INDEX(choosen!$AJ$13:$AV$317,$D243,Q$80)-NOT($I$1)*999999,INDEX(choosen!$AZ$13:$BL$317,$D243,Q$80)-NOT($J$1)*999999)</f>
        <v>11.6136</v>
      </c>
      <c r="R245" s="5">
        <f ca="1">MAX(INDEX(choosen!$D$13:$P$317,$D243,R$80)-NOT($G$1)*999999,INDEX(choosen!$T$13:$AF$317,$D243,R$80)-NOT($H$1)*999999,INDEX(choosen!$AJ$13:$AV$317,$D243,R$80)-NOT($I$1)*999999,INDEX(choosen!$AZ$13:$BL$317,$D243,R$80)-NOT($J$1)*999999)</f>
        <v>123.0527</v>
      </c>
      <c r="S245" s="6"/>
      <c r="T245" s="6"/>
      <c r="U245">
        <v>19</v>
      </c>
      <c r="V245">
        <v>1</v>
      </c>
      <c r="W245" s="3"/>
      <c r="X245" s="3"/>
    </row>
    <row r="246" spans="2:24" x14ac:dyDescent="0.25">
      <c r="B246" s="2">
        <v>19</v>
      </c>
      <c r="C246" s="2">
        <v>3</v>
      </c>
      <c r="D246" s="2">
        <f t="shared" si="39"/>
        <v>93</v>
      </c>
      <c r="E246" s="2" t="s">
        <v>132</v>
      </c>
      <c r="F246" s="5">
        <f ca="1">MIN(INDEX(choosen!$D$13:$P$317,$D246,F$80)+NOT($G$1)*999999,INDEX(choosen!$T$13:$AF$317,$D246,F$80)+NOT($H$1)*999999,INDEX(choosen!$AJ$13:$AV$317,$D246,F$80)+NOT($I$1)*999999,INDEX(choosen!$AZ$13:$BL$317,$D246,F$80)+NOT($J$1)*999999)</f>
        <v>11.9148</v>
      </c>
      <c r="G246" s="5">
        <f ca="1">MIN(INDEX(choosen!$D$13:$P$317,$D246,G$80)+NOT($G$1)*999999,INDEX(choosen!$T$13:$AF$317,$D246,G$80)+NOT($H$1)*999999,INDEX(choosen!$AJ$13:$AV$317,$D246,G$80)+NOT($I$1)*999999,INDEX(choosen!$AZ$13:$BL$317,$D246,G$80)+NOT($J$1)*999999)</f>
        <v>13.7791</v>
      </c>
      <c r="H246" s="5">
        <f ca="1">MIN(INDEX(choosen!$D$13:$P$317,$D246,H$80)+NOT($G$1)*999999,INDEX(choosen!$T$13:$AF$317,$D246,H$80)+NOT($H$1)*999999,INDEX(choosen!$AJ$13:$AV$317,$D246,H$80)+NOT($I$1)*999999,INDEX(choosen!$AZ$13:$BL$317,$D246,H$80)+NOT($J$1)*999999)</f>
        <v>13.1031</v>
      </c>
      <c r="I246" s="5">
        <f ca="1">MIN(INDEX(choosen!$D$13:$P$317,$D246,I$80)+NOT($G$1)*999999,INDEX(choosen!$T$13:$AF$317,$D246,I$80)+NOT($H$1)*999999,INDEX(choosen!$AJ$13:$AV$317,$D246,I$80)+NOT($I$1)*999999,INDEX(choosen!$AZ$13:$BL$317,$D246,I$80)+NOT($J$1)*999999)</f>
        <v>10.0924</v>
      </c>
      <c r="J246" s="5">
        <f ca="1">MIN(INDEX(choosen!$D$13:$P$317,$D246,J$80)+NOT($G$1)*999999,INDEX(choosen!$T$13:$AF$317,$D246,J$80)+NOT($H$1)*999999,INDEX(choosen!$AJ$13:$AV$317,$D246,J$80)+NOT($I$1)*999999,INDEX(choosen!$AZ$13:$BL$317,$D246,J$80)+NOT($J$1)*999999)</f>
        <v>7.5587999999999997</v>
      </c>
      <c r="K246" s="5">
        <f ca="1">MIN(INDEX(choosen!$D$13:$P$317,$D246,K$80)+NOT($G$1)*999999,INDEX(choosen!$T$13:$AF$317,$D246,K$80)+NOT($H$1)*999999,INDEX(choosen!$AJ$13:$AV$317,$D246,K$80)+NOT($I$1)*999999,INDEX(choosen!$AZ$13:$BL$317,$D246,K$80)+NOT($J$1)*999999)</f>
        <v>6.0991</v>
      </c>
      <c r="L246" s="5">
        <f ca="1">MIN(INDEX(choosen!$D$13:$P$317,$D246,L$80)+NOT($G$1)*999999,INDEX(choosen!$T$13:$AF$317,$D246,L$80)+NOT($H$1)*999999,INDEX(choosen!$AJ$13:$AV$317,$D246,L$80)+NOT($I$1)*999999,INDEX(choosen!$AZ$13:$BL$317,$D246,L$80)+NOT($J$1)*999999)</f>
        <v>5.7977999999999996</v>
      </c>
      <c r="M246" s="5">
        <f ca="1">MIN(INDEX(choosen!$D$13:$P$317,$D246,M$80)+NOT($G$1)*999999,INDEX(choosen!$T$13:$AF$317,$D246,M$80)+NOT($H$1)*999999,INDEX(choosen!$AJ$13:$AV$317,$D246,M$80)+NOT($I$1)*999999,INDEX(choosen!$AZ$13:$BL$317,$D246,M$80)+NOT($J$1)*999999)</f>
        <v>5.2507000000000001</v>
      </c>
      <c r="N246" s="5">
        <f ca="1">MIN(INDEX(choosen!$D$13:$P$317,$D246,N$80)+NOT($G$1)*999999,INDEX(choosen!$T$13:$AF$317,$D246,N$80)+NOT($H$1)*999999,INDEX(choosen!$AJ$13:$AV$317,$D246,N$80)+NOT($I$1)*999999,INDEX(choosen!$AZ$13:$BL$317,$D246,N$80)+NOT($J$1)*999999)</f>
        <v>4.4744999999999999</v>
      </c>
      <c r="O246" s="5">
        <f ca="1">MIN(INDEX(choosen!$D$13:$P$317,$D246,O$80)+NOT($G$1)*999999,INDEX(choosen!$T$13:$AF$317,$D246,O$80)+NOT($H$1)*999999,INDEX(choosen!$AJ$13:$AV$317,$D246,O$80)+NOT($I$1)*999999,INDEX(choosen!$AZ$13:$BL$317,$D246,O$80)+NOT($J$1)*999999)</f>
        <v>3.9215</v>
      </c>
      <c r="P246" s="5">
        <f ca="1">MIN(INDEX(choosen!$D$13:$P$317,$D246,P$80)+NOT($G$1)*999999,INDEX(choosen!$T$13:$AF$317,$D246,P$80)+NOT($H$1)*999999,INDEX(choosen!$AJ$13:$AV$317,$D246,P$80)+NOT($I$1)*999999,INDEX(choosen!$AZ$13:$BL$317,$D246,P$80)+NOT($J$1)*999999)</f>
        <v>3.2290000000000001</v>
      </c>
      <c r="Q246" s="5">
        <f ca="1">MIN(INDEX(choosen!$D$13:$P$317,$D246,Q$80)+NOT($G$1)*999999,INDEX(choosen!$T$13:$AF$317,$D246,Q$80)+NOT($H$1)*999999,INDEX(choosen!$AJ$13:$AV$317,$D246,Q$80)+NOT($I$1)*999999,INDEX(choosen!$AZ$13:$BL$317,$D246,Q$80)+NOT($J$1)*999999)</f>
        <v>6.5585000000000004</v>
      </c>
      <c r="R246" s="5">
        <f ca="1">MIN(INDEX(choosen!$D$13:$P$317,$D246,R$80)+NOT($G$1)*999999,INDEX(choosen!$T$13:$AF$317,$D246,R$80)+NOT($H$1)*999999,INDEX(choosen!$AJ$13:$AV$317,$D246,R$80)+NOT($I$1)*999999,INDEX(choosen!$AZ$13:$BL$317,$D246,R$80)+NOT($J$1)*999999)</f>
        <v>98.59999999999998</v>
      </c>
      <c r="S246" s="6"/>
      <c r="T246" s="6"/>
      <c r="U246">
        <v>19</v>
      </c>
      <c r="V246">
        <v>3</v>
      </c>
      <c r="W246" s="3"/>
      <c r="X246" s="3"/>
    </row>
    <row r="247" spans="2:24" x14ac:dyDescent="0.25">
      <c r="B247" s="2">
        <v>19</v>
      </c>
      <c r="C247" s="2">
        <v>3</v>
      </c>
      <c r="D247" s="2">
        <f t="shared" si="39"/>
        <v>93</v>
      </c>
      <c r="E247" s="2" t="s">
        <v>133</v>
      </c>
      <c r="F247" s="5">
        <f ca="1">(INDEX(choosen!$D$13:$P$317,$D247,F$80)*$G$1+INDEX(choosen!$T$13:$AF$317,$D247,F$80)*$H$1+INDEX(choosen!$AJ$13:$AV$317,$D247,F$80)*$I$1+INDEX(choosen!$AZ$13:$BL$317,$D247,F$80)*$J$1)/$K$1</f>
        <v>14.751475000000001</v>
      </c>
      <c r="G247" s="5">
        <f ca="1">(INDEX(choosen!$D$13:$P$317,$D247,G$80)*$G$1+INDEX(choosen!$T$13:$AF$317,$D247,G$80)*$H$1+INDEX(choosen!$AJ$13:$AV$317,$D247,G$80)*$I$1+INDEX(choosen!$AZ$13:$BL$317,$D247,G$80)*$J$1)/$K$1</f>
        <v>17.171749999999999</v>
      </c>
      <c r="H247" s="5">
        <f ca="1">(INDEX(choosen!$D$13:$P$317,$D247,H$80)*$G$1+INDEX(choosen!$T$13:$AF$317,$D247,H$80)*$H$1+INDEX(choosen!$AJ$13:$AV$317,$D247,H$80)*$I$1+INDEX(choosen!$AZ$13:$BL$317,$D247,H$80)*$J$1)/$K$1</f>
        <v>15.362674999999999</v>
      </c>
      <c r="I247" s="5">
        <f ca="1">(INDEX(choosen!$D$13:$P$317,$D247,I$80)*$G$1+INDEX(choosen!$T$13:$AF$317,$D247,I$80)*$H$1+INDEX(choosen!$AJ$13:$AV$317,$D247,I$80)*$I$1+INDEX(choosen!$AZ$13:$BL$317,$D247,I$80)*$J$1)/$K$1</f>
        <v>10.885149999999999</v>
      </c>
      <c r="J247" s="5">
        <f ca="1">(INDEX(choosen!$D$13:$P$317,$D247,J$80)*$G$1+INDEX(choosen!$T$13:$AF$317,$D247,J$80)*$H$1+INDEX(choosen!$AJ$13:$AV$317,$D247,J$80)*$I$1+INDEX(choosen!$AZ$13:$BL$317,$D247,J$80)*$J$1)/$K$1</f>
        <v>8.6430749999999996</v>
      </c>
      <c r="K247" s="5">
        <f ca="1">(INDEX(choosen!$D$13:$P$317,$D247,K$80)*$G$1+INDEX(choosen!$T$13:$AF$317,$D247,K$80)*$H$1+INDEX(choosen!$AJ$13:$AV$317,$D247,K$80)*$I$1+INDEX(choosen!$AZ$13:$BL$317,$D247,K$80)*$J$1)/$K$1</f>
        <v>7.3551000000000002</v>
      </c>
      <c r="L247" s="5">
        <f ca="1">(INDEX(choosen!$D$13:$P$317,$D247,L$80)*$G$1+INDEX(choosen!$T$13:$AF$317,$D247,L$80)*$H$1+INDEX(choosen!$AJ$13:$AV$317,$D247,L$80)*$I$1+INDEX(choosen!$AZ$13:$BL$317,$D247,L$80)*$J$1)/$K$1</f>
        <v>7.0507249999999999</v>
      </c>
      <c r="M247" s="5">
        <f ca="1">(INDEX(choosen!$D$13:$P$317,$D247,M$80)*$G$1+INDEX(choosen!$T$13:$AF$317,$D247,M$80)*$H$1+INDEX(choosen!$AJ$13:$AV$317,$D247,M$80)*$I$1+INDEX(choosen!$AZ$13:$BL$317,$D247,M$80)*$J$1)/$K$1</f>
        <v>6.4030749999999994</v>
      </c>
      <c r="N247" s="5">
        <f ca="1">(INDEX(choosen!$D$13:$P$317,$D247,N$80)*$G$1+INDEX(choosen!$T$13:$AF$317,$D247,N$80)*$H$1+INDEX(choosen!$AJ$13:$AV$317,$D247,N$80)*$I$1+INDEX(choosen!$AZ$13:$BL$317,$D247,N$80)*$J$1)/$K$1</f>
        <v>5.5793499999999998</v>
      </c>
      <c r="O247" s="5">
        <f ca="1">(INDEX(choosen!$D$13:$P$317,$D247,O$80)*$G$1+INDEX(choosen!$T$13:$AF$317,$D247,O$80)*$H$1+INDEX(choosen!$AJ$13:$AV$317,$D247,O$80)*$I$1+INDEX(choosen!$AZ$13:$BL$317,$D247,O$80)*$J$1)/$K$1</f>
        <v>5.2444000000000006</v>
      </c>
      <c r="P247" s="5">
        <f ca="1">(INDEX(choosen!$D$13:$P$317,$D247,P$80)*$G$1+INDEX(choosen!$T$13:$AF$317,$D247,P$80)*$H$1+INDEX(choosen!$AJ$13:$AV$317,$D247,P$80)*$I$1+INDEX(choosen!$AZ$13:$BL$317,$D247,P$80)*$J$1)/$K$1</f>
        <v>4.9794999999999998</v>
      </c>
      <c r="Q247" s="5">
        <f ca="1">(INDEX(choosen!$D$13:$P$317,$D247,Q$80)*$G$1+INDEX(choosen!$T$13:$AF$317,$D247,Q$80)*$H$1+INDEX(choosen!$AJ$13:$AV$317,$D247,Q$80)*$I$1+INDEX(choosen!$AZ$13:$BL$317,$D247,Q$80)*$J$1)/$K$1</f>
        <v>7.9870999999999999</v>
      </c>
      <c r="R247" s="5">
        <f ca="1">(INDEX(choosen!$D$13:$P$317,$D247,R$80)*$G$1+INDEX(choosen!$T$13:$AF$317,$D247,R$80)*$H$1+INDEX(choosen!$AJ$13:$AV$317,$D247,R$80)*$I$1+INDEX(choosen!$AZ$13:$BL$317,$D247,R$80)*$J$1)/$K$1</f>
        <v>111.41337499999999</v>
      </c>
      <c r="S247" s="6"/>
      <c r="T247" s="6"/>
      <c r="U247">
        <v>19</v>
      </c>
      <c r="V247">
        <v>3</v>
      </c>
      <c r="W247" s="3"/>
      <c r="X247" s="3"/>
    </row>
    <row r="248" spans="2:24" x14ac:dyDescent="0.25">
      <c r="B248" s="2">
        <v>19</v>
      </c>
      <c r="C248" s="2">
        <v>3</v>
      </c>
      <c r="D248" s="2">
        <f t="shared" si="39"/>
        <v>93</v>
      </c>
      <c r="E248" s="2" t="s">
        <v>134</v>
      </c>
      <c r="F248" s="5">
        <f ca="1">MAX(INDEX(choosen!$D$13:$P$317,$D246,F$80)-NOT($G$1)*999999,INDEX(choosen!$T$13:$AF$317,$D246,F$80)-NOT($H$1)*999999,INDEX(choosen!$AJ$13:$AV$317,$D246,F$80)-NOT($I$1)*999999,INDEX(choosen!$AZ$13:$BL$317,$D246,F$80)-NOT($J$1)*999999)</f>
        <v>20.2394</v>
      </c>
      <c r="G248" s="5">
        <f ca="1">MAX(INDEX(choosen!$D$13:$P$317,$D246,G$80)-NOT($G$1)*999999,INDEX(choosen!$T$13:$AF$317,$D246,G$80)-NOT($H$1)*999999,INDEX(choosen!$AJ$13:$AV$317,$D246,G$80)-NOT($I$1)*999999,INDEX(choosen!$AZ$13:$BL$317,$D246,G$80)-NOT($J$1)*999999)</f>
        <v>19.770299999999999</v>
      </c>
      <c r="H248" s="5">
        <f ca="1">MAX(INDEX(choosen!$D$13:$P$317,$D246,H$80)-NOT($G$1)*999999,INDEX(choosen!$T$13:$AF$317,$D246,H$80)-NOT($H$1)*999999,INDEX(choosen!$AJ$13:$AV$317,$D246,H$80)-NOT($I$1)*999999,INDEX(choosen!$AZ$13:$BL$317,$D246,H$80)-NOT($J$1)*999999)</f>
        <v>17.3704</v>
      </c>
      <c r="I248" s="5">
        <f ca="1">MAX(INDEX(choosen!$D$13:$P$317,$D246,I$80)-NOT($G$1)*999999,INDEX(choosen!$T$13:$AF$317,$D246,I$80)-NOT($H$1)*999999,INDEX(choosen!$AJ$13:$AV$317,$D246,I$80)-NOT($I$1)*999999,INDEX(choosen!$AZ$13:$BL$317,$D246,I$80)-NOT($J$1)*999999)</f>
        <v>11.4421</v>
      </c>
      <c r="J248" s="5">
        <f ca="1">MAX(INDEX(choosen!$D$13:$P$317,$D246,J$80)-NOT($G$1)*999999,INDEX(choosen!$T$13:$AF$317,$D246,J$80)-NOT($H$1)*999999,INDEX(choosen!$AJ$13:$AV$317,$D246,J$80)-NOT($I$1)*999999,INDEX(choosen!$AZ$13:$BL$317,$D246,J$80)-NOT($J$1)*999999)</f>
        <v>9.1821999999999999</v>
      </c>
      <c r="K248" s="5">
        <f ca="1">MAX(INDEX(choosen!$D$13:$P$317,$D246,K$80)-NOT($G$1)*999999,INDEX(choosen!$T$13:$AF$317,$D246,K$80)-NOT($H$1)*999999,INDEX(choosen!$AJ$13:$AV$317,$D246,K$80)-NOT($I$1)*999999,INDEX(choosen!$AZ$13:$BL$317,$D246,K$80)-NOT($J$1)*999999)</f>
        <v>7.9672999999999998</v>
      </c>
      <c r="L248" s="5">
        <f ca="1">MAX(INDEX(choosen!$D$13:$P$317,$D246,L$80)-NOT($G$1)*999999,INDEX(choosen!$T$13:$AF$317,$D246,L$80)-NOT($H$1)*999999,INDEX(choosen!$AJ$13:$AV$317,$D246,L$80)-NOT($I$1)*999999,INDEX(choosen!$AZ$13:$BL$317,$D246,L$80)-NOT($J$1)*999999)</f>
        <v>7.5476000000000001</v>
      </c>
      <c r="M248" s="5">
        <f ca="1">MAX(INDEX(choosen!$D$13:$P$317,$D246,M$80)-NOT($G$1)*999999,INDEX(choosen!$T$13:$AF$317,$D246,M$80)-NOT($H$1)*999999,INDEX(choosen!$AJ$13:$AV$317,$D246,M$80)-NOT($I$1)*999999,INDEX(choosen!$AZ$13:$BL$317,$D246,M$80)-NOT($J$1)*999999)</f>
        <v>7.0683999999999996</v>
      </c>
      <c r="N248" s="5">
        <f ca="1">MAX(INDEX(choosen!$D$13:$P$317,$D246,N$80)-NOT($G$1)*999999,INDEX(choosen!$T$13:$AF$317,$D246,N$80)-NOT($H$1)*999999,INDEX(choosen!$AJ$13:$AV$317,$D246,N$80)-NOT($I$1)*999999,INDEX(choosen!$AZ$13:$BL$317,$D246,N$80)-NOT($J$1)*999999)</f>
        <v>6.3251999999999997</v>
      </c>
      <c r="O248" s="5">
        <f ca="1">MAX(INDEX(choosen!$D$13:$P$317,$D246,O$80)-NOT($G$1)*999999,INDEX(choosen!$T$13:$AF$317,$D246,O$80)-NOT($H$1)*999999,INDEX(choosen!$AJ$13:$AV$317,$D246,O$80)-NOT($I$1)*999999,INDEX(choosen!$AZ$13:$BL$317,$D246,O$80)-NOT($J$1)*999999)</f>
        <v>6.0114000000000001</v>
      </c>
      <c r="P248" s="5">
        <f ca="1">MAX(INDEX(choosen!$D$13:$P$317,$D246,P$80)-NOT($G$1)*999999,INDEX(choosen!$T$13:$AF$317,$D246,P$80)-NOT($H$1)*999999,INDEX(choosen!$AJ$13:$AV$317,$D246,P$80)-NOT($I$1)*999999,INDEX(choosen!$AZ$13:$BL$317,$D246,P$80)-NOT($J$1)*999999)</f>
        <v>5.8486000000000002</v>
      </c>
      <c r="Q248" s="5">
        <f ca="1">MAX(INDEX(choosen!$D$13:$P$317,$D246,Q$80)-NOT($G$1)*999999,INDEX(choosen!$T$13:$AF$317,$D246,Q$80)-NOT($H$1)*999999,INDEX(choosen!$AJ$13:$AV$317,$D246,Q$80)-NOT($I$1)*999999,INDEX(choosen!$AZ$13:$BL$317,$D246,Q$80)-NOT($J$1)*999999)</f>
        <v>10.7242</v>
      </c>
      <c r="R248" s="5">
        <f ca="1">MAX(INDEX(choosen!$D$13:$P$317,$D246,R$80)-NOT($G$1)*999999,INDEX(choosen!$T$13:$AF$317,$D246,R$80)-NOT($H$1)*999999,INDEX(choosen!$AJ$13:$AV$317,$D246,R$80)-NOT($I$1)*999999,INDEX(choosen!$AZ$13:$BL$317,$D246,R$80)-NOT($J$1)*999999)</f>
        <v>127.9221</v>
      </c>
      <c r="S248" s="6"/>
      <c r="T248" s="6"/>
      <c r="U248">
        <v>19</v>
      </c>
      <c r="V248">
        <v>3</v>
      </c>
      <c r="W248" s="3"/>
      <c r="X248" s="3"/>
    </row>
    <row r="249" spans="2:24" x14ac:dyDescent="0.25">
      <c r="B249" s="2">
        <v>19</v>
      </c>
      <c r="C249" s="2">
        <f>$C$45</f>
        <v>5</v>
      </c>
      <c r="D249" s="2">
        <f t="shared" si="39"/>
        <v>95</v>
      </c>
      <c r="E249" s="2" t="str">
        <f>CONCATENATE(INDEX($C$39:$C$43,C249), " Min")</f>
        <v>2050 Min</v>
      </c>
      <c r="F249" s="5">
        <f ca="1">MIN(INDEX(choosen!$D$13:$P$317,$D249,F$80)+NOT($G$1)*999999,INDEX(choosen!$T$13:$AF$317,$D249,F$80)+NOT($H$1)*999999,INDEX(choosen!$AJ$13:$AV$317,$D249,F$80)+NOT($I$1)*999999,INDEX(choosen!$AZ$13:$BL$317,$D249,F$80)+NOT($J$1)*999999)</f>
        <v>8.8513999999999999</v>
      </c>
      <c r="G249" s="5">
        <f ca="1">MIN(INDEX(choosen!$D$13:$P$317,$D249,G$80)+NOT($G$1)*999999,INDEX(choosen!$T$13:$AF$317,$D249,G$80)+NOT($H$1)*999999,INDEX(choosen!$AJ$13:$AV$317,$D249,G$80)+NOT($I$1)*999999,INDEX(choosen!$AZ$13:$BL$317,$D249,G$80)+NOT($J$1)*999999)</f>
        <v>11.0999</v>
      </c>
      <c r="H249" s="5">
        <f ca="1">MIN(INDEX(choosen!$D$13:$P$317,$D249,H$80)+NOT($G$1)*999999,INDEX(choosen!$T$13:$AF$317,$D249,H$80)+NOT($H$1)*999999,INDEX(choosen!$AJ$13:$AV$317,$D249,H$80)+NOT($I$1)*999999,INDEX(choosen!$AZ$13:$BL$317,$D249,H$80)+NOT($J$1)*999999)</f>
        <v>12.0001</v>
      </c>
      <c r="I249" s="5">
        <f ca="1">MIN(INDEX(choosen!$D$13:$P$317,$D249,I$80)+NOT($G$1)*999999,INDEX(choosen!$T$13:$AF$317,$D249,I$80)+NOT($H$1)*999999,INDEX(choosen!$AJ$13:$AV$317,$D249,I$80)+NOT($I$1)*999999,INDEX(choosen!$AZ$13:$BL$317,$D249,I$80)+NOT($J$1)*999999)</f>
        <v>7.6283000000000003</v>
      </c>
      <c r="J249" s="5">
        <f ca="1">MIN(INDEX(choosen!$D$13:$P$317,$D249,J$80)+NOT($G$1)*999999,INDEX(choosen!$T$13:$AF$317,$D249,J$80)+NOT($H$1)*999999,INDEX(choosen!$AJ$13:$AV$317,$D249,J$80)+NOT($I$1)*999999,INDEX(choosen!$AZ$13:$BL$317,$D249,J$80)+NOT($J$1)*999999)</f>
        <v>6.6158999999999999</v>
      </c>
      <c r="K249" s="5">
        <f ca="1">MIN(INDEX(choosen!$D$13:$P$317,$D249,K$80)+NOT($G$1)*999999,INDEX(choosen!$T$13:$AF$317,$D249,K$80)+NOT($H$1)*999999,INDEX(choosen!$AJ$13:$AV$317,$D249,K$80)+NOT($I$1)*999999,INDEX(choosen!$AZ$13:$BL$317,$D249,K$80)+NOT($J$1)*999999)</f>
        <v>5.8746999999999998</v>
      </c>
      <c r="L249" s="5">
        <f ca="1">MIN(INDEX(choosen!$D$13:$P$317,$D249,L$80)+NOT($G$1)*999999,INDEX(choosen!$T$13:$AF$317,$D249,L$80)+NOT($H$1)*999999,INDEX(choosen!$AJ$13:$AV$317,$D249,L$80)+NOT($I$1)*999999,INDEX(choosen!$AZ$13:$BL$317,$D249,L$80)+NOT($J$1)*999999)</f>
        <v>5.5481999999999996</v>
      </c>
      <c r="M249" s="5">
        <f ca="1">MIN(INDEX(choosen!$D$13:$P$317,$D249,M$80)+NOT($G$1)*999999,INDEX(choosen!$T$13:$AF$317,$D249,M$80)+NOT($H$1)*999999,INDEX(choosen!$AJ$13:$AV$317,$D249,M$80)+NOT($I$1)*999999,INDEX(choosen!$AZ$13:$BL$317,$D249,M$80)+NOT($J$1)*999999)</f>
        <v>4.9325999999999999</v>
      </c>
      <c r="N249" s="5">
        <f ca="1">MIN(INDEX(choosen!$D$13:$P$317,$D249,N$80)+NOT($G$1)*999999,INDEX(choosen!$T$13:$AF$317,$D249,N$80)+NOT($H$1)*999999,INDEX(choosen!$AJ$13:$AV$317,$D249,N$80)+NOT($I$1)*999999,INDEX(choosen!$AZ$13:$BL$317,$D249,N$80)+NOT($J$1)*999999)</f>
        <v>4.1188000000000002</v>
      </c>
      <c r="O249" s="5">
        <f ca="1">MIN(INDEX(choosen!$D$13:$P$317,$D249,O$80)+NOT($G$1)*999999,INDEX(choosen!$T$13:$AF$317,$D249,O$80)+NOT($H$1)*999999,INDEX(choosen!$AJ$13:$AV$317,$D249,O$80)+NOT($I$1)*999999,INDEX(choosen!$AZ$13:$BL$317,$D249,O$80)+NOT($J$1)*999999)</f>
        <v>3.4971999999999999</v>
      </c>
      <c r="P249" s="5">
        <f ca="1">MIN(INDEX(choosen!$D$13:$P$317,$D249,P$80)+NOT($G$1)*999999,INDEX(choosen!$T$13:$AF$317,$D249,P$80)+NOT($H$1)*999999,INDEX(choosen!$AJ$13:$AV$317,$D249,P$80)+NOT($I$1)*999999,INDEX(choosen!$AZ$13:$BL$317,$D249,P$80)+NOT($J$1)*999999)</f>
        <v>2.7747000000000002</v>
      </c>
      <c r="Q249" s="5">
        <f ca="1">MIN(INDEX(choosen!$D$13:$P$317,$D249,Q$80)+NOT($G$1)*999999,INDEX(choosen!$T$13:$AF$317,$D249,Q$80)+NOT($H$1)*999999,INDEX(choosen!$AJ$13:$AV$317,$D249,Q$80)+NOT($I$1)*999999,INDEX(choosen!$AZ$13:$BL$317,$D249,Q$80)+NOT($J$1)*999999)</f>
        <v>4.5797999999999996</v>
      </c>
      <c r="R249" s="5">
        <f ca="1">MIN(INDEX(choosen!$D$13:$P$317,$D249,R$80)+NOT($G$1)*999999,INDEX(choosen!$T$13:$AF$317,$D249,R$80)+NOT($H$1)*999999,INDEX(choosen!$AJ$13:$AV$317,$D249,R$80)+NOT($I$1)*999999,INDEX(choosen!$AZ$13:$BL$317,$D249,R$80)+NOT($J$1)*999999)</f>
        <v>80.098400000000012</v>
      </c>
      <c r="S249" s="6">
        <f ca="1">100*R249/R243</f>
        <v>109.80220129709012</v>
      </c>
      <c r="T249" s="6"/>
      <c r="U249">
        <v>19</v>
      </c>
      <c r="V249">
        <v>5</v>
      </c>
      <c r="W249" s="3"/>
      <c r="X249" s="3"/>
    </row>
    <row r="250" spans="2:24" x14ac:dyDescent="0.25">
      <c r="B250" s="2">
        <v>19</v>
      </c>
      <c r="C250" s="2">
        <f t="shared" ref="C250:C251" si="48">$C$45</f>
        <v>5</v>
      </c>
      <c r="D250" s="2">
        <f t="shared" si="39"/>
        <v>95</v>
      </c>
      <c r="E250" s="2" t="str">
        <f t="shared" ref="E250" si="49">CONCATENATE(INDEX($C$39:$C$43,C250), " Average")</f>
        <v>2050 Average</v>
      </c>
      <c r="F250" s="5">
        <f ca="1">(INDEX(choosen!$D$13:$P$317,$D250,F$80)*$G$1+INDEX(choosen!$T$13:$AF$317,$D250,F$80)*$H$1+INDEX(choosen!$AJ$13:$AV$317,$D250,F$80)*$I$1+INDEX(choosen!$AZ$13:$BL$317,$D250,F$80)*$J$1)/$K$1</f>
        <v>13.416174999999999</v>
      </c>
      <c r="G250" s="5">
        <f ca="1">(INDEX(choosen!$D$13:$P$317,$D250,G$80)*$G$1+INDEX(choosen!$T$13:$AF$317,$D250,G$80)*$H$1+INDEX(choosen!$AJ$13:$AV$317,$D250,G$80)*$I$1+INDEX(choosen!$AZ$13:$BL$317,$D250,G$80)*$J$1)/$K$1</f>
        <v>17.515024999999998</v>
      </c>
      <c r="H250" s="5">
        <f ca="1">(INDEX(choosen!$D$13:$P$317,$D250,H$80)*$G$1+INDEX(choosen!$T$13:$AF$317,$D250,H$80)*$H$1+INDEX(choosen!$AJ$13:$AV$317,$D250,H$80)*$I$1+INDEX(choosen!$AZ$13:$BL$317,$D250,H$80)*$J$1)/$K$1</f>
        <v>18.029624999999999</v>
      </c>
      <c r="I250" s="5">
        <f ca="1">(INDEX(choosen!$D$13:$P$317,$D250,I$80)*$G$1+INDEX(choosen!$T$13:$AF$317,$D250,I$80)*$H$1+INDEX(choosen!$AJ$13:$AV$317,$D250,I$80)*$I$1+INDEX(choosen!$AZ$13:$BL$317,$D250,I$80)*$J$1)/$K$1</f>
        <v>9.914200000000001</v>
      </c>
      <c r="J250" s="5">
        <f ca="1">(INDEX(choosen!$D$13:$P$317,$D250,J$80)*$G$1+INDEX(choosen!$T$13:$AF$317,$D250,J$80)*$H$1+INDEX(choosen!$AJ$13:$AV$317,$D250,J$80)*$I$1+INDEX(choosen!$AZ$13:$BL$317,$D250,J$80)*$J$1)/$K$1</f>
        <v>7.9333</v>
      </c>
      <c r="K250" s="5">
        <f ca="1">(INDEX(choosen!$D$13:$P$317,$D250,K$80)*$G$1+INDEX(choosen!$T$13:$AF$317,$D250,K$80)*$H$1+INDEX(choosen!$AJ$13:$AV$317,$D250,K$80)*$I$1+INDEX(choosen!$AZ$13:$BL$317,$D250,K$80)*$J$1)/$K$1</f>
        <v>6.9107000000000003</v>
      </c>
      <c r="L250" s="5">
        <f ca="1">(INDEX(choosen!$D$13:$P$317,$D250,L$80)*$G$1+INDEX(choosen!$T$13:$AF$317,$D250,L$80)*$H$1+INDEX(choosen!$AJ$13:$AV$317,$D250,L$80)*$I$1+INDEX(choosen!$AZ$13:$BL$317,$D250,L$80)*$J$1)/$K$1</f>
        <v>6.6868750000000006</v>
      </c>
      <c r="M250" s="5">
        <f ca="1">(INDEX(choosen!$D$13:$P$317,$D250,M$80)*$G$1+INDEX(choosen!$T$13:$AF$317,$D250,M$80)*$H$1+INDEX(choosen!$AJ$13:$AV$317,$D250,M$80)*$I$1+INDEX(choosen!$AZ$13:$BL$317,$D250,M$80)*$J$1)/$K$1</f>
        <v>6.126125</v>
      </c>
      <c r="N250" s="5">
        <f ca="1">(INDEX(choosen!$D$13:$P$317,$D250,N$80)*$G$1+INDEX(choosen!$T$13:$AF$317,$D250,N$80)*$H$1+INDEX(choosen!$AJ$13:$AV$317,$D250,N$80)*$I$1+INDEX(choosen!$AZ$13:$BL$317,$D250,N$80)*$J$1)/$K$1</f>
        <v>5.2643500000000003</v>
      </c>
      <c r="O250" s="5">
        <f ca="1">(INDEX(choosen!$D$13:$P$317,$D250,O$80)*$G$1+INDEX(choosen!$T$13:$AF$317,$D250,O$80)*$H$1+INDEX(choosen!$AJ$13:$AV$317,$D250,O$80)*$I$1+INDEX(choosen!$AZ$13:$BL$317,$D250,O$80)*$J$1)/$K$1</f>
        <v>4.7062499999999998</v>
      </c>
      <c r="P250" s="5">
        <f ca="1">(INDEX(choosen!$D$13:$P$317,$D250,P$80)*$G$1+INDEX(choosen!$T$13:$AF$317,$D250,P$80)*$H$1+INDEX(choosen!$AJ$13:$AV$317,$D250,P$80)*$I$1+INDEX(choosen!$AZ$13:$BL$317,$D250,P$80)*$J$1)/$K$1</f>
        <v>3.9961250000000001</v>
      </c>
      <c r="Q250" s="5">
        <f ca="1">(INDEX(choosen!$D$13:$P$317,$D250,Q$80)*$G$1+INDEX(choosen!$T$13:$AF$317,$D250,Q$80)*$H$1+INDEX(choosen!$AJ$13:$AV$317,$D250,Q$80)*$I$1+INDEX(choosen!$AZ$13:$BL$317,$D250,Q$80)*$J$1)/$K$1</f>
        <v>7.1347499999999995</v>
      </c>
      <c r="R250" s="5">
        <f ca="1">(INDEX(choosen!$D$13:$P$317,$D250,R$80)*$G$1+INDEX(choosen!$T$13:$AF$317,$D250,R$80)*$H$1+INDEX(choosen!$AJ$13:$AV$317,$D250,R$80)*$I$1+INDEX(choosen!$AZ$13:$BL$317,$D250,R$80)*$J$1)/$K$1</f>
        <v>107.63350000000001</v>
      </c>
      <c r="S250" s="7">
        <f ca="1">100*R250/R244</f>
        <v>105.61060801149581</v>
      </c>
      <c r="T250" s="7"/>
      <c r="U250">
        <v>19</v>
      </c>
      <c r="V250">
        <v>5</v>
      </c>
      <c r="W250" s="3"/>
      <c r="X250" s="3"/>
    </row>
    <row r="251" spans="2:24" x14ac:dyDescent="0.25">
      <c r="B251" s="2">
        <v>19</v>
      </c>
      <c r="C251" s="2">
        <f t="shared" si="48"/>
        <v>5</v>
      </c>
      <c r="D251" s="2">
        <f t="shared" si="39"/>
        <v>95</v>
      </c>
      <c r="E251" s="2" t="str">
        <f>CONCATENATE(INDEX($C$39:$C$43,C251), " Max")</f>
        <v>2050 Max</v>
      </c>
      <c r="F251" s="5">
        <f ca="1">MAX(INDEX(choosen!$D$13:$P$317,$D249,F$80)-NOT($G$1)*999999,INDEX(choosen!$T$13:$AF$317,$D249,F$80)-NOT($H$1)*999999,INDEX(choosen!$AJ$13:$AV$317,$D249,F$80)-NOT($I$1)*999999,INDEX(choosen!$AZ$13:$BL$317,$D249,F$80)-NOT($J$1)*999999)</f>
        <v>16.054200000000002</v>
      </c>
      <c r="G251" s="5">
        <f ca="1">MAX(INDEX(choosen!$D$13:$P$317,$D249,G$80)-NOT($G$1)*999999,INDEX(choosen!$T$13:$AF$317,$D249,G$80)-NOT($H$1)*999999,INDEX(choosen!$AJ$13:$AV$317,$D249,G$80)-NOT($I$1)*999999,INDEX(choosen!$AZ$13:$BL$317,$D249,G$80)-NOT($J$1)*999999)</f>
        <v>25.182200000000002</v>
      </c>
      <c r="H251" s="5">
        <f ca="1">MAX(INDEX(choosen!$D$13:$P$317,$D249,H$80)-NOT($G$1)*999999,INDEX(choosen!$T$13:$AF$317,$D249,H$80)-NOT($H$1)*999999,INDEX(choosen!$AJ$13:$AV$317,$D249,H$80)-NOT($I$1)*999999,INDEX(choosen!$AZ$13:$BL$317,$D249,H$80)-NOT($J$1)*999999)</f>
        <v>28.350999999999999</v>
      </c>
      <c r="I251" s="5">
        <f ca="1">MAX(INDEX(choosen!$D$13:$P$317,$D249,I$80)-NOT($G$1)*999999,INDEX(choosen!$T$13:$AF$317,$D249,I$80)-NOT($H$1)*999999,INDEX(choosen!$AJ$13:$AV$317,$D249,I$80)-NOT($I$1)*999999,INDEX(choosen!$AZ$13:$BL$317,$D249,I$80)-NOT($J$1)*999999)</f>
        <v>11.443099999999999</v>
      </c>
      <c r="J251" s="5">
        <f ca="1">MAX(INDEX(choosen!$D$13:$P$317,$D249,J$80)-NOT($G$1)*999999,INDEX(choosen!$T$13:$AF$317,$D249,J$80)-NOT($H$1)*999999,INDEX(choosen!$AJ$13:$AV$317,$D249,J$80)-NOT($I$1)*999999,INDEX(choosen!$AZ$13:$BL$317,$D249,J$80)-NOT($J$1)*999999)</f>
        <v>9.1386000000000003</v>
      </c>
      <c r="K251" s="5">
        <f ca="1">MAX(INDEX(choosen!$D$13:$P$317,$D249,K$80)-NOT($G$1)*999999,INDEX(choosen!$T$13:$AF$317,$D249,K$80)-NOT($H$1)*999999,INDEX(choosen!$AJ$13:$AV$317,$D249,K$80)-NOT($I$1)*999999,INDEX(choosen!$AZ$13:$BL$317,$D249,K$80)-NOT($J$1)*999999)</f>
        <v>7.8281000000000001</v>
      </c>
      <c r="L251" s="5">
        <f ca="1">MAX(INDEX(choosen!$D$13:$P$317,$D249,L$80)-NOT($G$1)*999999,INDEX(choosen!$T$13:$AF$317,$D249,L$80)-NOT($H$1)*999999,INDEX(choosen!$AJ$13:$AV$317,$D249,L$80)-NOT($I$1)*999999,INDEX(choosen!$AZ$13:$BL$317,$D249,L$80)-NOT($J$1)*999999)</f>
        <v>7.5307000000000004</v>
      </c>
      <c r="M251" s="5">
        <f ca="1">MAX(INDEX(choosen!$D$13:$P$317,$D249,M$80)-NOT($G$1)*999999,INDEX(choosen!$T$13:$AF$317,$D249,M$80)-NOT($H$1)*999999,INDEX(choosen!$AJ$13:$AV$317,$D249,M$80)-NOT($I$1)*999999,INDEX(choosen!$AZ$13:$BL$317,$D249,M$80)-NOT($J$1)*999999)</f>
        <v>6.9508000000000001</v>
      </c>
      <c r="N251" s="5">
        <f ca="1">MAX(INDEX(choosen!$D$13:$P$317,$D249,N$80)-NOT($G$1)*999999,INDEX(choosen!$T$13:$AF$317,$D249,N$80)-NOT($H$1)*999999,INDEX(choosen!$AJ$13:$AV$317,$D249,N$80)-NOT($I$1)*999999,INDEX(choosen!$AZ$13:$BL$317,$D249,N$80)-NOT($J$1)*999999)</f>
        <v>6.0674999999999999</v>
      </c>
      <c r="O251" s="5">
        <f ca="1">MAX(INDEX(choosen!$D$13:$P$317,$D249,O$80)-NOT($G$1)*999999,INDEX(choosen!$T$13:$AF$317,$D249,O$80)-NOT($H$1)*999999,INDEX(choosen!$AJ$13:$AV$317,$D249,O$80)-NOT($I$1)*999999,INDEX(choosen!$AZ$13:$BL$317,$D249,O$80)-NOT($J$1)*999999)</f>
        <v>5.6375000000000002</v>
      </c>
      <c r="P251" s="5">
        <f ca="1">MAX(INDEX(choosen!$D$13:$P$317,$D249,P$80)-NOT($G$1)*999999,INDEX(choosen!$T$13:$AF$317,$D249,P$80)-NOT($H$1)*999999,INDEX(choosen!$AJ$13:$AV$317,$D249,P$80)-NOT($I$1)*999999,INDEX(choosen!$AZ$13:$BL$317,$D249,P$80)-NOT($J$1)*999999)</f>
        <v>5.0701999999999998</v>
      </c>
      <c r="Q251" s="5">
        <f ca="1">MAX(INDEX(choosen!$D$13:$P$317,$D249,Q$80)-NOT($G$1)*999999,INDEX(choosen!$T$13:$AF$317,$D249,Q$80)-NOT($H$1)*999999,INDEX(choosen!$AJ$13:$AV$317,$D249,Q$80)-NOT($I$1)*999999,INDEX(choosen!$AZ$13:$BL$317,$D249,Q$80)-NOT($J$1)*999999)</f>
        <v>10.681699999999999</v>
      </c>
      <c r="R251" s="5">
        <f ca="1">MAX(INDEX(choosen!$D$13:$P$317,$D249,R$80)-NOT($G$1)*999999,INDEX(choosen!$T$13:$AF$317,$D249,R$80)-NOT($H$1)*999999,INDEX(choosen!$AJ$13:$AV$317,$D249,R$80)-NOT($I$1)*999999,INDEX(choosen!$AZ$13:$BL$317,$D249,R$80)-NOT($J$1)*999999)</f>
        <v>129.10929999999999</v>
      </c>
      <c r="S251" s="6">
        <f ca="1">100*R251/R245</f>
        <v>104.92195620250509</v>
      </c>
      <c r="T251" s="6"/>
      <c r="U251">
        <v>19</v>
      </c>
      <c r="V251">
        <v>5</v>
      </c>
      <c r="W251" s="3"/>
      <c r="X251" s="3"/>
    </row>
    <row r="252" spans="2:24" x14ac:dyDescent="0.25">
      <c r="B252" s="2">
        <v>20</v>
      </c>
      <c r="C252" s="2">
        <v>1</v>
      </c>
      <c r="D252" s="2">
        <f t="shared" si="39"/>
        <v>96</v>
      </c>
      <c r="E252" s="2" t="s">
        <v>130</v>
      </c>
      <c r="F252" s="5">
        <f ca="1">MIN(INDEX(choosen!$D$13:$P$317,$D252,F$80)+NOT($G$1)*999999,INDEX(choosen!$T$13:$AF$317,$D252,F$80)+NOT($H$1)*999999,INDEX(choosen!$AJ$13:$AV$317,$D252,F$80)+NOT($I$1)*999999,INDEX(choosen!$AZ$13:$BL$317,$D252,F$80)+NOT($J$1)*999999)</f>
        <v>1.6091</v>
      </c>
      <c r="G252" s="5">
        <f ca="1">MIN(INDEX(choosen!$D$13:$P$317,$D252,G$80)+NOT($G$1)*999999,INDEX(choosen!$T$13:$AF$317,$D252,G$80)+NOT($H$1)*999999,INDEX(choosen!$AJ$13:$AV$317,$D252,G$80)+NOT($I$1)*999999,INDEX(choosen!$AZ$13:$BL$317,$D252,G$80)+NOT($J$1)*999999)</f>
        <v>1.8354999999999999</v>
      </c>
      <c r="H252" s="5">
        <f ca="1">MIN(INDEX(choosen!$D$13:$P$317,$D252,H$80)+NOT($G$1)*999999,INDEX(choosen!$T$13:$AF$317,$D252,H$80)+NOT($H$1)*999999,INDEX(choosen!$AJ$13:$AV$317,$D252,H$80)+NOT($I$1)*999999,INDEX(choosen!$AZ$13:$BL$317,$D252,H$80)+NOT($J$1)*999999)</f>
        <v>1.4368000000000001</v>
      </c>
      <c r="I252" s="5">
        <f ca="1">MIN(INDEX(choosen!$D$13:$P$317,$D252,I$80)+NOT($G$1)*999999,INDEX(choosen!$T$13:$AF$317,$D252,I$80)+NOT($H$1)*999999,INDEX(choosen!$AJ$13:$AV$317,$D252,I$80)+NOT($I$1)*999999,INDEX(choosen!$AZ$13:$BL$317,$D252,I$80)+NOT($J$1)*999999)</f>
        <v>0.70789999999999997</v>
      </c>
      <c r="J252" s="5">
        <f ca="1">MIN(INDEX(choosen!$D$13:$P$317,$D252,J$80)+NOT($G$1)*999999,INDEX(choosen!$T$13:$AF$317,$D252,J$80)+NOT($H$1)*999999,INDEX(choosen!$AJ$13:$AV$317,$D252,J$80)+NOT($I$1)*999999,INDEX(choosen!$AZ$13:$BL$317,$D252,J$80)+NOT($J$1)*999999)</f>
        <v>0.4017</v>
      </c>
      <c r="K252" s="5">
        <f ca="1">MIN(INDEX(choosen!$D$13:$P$317,$D252,K$80)+NOT($G$1)*999999,INDEX(choosen!$T$13:$AF$317,$D252,K$80)+NOT($H$1)*999999,INDEX(choosen!$AJ$13:$AV$317,$D252,K$80)+NOT($I$1)*999999,INDEX(choosen!$AZ$13:$BL$317,$D252,K$80)+NOT($J$1)*999999)</f>
        <v>0.24709999999999999</v>
      </c>
      <c r="L252" s="5">
        <f ca="1">MIN(INDEX(choosen!$D$13:$P$317,$D252,L$80)+NOT($G$1)*999999,INDEX(choosen!$T$13:$AF$317,$D252,L$80)+NOT($H$1)*999999,INDEX(choosen!$AJ$13:$AV$317,$D252,L$80)+NOT($I$1)*999999,INDEX(choosen!$AZ$13:$BL$317,$D252,L$80)+NOT($J$1)*999999)</f>
        <v>0.13789999999999999</v>
      </c>
      <c r="M252" s="5">
        <f ca="1">MIN(INDEX(choosen!$D$13:$P$317,$D252,M$80)+NOT($G$1)*999999,INDEX(choosen!$T$13:$AF$317,$D252,M$80)+NOT($H$1)*999999,INDEX(choosen!$AJ$13:$AV$317,$D252,M$80)+NOT($I$1)*999999,INDEX(choosen!$AZ$13:$BL$317,$D252,M$80)+NOT($J$1)*999999)</f>
        <v>8.1199999999999994E-2</v>
      </c>
      <c r="N252" s="5">
        <f ca="1">MIN(INDEX(choosen!$D$13:$P$317,$D252,N$80)+NOT($G$1)*999999,INDEX(choosen!$T$13:$AF$317,$D252,N$80)+NOT($H$1)*999999,INDEX(choosen!$AJ$13:$AV$317,$D252,N$80)+NOT($I$1)*999999,INDEX(choosen!$AZ$13:$BL$317,$D252,N$80)+NOT($J$1)*999999)</f>
        <v>4.8399999999999999E-2</v>
      </c>
      <c r="O252" s="5">
        <f ca="1">MIN(INDEX(choosen!$D$13:$P$317,$D252,O$80)+NOT($G$1)*999999,INDEX(choosen!$T$13:$AF$317,$D252,O$80)+NOT($H$1)*999999,INDEX(choosen!$AJ$13:$AV$317,$D252,O$80)+NOT($I$1)*999999,INDEX(choosen!$AZ$13:$BL$317,$D252,O$80)+NOT($J$1)*999999)</f>
        <v>1.18E-2</v>
      </c>
      <c r="P252" s="5">
        <f ca="1">MIN(INDEX(choosen!$D$13:$P$317,$D252,P$80)+NOT($G$1)*999999,INDEX(choosen!$T$13:$AF$317,$D252,P$80)+NOT($H$1)*999999,INDEX(choosen!$AJ$13:$AV$317,$D252,P$80)+NOT($I$1)*999999,INDEX(choosen!$AZ$13:$BL$317,$D252,P$80)+NOT($J$1)*999999)</f>
        <v>7.4099999999999999E-2</v>
      </c>
      <c r="Q252" s="5">
        <f ca="1">MIN(INDEX(choosen!$D$13:$P$317,$D252,Q$80)+NOT($G$1)*999999,INDEX(choosen!$T$13:$AF$317,$D252,Q$80)+NOT($H$1)*999999,INDEX(choosen!$AJ$13:$AV$317,$D252,Q$80)+NOT($I$1)*999999,INDEX(choosen!$AZ$13:$BL$317,$D252,Q$80)+NOT($J$1)*999999)</f>
        <v>0.55249999999999999</v>
      </c>
      <c r="R252" s="5">
        <f ca="1">MIN(INDEX(choosen!$D$13:$P$317,$D252,R$80)+NOT($G$1)*999999,INDEX(choosen!$T$13:$AF$317,$D252,R$80)+NOT($H$1)*999999,INDEX(choosen!$AJ$13:$AV$317,$D252,R$80)+NOT($I$1)*999999,INDEX(choosen!$AZ$13:$BL$317,$D252,R$80)+NOT($J$1)*999999)</f>
        <v>7.3366999999999996</v>
      </c>
      <c r="S252" s="6"/>
      <c r="T252" s="6"/>
      <c r="U252">
        <v>20</v>
      </c>
      <c r="V252">
        <v>1</v>
      </c>
      <c r="W252" s="3"/>
      <c r="X252" s="3"/>
    </row>
    <row r="253" spans="2:24" x14ac:dyDescent="0.25">
      <c r="B253" s="2">
        <v>20</v>
      </c>
      <c r="C253" s="2">
        <v>1</v>
      </c>
      <c r="D253" s="2">
        <f t="shared" si="39"/>
        <v>96</v>
      </c>
      <c r="E253" s="2" t="s">
        <v>125</v>
      </c>
      <c r="F253" s="5">
        <f ca="1">(INDEX(choosen!$D$13:$P$317,$D253,F$80)*$G$1+INDEX(choosen!$T$13:$AF$317,$D253,F$80)*$H$1+INDEX(choosen!$AJ$13:$AV$317,$D253,F$80)*$I$1+INDEX(choosen!$AZ$13:$BL$317,$D253,F$80)*$J$1)/$K$1</f>
        <v>2.1446000000000001</v>
      </c>
      <c r="G253" s="5">
        <f ca="1">(INDEX(choosen!$D$13:$P$317,$D253,G$80)*$G$1+INDEX(choosen!$T$13:$AF$317,$D253,G$80)*$H$1+INDEX(choosen!$AJ$13:$AV$317,$D253,G$80)*$I$1+INDEX(choosen!$AZ$13:$BL$317,$D253,G$80)*$J$1)/$K$1</f>
        <v>2.0007999999999999</v>
      </c>
      <c r="H253" s="5">
        <f ca="1">(INDEX(choosen!$D$13:$P$317,$D253,H$80)*$G$1+INDEX(choosen!$T$13:$AF$317,$D253,H$80)*$H$1+INDEX(choosen!$AJ$13:$AV$317,$D253,H$80)*$I$1+INDEX(choosen!$AZ$13:$BL$317,$D253,H$80)*$J$1)/$K$1</f>
        <v>2.0266000000000002</v>
      </c>
      <c r="I253" s="5">
        <f ca="1">(INDEX(choosen!$D$13:$P$317,$D253,I$80)*$G$1+INDEX(choosen!$T$13:$AF$317,$D253,I$80)*$H$1+INDEX(choosen!$AJ$13:$AV$317,$D253,I$80)*$I$1+INDEX(choosen!$AZ$13:$BL$317,$D253,I$80)*$J$1)/$K$1</f>
        <v>0.93020000000000003</v>
      </c>
      <c r="J253" s="5">
        <f ca="1">(INDEX(choosen!$D$13:$P$317,$D253,J$80)*$G$1+INDEX(choosen!$T$13:$AF$317,$D253,J$80)*$H$1+INDEX(choosen!$AJ$13:$AV$317,$D253,J$80)*$I$1+INDEX(choosen!$AZ$13:$BL$317,$D253,J$80)*$J$1)/$K$1</f>
        <v>0.60060000000000002</v>
      </c>
      <c r="K253" s="5">
        <f ca="1">(INDEX(choosen!$D$13:$P$317,$D253,K$80)*$G$1+INDEX(choosen!$T$13:$AF$317,$D253,K$80)*$H$1+INDEX(choosen!$AJ$13:$AV$317,$D253,K$80)*$I$1+INDEX(choosen!$AZ$13:$BL$317,$D253,K$80)*$J$1)/$K$1</f>
        <v>0.38752500000000001</v>
      </c>
      <c r="L253" s="5">
        <f ca="1">(INDEX(choosen!$D$13:$P$317,$D253,L$80)*$G$1+INDEX(choosen!$T$13:$AF$317,$D253,L$80)*$H$1+INDEX(choosen!$AJ$13:$AV$317,$D253,L$80)*$I$1+INDEX(choosen!$AZ$13:$BL$317,$D253,L$80)*$J$1)/$K$1</f>
        <v>0.24180000000000001</v>
      </c>
      <c r="M253" s="5">
        <f ca="1">(INDEX(choosen!$D$13:$P$317,$D253,M$80)*$G$1+INDEX(choosen!$T$13:$AF$317,$D253,M$80)*$H$1+INDEX(choosen!$AJ$13:$AV$317,$D253,M$80)*$I$1+INDEX(choosen!$AZ$13:$BL$317,$D253,M$80)*$J$1)/$K$1</f>
        <v>0.14457500000000001</v>
      </c>
      <c r="N253" s="5">
        <f ca="1">(INDEX(choosen!$D$13:$P$317,$D253,N$80)*$G$1+INDEX(choosen!$T$13:$AF$317,$D253,N$80)*$H$1+INDEX(choosen!$AJ$13:$AV$317,$D253,N$80)*$I$1+INDEX(choosen!$AZ$13:$BL$317,$D253,N$80)*$J$1)/$K$1</f>
        <v>7.3374999999999996E-2</v>
      </c>
      <c r="O253" s="5">
        <f ca="1">(INDEX(choosen!$D$13:$P$317,$D253,O$80)*$G$1+INDEX(choosen!$T$13:$AF$317,$D253,O$80)*$H$1+INDEX(choosen!$AJ$13:$AV$317,$D253,O$80)*$I$1+INDEX(choosen!$AZ$13:$BL$317,$D253,O$80)*$J$1)/$K$1</f>
        <v>3.1050000000000001E-2</v>
      </c>
      <c r="P253" s="5">
        <f ca="1">(INDEX(choosen!$D$13:$P$317,$D253,P$80)*$G$1+INDEX(choosen!$T$13:$AF$317,$D253,P$80)*$H$1+INDEX(choosen!$AJ$13:$AV$317,$D253,P$80)*$I$1+INDEX(choosen!$AZ$13:$BL$317,$D253,P$80)*$J$1)/$K$1</f>
        <v>0.21984999999999999</v>
      </c>
      <c r="Q253" s="5">
        <f ca="1">(INDEX(choosen!$D$13:$P$317,$D253,Q$80)*$G$1+INDEX(choosen!$T$13:$AF$317,$D253,Q$80)*$H$1+INDEX(choosen!$AJ$13:$AV$317,$D253,Q$80)*$I$1+INDEX(choosen!$AZ$13:$BL$317,$D253,Q$80)*$J$1)/$K$1</f>
        <v>0.86037499999999989</v>
      </c>
      <c r="R253" s="5">
        <f ca="1">(INDEX(choosen!$D$13:$P$317,$D253,R$80)*$G$1+INDEX(choosen!$T$13:$AF$317,$D253,R$80)*$H$1+INDEX(choosen!$AJ$13:$AV$317,$D253,R$80)*$I$1+INDEX(choosen!$AZ$13:$BL$317,$D253,R$80)*$J$1)/$K$1</f>
        <v>9.6613500000000005</v>
      </c>
      <c r="S253" s="6"/>
      <c r="T253" s="6"/>
      <c r="U253">
        <v>20</v>
      </c>
      <c r="V253">
        <v>1</v>
      </c>
      <c r="W253" s="3"/>
      <c r="X253" s="3"/>
    </row>
    <row r="254" spans="2:24" x14ac:dyDescent="0.25">
      <c r="B254" s="2">
        <v>20</v>
      </c>
      <c r="C254" s="2">
        <v>1</v>
      </c>
      <c r="D254" s="2">
        <f t="shared" si="39"/>
        <v>96</v>
      </c>
      <c r="E254" s="2" t="s">
        <v>131</v>
      </c>
      <c r="F254" s="5">
        <f ca="1">MAX(INDEX(choosen!$D$13:$P$317,$D252,F$80)-NOT($G$1)*999999,INDEX(choosen!$T$13:$AF$317,$D252,F$80)-NOT($H$1)*999999,INDEX(choosen!$AJ$13:$AV$317,$D252,F$80)-NOT($I$1)*999999,INDEX(choosen!$AZ$13:$BL$317,$D252,F$80)-NOT($J$1)*999999)</f>
        <v>3.2086000000000001</v>
      </c>
      <c r="G254" s="5">
        <f ca="1">MAX(INDEX(choosen!$D$13:$P$317,$D252,G$80)-NOT($G$1)*999999,INDEX(choosen!$T$13:$AF$317,$D252,G$80)-NOT($H$1)*999999,INDEX(choosen!$AJ$13:$AV$317,$D252,G$80)-NOT($I$1)*999999,INDEX(choosen!$AZ$13:$BL$317,$D252,G$80)-NOT($J$1)*999999)</f>
        <v>2.0901999999999998</v>
      </c>
      <c r="H254" s="5">
        <f ca="1">MAX(INDEX(choosen!$D$13:$P$317,$D252,H$80)-NOT($G$1)*999999,INDEX(choosen!$T$13:$AF$317,$D252,H$80)-NOT($H$1)*999999,INDEX(choosen!$AJ$13:$AV$317,$D252,H$80)-NOT($I$1)*999999,INDEX(choosen!$AZ$13:$BL$317,$D252,H$80)-NOT($J$1)*999999)</f>
        <v>2.7014</v>
      </c>
      <c r="I254" s="5">
        <f ca="1">MAX(INDEX(choosen!$D$13:$P$317,$D252,I$80)-NOT($G$1)*999999,INDEX(choosen!$T$13:$AF$317,$D252,I$80)-NOT($H$1)*999999,INDEX(choosen!$AJ$13:$AV$317,$D252,I$80)-NOT($I$1)*999999,INDEX(choosen!$AZ$13:$BL$317,$D252,I$80)-NOT($J$1)*999999)</f>
        <v>1.2862</v>
      </c>
      <c r="J254" s="5">
        <f ca="1">MAX(INDEX(choosen!$D$13:$P$317,$D252,J$80)-NOT($G$1)*999999,INDEX(choosen!$T$13:$AF$317,$D252,J$80)-NOT($H$1)*999999,INDEX(choosen!$AJ$13:$AV$317,$D252,J$80)-NOT($I$1)*999999,INDEX(choosen!$AZ$13:$BL$317,$D252,J$80)-NOT($J$1)*999999)</f>
        <v>0.84570000000000001</v>
      </c>
      <c r="K254" s="5">
        <f ca="1">MAX(INDEX(choosen!$D$13:$P$317,$D252,K$80)-NOT($G$1)*999999,INDEX(choosen!$T$13:$AF$317,$D252,K$80)-NOT($H$1)*999999,INDEX(choosen!$AJ$13:$AV$317,$D252,K$80)-NOT($I$1)*999999,INDEX(choosen!$AZ$13:$BL$317,$D252,K$80)-NOT($J$1)*999999)</f>
        <v>0.55320000000000003</v>
      </c>
      <c r="L254" s="5">
        <f ca="1">MAX(INDEX(choosen!$D$13:$P$317,$D252,L$80)-NOT($G$1)*999999,INDEX(choosen!$T$13:$AF$317,$D252,L$80)-NOT($H$1)*999999,INDEX(choosen!$AJ$13:$AV$317,$D252,L$80)-NOT($I$1)*999999,INDEX(choosen!$AZ$13:$BL$317,$D252,L$80)-NOT($J$1)*999999)</f>
        <v>0.3478</v>
      </c>
      <c r="M254" s="5">
        <f ca="1">MAX(INDEX(choosen!$D$13:$P$317,$D252,M$80)-NOT($G$1)*999999,INDEX(choosen!$T$13:$AF$317,$D252,M$80)-NOT($H$1)*999999,INDEX(choosen!$AJ$13:$AV$317,$D252,M$80)-NOT($I$1)*999999,INDEX(choosen!$AZ$13:$BL$317,$D252,M$80)-NOT($J$1)*999999)</f>
        <v>0.17560000000000001</v>
      </c>
      <c r="N254" s="5">
        <f ca="1">MAX(INDEX(choosen!$D$13:$P$317,$D252,N$80)-NOT($G$1)*999999,INDEX(choosen!$T$13:$AF$317,$D252,N$80)-NOT($H$1)*999999,INDEX(choosen!$AJ$13:$AV$317,$D252,N$80)-NOT($I$1)*999999,INDEX(choosen!$AZ$13:$BL$317,$D252,N$80)-NOT($J$1)*999999)</f>
        <v>0.12039999999999999</v>
      </c>
      <c r="O254" s="5">
        <f ca="1">MAX(INDEX(choosen!$D$13:$P$317,$D252,O$80)-NOT($G$1)*999999,INDEX(choosen!$T$13:$AF$317,$D252,O$80)-NOT($H$1)*999999,INDEX(choosen!$AJ$13:$AV$317,$D252,O$80)-NOT($I$1)*999999,INDEX(choosen!$AZ$13:$BL$317,$D252,O$80)-NOT($J$1)*999999)</f>
        <v>6.0100000000000001E-2</v>
      </c>
      <c r="P254" s="5">
        <f ca="1">MAX(INDEX(choosen!$D$13:$P$317,$D252,P$80)-NOT($G$1)*999999,INDEX(choosen!$T$13:$AF$317,$D252,P$80)-NOT($H$1)*999999,INDEX(choosen!$AJ$13:$AV$317,$D252,P$80)-NOT($I$1)*999999,INDEX(choosen!$AZ$13:$BL$317,$D252,P$80)-NOT($J$1)*999999)</f>
        <v>0.3049</v>
      </c>
      <c r="Q254" s="5">
        <f ca="1">MAX(INDEX(choosen!$D$13:$P$317,$D252,Q$80)-NOT($G$1)*999999,INDEX(choosen!$T$13:$AF$317,$D252,Q$80)-NOT($H$1)*999999,INDEX(choosen!$AJ$13:$AV$317,$D252,Q$80)-NOT($I$1)*999999,INDEX(choosen!$AZ$13:$BL$317,$D252,Q$80)-NOT($J$1)*999999)</f>
        <v>1.5051000000000001</v>
      </c>
      <c r="R254" s="5">
        <f ca="1">MAX(INDEX(choosen!$D$13:$P$317,$D252,R$80)-NOT($G$1)*999999,INDEX(choosen!$T$13:$AF$317,$D252,R$80)-NOT($H$1)*999999,INDEX(choosen!$AJ$13:$AV$317,$D252,R$80)-NOT($I$1)*999999,INDEX(choosen!$AZ$13:$BL$317,$D252,R$80)-NOT($J$1)*999999)</f>
        <v>12.3409</v>
      </c>
      <c r="S254" s="6"/>
      <c r="T254" s="6"/>
      <c r="U254">
        <v>20</v>
      </c>
      <c r="V254">
        <v>1</v>
      </c>
      <c r="W254" s="3"/>
      <c r="X254" s="3"/>
    </row>
    <row r="255" spans="2:24" x14ac:dyDescent="0.25">
      <c r="B255" s="2">
        <v>20</v>
      </c>
      <c r="C255" s="2">
        <v>3</v>
      </c>
      <c r="D255" s="2">
        <f t="shared" si="39"/>
        <v>98</v>
      </c>
      <c r="E255" s="2" t="s">
        <v>132</v>
      </c>
      <c r="F255" s="5">
        <f ca="1">MIN(INDEX(choosen!$D$13:$P$317,$D255,F$80)+NOT($G$1)*999999,INDEX(choosen!$T$13:$AF$317,$D255,F$80)+NOT($H$1)*999999,INDEX(choosen!$AJ$13:$AV$317,$D255,F$80)+NOT($I$1)*999999,INDEX(choosen!$AZ$13:$BL$317,$D255,F$80)+NOT($J$1)*999999)</f>
        <v>1.4005000000000001</v>
      </c>
      <c r="G255" s="5">
        <f ca="1">MIN(INDEX(choosen!$D$13:$P$317,$D255,G$80)+NOT($G$1)*999999,INDEX(choosen!$T$13:$AF$317,$D255,G$80)+NOT($H$1)*999999,INDEX(choosen!$AJ$13:$AV$317,$D255,G$80)+NOT($I$1)*999999,INDEX(choosen!$AZ$13:$BL$317,$D255,G$80)+NOT($J$1)*999999)</f>
        <v>1.7114</v>
      </c>
      <c r="H255" s="5">
        <f ca="1">MIN(INDEX(choosen!$D$13:$P$317,$D255,H$80)+NOT($G$1)*999999,INDEX(choosen!$T$13:$AF$317,$D255,H$80)+NOT($H$1)*999999,INDEX(choosen!$AJ$13:$AV$317,$D255,H$80)+NOT($I$1)*999999,INDEX(choosen!$AZ$13:$BL$317,$D255,H$80)+NOT($J$1)*999999)</f>
        <v>1.3343</v>
      </c>
      <c r="I255" s="5">
        <f ca="1">MIN(INDEX(choosen!$D$13:$P$317,$D255,I$80)+NOT($G$1)*999999,INDEX(choosen!$T$13:$AF$317,$D255,I$80)+NOT($H$1)*999999,INDEX(choosen!$AJ$13:$AV$317,$D255,I$80)+NOT($I$1)*999999,INDEX(choosen!$AZ$13:$BL$317,$D255,I$80)+NOT($J$1)*999999)</f>
        <v>0.61040000000000005</v>
      </c>
      <c r="J255" s="5">
        <f ca="1">MIN(INDEX(choosen!$D$13:$P$317,$D255,J$80)+NOT($G$1)*999999,INDEX(choosen!$T$13:$AF$317,$D255,J$80)+NOT($H$1)*999999,INDEX(choosen!$AJ$13:$AV$317,$D255,J$80)+NOT($I$1)*999999,INDEX(choosen!$AZ$13:$BL$317,$D255,J$80)+NOT($J$1)*999999)</f>
        <v>0.3175</v>
      </c>
      <c r="K255" s="5">
        <f ca="1">MIN(INDEX(choosen!$D$13:$P$317,$D255,K$80)+NOT($G$1)*999999,INDEX(choosen!$T$13:$AF$317,$D255,K$80)+NOT($H$1)*999999,INDEX(choosen!$AJ$13:$AV$317,$D255,K$80)+NOT($I$1)*999999,INDEX(choosen!$AZ$13:$BL$317,$D255,K$80)+NOT($J$1)*999999)</f>
        <v>0.18060000000000001</v>
      </c>
      <c r="L255" s="5">
        <f ca="1">MIN(INDEX(choosen!$D$13:$P$317,$D255,L$80)+NOT($G$1)*999999,INDEX(choosen!$T$13:$AF$317,$D255,L$80)+NOT($H$1)*999999,INDEX(choosen!$AJ$13:$AV$317,$D255,L$80)+NOT($I$1)*999999,INDEX(choosen!$AZ$13:$BL$317,$D255,L$80)+NOT($J$1)*999999)</f>
        <v>0.1042</v>
      </c>
      <c r="M255" s="5">
        <f ca="1">MIN(INDEX(choosen!$D$13:$P$317,$D255,M$80)+NOT($G$1)*999999,INDEX(choosen!$T$13:$AF$317,$D255,M$80)+NOT($H$1)*999999,INDEX(choosen!$AJ$13:$AV$317,$D255,M$80)+NOT($I$1)*999999,INDEX(choosen!$AZ$13:$BL$317,$D255,M$80)+NOT($J$1)*999999)</f>
        <v>8.2699999999999996E-2</v>
      </c>
      <c r="N255" s="5">
        <f ca="1">MIN(INDEX(choosen!$D$13:$P$317,$D255,N$80)+NOT($G$1)*999999,INDEX(choosen!$T$13:$AF$317,$D255,N$80)+NOT($H$1)*999999,INDEX(choosen!$AJ$13:$AV$317,$D255,N$80)+NOT($I$1)*999999,INDEX(choosen!$AZ$13:$BL$317,$D255,N$80)+NOT($J$1)*999999)</f>
        <v>3.5400000000000001E-2</v>
      </c>
      <c r="O255" s="5">
        <f ca="1">MIN(INDEX(choosen!$D$13:$P$317,$D255,O$80)+NOT($G$1)*999999,INDEX(choosen!$T$13:$AF$317,$D255,O$80)+NOT($H$1)*999999,INDEX(choosen!$AJ$13:$AV$317,$D255,O$80)+NOT($I$1)*999999,INDEX(choosen!$AZ$13:$BL$317,$D255,O$80)+NOT($J$1)*999999)</f>
        <v>7.0000000000000001E-3</v>
      </c>
      <c r="P255" s="5">
        <f ca="1">MIN(INDEX(choosen!$D$13:$P$317,$D255,P$80)+NOT($G$1)*999999,INDEX(choosen!$T$13:$AF$317,$D255,P$80)+NOT($H$1)*999999,INDEX(choosen!$AJ$13:$AV$317,$D255,P$80)+NOT($I$1)*999999,INDEX(choosen!$AZ$13:$BL$317,$D255,P$80)+NOT($J$1)*999999)</f>
        <v>6.7100000000000007E-2</v>
      </c>
      <c r="Q255" s="5">
        <f ca="1">MIN(INDEX(choosen!$D$13:$P$317,$D255,Q$80)+NOT($G$1)*999999,INDEX(choosen!$T$13:$AF$317,$D255,Q$80)+NOT($H$1)*999999,INDEX(choosen!$AJ$13:$AV$317,$D255,Q$80)+NOT($I$1)*999999,INDEX(choosen!$AZ$13:$BL$317,$D255,Q$80)+NOT($J$1)*999999)</f>
        <v>0.30559999999999998</v>
      </c>
      <c r="R255" s="5">
        <f ca="1">MIN(INDEX(choosen!$D$13:$P$317,$D255,R$80)+NOT($G$1)*999999,INDEX(choosen!$T$13:$AF$317,$D255,R$80)+NOT($H$1)*999999,INDEX(choosen!$AJ$13:$AV$317,$D255,R$80)+NOT($I$1)*999999,INDEX(choosen!$AZ$13:$BL$317,$D255,R$80)+NOT($J$1)*999999)</f>
        <v>6.4644999999999992</v>
      </c>
      <c r="S255" s="6"/>
      <c r="T255" s="6"/>
      <c r="U255">
        <v>20</v>
      </c>
      <c r="V255">
        <v>3</v>
      </c>
      <c r="W255" s="3"/>
      <c r="X255" s="3"/>
    </row>
    <row r="256" spans="2:24" x14ac:dyDescent="0.25">
      <c r="B256" s="2">
        <v>20</v>
      </c>
      <c r="C256" s="2">
        <v>3</v>
      </c>
      <c r="D256" s="2">
        <f t="shared" si="39"/>
        <v>98</v>
      </c>
      <c r="E256" s="2" t="s">
        <v>133</v>
      </c>
      <c r="F256" s="5">
        <f ca="1">(INDEX(choosen!$D$13:$P$317,$D256,F$80)*$G$1+INDEX(choosen!$T$13:$AF$317,$D256,F$80)*$H$1+INDEX(choosen!$AJ$13:$AV$317,$D256,F$80)*$I$1+INDEX(choosen!$AZ$13:$BL$317,$D256,F$80)*$J$1)/$K$1</f>
        <v>1.5895250000000001</v>
      </c>
      <c r="G256" s="5">
        <f ca="1">(INDEX(choosen!$D$13:$P$317,$D256,G$80)*$G$1+INDEX(choosen!$T$13:$AF$317,$D256,G$80)*$H$1+INDEX(choosen!$AJ$13:$AV$317,$D256,G$80)*$I$1+INDEX(choosen!$AZ$13:$BL$317,$D256,G$80)*$J$1)/$K$1</f>
        <v>2.3780000000000001</v>
      </c>
      <c r="H256" s="5">
        <f ca="1">(INDEX(choosen!$D$13:$P$317,$D256,H$80)*$G$1+INDEX(choosen!$T$13:$AF$317,$D256,H$80)*$H$1+INDEX(choosen!$AJ$13:$AV$317,$D256,H$80)*$I$1+INDEX(choosen!$AZ$13:$BL$317,$D256,H$80)*$J$1)/$K$1</f>
        <v>1.7982</v>
      </c>
      <c r="I256" s="5">
        <f ca="1">(INDEX(choosen!$D$13:$P$317,$D256,I$80)*$G$1+INDEX(choosen!$T$13:$AF$317,$D256,I$80)*$H$1+INDEX(choosen!$AJ$13:$AV$317,$D256,I$80)*$I$1+INDEX(choosen!$AZ$13:$BL$317,$D256,I$80)*$J$1)/$K$1</f>
        <v>0.87275000000000003</v>
      </c>
      <c r="J256" s="5">
        <f ca="1">(INDEX(choosen!$D$13:$P$317,$D256,J$80)*$G$1+INDEX(choosen!$T$13:$AF$317,$D256,J$80)*$H$1+INDEX(choosen!$AJ$13:$AV$317,$D256,J$80)*$I$1+INDEX(choosen!$AZ$13:$BL$317,$D256,J$80)*$J$1)/$K$1</f>
        <v>0.61844999999999994</v>
      </c>
      <c r="K256" s="5">
        <f ca="1">(INDEX(choosen!$D$13:$P$317,$D256,K$80)*$G$1+INDEX(choosen!$T$13:$AF$317,$D256,K$80)*$H$1+INDEX(choosen!$AJ$13:$AV$317,$D256,K$80)*$I$1+INDEX(choosen!$AZ$13:$BL$317,$D256,K$80)*$J$1)/$K$1</f>
        <v>0.39269999999999994</v>
      </c>
      <c r="L256" s="5">
        <f ca="1">(INDEX(choosen!$D$13:$P$317,$D256,L$80)*$G$1+INDEX(choosen!$T$13:$AF$317,$D256,L$80)*$H$1+INDEX(choosen!$AJ$13:$AV$317,$D256,L$80)*$I$1+INDEX(choosen!$AZ$13:$BL$317,$D256,L$80)*$J$1)/$K$1</f>
        <v>0.26295000000000002</v>
      </c>
      <c r="M256" s="5">
        <f ca="1">(INDEX(choosen!$D$13:$P$317,$D256,M$80)*$G$1+INDEX(choosen!$T$13:$AF$317,$D256,M$80)*$H$1+INDEX(choosen!$AJ$13:$AV$317,$D256,M$80)*$I$1+INDEX(choosen!$AZ$13:$BL$317,$D256,M$80)*$J$1)/$K$1</f>
        <v>0.15812499999999999</v>
      </c>
      <c r="N256" s="5">
        <f ca="1">(INDEX(choosen!$D$13:$P$317,$D256,N$80)*$G$1+INDEX(choosen!$T$13:$AF$317,$D256,N$80)*$H$1+INDEX(choosen!$AJ$13:$AV$317,$D256,N$80)*$I$1+INDEX(choosen!$AZ$13:$BL$317,$D256,N$80)*$J$1)/$K$1</f>
        <v>8.4375000000000006E-2</v>
      </c>
      <c r="O256" s="5">
        <f ca="1">(INDEX(choosen!$D$13:$P$317,$D256,O$80)*$G$1+INDEX(choosen!$T$13:$AF$317,$D256,O$80)*$H$1+INDEX(choosen!$AJ$13:$AV$317,$D256,O$80)*$I$1+INDEX(choosen!$AZ$13:$BL$317,$D256,O$80)*$J$1)/$K$1</f>
        <v>3.6900000000000002E-2</v>
      </c>
      <c r="P256" s="5">
        <f ca="1">(INDEX(choosen!$D$13:$P$317,$D256,P$80)*$G$1+INDEX(choosen!$T$13:$AF$317,$D256,P$80)*$H$1+INDEX(choosen!$AJ$13:$AV$317,$D256,P$80)*$I$1+INDEX(choosen!$AZ$13:$BL$317,$D256,P$80)*$J$1)/$K$1</f>
        <v>0.14305000000000001</v>
      </c>
      <c r="Q256" s="5">
        <f ca="1">(INDEX(choosen!$D$13:$P$317,$D256,Q$80)*$G$1+INDEX(choosen!$T$13:$AF$317,$D256,Q$80)*$H$1+INDEX(choosen!$AJ$13:$AV$317,$D256,Q$80)*$I$1+INDEX(choosen!$AZ$13:$BL$317,$D256,Q$80)*$J$1)/$K$1</f>
        <v>0.54154999999999998</v>
      </c>
      <c r="R256" s="5">
        <f ca="1">(INDEX(choosen!$D$13:$P$317,$D256,R$80)*$G$1+INDEX(choosen!$T$13:$AF$317,$D256,R$80)*$H$1+INDEX(choosen!$AJ$13:$AV$317,$D256,R$80)*$I$1+INDEX(choosen!$AZ$13:$BL$317,$D256,R$80)*$J$1)/$K$1</f>
        <v>8.876574999999999</v>
      </c>
      <c r="S256" s="6"/>
      <c r="T256" s="6"/>
      <c r="U256">
        <v>20</v>
      </c>
      <c r="V256">
        <v>3</v>
      </c>
      <c r="W256" s="3"/>
      <c r="X256" s="3"/>
    </row>
    <row r="257" spans="2:24" x14ac:dyDescent="0.25">
      <c r="B257" s="2">
        <v>20</v>
      </c>
      <c r="C257" s="2">
        <v>3</v>
      </c>
      <c r="D257" s="2">
        <f t="shared" si="39"/>
        <v>98</v>
      </c>
      <c r="E257" s="2" t="s">
        <v>134</v>
      </c>
      <c r="F257" s="5">
        <f ca="1">MAX(INDEX(choosen!$D$13:$P$317,$D255,F$80)-NOT($G$1)*999999,INDEX(choosen!$T$13:$AF$317,$D255,F$80)-NOT($H$1)*999999,INDEX(choosen!$AJ$13:$AV$317,$D255,F$80)-NOT($I$1)*999999,INDEX(choosen!$AZ$13:$BL$317,$D255,F$80)-NOT($J$1)*999999)</f>
        <v>1.861</v>
      </c>
      <c r="G257" s="5">
        <f ca="1">MAX(INDEX(choosen!$D$13:$P$317,$D255,G$80)-NOT($G$1)*999999,INDEX(choosen!$T$13:$AF$317,$D255,G$80)-NOT($H$1)*999999,INDEX(choosen!$AJ$13:$AV$317,$D255,G$80)-NOT($I$1)*999999,INDEX(choosen!$AZ$13:$BL$317,$D255,G$80)-NOT($J$1)*999999)</f>
        <v>3.3717999999999999</v>
      </c>
      <c r="H257" s="5">
        <f ca="1">MAX(INDEX(choosen!$D$13:$P$317,$D255,H$80)-NOT($G$1)*999999,INDEX(choosen!$T$13:$AF$317,$D255,H$80)-NOT($H$1)*999999,INDEX(choosen!$AJ$13:$AV$317,$D255,H$80)-NOT($I$1)*999999,INDEX(choosen!$AZ$13:$BL$317,$D255,H$80)-NOT($J$1)*999999)</f>
        <v>2.7642000000000002</v>
      </c>
      <c r="I257" s="5">
        <f ca="1">MAX(INDEX(choosen!$D$13:$P$317,$D255,I$80)-NOT($G$1)*999999,INDEX(choosen!$T$13:$AF$317,$D255,I$80)-NOT($H$1)*999999,INDEX(choosen!$AJ$13:$AV$317,$D255,I$80)-NOT($I$1)*999999,INDEX(choosen!$AZ$13:$BL$317,$D255,I$80)-NOT($J$1)*999999)</f>
        <v>1.1311</v>
      </c>
      <c r="J257" s="5">
        <f ca="1">MAX(INDEX(choosen!$D$13:$P$317,$D255,J$80)-NOT($G$1)*999999,INDEX(choosen!$T$13:$AF$317,$D255,J$80)-NOT($H$1)*999999,INDEX(choosen!$AJ$13:$AV$317,$D255,J$80)-NOT($I$1)*999999,INDEX(choosen!$AZ$13:$BL$317,$D255,J$80)-NOT($J$1)*999999)</f>
        <v>0.88</v>
      </c>
      <c r="K257" s="5">
        <f ca="1">MAX(INDEX(choosen!$D$13:$P$317,$D255,K$80)-NOT($G$1)*999999,INDEX(choosen!$T$13:$AF$317,$D255,K$80)-NOT($H$1)*999999,INDEX(choosen!$AJ$13:$AV$317,$D255,K$80)-NOT($I$1)*999999,INDEX(choosen!$AZ$13:$BL$317,$D255,K$80)-NOT($J$1)*999999)</f>
        <v>0.58340000000000003</v>
      </c>
      <c r="L257" s="5">
        <f ca="1">MAX(INDEX(choosen!$D$13:$P$317,$D255,L$80)-NOT($G$1)*999999,INDEX(choosen!$T$13:$AF$317,$D255,L$80)-NOT($H$1)*999999,INDEX(choosen!$AJ$13:$AV$317,$D255,L$80)-NOT($I$1)*999999,INDEX(choosen!$AZ$13:$BL$317,$D255,L$80)-NOT($J$1)*999999)</f>
        <v>0.42770000000000002</v>
      </c>
      <c r="M257" s="5">
        <f ca="1">MAX(INDEX(choosen!$D$13:$P$317,$D255,M$80)-NOT($G$1)*999999,INDEX(choosen!$T$13:$AF$317,$D255,M$80)-NOT($H$1)*999999,INDEX(choosen!$AJ$13:$AV$317,$D255,M$80)-NOT($I$1)*999999,INDEX(choosen!$AZ$13:$BL$317,$D255,M$80)-NOT($J$1)*999999)</f>
        <v>0.26629999999999998</v>
      </c>
      <c r="N257" s="5">
        <f ca="1">MAX(INDEX(choosen!$D$13:$P$317,$D255,N$80)-NOT($G$1)*999999,INDEX(choosen!$T$13:$AF$317,$D255,N$80)-NOT($H$1)*999999,INDEX(choosen!$AJ$13:$AV$317,$D255,N$80)-NOT($I$1)*999999,INDEX(choosen!$AZ$13:$BL$317,$D255,N$80)-NOT($J$1)*999999)</f>
        <v>0.12470000000000001</v>
      </c>
      <c r="O257" s="5">
        <f ca="1">MAX(INDEX(choosen!$D$13:$P$317,$D255,O$80)-NOT($G$1)*999999,INDEX(choosen!$T$13:$AF$317,$D255,O$80)-NOT($H$1)*999999,INDEX(choosen!$AJ$13:$AV$317,$D255,O$80)-NOT($I$1)*999999,INDEX(choosen!$AZ$13:$BL$317,$D255,O$80)-NOT($J$1)*999999)</f>
        <v>6.5000000000000002E-2</v>
      </c>
      <c r="P257" s="5">
        <f ca="1">MAX(INDEX(choosen!$D$13:$P$317,$D255,P$80)-NOT($G$1)*999999,INDEX(choosen!$T$13:$AF$317,$D255,P$80)-NOT($H$1)*999999,INDEX(choosen!$AJ$13:$AV$317,$D255,P$80)-NOT($I$1)*999999,INDEX(choosen!$AZ$13:$BL$317,$D255,P$80)-NOT($J$1)*999999)</f>
        <v>0.23150000000000001</v>
      </c>
      <c r="Q257" s="5">
        <f ca="1">MAX(INDEX(choosen!$D$13:$P$317,$D255,Q$80)-NOT($G$1)*999999,INDEX(choosen!$T$13:$AF$317,$D255,Q$80)-NOT($H$1)*999999,INDEX(choosen!$AJ$13:$AV$317,$D255,Q$80)-NOT($I$1)*999999,INDEX(choosen!$AZ$13:$BL$317,$D255,Q$80)-NOT($J$1)*999999)</f>
        <v>1.0002</v>
      </c>
      <c r="R257" s="5">
        <f ca="1">MAX(INDEX(choosen!$D$13:$P$317,$D255,R$80)-NOT($G$1)*999999,INDEX(choosen!$T$13:$AF$317,$D255,R$80)-NOT($H$1)*999999,INDEX(choosen!$AJ$13:$AV$317,$D255,R$80)-NOT($I$1)*999999,INDEX(choosen!$AZ$13:$BL$317,$D255,R$80)-NOT($J$1)*999999)</f>
        <v>10.766899999999998</v>
      </c>
      <c r="S257" s="6"/>
      <c r="T257" s="6"/>
      <c r="U257">
        <v>20</v>
      </c>
      <c r="V257">
        <v>3</v>
      </c>
      <c r="W257" s="3"/>
      <c r="X257" s="3"/>
    </row>
    <row r="258" spans="2:24" x14ac:dyDescent="0.25">
      <c r="B258" s="2">
        <v>20</v>
      </c>
      <c r="C258" s="2">
        <f>$C$45</f>
        <v>5</v>
      </c>
      <c r="D258" s="2">
        <f t="shared" si="39"/>
        <v>100</v>
      </c>
      <c r="E258" s="2" t="str">
        <f>CONCATENATE(INDEX($C$39:$C$43,C258), " Min")</f>
        <v>2050 Min</v>
      </c>
      <c r="F258" s="5">
        <f ca="1">MIN(INDEX(choosen!$D$13:$P$317,$D258,F$80)+NOT($G$1)*999999,INDEX(choosen!$T$13:$AF$317,$D258,F$80)+NOT($H$1)*999999,INDEX(choosen!$AJ$13:$AV$317,$D258,F$80)+NOT($I$1)*999999,INDEX(choosen!$AZ$13:$BL$317,$D258,F$80)+NOT($J$1)*999999)</f>
        <v>1.0564</v>
      </c>
      <c r="G258" s="5">
        <f ca="1">MIN(INDEX(choosen!$D$13:$P$317,$D258,G$80)+NOT($G$1)*999999,INDEX(choosen!$T$13:$AF$317,$D258,G$80)+NOT($H$1)*999999,INDEX(choosen!$AJ$13:$AV$317,$D258,G$80)+NOT($I$1)*999999,INDEX(choosen!$AZ$13:$BL$317,$D258,G$80)+NOT($J$1)*999999)</f>
        <v>1.6263000000000001</v>
      </c>
      <c r="H258" s="5">
        <f ca="1">MIN(INDEX(choosen!$D$13:$P$317,$D258,H$80)+NOT($G$1)*999999,INDEX(choosen!$T$13:$AF$317,$D258,H$80)+NOT($H$1)*999999,INDEX(choosen!$AJ$13:$AV$317,$D258,H$80)+NOT($I$1)*999999,INDEX(choosen!$AZ$13:$BL$317,$D258,H$80)+NOT($J$1)*999999)</f>
        <v>1.5081</v>
      </c>
      <c r="I258" s="5">
        <f ca="1">MIN(INDEX(choosen!$D$13:$P$317,$D258,I$80)+NOT($G$1)*999999,INDEX(choosen!$T$13:$AF$317,$D258,I$80)+NOT($H$1)*999999,INDEX(choosen!$AJ$13:$AV$317,$D258,I$80)+NOT($I$1)*999999,INDEX(choosen!$AZ$13:$BL$317,$D258,I$80)+NOT($J$1)*999999)</f>
        <v>0.67220000000000002</v>
      </c>
      <c r="J258" s="5">
        <f ca="1">MIN(INDEX(choosen!$D$13:$P$317,$D258,J$80)+NOT($G$1)*999999,INDEX(choosen!$T$13:$AF$317,$D258,J$80)+NOT($H$1)*999999,INDEX(choosen!$AJ$13:$AV$317,$D258,J$80)+NOT($I$1)*999999,INDEX(choosen!$AZ$13:$BL$317,$D258,J$80)+NOT($J$1)*999999)</f>
        <v>0.41610000000000003</v>
      </c>
      <c r="K258" s="5">
        <f ca="1">MIN(INDEX(choosen!$D$13:$P$317,$D258,K$80)+NOT($G$1)*999999,INDEX(choosen!$T$13:$AF$317,$D258,K$80)+NOT($H$1)*999999,INDEX(choosen!$AJ$13:$AV$317,$D258,K$80)+NOT($I$1)*999999,INDEX(choosen!$AZ$13:$BL$317,$D258,K$80)+NOT($J$1)*999999)</f>
        <v>0.24</v>
      </c>
      <c r="L258" s="5">
        <f ca="1">MIN(INDEX(choosen!$D$13:$P$317,$D258,L$80)+NOT($G$1)*999999,INDEX(choosen!$T$13:$AF$317,$D258,L$80)+NOT($H$1)*999999,INDEX(choosen!$AJ$13:$AV$317,$D258,L$80)+NOT($I$1)*999999,INDEX(choosen!$AZ$13:$BL$317,$D258,L$80)+NOT($J$1)*999999)</f>
        <v>0.13780000000000001</v>
      </c>
      <c r="M258" s="5">
        <f ca="1">MIN(INDEX(choosen!$D$13:$P$317,$D258,M$80)+NOT($G$1)*999999,INDEX(choosen!$T$13:$AF$317,$D258,M$80)+NOT($H$1)*999999,INDEX(choosen!$AJ$13:$AV$317,$D258,M$80)+NOT($I$1)*999999,INDEX(choosen!$AZ$13:$BL$317,$D258,M$80)+NOT($J$1)*999999)</f>
        <v>7.3200000000000001E-2</v>
      </c>
      <c r="N258" s="5">
        <f ca="1">MIN(INDEX(choosen!$D$13:$P$317,$D258,N$80)+NOT($G$1)*999999,INDEX(choosen!$T$13:$AF$317,$D258,N$80)+NOT($H$1)*999999,INDEX(choosen!$AJ$13:$AV$317,$D258,N$80)+NOT($I$1)*999999,INDEX(choosen!$AZ$13:$BL$317,$D258,N$80)+NOT($J$1)*999999)</f>
        <v>2.47E-2</v>
      </c>
      <c r="O258" s="5">
        <f ca="1">MIN(INDEX(choosen!$D$13:$P$317,$D258,O$80)+NOT($G$1)*999999,INDEX(choosen!$T$13:$AF$317,$D258,O$80)+NOT($H$1)*999999,INDEX(choosen!$AJ$13:$AV$317,$D258,O$80)+NOT($I$1)*999999,INDEX(choosen!$AZ$13:$BL$317,$D258,O$80)+NOT($J$1)*999999)</f>
        <v>2.7000000000000001E-3</v>
      </c>
      <c r="P258" s="5">
        <f ca="1">MIN(INDEX(choosen!$D$13:$P$317,$D258,P$80)+NOT($G$1)*999999,INDEX(choosen!$T$13:$AF$317,$D258,P$80)+NOT($H$1)*999999,INDEX(choosen!$AJ$13:$AV$317,$D258,P$80)+NOT($I$1)*999999,INDEX(choosen!$AZ$13:$BL$317,$D258,P$80)+NOT($J$1)*999999)</f>
        <v>4.8999999999999998E-3</v>
      </c>
      <c r="Q258" s="5">
        <f ca="1">MIN(INDEX(choosen!$D$13:$P$317,$D258,Q$80)+NOT($G$1)*999999,INDEX(choosen!$T$13:$AF$317,$D258,Q$80)+NOT($H$1)*999999,INDEX(choosen!$AJ$13:$AV$317,$D258,Q$80)+NOT($I$1)*999999,INDEX(choosen!$AZ$13:$BL$317,$D258,Q$80)+NOT($J$1)*999999)</f>
        <v>0.35749999999999998</v>
      </c>
      <c r="R258" s="5">
        <f ca="1">MIN(INDEX(choosen!$D$13:$P$317,$D258,R$80)+NOT($G$1)*999999,INDEX(choosen!$T$13:$AF$317,$D258,R$80)+NOT($H$1)*999999,INDEX(choosen!$AJ$13:$AV$317,$D258,R$80)+NOT($I$1)*999999,INDEX(choosen!$AZ$13:$BL$317,$D258,R$80)+NOT($J$1)*999999)</f>
        <v>6.7329999999999997</v>
      </c>
      <c r="S258" s="6">
        <f ca="1">100*R258/R252</f>
        <v>91.771504900023174</v>
      </c>
      <c r="T258" s="6"/>
      <c r="U258">
        <v>20</v>
      </c>
      <c r="V258">
        <v>5</v>
      </c>
      <c r="W258" s="3"/>
      <c r="X258" s="3"/>
    </row>
    <row r="259" spans="2:24" x14ac:dyDescent="0.25">
      <c r="B259" s="2">
        <v>20</v>
      </c>
      <c r="C259" s="2">
        <f t="shared" ref="C259:C260" si="50">$C$45</f>
        <v>5</v>
      </c>
      <c r="D259" s="2">
        <f t="shared" si="39"/>
        <v>100</v>
      </c>
      <c r="E259" s="2" t="str">
        <f t="shared" ref="E259" si="51">CONCATENATE(INDEX($C$39:$C$43,C259), " Average")</f>
        <v>2050 Average</v>
      </c>
      <c r="F259" s="5">
        <f ca="1">(INDEX(choosen!$D$13:$P$317,$D259,F$80)*$G$1+INDEX(choosen!$T$13:$AF$317,$D259,F$80)*$H$1+INDEX(choosen!$AJ$13:$AV$317,$D259,F$80)*$I$1+INDEX(choosen!$AZ$13:$BL$317,$D259,F$80)*$J$1)/$K$1</f>
        <v>1.6057999999999999</v>
      </c>
      <c r="G259" s="5">
        <f ca="1">(INDEX(choosen!$D$13:$P$317,$D259,G$80)*$G$1+INDEX(choosen!$T$13:$AF$317,$D259,G$80)*$H$1+INDEX(choosen!$AJ$13:$AV$317,$D259,G$80)*$I$1+INDEX(choosen!$AZ$13:$BL$317,$D259,G$80)*$J$1)/$K$1</f>
        <v>2.4771749999999999</v>
      </c>
      <c r="H259" s="5">
        <f ca="1">(INDEX(choosen!$D$13:$P$317,$D259,H$80)*$G$1+INDEX(choosen!$T$13:$AF$317,$D259,H$80)*$H$1+INDEX(choosen!$AJ$13:$AV$317,$D259,H$80)*$I$1+INDEX(choosen!$AZ$13:$BL$317,$D259,H$80)*$J$1)/$K$1</f>
        <v>2.6190500000000005</v>
      </c>
      <c r="I259" s="5">
        <f ca="1">(INDEX(choosen!$D$13:$P$317,$D259,I$80)*$G$1+INDEX(choosen!$T$13:$AF$317,$D259,I$80)*$H$1+INDEX(choosen!$AJ$13:$AV$317,$D259,I$80)*$I$1+INDEX(choosen!$AZ$13:$BL$317,$D259,I$80)*$J$1)/$K$1</f>
        <v>1.1074999999999999</v>
      </c>
      <c r="J259" s="5">
        <f ca="1">(INDEX(choosen!$D$13:$P$317,$D259,J$80)*$G$1+INDEX(choosen!$T$13:$AF$317,$D259,J$80)*$H$1+INDEX(choosen!$AJ$13:$AV$317,$D259,J$80)*$I$1+INDEX(choosen!$AZ$13:$BL$317,$D259,J$80)*$J$1)/$K$1</f>
        <v>0.79557500000000003</v>
      </c>
      <c r="K259" s="5">
        <f ca="1">(INDEX(choosen!$D$13:$P$317,$D259,K$80)*$G$1+INDEX(choosen!$T$13:$AF$317,$D259,K$80)*$H$1+INDEX(choosen!$AJ$13:$AV$317,$D259,K$80)*$I$1+INDEX(choosen!$AZ$13:$BL$317,$D259,K$80)*$J$1)/$K$1</f>
        <v>0.49357499999999999</v>
      </c>
      <c r="L259" s="5">
        <f ca="1">(INDEX(choosen!$D$13:$P$317,$D259,L$80)*$G$1+INDEX(choosen!$T$13:$AF$317,$D259,L$80)*$H$1+INDEX(choosen!$AJ$13:$AV$317,$D259,L$80)*$I$1+INDEX(choosen!$AZ$13:$BL$317,$D259,L$80)*$J$1)/$K$1</f>
        <v>0.31482500000000002</v>
      </c>
      <c r="M259" s="5">
        <f ca="1">(INDEX(choosen!$D$13:$P$317,$D259,M$80)*$G$1+INDEX(choosen!$T$13:$AF$317,$D259,M$80)*$H$1+INDEX(choosen!$AJ$13:$AV$317,$D259,M$80)*$I$1+INDEX(choosen!$AZ$13:$BL$317,$D259,M$80)*$J$1)/$K$1</f>
        <v>0.17395000000000002</v>
      </c>
      <c r="N259" s="5">
        <f ca="1">(INDEX(choosen!$D$13:$P$317,$D259,N$80)*$G$1+INDEX(choosen!$T$13:$AF$317,$D259,N$80)*$H$1+INDEX(choosen!$AJ$13:$AV$317,$D259,N$80)*$I$1+INDEX(choosen!$AZ$13:$BL$317,$D259,N$80)*$J$1)/$K$1</f>
        <v>7.7024999999999996E-2</v>
      </c>
      <c r="O259" s="5">
        <f ca="1">(INDEX(choosen!$D$13:$P$317,$D259,O$80)*$G$1+INDEX(choosen!$T$13:$AF$317,$D259,O$80)*$H$1+INDEX(choosen!$AJ$13:$AV$317,$D259,O$80)*$I$1+INDEX(choosen!$AZ$13:$BL$317,$D259,O$80)*$J$1)/$K$1</f>
        <v>2.2075000000000001E-2</v>
      </c>
      <c r="P259" s="5">
        <f ca="1">(INDEX(choosen!$D$13:$P$317,$D259,P$80)*$G$1+INDEX(choosen!$T$13:$AF$317,$D259,P$80)*$H$1+INDEX(choosen!$AJ$13:$AV$317,$D259,P$80)*$I$1+INDEX(choosen!$AZ$13:$BL$317,$D259,P$80)*$J$1)/$K$1</f>
        <v>7.4325000000000002E-2</v>
      </c>
      <c r="Q259" s="5">
        <f ca="1">(INDEX(choosen!$D$13:$P$317,$D259,Q$80)*$G$1+INDEX(choosen!$T$13:$AF$317,$D259,Q$80)*$H$1+INDEX(choosen!$AJ$13:$AV$317,$D259,Q$80)*$I$1+INDEX(choosen!$AZ$13:$BL$317,$D259,Q$80)*$J$1)/$K$1</f>
        <v>0.57525000000000004</v>
      </c>
      <c r="R259" s="5">
        <f ca="1">(INDEX(choosen!$D$13:$P$317,$D259,R$80)*$G$1+INDEX(choosen!$T$13:$AF$317,$D259,R$80)*$H$1+INDEX(choosen!$AJ$13:$AV$317,$D259,R$80)*$I$1+INDEX(choosen!$AZ$13:$BL$317,$D259,R$80)*$J$1)/$K$1</f>
        <v>10.336125000000001</v>
      </c>
      <c r="S259" s="7">
        <f ca="1">100*R259/R253</f>
        <v>106.98427238429413</v>
      </c>
      <c r="T259" s="7"/>
      <c r="U259">
        <v>20</v>
      </c>
      <c r="V259">
        <v>5</v>
      </c>
      <c r="W259" s="3"/>
      <c r="X259" s="3"/>
    </row>
    <row r="260" spans="2:24" x14ac:dyDescent="0.25">
      <c r="B260" s="2">
        <v>20</v>
      </c>
      <c r="C260" s="2">
        <f t="shared" si="50"/>
        <v>5</v>
      </c>
      <c r="D260" s="2">
        <f t="shared" si="39"/>
        <v>100</v>
      </c>
      <c r="E260" s="2" t="str">
        <f>CONCATENATE(INDEX($C$39:$C$43,C260), " Max")</f>
        <v>2050 Max</v>
      </c>
      <c r="F260" s="5">
        <f ca="1">MAX(INDEX(choosen!$D$13:$P$317,$D258,F$80)-NOT($G$1)*999999,INDEX(choosen!$T$13:$AF$317,$D258,F$80)-NOT($H$1)*999999,INDEX(choosen!$AJ$13:$AV$317,$D258,F$80)-NOT($I$1)*999999,INDEX(choosen!$AZ$13:$BL$317,$D258,F$80)-NOT($J$1)*999999)</f>
        <v>2.2985000000000002</v>
      </c>
      <c r="G260" s="5">
        <f ca="1">MAX(INDEX(choosen!$D$13:$P$317,$D258,G$80)-NOT($G$1)*999999,INDEX(choosen!$T$13:$AF$317,$D258,G$80)-NOT($H$1)*999999,INDEX(choosen!$AJ$13:$AV$317,$D258,G$80)-NOT($I$1)*999999,INDEX(choosen!$AZ$13:$BL$317,$D258,G$80)-NOT($J$1)*999999)</f>
        <v>3.1459999999999999</v>
      </c>
      <c r="H260" s="5">
        <f ca="1">MAX(INDEX(choosen!$D$13:$P$317,$D258,H$80)-NOT($G$1)*999999,INDEX(choosen!$T$13:$AF$317,$D258,H$80)-NOT($H$1)*999999,INDEX(choosen!$AJ$13:$AV$317,$D258,H$80)-NOT($I$1)*999999,INDEX(choosen!$AZ$13:$BL$317,$D258,H$80)-NOT($J$1)*999999)</f>
        <v>5.2563000000000004</v>
      </c>
      <c r="I260" s="5">
        <f ca="1">MAX(INDEX(choosen!$D$13:$P$317,$D258,I$80)-NOT($G$1)*999999,INDEX(choosen!$T$13:$AF$317,$D258,I$80)-NOT($H$1)*999999,INDEX(choosen!$AJ$13:$AV$317,$D258,I$80)-NOT($I$1)*999999,INDEX(choosen!$AZ$13:$BL$317,$D258,I$80)-NOT($J$1)*999999)</f>
        <v>1.8029999999999999</v>
      </c>
      <c r="J260" s="5">
        <f ca="1">MAX(INDEX(choosen!$D$13:$P$317,$D258,J$80)-NOT($G$1)*999999,INDEX(choosen!$T$13:$AF$317,$D258,J$80)-NOT($H$1)*999999,INDEX(choosen!$AJ$13:$AV$317,$D258,J$80)-NOT($I$1)*999999,INDEX(choosen!$AZ$13:$BL$317,$D258,J$80)-NOT($J$1)*999999)</f>
        <v>1.609</v>
      </c>
      <c r="K260" s="5">
        <f ca="1">MAX(INDEX(choosen!$D$13:$P$317,$D258,K$80)-NOT($G$1)*999999,INDEX(choosen!$T$13:$AF$317,$D258,K$80)-NOT($H$1)*999999,INDEX(choosen!$AJ$13:$AV$317,$D258,K$80)-NOT($I$1)*999999,INDEX(choosen!$AZ$13:$BL$317,$D258,K$80)-NOT($J$1)*999999)</f>
        <v>1.012</v>
      </c>
      <c r="L260" s="5">
        <f ca="1">MAX(INDEX(choosen!$D$13:$P$317,$D258,L$80)-NOT($G$1)*999999,INDEX(choosen!$T$13:$AF$317,$D258,L$80)-NOT($H$1)*999999,INDEX(choosen!$AJ$13:$AV$317,$D258,L$80)-NOT($I$1)*999999,INDEX(choosen!$AZ$13:$BL$317,$D258,L$80)-NOT($J$1)*999999)</f>
        <v>0.69430000000000003</v>
      </c>
      <c r="M260" s="5">
        <f ca="1">MAX(INDEX(choosen!$D$13:$P$317,$D258,M$80)-NOT($G$1)*999999,INDEX(choosen!$T$13:$AF$317,$D258,M$80)-NOT($H$1)*999999,INDEX(choosen!$AJ$13:$AV$317,$D258,M$80)-NOT($I$1)*999999,INDEX(choosen!$AZ$13:$BL$317,$D258,M$80)-NOT($J$1)*999999)</f>
        <v>0.40060000000000001</v>
      </c>
      <c r="N260" s="5">
        <f ca="1">MAX(INDEX(choosen!$D$13:$P$317,$D258,N$80)-NOT($G$1)*999999,INDEX(choosen!$T$13:$AF$317,$D258,N$80)-NOT($H$1)*999999,INDEX(choosen!$AJ$13:$AV$317,$D258,N$80)-NOT($I$1)*999999,INDEX(choosen!$AZ$13:$BL$317,$D258,N$80)-NOT($J$1)*999999)</f>
        <v>0.17449999999999999</v>
      </c>
      <c r="O260" s="5">
        <f ca="1">MAX(INDEX(choosen!$D$13:$P$317,$D258,O$80)-NOT($G$1)*999999,INDEX(choosen!$T$13:$AF$317,$D258,O$80)-NOT($H$1)*999999,INDEX(choosen!$AJ$13:$AV$317,$D258,O$80)-NOT($I$1)*999999,INDEX(choosen!$AZ$13:$BL$317,$D258,O$80)-NOT($J$1)*999999)</f>
        <v>5.11E-2</v>
      </c>
      <c r="P260" s="5">
        <f ca="1">MAX(INDEX(choosen!$D$13:$P$317,$D258,P$80)-NOT($G$1)*999999,INDEX(choosen!$T$13:$AF$317,$D258,P$80)-NOT($H$1)*999999,INDEX(choosen!$AJ$13:$AV$317,$D258,P$80)-NOT($I$1)*999999,INDEX(choosen!$AZ$13:$BL$317,$D258,P$80)-NOT($J$1)*999999)</f>
        <v>0.13120000000000001</v>
      </c>
      <c r="Q260" s="5">
        <f ca="1">MAX(INDEX(choosen!$D$13:$P$317,$D258,Q$80)-NOT($G$1)*999999,INDEX(choosen!$T$13:$AF$317,$D258,Q$80)-NOT($H$1)*999999,INDEX(choosen!$AJ$13:$AV$317,$D258,Q$80)-NOT($I$1)*999999,INDEX(choosen!$AZ$13:$BL$317,$D258,Q$80)-NOT($J$1)*999999)</f>
        <v>0.94040000000000001</v>
      </c>
      <c r="R260" s="5">
        <f ca="1">MAX(INDEX(choosen!$D$13:$P$317,$D258,R$80)-NOT($G$1)*999999,INDEX(choosen!$T$13:$AF$317,$D258,R$80)-NOT($H$1)*999999,INDEX(choosen!$AJ$13:$AV$317,$D258,R$80)-NOT($I$1)*999999,INDEX(choosen!$AZ$13:$BL$317,$D258,R$80)-NOT($J$1)*999999)</f>
        <v>17.117400000000004</v>
      </c>
      <c r="S260" s="6">
        <f ca="1">100*R260/R254</f>
        <v>138.70463256326528</v>
      </c>
      <c r="T260" s="6"/>
      <c r="U260">
        <v>20</v>
      </c>
      <c r="V260">
        <v>5</v>
      </c>
      <c r="W260" s="3"/>
      <c r="X260" s="3"/>
    </row>
    <row r="261" spans="2:24" x14ac:dyDescent="0.25">
      <c r="B261" s="2">
        <v>21</v>
      </c>
      <c r="C261" s="2">
        <v>1</v>
      </c>
      <c r="D261" s="2">
        <f t="shared" si="39"/>
        <v>101</v>
      </c>
      <c r="E261" s="2" t="s">
        <v>130</v>
      </c>
      <c r="F261" s="5">
        <f ca="1">MIN(INDEX(choosen!$D$13:$P$317,$D261,F$80)+NOT($G$1)*999999,INDEX(choosen!$T$13:$AF$317,$D261,F$80)+NOT($H$1)*999999,INDEX(choosen!$AJ$13:$AV$317,$D261,F$80)+NOT($I$1)*999999,INDEX(choosen!$AZ$13:$BL$317,$D261,F$80)+NOT($J$1)*999999)</f>
        <v>11.7033</v>
      </c>
      <c r="G261" s="5">
        <f ca="1">MIN(INDEX(choosen!$D$13:$P$317,$D261,G$80)+NOT($G$1)*999999,INDEX(choosen!$T$13:$AF$317,$D261,G$80)+NOT($H$1)*999999,INDEX(choosen!$AJ$13:$AV$317,$D261,G$80)+NOT($I$1)*999999,INDEX(choosen!$AZ$13:$BL$317,$D261,G$80)+NOT($J$1)*999999)</f>
        <v>12.6144</v>
      </c>
      <c r="H261" s="5">
        <f ca="1">MIN(INDEX(choosen!$D$13:$P$317,$D261,H$80)+NOT($G$1)*999999,INDEX(choosen!$T$13:$AF$317,$D261,H$80)+NOT($H$1)*999999,INDEX(choosen!$AJ$13:$AV$317,$D261,H$80)+NOT($I$1)*999999,INDEX(choosen!$AZ$13:$BL$317,$D261,H$80)+NOT($J$1)*999999)</f>
        <v>16.7898</v>
      </c>
      <c r="I261" s="5">
        <f ca="1">MIN(INDEX(choosen!$D$13:$P$317,$D261,I$80)+NOT($G$1)*999999,INDEX(choosen!$T$13:$AF$317,$D261,I$80)+NOT($H$1)*999999,INDEX(choosen!$AJ$13:$AV$317,$D261,I$80)+NOT($I$1)*999999,INDEX(choosen!$AZ$13:$BL$317,$D261,I$80)+NOT($J$1)*999999)</f>
        <v>8.4084000000000003</v>
      </c>
      <c r="J261" s="5">
        <f ca="1">MIN(INDEX(choosen!$D$13:$P$317,$D261,J$80)+NOT($G$1)*999999,INDEX(choosen!$T$13:$AF$317,$D261,J$80)+NOT($H$1)*999999,INDEX(choosen!$AJ$13:$AV$317,$D261,J$80)+NOT($I$1)*999999,INDEX(choosen!$AZ$13:$BL$317,$D261,J$80)+NOT($J$1)*999999)</f>
        <v>6.2332999999999998</v>
      </c>
      <c r="K261" s="5">
        <f ca="1">MIN(INDEX(choosen!$D$13:$P$317,$D261,K$80)+NOT($G$1)*999999,INDEX(choosen!$T$13:$AF$317,$D261,K$80)+NOT($H$1)*999999,INDEX(choosen!$AJ$13:$AV$317,$D261,K$80)+NOT($I$1)*999999,INDEX(choosen!$AZ$13:$BL$317,$D261,K$80)+NOT($J$1)*999999)</f>
        <v>5.1102999999999996</v>
      </c>
      <c r="L261" s="5">
        <f ca="1">MIN(INDEX(choosen!$D$13:$P$317,$D261,L$80)+NOT($G$1)*999999,INDEX(choosen!$T$13:$AF$317,$D261,L$80)+NOT($H$1)*999999,INDEX(choosen!$AJ$13:$AV$317,$D261,L$80)+NOT($I$1)*999999,INDEX(choosen!$AZ$13:$BL$317,$D261,L$80)+NOT($J$1)*999999)</f>
        <v>4.6657000000000002</v>
      </c>
      <c r="M261" s="5">
        <f ca="1">MIN(INDEX(choosen!$D$13:$P$317,$D261,M$80)+NOT($G$1)*999999,INDEX(choosen!$T$13:$AF$317,$D261,M$80)+NOT($H$1)*999999,INDEX(choosen!$AJ$13:$AV$317,$D261,M$80)+NOT($I$1)*999999,INDEX(choosen!$AZ$13:$BL$317,$D261,M$80)+NOT($J$1)*999999)</f>
        <v>4.0591999999999997</v>
      </c>
      <c r="N261" s="5">
        <f ca="1">MIN(INDEX(choosen!$D$13:$P$317,$D261,N$80)+NOT($G$1)*999999,INDEX(choosen!$T$13:$AF$317,$D261,N$80)+NOT($H$1)*999999,INDEX(choosen!$AJ$13:$AV$317,$D261,N$80)+NOT($I$1)*999999,INDEX(choosen!$AZ$13:$BL$317,$D261,N$80)+NOT($J$1)*999999)</f>
        <v>3.3622000000000001</v>
      </c>
      <c r="O261" s="5">
        <f ca="1">MIN(INDEX(choosen!$D$13:$P$317,$D261,O$80)+NOT($G$1)*999999,INDEX(choosen!$T$13:$AF$317,$D261,O$80)+NOT($H$1)*999999,INDEX(choosen!$AJ$13:$AV$317,$D261,O$80)+NOT($I$1)*999999,INDEX(choosen!$AZ$13:$BL$317,$D261,O$80)+NOT($J$1)*999999)</f>
        <v>2.8304999999999998</v>
      </c>
      <c r="P261" s="5">
        <f ca="1">MIN(INDEX(choosen!$D$13:$P$317,$D261,P$80)+NOT($G$1)*999999,INDEX(choosen!$T$13:$AF$317,$D261,P$80)+NOT($H$1)*999999,INDEX(choosen!$AJ$13:$AV$317,$D261,P$80)+NOT($I$1)*999999,INDEX(choosen!$AZ$13:$BL$317,$D261,P$80)+NOT($J$1)*999999)</f>
        <v>2.2806999999999999</v>
      </c>
      <c r="Q261" s="5">
        <f ca="1">MIN(INDEX(choosen!$D$13:$P$317,$D261,Q$80)+NOT($G$1)*999999,INDEX(choosen!$T$13:$AF$317,$D261,Q$80)+NOT($H$1)*999999,INDEX(choosen!$AJ$13:$AV$317,$D261,Q$80)+NOT($I$1)*999999,INDEX(choosen!$AZ$13:$BL$317,$D261,Q$80)+NOT($J$1)*999999)</f>
        <v>4.2840999999999996</v>
      </c>
      <c r="R261" s="5">
        <f ca="1">MIN(INDEX(choosen!$D$13:$P$317,$D261,R$80)+NOT($G$1)*999999,INDEX(choosen!$T$13:$AF$317,$D261,R$80)+NOT($H$1)*999999,INDEX(choosen!$AJ$13:$AV$317,$D261,R$80)+NOT($I$1)*999999,INDEX(choosen!$AZ$13:$BL$317,$D261,R$80)+NOT($J$1)*999999)</f>
        <v>82.341899999999995</v>
      </c>
      <c r="S261" s="6"/>
      <c r="T261" s="6"/>
      <c r="U261">
        <v>21</v>
      </c>
      <c r="V261">
        <v>1</v>
      </c>
      <c r="W261" s="3"/>
      <c r="X261" s="3"/>
    </row>
    <row r="262" spans="2:24" x14ac:dyDescent="0.25">
      <c r="B262" s="2">
        <v>21</v>
      </c>
      <c r="C262" s="2">
        <v>1</v>
      </c>
      <c r="D262" s="2">
        <f t="shared" si="39"/>
        <v>101</v>
      </c>
      <c r="E262" s="2" t="s">
        <v>125</v>
      </c>
      <c r="F262" s="5">
        <f ca="1">(INDEX(choosen!$D$13:$P$317,$D262,F$80)*$G$1+INDEX(choosen!$T$13:$AF$317,$D262,F$80)*$H$1+INDEX(choosen!$AJ$13:$AV$317,$D262,F$80)*$I$1+INDEX(choosen!$AZ$13:$BL$317,$D262,F$80)*$J$1)/$K$1</f>
        <v>15.973224999999999</v>
      </c>
      <c r="G262" s="5">
        <f ca="1">(INDEX(choosen!$D$13:$P$317,$D262,G$80)*$G$1+INDEX(choosen!$T$13:$AF$317,$D262,G$80)*$H$1+INDEX(choosen!$AJ$13:$AV$317,$D262,G$80)*$I$1+INDEX(choosen!$AZ$13:$BL$317,$D262,G$80)*$J$1)/$K$1</f>
        <v>17.150925000000001</v>
      </c>
      <c r="H262" s="5">
        <f ca="1">(INDEX(choosen!$D$13:$P$317,$D262,H$80)*$G$1+INDEX(choosen!$T$13:$AF$317,$D262,H$80)*$H$1+INDEX(choosen!$AJ$13:$AV$317,$D262,H$80)*$I$1+INDEX(choosen!$AZ$13:$BL$317,$D262,H$80)*$J$1)/$K$1</f>
        <v>19.101675</v>
      </c>
      <c r="I262" s="5">
        <f ca="1">(INDEX(choosen!$D$13:$P$317,$D262,I$80)*$G$1+INDEX(choosen!$T$13:$AF$317,$D262,I$80)*$H$1+INDEX(choosen!$AJ$13:$AV$317,$D262,I$80)*$I$1+INDEX(choosen!$AZ$13:$BL$317,$D262,I$80)*$J$1)/$K$1</f>
        <v>11.62255</v>
      </c>
      <c r="J262" s="5">
        <f ca="1">(INDEX(choosen!$D$13:$P$317,$D262,J$80)*$G$1+INDEX(choosen!$T$13:$AF$317,$D262,J$80)*$H$1+INDEX(choosen!$AJ$13:$AV$317,$D262,J$80)*$I$1+INDEX(choosen!$AZ$13:$BL$317,$D262,J$80)*$J$1)/$K$1</f>
        <v>8.6558250000000001</v>
      </c>
      <c r="K262" s="5">
        <f ca="1">(INDEX(choosen!$D$13:$P$317,$D262,K$80)*$G$1+INDEX(choosen!$T$13:$AF$317,$D262,K$80)*$H$1+INDEX(choosen!$AJ$13:$AV$317,$D262,K$80)*$I$1+INDEX(choosen!$AZ$13:$BL$317,$D262,K$80)*$J$1)/$K$1</f>
        <v>7.1409999999999991</v>
      </c>
      <c r="L262" s="5">
        <f ca="1">(INDEX(choosen!$D$13:$P$317,$D262,L$80)*$G$1+INDEX(choosen!$T$13:$AF$317,$D262,L$80)*$H$1+INDEX(choosen!$AJ$13:$AV$317,$D262,L$80)*$I$1+INDEX(choosen!$AZ$13:$BL$317,$D262,L$80)*$J$1)/$K$1</f>
        <v>6.6591250000000004</v>
      </c>
      <c r="M262" s="5">
        <f ca="1">(INDEX(choosen!$D$13:$P$317,$D262,M$80)*$G$1+INDEX(choosen!$T$13:$AF$317,$D262,M$80)*$H$1+INDEX(choosen!$AJ$13:$AV$317,$D262,M$80)*$I$1+INDEX(choosen!$AZ$13:$BL$317,$D262,M$80)*$J$1)/$K$1</f>
        <v>5.9210000000000003</v>
      </c>
      <c r="N262" s="5">
        <f ca="1">(INDEX(choosen!$D$13:$P$317,$D262,N$80)*$G$1+INDEX(choosen!$T$13:$AF$317,$D262,N$80)*$H$1+INDEX(choosen!$AJ$13:$AV$317,$D262,N$80)*$I$1+INDEX(choosen!$AZ$13:$BL$317,$D262,N$80)*$J$1)/$K$1</f>
        <v>5.0790500000000005</v>
      </c>
      <c r="O262" s="5">
        <f ca="1">(INDEX(choosen!$D$13:$P$317,$D262,O$80)*$G$1+INDEX(choosen!$T$13:$AF$317,$D262,O$80)*$H$1+INDEX(choosen!$AJ$13:$AV$317,$D262,O$80)*$I$1+INDEX(choosen!$AZ$13:$BL$317,$D262,O$80)*$J$1)/$K$1</f>
        <v>4.5810500000000003</v>
      </c>
      <c r="P262" s="5">
        <f ca="1">(INDEX(choosen!$D$13:$P$317,$D262,P$80)*$G$1+INDEX(choosen!$T$13:$AF$317,$D262,P$80)*$H$1+INDEX(choosen!$AJ$13:$AV$317,$D262,P$80)*$I$1+INDEX(choosen!$AZ$13:$BL$317,$D262,P$80)*$J$1)/$K$1</f>
        <v>4.2782999999999998</v>
      </c>
      <c r="Q262" s="5">
        <f ca="1">(INDEX(choosen!$D$13:$P$317,$D262,Q$80)*$G$1+INDEX(choosen!$T$13:$AF$317,$D262,Q$80)*$H$1+INDEX(choosen!$AJ$13:$AV$317,$D262,Q$80)*$I$1+INDEX(choosen!$AZ$13:$BL$317,$D262,Q$80)*$J$1)/$K$1</f>
        <v>7.969199999999999</v>
      </c>
      <c r="R262" s="5">
        <f ca="1">(INDEX(choosen!$D$13:$P$317,$D262,R$80)*$G$1+INDEX(choosen!$T$13:$AF$317,$D262,R$80)*$H$1+INDEX(choosen!$AJ$13:$AV$317,$D262,R$80)*$I$1+INDEX(choosen!$AZ$13:$BL$317,$D262,R$80)*$J$1)/$K$1</f>
        <v>114.132925</v>
      </c>
      <c r="S262" s="6"/>
      <c r="T262" s="6"/>
      <c r="U262">
        <v>21</v>
      </c>
      <c r="V262">
        <v>1</v>
      </c>
      <c r="W262" s="3"/>
      <c r="X262" s="3"/>
    </row>
    <row r="263" spans="2:24" x14ac:dyDescent="0.25">
      <c r="B263" s="2">
        <v>21</v>
      </c>
      <c r="C263" s="2">
        <v>1</v>
      </c>
      <c r="D263" s="2">
        <f t="shared" si="39"/>
        <v>101</v>
      </c>
      <c r="E263" s="2" t="s">
        <v>131</v>
      </c>
      <c r="F263" s="5">
        <f ca="1">MAX(INDEX(choosen!$D$13:$P$317,$D261,F$80)-NOT($G$1)*999999,INDEX(choosen!$T$13:$AF$317,$D261,F$80)-NOT($H$1)*999999,INDEX(choosen!$AJ$13:$AV$317,$D261,F$80)-NOT($I$1)*999999,INDEX(choosen!$AZ$13:$BL$317,$D261,F$80)-NOT($J$1)*999999)</f>
        <v>22.175899999999999</v>
      </c>
      <c r="G263" s="5">
        <f ca="1">MAX(INDEX(choosen!$D$13:$P$317,$D261,G$80)-NOT($G$1)*999999,INDEX(choosen!$T$13:$AF$317,$D261,G$80)-NOT($H$1)*999999,INDEX(choosen!$AJ$13:$AV$317,$D261,G$80)-NOT($I$1)*999999,INDEX(choosen!$AZ$13:$BL$317,$D261,G$80)-NOT($J$1)*999999)</f>
        <v>21.445599999999999</v>
      </c>
      <c r="H263" s="5">
        <f ca="1">MAX(INDEX(choosen!$D$13:$P$317,$D261,H$80)-NOT($G$1)*999999,INDEX(choosen!$T$13:$AF$317,$D261,H$80)-NOT($H$1)*999999,INDEX(choosen!$AJ$13:$AV$317,$D261,H$80)-NOT($I$1)*999999,INDEX(choosen!$AZ$13:$BL$317,$D261,H$80)-NOT($J$1)*999999)</f>
        <v>23.217700000000001</v>
      </c>
      <c r="I263" s="5">
        <f ca="1">MAX(INDEX(choosen!$D$13:$P$317,$D261,I$80)-NOT($G$1)*999999,INDEX(choosen!$T$13:$AF$317,$D261,I$80)-NOT($H$1)*999999,INDEX(choosen!$AJ$13:$AV$317,$D261,I$80)-NOT($I$1)*999999,INDEX(choosen!$AZ$13:$BL$317,$D261,I$80)-NOT($J$1)*999999)</f>
        <v>14.3415</v>
      </c>
      <c r="J263" s="5">
        <f ca="1">MAX(INDEX(choosen!$D$13:$P$317,$D261,J$80)-NOT($G$1)*999999,INDEX(choosen!$T$13:$AF$317,$D261,J$80)-NOT($H$1)*999999,INDEX(choosen!$AJ$13:$AV$317,$D261,J$80)-NOT($I$1)*999999,INDEX(choosen!$AZ$13:$BL$317,$D261,J$80)-NOT($J$1)*999999)</f>
        <v>10.266500000000001</v>
      </c>
      <c r="K263" s="5">
        <f ca="1">MAX(INDEX(choosen!$D$13:$P$317,$D261,K$80)-NOT($G$1)*999999,INDEX(choosen!$T$13:$AF$317,$D261,K$80)-NOT($H$1)*999999,INDEX(choosen!$AJ$13:$AV$317,$D261,K$80)-NOT($I$1)*999999,INDEX(choosen!$AZ$13:$BL$317,$D261,K$80)-NOT($J$1)*999999)</f>
        <v>8.4460999999999995</v>
      </c>
      <c r="L263" s="5">
        <f ca="1">MAX(INDEX(choosen!$D$13:$P$317,$D261,L$80)-NOT($G$1)*999999,INDEX(choosen!$T$13:$AF$317,$D261,L$80)-NOT($H$1)*999999,INDEX(choosen!$AJ$13:$AV$317,$D261,L$80)-NOT($I$1)*999999,INDEX(choosen!$AZ$13:$BL$317,$D261,L$80)-NOT($J$1)*999999)</f>
        <v>7.9291</v>
      </c>
      <c r="M263" s="5">
        <f ca="1">MAX(INDEX(choosen!$D$13:$P$317,$D261,M$80)-NOT($G$1)*999999,INDEX(choosen!$T$13:$AF$317,$D261,M$80)-NOT($H$1)*999999,INDEX(choosen!$AJ$13:$AV$317,$D261,M$80)-NOT($I$1)*999999,INDEX(choosen!$AZ$13:$BL$317,$D261,M$80)-NOT($J$1)*999999)</f>
        <v>6.9691999999999998</v>
      </c>
      <c r="N263" s="5">
        <f ca="1">MAX(INDEX(choosen!$D$13:$P$317,$D261,N$80)-NOT($G$1)*999999,INDEX(choosen!$T$13:$AF$317,$D261,N$80)-NOT($H$1)*999999,INDEX(choosen!$AJ$13:$AV$317,$D261,N$80)-NOT($I$1)*999999,INDEX(choosen!$AZ$13:$BL$317,$D261,N$80)-NOT($J$1)*999999)</f>
        <v>5.8503999999999996</v>
      </c>
      <c r="O263" s="5">
        <f ca="1">MAX(INDEX(choosen!$D$13:$P$317,$D261,O$80)-NOT($G$1)*999999,INDEX(choosen!$T$13:$AF$317,$D261,O$80)-NOT($H$1)*999999,INDEX(choosen!$AJ$13:$AV$317,$D261,O$80)-NOT($I$1)*999999,INDEX(choosen!$AZ$13:$BL$317,$D261,O$80)-NOT($J$1)*999999)</f>
        <v>5.6177999999999999</v>
      </c>
      <c r="P263" s="5">
        <f ca="1">MAX(INDEX(choosen!$D$13:$P$317,$D261,P$80)-NOT($G$1)*999999,INDEX(choosen!$T$13:$AF$317,$D261,P$80)-NOT($H$1)*999999,INDEX(choosen!$AJ$13:$AV$317,$D261,P$80)-NOT($I$1)*999999,INDEX(choosen!$AZ$13:$BL$317,$D261,P$80)-NOT($J$1)*999999)</f>
        <v>5.4790000000000001</v>
      </c>
      <c r="Q263" s="5">
        <f ca="1">MAX(INDEX(choosen!$D$13:$P$317,$D261,Q$80)-NOT($G$1)*999999,INDEX(choosen!$T$13:$AF$317,$D261,Q$80)-NOT($H$1)*999999,INDEX(choosen!$AJ$13:$AV$317,$D261,Q$80)-NOT($I$1)*999999,INDEX(choosen!$AZ$13:$BL$317,$D261,Q$80)-NOT($J$1)*999999)</f>
        <v>13.3383</v>
      </c>
      <c r="R263" s="5">
        <f ca="1">MAX(INDEX(choosen!$D$13:$P$317,$D261,R$80)-NOT($G$1)*999999,INDEX(choosen!$T$13:$AF$317,$D261,R$80)-NOT($H$1)*999999,INDEX(choosen!$AJ$13:$AV$317,$D261,R$80)-NOT($I$1)*999999,INDEX(choosen!$AZ$13:$BL$317,$D261,R$80)-NOT($J$1)*999999)</f>
        <v>138.04490000000001</v>
      </c>
      <c r="S263" s="6"/>
      <c r="T263" s="6"/>
      <c r="U263">
        <v>21</v>
      </c>
      <c r="V263">
        <v>1</v>
      </c>
      <c r="W263" s="3"/>
      <c r="X263" s="3"/>
    </row>
    <row r="264" spans="2:24" x14ac:dyDescent="0.25">
      <c r="B264" s="2">
        <v>21</v>
      </c>
      <c r="C264" s="2">
        <v>3</v>
      </c>
      <c r="D264" s="2">
        <f t="shared" si="39"/>
        <v>103</v>
      </c>
      <c r="E264" s="2" t="s">
        <v>132</v>
      </c>
      <c r="F264" s="5">
        <f ca="1">MIN(INDEX(choosen!$D$13:$P$317,$D264,F$80)+NOT($G$1)*999999,INDEX(choosen!$T$13:$AF$317,$D264,F$80)+NOT($H$1)*999999,INDEX(choosen!$AJ$13:$AV$317,$D264,F$80)+NOT($I$1)*999999,INDEX(choosen!$AZ$13:$BL$317,$D264,F$80)+NOT($J$1)*999999)</f>
        <v>13.1228</v>
      </c>
      <c r="G264" s="5">
        <f ca="1">MIN(INDEX(choosen!$D$13:$P$317,$D264,G$80)+NOT($G$1)*999999,INDEX(choosen!$T$13:$AF$317,$D264,G$80)+NOT($H$1)*999999,INDEX(choosen!$AJ$13:$AV$317,$D264,G$80)+NOT($I$1)*999999,INDEX(choosen!$AZ$13:$BL$317,$D264,G$80)+NOT($J$1)*999999)</f>
        <v>16.574000000000002</v>
      </c>
      <c r="H264" s="5">
        <f ca="1">MIN(INDEX(choosen!$D$13:$P$317,$D264,H$80)+NOT($G$1)*999999,INDEX(choosen!$T$13:$AF$317,$D264,H$80)+NOT($H$1)*999999,INDEX(choosen!$AJ$13:$AV$317,$D264,H$80)+NOT($I$1)*999999,INDEX(choosen!$AZ$13:$BL$317,$D264,H$80)+NOT($J$1)*999999)</f>
        <v>14.982200000000001</v>
      </c>
      <c r="I264" s="5">
        <f ca="1">MIN(INDEX(choosen!$D$13:$P$317,$D264,I$80)+NOT($G$1)*999999,INDEX(choosen!$T$13:$AF$317,$D264,I$80)+NOT($H$1)*999999,INDEX(choosen!$AJ$13:$AV$317,$D264,I$80)+NOT($I$1)*999999,INDEX(choosen!$AZ$13:$BL$317,$D264,I$80)+NOT($J$1)*999999)</f>
        <v>11.973000000000001</v>
      </c>
      <c r="J264" s="5">
        <f ca="1">MIN(INDEX(choosen!$D$13:$P$317,$D264,J$80)+NOT($G$1)*999999,INDEX(choosen!$T$13:$AF$317,$D264,J$80)+NOT($H$1)*999999,INDEX(choosen!$AJ$13:$AV$317,$D264,J$80)+NOT($I$1)*999999,INDEX(choosen!$AZ$13:$BL$317,$D264,J$80)+NOT($J$1)*999999)</f>
        <v>8.6179000000000006</v>
      </c>
      <c r="K264" s="5">
        <f ca="1">MIN(INDEX(choosen!$D$13:$P$317,$D264,K$80)+NOT($G$1)*999999,INDEX(choosen!$T$13:$AF$317,$D264,K$80)+NOT($H$1)*999999,INDEX(choosen!$AJ$13:$AV$317,$D264,K$80)+NOT($I$1)*999999,INDEX(choosen!$AZ$13:$BL$317,$D264,K$80)+NOT($J$1)*999999)</f>
        <v>6.7203999999999997</v>
      </c>
      <c r="L264" s="5">
        <f ca="1">MIN(INDEX(choosen!$D$13:$P$317,$D264,L$80)+NOT($G$1)*999999,INDEX(choosen!$T$13:$AF$317,$D264,L$80)+NOT($H$1)*999999,INDEX(choosen!$AJ$13:$AV$317,$D264,L$80)+NOT($I$1)*999999,INDEX(choosen!$AZ$13:$BL$317,$D264,L$80)+NOT($J$1)*999999)</f>
        <v>6.1875999999999998</v>
      </c>
      <c r="M264" s="5">
        <f ca="1">MIN(INDEX(choosen!$D$13:$P$317,$D264,M$80)+NOT($G$1)*999999,INDEX(choosen!$T$13:$AF$317,$D264,M$80)+NOT($H$1)*999999,INDEX(choosen!$AJ$13:$AV$317,$D264,M$80)+NOT($I$1)*999999,INDEX(choosen!$AZ$13:$BL$317,$D264,M$80)+NOT($J$1)*999999)</f>
        <v>5.4851999999999999</v>
      </c>
      <c r="N264" s="5">
        <f ca="1">MIN(INDEX(choosen!$D$13:$P$317,$D264,N$80)+NOT($G$1)*999999,INDEX(choosen!$T$13:$AF$317,$D264,N$80)+NOT($H$1)*999999,INDEX(choosen!$AJ$13:$AV$317,$D264,N$80)+NOT($I$1)*999999,INDEX(choosen!$AZ$13:$BL$317,$D264,N$80)+NOT($J$1)*999999)</f>
        <v>4.585</v>
      </c>
      <c r="O264" s="5">
        <f ca="1">MIN(INDEX(choosen!$D$13:$P$317,$D264,O$80)+NOT($G$1)*999999,INDEX(choosen!$T$13:$AF$317,$D264,O$80)+NOT($H$1)*999999,INDEX(choosen!$AJ$13:$AV$317,$D264,O$80)+NOT($I$1)*999999,INDEX(choosen!$AZ$13:$BL$317,$D264,O$80)+NOT($J$1)*999999)</f>
        <v>3.9769999999999999</v>
      </c>
      <c r="P264" s="5">
        <f ca="1">MIN(INDEX(choosen!$D$13:$P$317,$D264,P$80)+NOT($G$1)*999999,INDEX(choosen!$T$13:$AF$317,$D264,P$80)+NOT($H$1)*999999,INDEX(choosen!$AJ$13:$AV$317,$D264,P$80)+NOT($I$1)*999999,INDEX(choosen!$AZ$13:$BL$317,$D264,P$80)+NOT($J$1)*999999)</f>
        <v>3.1358000000000001</v>
      </c>
      <c r="Q264" s="5">
        <f ca="1">MIN(INDEX(choosen!$D$13:$P$317,$D264,Q$80)+NOT($G$1)*999999,INDEX(choosen!$T$13:$AF$317,$D264,Q$80)+NOT($H$1)*999999,INDEX(choosen!$AJ$13:$AV$317,$D264,Q$80)+NOT($I$1)*999999,INDEX(choosen!$AZ$13:$BL$317,$D264,Q$80)+NOT($J$1)*999999)</f>
        <v>6.1989000000000001</v>
      </c>
      <c r="R264" s="5">
        <f ca="1">MIN(INDEX(choosen!$D$13:$P$317,$D264,R$80)+NOT($G$1)*999999,INDEX(choosen!$T$13:$AF$317,$D264,R$80)+NOT($H$1)*999999,INDEX(choosen!$AJ$13:$AV$317,$D264,R$80)+NOT($I$1)*999999,INDEX(choosen!$AZ$13:$BL$317,$D264,R$80)+NOT($J$1)*999999)</f>
        <v>112.9075</v>
      </c>
      <c r="S264" s="6"/>
      <c r="T264" s="6"/>
      <c r="U264">
        <v>21</v>
      </c>
      <c r="V264">
        <v>3</v>
      </c>
      <c r="W264" s="3"/>
      <c r="X264" s="3"/>
    </row>
    <row r="265" spans="2:24" x14ac:dyDescent="0.25">
      <c r="B265" s="2">
        <v>21</v>
      </c>
      <c r="C265" s="2">
        <v>3</v>
      </c>
      <c r="D265" s="2">
        <f t="shared" si="39"/>
        <v>103</v>
      </c>
      <c r="E265" s="2" t="s">
        <v>133</v>
      </c>
      <c r="F265" s="5">
        <f ca="1">(INDEX(choosen!$D$13:$P$317,$D265,F$80)*$G$1+INDEX(choosen!$T$13:$AF$317,$D265,F$80)*$H$1+INDEX(choosen!$AJ$13:$AV$317,$D265,F$80)*$I$1+INDEX(choosen!$AZ$13:$BL$317,$D265,F$80)*$J$1)/$K$1</f>
        <v>16.402999999999999</v>
      </c>
      <c r="G265" s="5">
        <f ca="1">(INDEX(choosen!$D$13:$P$317,$D265,G$80)*$G$1+INDEX(choosen!$T$13:$AF$317,$D265,G$80)*$H$1+INDEX(choosen!$AJ$13:$AV$317,$D265,G$80)*$I$1+INDEX(choosen!$AZ$13:$BL$317,$D265,G$80)*$J$1)/$K$1</f>
        <v>20.422499999999999</v>
      </c>
      <c r="H265" s="5">
        <f ca="1">(INDEX(choosen!$D$13:$P$317,$D265,H$80)*$G$1+INDEX(choosen!$T$13:$AF$317,$D265,H$80)*$H$1+INDEX(choosen!$AJ$13:$AV$317,$D265,H$80)*$I$1+INDEX(choosen!$AZ$13:$BL$317,$D265,H$80)*$J$1)/$K$1</f>
        <v>18.736924999999999</v>
      </c>
      <c r="I265" s="5">
        <f ca="1">(INDEX(choosen!$D$13:$P$317,$D265,I$80)*$G$1+INDEX(choosen!$T$13:$AF$317,$D265,I$80)*$H$1+INDEX(choosen!$AJ$13:$AV$317,$D265,I$80)*$I$1+INDEX(choosen!$AZ$13:$BL$317,$D265,I$80)*$J$1)/$K$1</f>
        <v>12.369475</v>
      </c>
      <c r="J265" s="5">
        <f ca="1">(INDEX(choosen!$D$13:$P$317,$D265,J$80)*$G$1+INDEX(choosen!$T$13:$AF$317,$D265,J$80)*$H$1+INDEX(choosen!$AJ$13:$AV$317,$D265,J$80)*$I$1+INDEX(choosen!$AZ$13:$BL$317,$D265,J$80)*$J$1)/$K$1</f>
        <v>9.5311250000000012</v>
      </c>
      <c r="K265" s="5">
        <f ca="1">(INDEX(choosen!$D$13:$P$317,$D265,K$80)*$G$1+INDEX(choosen!$T$13:$AF$317,$D265,K$80)*$H$1+INDEX(choosen!$AJ$13:$AV$317,$D265,K$80)*$I$1+INDEX(choosen!$AZ$13:$BL$317,$D265,K$80)*$J$1)/$K$1</f>
        <v>7.8392999999999997</v>
      </c>
      <c r="L265" s="5">
        <f ca="1">(INDEX(choosen!$D$13:$P$317,$D265,L$80)*$G$1+INDEX(choosen!$T$13:$AF$317,$D265,L$80)*$H$1+INDEX(choosen!$AJ$13:$AV$317,$D265,L$80)*$I$1+INDEX(choosen!$AZ$13:$BL$317,$D265,L$80)*$J$1)/$K$1</f>
        <v>7.38985</v>
      </c>
      <c r="M265" s="5">
        <f ca="1">(INDEX(choosen!$D$13:$P$317,$D265,M$80)*$G$1+INDEX(choosen!$T$13:$AF$317,$D265,M$80)*$H$1+INDEX(choosen!$AJ$13:$AV$317,$D265,M$80)*$I$1+INDEX(choosen!$AZ$13:$BL$317,$D265,M$80)*$J$1)/$K$1</f>
        <v>6.6121749999999997</v>
      </c>
      <c r="N265" s="5">
        <f ca="1">(INDEX(choosen!$D$13:$P$317,$D265,N$80)*$G$1+INDEX(choosen!$T$13:$AF$317,$D265,N$80)*$H$1+INDEX(choosen!$AJ$13:$AV$317,$D265,N$80)*$I$1+INDEX(choosen!$AZ$13:$BL$317,$D265,N$80)*$J$1)/$K$1</f>
        <v>5.6669750000000008</v>
      </c>
      <c r="O265" s="5">
        <f ca="1">(INDEX(choosen!$D$13:$P$317,$D265,O$80)*$G$1+INDEX(choosen!$T$13:$AF$317,$D265,O$80)*$H$1+INDEX(choosen!$AJ$13:$AV$317,$D265,O$80)*$I$1+INDEX(choosen!$AZ$13:$BL$317,$D265,O$80)*$J$1)/$K$1</f>
        <v>5.2379249999999997</v>
      </c>
      <c r="P265" s="5">
        <f ca="1">(INDEX(choosen!$D$13:$P$317,$D265,P$80)*$G$1+INDEX(choosen!$T$13:$AF$317,$D265,P$80)*$H$1+INDEX(choosen!$AJ$13:$AV$317,$D265,P$80)*$I$1+INDEX(choosen!$AZ$13:$BL$317,$D265,P$80)*$J$1)/$K$1</f>
        <v>4.9415249999999995</v>
      </c>
      <c r="Q265" s="5">
        <f ca="1">(INDEX(choosen!$D$13:$P$317,$D265,Q$80)*$G$1+INDEX(choosen!$T$13:$AF$317,$D265,Q$80)*$H$1+INDEX(choosen!$AJ$13:$AV$317,$D265,Q$80)*$I$1+INDEX(choosen!$AZ$13:$BL$317,$D265,Q$80)*$J$1)/$K$1</f>
        <v>7.8665500000000002</v>
      </c>
      <c r="R265" s="5">
        <f ca="1">(INDEX(choosen!$D$13:$P$317,$D265,R$80)*$G$1+INDEX(choosen!$T$13:$AF$317,$D265,R$80)*$H$1+INDEX(choosen!$AJ$13:$AV$317,$D265,R$80)*$I$1+INDEX(choosen!$AZ$13:$BL$317,$D265,R$80)*$J$1)/$K$1</f>
        <v>123.017325</v>
      </c>
      <c r="S265" s="6"/>
      <c r="T265" s="6"/>
      <c r="U265">
        <v>21</v>
      </c>
      <c r="V265">
        <v>3</v>
      </c>
      <c r="W265" s="3"/>
      <c r="X265" s="3"/>
    </row>
    <row r="266" spans="2:24" x14ac:dyDescent="0.25">
      <c r="B266" s="2">
        <v>21</v>
      </c>
      <c r="C266" s="2">
        <v>3</v>
      </c>
      <c r="D266" s="2">
        <f t="shared" si="39"/>
        <v>103</v>
      </c>
      <c r="E266" s="2" t="s">
        <v>134</v>
      </c>
      <c r="F266" s="5">
        <f ca="1">MAX(INDEX(choosen!$D$13:$P$317,$D264,F$80)-NOT($G$1)*999999,INDEX(choosen!$T$13:$AF$317,$D264,F$80)-NOT($H$1)*999999,INDEX(choosen!$AJ$13:$AV$317,$D264,F$80)-NOT($I$1)*999999,INDEX(choosen!$AZ$13:$BL$317,$D264,F$80)-NOT($J$1)*999999)</f>
        <v>22.4419</v>
      </c>
      <c r="G266" s="5">
        <f ca="1">MAX(INDEX(choosen!$D$13:$P$317,$D264,G$80)-NOT($G$1)*999999,INDEX(choosen!$T$13:$AF$317,$D264,G$80)-NOT($H$1)*999999,INDEX(choosen!$AJ$13:$AV$317,$D264,G$80)-NOT($I$1)*999999,INDEX(choosen!$AZ$13:$BL$317,$D264,G$80)-NOT($J$1)*999999)</f>
        <v>24.233699999999999</v>
      </c>
      <c r="H266" s="5">
        <f ca="1">MAX(INDEX(choosen!$D$13:$P$317,$D264,H$80)-NOT($G$1)*999999,INDEX(choosen!$T$13:$AF$317,$D264,H$80)-NOT($H$1)*999999,INDEX(choosen!$AJ$13:$AV$317,$D264,H$80)-NOT($I$1)*999999,INDEX(choosen!$AZ$13:$BL$317,$D264,H$80)-NOT($J$1)*999999)</f>
        <v>22.879300000000001</v>
      </c>
      <c r="I266" s="5">
        <f ca="1">MAX(INDEX(choosen!$D$13:$P$317,$D264,I$80)-NOT($G$1)*999999,INDEX(choosen!$T$13:$AF$317,$D264,I$80)-NOT($H$1)*999999,INDEX(choosen!$AJ$13:$AV$317,$D264,I$80)-NOT($I$1)*999999,INDEX(choosen!$AZ$13:$BL$317,$D264,I$80)-NOT($J$1)*999999)</f>
        <v>12.674799999999999</v>
      </c>
      <c r="J266" s="5">
        <f ca="1">MAX(INDEX(choosen!$D$13:$P$317,$D264,J$80)-NOT($G$1)*999999,INDEX(choosen!$T$13:$AF$317,$D264,J$80)-NOT($H$1)*999999,INDEX(choosen!$AJ$13:$AV$317,$D264,J$80)-NOT($I$1)*999999,INDEX(choosen!$AZ$13:$BL$317,$D264,J$80)-NOT($J$1)*999999)</f>
        <v>10.0322</v>
      </c>
      <c r="K266" s="5">
        <f ca="1">MAX(INDEX(choosen!$D$13:$P$317,$D264,K$80)-NOT($G$1)*999999,INDEX(choosen!$T$13:$AF$317,$D264,K$80)-NOT($H$1)*999999,INDEX(choosen!$AJ$13:$AV$317,$D264,K$80)-NOT($I$1)*999999,INDEX(choosen!$AZ$13:$BL$317,$D264,K$80)-NOT($J$1)*999999)</f>
        <v>8.2750000000000004</v>
      </c>
      <c r="L266" s="5">
        <f ca="1">MAX(INDEX(choosen!$D$13:$P$317,$D264,L$80)-NOT($G$1)*999999,INDEX(choosen!$T$13:$AF$317,$D264,L$80)-NOT($H$1)*999999,INDEX(choosen!$AJ$13:$AV$317,$D264,L$80)-NOT($I$1)*999999,INDEX(choosen!$AZ$13:$BL$317,$D264,L$80)-NOT($J$1)*999999)</f>
        <v>7.8535000000000004</v>
      </c>
      <c r="M266" s="5">
        <f ca="1">MAX(INDEX(choosen!$D$13:$P$317,$D264,M$80)-NOT($G$1)*999999,INDEX(choosen!$T$13:$AF$317,$D264,M$80)-NOT($H$1)*999999,INDEX(choosen!$AJ$13:$AV$317,$D264,M$80)-NOT($I$1)*999999,INDEX(choosen!$AZ$13:$BL$317,$D264,M$80)-NOT($J$1)*999999)</f>
        <v>7.1806000000000001</v>
      </c>
      <c r="N266" s="5">
        <f ca="1">MAX(INDEX(choosen!$D$13:$P$317,$D264,N$80)-NOT($G$1)*999999,INDEX(choosen!$T$13:$AF$317,$D264,N$80)-NOT($H$1)*999999,INDEX(choosen!$AJ$13:$AV$317,$D264,N$80)-NOT($I$1)*999999,INDEX(choosen!$AZ$13:$BL$317,$D264,N$80)-NOT($J$1)*999999)</f>
        <v>6.3333000000000004</v>
      </c>
      <c r="O266" s="5">
        <f ca="1">MAX(INDEX(choosen!$D$13:$P$317,$D264,O$80)-NOT($G$1)*999999,INDEX(choosen!$T$13:$AF$317,$D264,O$80)-NOT($H$1)*999999,INDEX(choosen!$AJ$13:$AV$317,$D264,O$80)-NOT($I$1)*999999,INDEX(choosen!$AZ$13:$BL$317,$D264,O$80)-NOT($J$1)*999999)</f>
        <v>5.9821</v>
      </c>
      <c r="P266" s="5">
        <f ca="1">MAX(INDEX(choosen!$D$13:$P$317,$D264,P$80)-NOT($G$1)*999999,INDEX(choosen!$T$13:$AF$317,$D264,P$80)-NOT($H$1)*999999,INDEX(choosen!$AJ$13:$AV$317,$D264,P$80)-NOT($I$1)*999999,INDEX(choosen!$AZ$13:$BL$317,$D264,P$80)-NOT($J$1)*999999)</f>
        <v>5.8696000000000002</v>
      </c>
      <c r="Q266" s="5">
        <f ca="1">MAX(INDEX(choosen!$D$13:$P$317,$D264,Q$80)-NOT($G$1)*999999,INDEX(choosen!$T$13:$AF$317,$D264,Q$80)-NOT($H$1)*999999,INDEX(choosen!$AJ$13:$AV$317,$D264,Q$80)-NOT($I$1)*999999,INDEX(choosen!$AZ$13:$BL$317,$D264,Q$80)-NOT($J$1)*999999)</f>
        <v>10.6944</v>
      </c>
      <c r="R266" s="5">
        <f ca="1">MAX(INDEX(choosen!$D$13:$P$317,$D264,R$80)-NOT($G$1)*999999,INDEX(choosen!$T$13:$AF$317,$D264,R$80)-NOT($H$1)*999999,INDEX(choosen!$AJ$13:$AV$317,$D264,R$80)-NOT($I$1)*999999,INDEX(choosen!$AZ$13:$BL$317,$D264,R$80)-NOT($J$1)*999999)</f>
        <v>138.92469999999997</v>
      </c>
      <c r="S266" s="6"/>
      <c r="T266" s="6"/>
      <c r="U266">
        <v>21</v>
      </c>
      <c r="V266">
        <v>3</v>
      </c>
      <c r="W266" s="3"/>
      <c r="X266" s="3"/>
    </row>
    <row r="267" spans="2:24" x14ac:dyDescent="0.25">
      <c r="B267" s="2">
        <v>21</v>
      </c>
      <c r="C267" s="2">
        <f>$C$45</f>
        <v>5</v>
      </c>
      <c r="D267" s="2">
        <f t="shared" si="39"/>
        <v>105</v>
      </c>
      <c r="E267" s="2" t="str">
        <f>CONCATENATE(INDEX($C$39:$C$43,C267), " Min")</f>
        <v>2050 Min</v>
      </c>
      <c r="F267" s="5">
        <f ca="1">MIN(INDEX(choosen!$D$13:$P$317,$D267,F$80)+NOT($G$1)*999999,INDEX(choosen!$T$13:$AF$317,$D267,F$80)+NOT($H$1)*999999,INDEX(choosen!$AJ$13:$AV$317,$D267,F$80)+NOT($I$1)*999999,INDEX(choosen!$AZ$13:$BL$317,$D267,F$80)+NOT($J$1)*999999)</f>
        <v>9.9072999999999993</v>
      </c>
      <c r="G267" s="5">
        <f ca="1">MIN(INDEX(choosen!$D$13:$P$317,$D267,G$80)+NOT($G$1)*999999,INDEX(choosen!$T$13:$AF$317,$D267,G$80)+NOT($H$1)*999999,INDEX(choosen!$AJ$13:$AV$317,$D267,G$80)+NOT($I$1)*999999,INDEX(choosen!$AZ$13:$BL$317,$D267,G$80)+NOT($J$1)*999999)</f>
        <v>13.041700000000001</v>
      </c>
      <c r="H267" s="5">
        <f ca="1">MIN(INDEX(choosen!$D$13:$P$317,$D267,H$80)+NOT($G$1)*999999,INDEX(choosen!$T$13:$AF$317,$D267,H$80)+NOT($H$1)*999999,INDEX(choosen!$AJ$13:$AV$317,$D267,H$80)+NOT($I$1)*999999,INDEX(choosen!$AZ$13:$BL$317,$D267,H$80)+NOT($J$1)*999999)</f>
        <v>14.993499999999999</v>
      </c>
      <c r="I267" s="5">
        <f ca="1">MIN(INDEX(choosen!$D$13:$P$317,$D267,I$80)+NOT($G$1)*999999,INDEX(choosen!$T$13:$AF$317,$D267,I$80)+NOT($H$1)*999999,INDEX(choosen!$AJ$13:$AV$317,$D267,I$80)+NOT($I$1)*999999,INDEX(choosen!$AZ$13:$BL$317,$D267,I$80)+NOT($J$1)*999999)</f>
        <v>8.9736999999999991</v>
      </c>
      <c r="J267" s="5">
        <f ca="1">MIN(INDEX(choosen!$D$13:$P$317,$D267,J$80)+NOT($G$1)*999999,INDEX(choosen!$T$13:$AF$317,$D267,J$80)+NOT($H$1)*999999,INDEX(choosen!$AJ$13:$AV$317,$D267,J$80)+NOT($I$1)*999999,INDEX(choosen!$AZ$13:$BL$317,$D267,J$80)+NOT($J$1)*999999)</f>
        <v>7.1524999999999999</v>
      </c>
      <c r="K267" s="5">
        <f ca="1">MIN(INDEX(choosen!$D$13:$P$317,$D267,K$80)+NOT($G$1)*999999,INDEX(choosen!$T$13:$AF$317,$D267,K$80)+NOT($H$1)*999999,INDEX(choosen!$AJ$13:$AV$317,$D267,K$80)+NOT($I$1)*999999,INDEX(choosen!$AZ$13:$BL$317,$D267,K$80)+NOT($J$1)*999999)</f>
        <v>6.2239000000000004</v>
      </c>
      <c r="L267" s="5">
        <f ca="1">MIN(INDEX(choosen!$D$13:$P$317,$D267,L$80)+NOT($G$1)*999999,INDEX(choosen!$T$13:$AF$317,$D267,L$80)+NOT($H$1)*999999,INDEX(choosen!$AJ$13:$AV$317,$D267,L$80)+NOT($I$1)*999999,INDEX(choosen!$AZ$13:$BL$317,$D267,L$80)+NOT($J$1)*999999)</f>
        <v>5.7790999999999997</v>
      </c>
      <c r="M267" s="5">
        <f ca="1">MIN(INDEX(choosen!$D$13:$P$317,$D267,M$80)+NOT($G$1)*999999,INDEX(choosen!$T$13:$AF$317,$D267,M$80)+NOT($H$1)*999999,INDEX(choosen!$AJ$13:$AV$317,$D267,M$80)+NOT($I$1)*999999,INDEX(choosen!$AZ$13:$BL$317,$D267,M$80)+NOT($J$1)*999999)</f>
        <v>5.0720999999999998</v>
      </c>
      <c r="N267" s="5">
        <f ca="1">MIN(INDEX(choosen!$D$13:$P$317,$D267,N$80)+NOT($G$1)*999999,INDEX(choosen!$T$13:$AF$317,$D267,N$80)+NOT($H$1)*999999,INDEX(choosen!$AJ$13:$AV$317,$D267,N$80)+NOT($I$1)*999999,INDEX(choosen!$AZ$13:$BL$317,$D267,N$80)+NOT($J$1)*999999)</f>
        <v>4.1791999999999998</v>
      </c>
      <c r="O267" s="5">
        <f ca="1">MIN(INDEX(choosen!$D$13:$P$317,$D267,O$80)+NOT($G$1)*999999,INDEX(choosen!$T$13:$AF$317,$D267,O$80)+NOT($H$1)*999999,INDEX(choosen!$AJ$13:$AV$317,$D267,O$80)+NOT($I$1)*999999,INDEX(choosen!$AZ$13:$BL$317,$D267,O$80)+NOT($J$1)*999999)</f>
        <v>3.5396000000000001</v>
      </c>
      <c r="P267" s="5">
        <f ca="1">MIN(INDEX(choosen!$D$13:$P$317,$D267,P$80)+NOT($G$1)*999999,INDEX(choosen!$T$13:$AF$317,$D267,P$80)+NOT($H$1)*999999,INDEX(choosen!$AJ$13:$AV$317,$D267,P$80)+NOT($I$1)*999999,INDEX(choosen!$AZ$13:$BL$317,$D267,P$80)+NOT($J$1)*999999)</f>
        <v>2.7930999999999999</v>
      </c>
      <c r="Q267" s="5">
        <f ca="1">MIN(INDEX(choosen!$D$13:$P$317,$D267,Q$80)+NOT($G$1)*999999,INDEX(choosen!$T$13:$AF$317,$D267,Q$80)+NOT($H$1)*999999,INDEX(choosen!$AJ$13:$AV$317,$D267,Q$80)+NOT($I$1)*999999,INDEX(choosen!$AZ$13:$BL$317,$D267,Q$80)+NOT($J$1)*999999)</f>
        <v>4.0223000000000004</v>
      </c>
      <c r="R267" s="5">
        <f ca="1">MIN(INDEX(choosen!$D$13:$P$317,$D267,R$80)+NOT($G$1)*999999,INDEX(choosen!$T$13:$AF$317,$D267,R$80)+NOT($H$1)*999999,INDEX(choosen!$AJ$13:$AV$317,$D267,R$80)+NOT($I$1)*999999,INDEX(choosen!$AZ$13:$BL$317,$D267,R$80)+NOT($J$1)*999999)</f>
        <v>88.719499999999996</v>
      </c>
      <c r="S267" s="6">
        <f ca="1">100*R267/R261</f>
        <v>107.74526699043864</v>
      </c>
      <c r="T267" s="6"/>
      <c r="U267">
        <v>21</v>
      </c>
      <c r="V267">
        <v>5</v>
      </c>
      <c r="W267" s="3"/>
      <c r="X267" s="3"/>
    </row>
    <row r="268" spans="2:24" x14ac:dyDescent="0.25">
      <c r="B268" s="2">
        <v>21</v>
      </c>
      <c r="C268" s="2">
        <f t="shared" ref="C268:C269" si="52">$C$45</f>
        <v>5</v>
      </c>
      <c r="D268" s="2">
        <f t="shared" si="39"/>
        <v>105</v>
      </c>
      <c r="E268" s="2" t="str">
        <f t="shared" ref="E268" si="53">CONCATENATE(INDEX($C$39:$C$43,C268), " Average")</f>
        <v>2050 Average</v>
      </c>
      <c r="F268" s="5">
        <f ca="1">(INDEX(choosen!$D$13:$P$317,$D268,F$80)*$G$1+INDEX(choosen!$T$13:$AF$317,$D268,F$80)*$H$1+INDEX(choosen!$AJ$13:$AV$317,$D268,F$80)*$I$1+INDEX(choosen!$AZ$13:$BL$317,$D268,F$80)*$J$1)/$K$1</f>
        <v>15.0548</v>
      </c>
      <c r="G268" s="5">
        <f ca="1">(INDEX(choosen!$D$13:$P$317,$D268,G$80)*$G$1+INDEX(choosen!$T$13:$AF$317,$D268,G$80)*$H$1+INDEX(choosen!$AJ$13:$AV$317,$D268,G$80)*$I$1+INDEX(choosen!$AZ$13:$BL$317,$D268,G$80)*$J$1)/$K$1</f>
        <v>20.775975000000003</v>
      </c>
      <c r="H268" s="5">
        <f ca="1">(INDEX(choosen!$D$13:$P$317,$D268,H$80)*$G$1+INDEX(choosen!$T$13:$AF$317,$D268,H$80)*$H$1+INDEX(choosen!$AJ$13:$AV$317,$D268,H$80)*$I$1+INDEX(choosen!$AZ$13:$BL$317,$D268,H$80)*$J$1)/$K$1</f>
        <v>22.6861</v>
      </c>
      <c r="I268" s="5">
        <f ca="1">(INDEX(choosen!$D$13:$P$317,$D268,I$80)*$G$1+INDEX(choosen!$T$13:$AF$317,$D268,I$80)*$H$1+INDEX(choosen!$AJ$13:$AV$317,$D268,I$80)*$I$1+INDEX(choosen!$AZ$13:$BL$317,$D268,I$80)*$J$1)/$K$1</f>
        <v>11.825150000000001</v>
      </c>
      <c r="J268" s="5">
        <f ca="1">(INDEX(choosen!$D$13:$P$317,$D268,J$80)*$G$1+INDEX(choosen!$T$13:$AF$317,$D268,J$80)*$H$1+INDEX(choosen!$AJ$13:$AV$317,$D268,J$80)*$I$1+INDEX(choosen!$AZ$13:$BL$317,$D268,J$80)*$J$1)/$K$1</f>
        <v>8.9596750000000007</v>
      </c>
      <c r="K268" s="5">
        <f ca="1">(INDEX(choosen!$D$13:$P$317,$D268,K$80)*$G$1+INDEX(choosen!$T$13:$AF$317,$D268,K$80)*$H$1+INDEX(choosen!$AJ$13:$AV$317,$D268,K$80)*$I$1+INDEX(choosen!$AZ$13:$BL$317,$D268,K$80)*$J$1)/$K$1</f>
        <v>7.5072749999999999</v>
      </c>
      <c r="L268" s="5">
        <f ca="1">(INDEX(choosen!$D$13:$P$317,$D268,L$80)*$G$1+INDEX(choosen!$T$13:$AF$317,$D268,L$80)*$H$1+INDEX(choosen!$AJ$13:$AV$317,$D268,L$80)*$I$1+INDEX(choosen!$AZ$13:$BL$317,$D268,L$80)*$J$1)/$K$1</f>
        <v>7.0674000000000001</v>
      </c>
      <c r="M268" s="5">
        <f ca="1">(INDEX(choosen!$D$13:$P$317,$D268,M$80)*$G$1+INDEX(choosen!$T$13:$AF$317,$D268,M$80)*$H$1+INDEX(choosen!$AJ$13:$AV$317,$D268,M$80)*$I$1+INDEX(choosen!$AZ$13:$BL$317,$D268,M$80)*$J$1)/$K$1</f>
        <v>6.3527249999999995</v>
      </c>
      <c r="N268" s="5">
        <f ca="1">(INDEX(choosen!$D$13:$P$317,$D268,N$80)*$G$1+INDEX(choosen!$T$13:$AF$317,$D268,N$80)*$H$1+INDEX(choosen!$AJ$13:$AV$317,$D268,N$80)*$I$1+INDEX(choosen!$AZ$13:$BL$317,$D268,N$80)*$J$1)/$K$1</f>
        <v>5.373075</v>
      </c>
      <c r="O268" s="5">
        <f ca="1">(INDEX(choosen!$D$13:$P$317,$D268,O$80)*$G$1+INDEX(choosen!$T$13:$AF$317,$D268,O$80)*$H$1+INDEX(choosen!$AJ$13:$AV$317,$D268,O$80)*$I$1+INDEX(choosen!$AZ$13:$BL$317,$D268,O$80)*$J$1)/$K$1</f>
        <v>4.7412749999999999</v>
      </c>
      <c r="P268" s="5">
        <f ca="1">(INDEX(choosen!$D$13:$P$317,$D268,P$80)*$G$1+INDEX(choosen!$T$13:$AF$317,$D268,P$80)*$H$1+INDEX(choosen!$AJ$13:$AV$317,$D268,P$80)*$I$1+INDEX(choosen!$AZ$13:$BL$317,$D268,P$80)*$J$1)/$K$1</f>
        <v>3.9935</v>
      </c>
      <c r="Q268" s="5">
        <f ca="1">(INDEX(choosen!$D$13:$P$317,$D268,Q$80)*$G$1+INDEX(choosen!$T$13:$AF$317,$D268,Q$80)*$H$1+INDEX(choosen!$AJ$13:$AV$317,$D268,Q$80)*$I$1+INDEX(choosen!$AZ$13:$BL$317,$D268,Q$80)*$J$1)/$K$1</f>
        <v>6.8981750000000002</v>
      </c>
      <c r="R268" s="5">
        <f ca="1">(INDEX(choosen!$D$13:$P$317,$D268,R$80)*$G$1+INDEX(choosen!$T$13:$AF$317,$D268,R$80)*$H$1+INDEX(choosen!$AJ$13:$AV$317,$D268,R$80)*$I$1+INDEX(choosen!$AZ$13:$BL$317,$D268,R$80)*$J$1)/$K$1</f>
        <v>121.235125</v>
      </c>
      <c r="S268" s="7">
        <f ca="1">100*R268/R262</f>
        <v>106.2227442256474</v>
      </c>
      <c r="T268" s="7"/>
      <c r="U268">
        <v>21</v>
      </c>
      <c r="V268">
        <v>5</v>
      </c>
      <c r="W268" s="3"/>
      <c r="X268" s="3"/>
    </row>
    <row r="269" spans="2:24" x14ac:dyDescent="0.25">
      <c r="B269" s="2">
        <v>21</v>
      </c>
      <c r="C269" s="2">
        <f t="shared" si="52"/>
        <v>5</v>
      </c>
      <c r="D269" s="2">
        <f t="shared" si="39"/>
        <v>105</v>
      </c>
      <c r="E269" s="2" t="str">
        <f>CONCATENATE(INDEX($C$39:$C$43,C269), " Max")</f>
        <v>2050 Max</v>
      </c>
      <c r="F269" s="5">
        <f ca="1">MAX(INDEX(choosen!$D$13:$P$317,$D267,F$80)-NOT($G$1)*999999,INDEX(choosen!$T$13:$AF$317,$D267,F$80)-NOT($H$1)*999999,INDEX(choosen!$AJ$13:$AV$317,$D267,F$80)-NOT($I$1)*999999,INDEX(choosen!$AZ$13:$BL$317,$D267,F$80)-NOT($J$1)*999999)</f>
        <v>18.461500000000001</v>
      </c>
      <c r="G269" s="5">
        <f ca="1">MAX(INDEX(choosen!$D$13:$P$317,$D267,G$80)-NOT($G$1)*999999,INDEX(choosen!$T$13:$AF$317,$D267,G$80)-NOT($H$1)*999999,INDEX(choosen!$AJ$13:$AV$317,$D267,G$80)-NOT($I$1)*999999,INDEX(choosen!$AZ$13:$BL$317,$D267,G$80)-NOT($J$1)*999999)</f>
        <v>30.042400000000001</v>
      </c>
      <c r="H269" s="5">
        <f ca="1">MAX(INDEX(choosen!$D$13:$P$317,$D267,H$80)-NOT($G$1)*999999,INDEX(choosen!$T$13:$AF$317,$D267,H$80)-NOT($H$1)*999999,INDEX(choosen!$AJ$13:$AV$317,$D267,H$80)-NOT($I$1)*999999,INDEX(choosen!$AZ$13:$BL$317,$D267,H$80)-NOT($J$1)*999999)</f>
        <v>36.344799999999999</v>
      </c>
      <c r="I269" s="5">
        <f ca="1">MAX(INDEX(choosen!$D$13:$P$317,$D267,I$80)-NOT($G$1)*999999,INDEX(choosen!$T$13:$AF$317,$D267,I$80)-NOT($H$1)*999999,INDEX(choosen!$AJ$13:$AV$317,$D267,I$80)-NOT($I$1)*999999,INDEX(choosen!$AZ$13:$BL$317,$D267,I$80)-NOT($J$1)*999999)</f>
        <v>14.304</v>
      </c>
      <c r="J269" s="5">
        <f ca="1">MAX(INDEX(choosen!$D$13:$P$317,$D267,J$80)-NOT($G$1)*999999,INDEX(choosen!$T$13:$AF$317,$D267,J$80)-NOT($H$1)*999999,INDEX(choosen!$AJ$13:$AV$317,$D267,J$80)-NOT($I$1)*999999,INDEX(choosen!$AZ$13:$BL$317,$D267,J$80)-NOT($J$1)*999999)</f>
        <v>10.3027</v>
      </c>
      <c r="K269" s="5">
        <f ca="1">MAX(INDEX(choosen!$D$13:$P$317,$D267,K$80)-NOT($G$1)*999999,INDEX(choosen!$T$13:$AF$317,$D267,K$80)-NOT($H$1)*999999,INDEX(choosen!$AJ$13:$AV$317,$D267,K$80)-NOT($I$1)*999999,INDEX(choosen!$AZ$13:$BL$317,$D267,K$80)-NOT($J$1)*999999)</f>
        <v>8.3908000000000005</v>
      </c>
      <c r="L269" s="5">
        <f ca="1">MAX(INDEX(choosen!$D$13:$P$317,$D267,L$80)-NOT($G$1)*999999,INDEX(choosen!$T$13:$AF$317,$D267,L$80)-NOT($H$1)*999999,INDEX(choosen!$AJ$13:$AV$317,$D267,L$80)-NOT($I$1)*999999,INDEX(choosen!$AZ$13:$BL$317,$D267,L$80)-NOT($J$1)*999999)</f>
        <v>7.8623000000000003</v>
      </c>
      <c r="M269" s="5">
        <f ca="1">MAX(INDEX(choosen!$D$13:$P$317,$D267,M$80)-NOT($G$1)*999999,INDEX(choosen!$T$13:$AF$317,$D267,M$80)-NOT($H$1)*999999,INDEX(choosen!$AJ$13:$AV$317,$D267,M$80)-NOT($I$1)*999999,INDEX(choosen!$AZ$13:$BL$317,$D267,M$80)-NOT($J$1)*999999)</f>
        <v>7.1287000000000003</v>
      </c>
      <c r="N269" s="5">
        <f ca="1">MAX(INDEX(choosen!$D$13:$P$317,$D267,N$80)-NOT($G$1)*999999,INDEX(choosen!$T$13:$AF$317,$D267,N$80)-NOT($H$1)*999999,INDEX(choosen!$AJ$13:$AV$317,$D267,N$80)-NOT($I$1)*999999,INDEX(choosen!$AZ$13:$BL$317,$D267,N$80)-NOT($J$1)*999999)</f>
        <v>6.1553000000000004</v>
      </c>
      <c r="O269" s="5">
        <f ca="1">MAX(INDEX(choosen!$D$13:$P$317,$D267,O$80)-NOT($G$1)*999999,INDEX(choosen!$T$13:$AF$317,$D267,O$80)-NOT($H$1)*999999,INDEX(choosen!$AJ$13:$AV$317,$D267,O$80)-NOT($I$1)*999999,INDEX(choosen!$AZ$13:$BL$317,$D267,O$80)-NOT($J$1)*999999)</f>
        <v>5.6276000000000002</v>
      </c>
      <c r="P269" s="5">
        <f ca="1">MAX(INDEX(choosen!$D$13:$P$317,$D267,P$80)-NOT($G$1)*999999,INDEX(choosen!$T$13:$AF$317,$D267,P$80)-NOT($H$1)*999999,INDEX(choosen!$AJ$13:$AV$317,$D267,P$80)-NOT($I$1)*999999,INDEX(choosen!$AZ$13:$BL$317,$D267,P$80)-NOT($J$1)*999999)</f>
        <v>5.0968999999999998</v>
      </c>
      <c r="Q269" s="5">
        <f ca="1">MAX(INDEX(choosen!$D$13:$P$317,$D267,Q$80)-NOT($G$1)*999999,INDEX(choosen!$T$13:$AF$317,$D267,Q$80)-NOT($H$1)*999999,INDEX(choosen!$AJ$13:$AV$317,$D267,Q$80)-NOT($I$1)*999999,INDEX(choosen!$AZ$13:$BL$317,$D267,Q$80)-NOT($J$1)*999999)</f>
        <v>10.889699999999999</v>
      </c>
      <c r="R269" s="5">
        <f ca="1">MAX(INDEX(choosen!$D$13:$P$317,$D267,R$80)-NOT($G$1)*999999,INDEX(choosen!$T$13:$AF$317,$D267,R$80)-NOT($H$1)*999999,INDEX(choosen!$AJ$13:$AV$317,$D267,R$80)-NOT($I$1)*999999,INDEX(choosen!$AZ$13:$BL$317,$D267,R$80)-NOT($J$1)*999999)</f>
        <v>146.3407</v>
      </c>
      <c r="S269" s="6">
        <f ca="1">100*R269/R263</f>
        <v>106.00949401245536</v>
      </c>
      <c r="T269" s="6"/>
      <c r="U269">
        <v>21</v>
      </c>
      <c r="V269">
        <v>5</v>
      </c>
      <c r="W269" s="3"/>
      <c r="X269" s="3"/>
    </row>
    <row r="270" spans="2:24" x14ac:dyDescent="0.25">
      <c r="F270" s="3"/>
      <c r="S270" s="6"/>
      <c r="T270" s="6"/>
      <c r="U270" s="6"/>
      <c r="V270" s="6"/>
    </row>
    <row r="271" spans="2:24" x14ac:dyDescent="0.25">
      <c r="F271" s="3"/>
      <c r="S271" s="6"/>
      <c r="T271" s="6"/>
      <c r="U271" s="6"/>
      <c r="V271" s="6"/>
    </row>
    <row r="272" spans="2:24" x14ac:dyDescent="0.25">
      <c r="F272" s="3"/>
      <c r="S272" s="6"/>
      <c r="T272" s="6"/>
      <c r="U272" s="6"/>
      <c r="V272" s="6"/>
    </row>
    <row r="273" spans="6:22" x14ac:dyDescent="0.25">
      <c r="F273" s="3"/>
      <c r="S273" s="6"/>
      <c r="T273" s="6"/>
      <c r="U273" s="6"/>
      <c r="V273" s="6"/>
    </row>
    <row r="274" spans="6:22" x14ac:dyDescent="0.25">
      <c r="F274" s="3"/>
      <c r="S274" s="6"/>
      <c r="T274" s="6"/>
      <c r="U274" s="6"/>
      <c r="V274" s="6"/>
    </row>
    <row r="275" spans="6:22" x14ac:dyDescent="0.25">
      <c r="F275" s="3"/>
      <c r="S275" s="6"/>
      <c r="T275" s="6"/>
      <c r="U275" s="6"/>
      <c r="V275" s="6"/>
    </row>
    <row r="276" spans="6:22" x14ac:dyDescent="0.25">
      <c r="F276" s="3"/>
      <c r="S276" s="6"/>
      <c r="T276" s="6"/>
      <c r="U276" s="6"/>
      <c r="V276" s="6"/>
    </row>
    <row r="277" spans="6:22" x14ac:dyDescent="0.25">
      <c r="F277" s="3"/>
      <c r="S277" s="6"/>
      <c r="T277" s="6"/>
      <c r="U277" s="6"/>
      <c r="V277" s="6"/>
    </row>
    <row r="278" spans="6:22" x14ac:dyDescent="0.25">
      <c r="F278" s="3"/>
      <c r="S278" s="6"/>
      <c r="T278" s="6"/>
      <c r="U278" s="6"/>
      <c r="V278" s="6"/>
    </row>
    <row r="279" spans="6:22" x14ac:dyDescent="0.25">
      <c r="F279" s="3"/>
      <c r="S279" s="6"/>
      <c r="T279" s="6"/>
      <c r="U279" s="6"/>
      <c r="V279" s="6"/>
    </row>
    <row r="280" spans="6:22" x14ac:dyDescent="0.25">
      <c r="F280" s="3"/>
      <c r="S280" s="6"/>
      <c r="T280" s="6"/>
      <c r="U280" s="6"/>
      <c r="V280" s="6"/>
    </row>
    <row r="281" spans="6:22" x14ac:dyDescent="0.25">
      <c r="F281" s="3"/>
      <c r="S281" s="6"/>
      <c r="T281" s="6"/>
      <c r="U281" s="6"/>
      <c r="V281" s="6"/>
    </row>
    <row r="282" spans="6:22" x14ac:dyDescent="0.25">
      <c r="F282" s="3"/>
      <c r="S282" s="6"/>
      <c r="T282" s="6"/>
      <c r="U282" s="6"/>
      <c r="V282" s="6"/>
    </row>
    <row r="283" spans="6:22" x14ac:dyDescent="0.25">
      <c r="F283" s="3"/>
      <c r="S283" s="6"/>
      <c r="T283" s="6"/>
      <c r="U283" s="6"/>
      <c r="V283" s="6"/>
    </row>
    <row r="284" spans="6:22" x14ac:dyDescent="0.25">
      <c r="F284" s="3"/>
      <c r="S284" s="6"/>
      <c r="T284" s="6"/>
      <c r="U284" s="6"/>
      <c r="V284" s="6"/>
    </row>
    <row r="285" spans="6:22" x14ac:dyDescent="0.25">
      <c r="F285" s="3"/>
    </row>
    <row r="286" spans="6:22" x14ac:dyDescent="0.25">
      <c r="F286" s="3"/>
    </row>
    <row r="287" spans="6:22" x14ac:dyDescent="0.25">
      <c r="F287" s="3"/>
    </row>
    <row r="288" spans="6:22"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Spinner 1">
              <controlPr defaultSize="0" autoPict="0">
                <anchor moveWithCells="1" sizeWithCells="1">
                  <from>
                    <xdr:col>0</xdr:col>
                    <xdr:colOff>258792</xdr:colOff>
                    <xdr:row>12</xdr:row>
                    <xdr:rowOff>181155</xdr:rowOff>
                  </from>
                  <to>
                    <xdr:col>1</xdr:col>
                    <xdr:colOff>414068</xdr:colOff>
                    <xdr:row>15</xdr:row>
                    <xdr:rowOff>112143</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3</xdr:col>
                    <xdr:colOff>25879</xdr:colOff>
                    <xdr:row>4</xdr:row>
                    <xdr:rowOff>34506</xdr:rowOff>
                  </from>
                  <to>
                    <xdr:col>4</xdr:col>
                    <xdr:colOff>8626</xdr:colOff>
                    <xdr:row>5</xdr:row>
                    <xdr:rowOff>103517</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3</xdr:col>
                    <xdr:colOff>25879</xdr:colOff>
                    <xdr:row>5</xdr:row>
                    <xdr:rowOff>172528</xdr:rowOff>
                  </from>
                  <to>
                    <xdr:col>4</xdr:col>
                    <xdr:colOff>172528</xdr:colOff>
                    <xdr:row>7</xdr:row>
                    <xdr:rowOff>17253</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3</xdr:col>
                    <xdr:colOff>17253</xdr:colOff>
                    <xdr:row>2</xdr:row>
                    <xdr:rowOff>103517</xdr:rowOff>
                  </from>
                  <to>
                    <xdr:col>4</xdr:col>
                    <xdr:colOff>112143</xdr:colOff>
                    <xdr:row>4</xdr:row>
                    <xdr:rowOff>8626</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3</xdr:col>
                    <xdr:colOff>25879</xdr:colOff>
                    <xdr:row>7</xdr:row>
                    <xdr:rowOff>77638</xdr:rowOff>
                  </from>
                  <to>
                    <xdr:col>4</xdr:col>
                    <xdr:colOff>129396</xdr:colOff>
                    <xdr:row>8</xdr:row>
                    <xdr:rowOff>94891</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3</xdr:col>
                    <xdr:colOff>43132</xdr:colOff>
                    <xdr:row>8</xdr:row>
                    <xdr:rowOff>120770</xdr:rowOff>
                  </from>
                  <to>
                    <xdr:col>4</xdr:col>
                    <xdr:colOff>86264</xdr:colOff>
                    <xdr:row>10</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xdr:col>
                    <xdr:colOff>569343</xdr:colOff>
                    <xdr:row>4</xdr:row>
                    <xdr:rowOff>17253</xdr:rowOff>
                  </from>
                  <to>
                    <xdr:col>2</xdr:col>
                    <xdr:colOff>612475</xdr:colOff>
                    <xdr:row>5</xdr:row>
                    <xdr:rowOff>155275</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xdr:col>
                    <xdr:colOff>586596</xdr:colOff>
                    <xdr:row>5</xdr:row>
                    <xdr:rowOff>120770</xdr:rowOff>
                  </from>
                  <to>
                    <xdr:col>3</xdr:col>
                    <xdr:colOff>43132</xdr:colOff>
                    <xdr:row>7</xdr:row>
                    <xdr:rowOff>34506</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xdr:col>
                    <xdr:colOff>569343</xdr:colOff>
                    <xdr:row>7</xdr:row>
                    <xdr:rowOff>51758</xdr:rowOff>
                  </from>
                  <to>
                    <xdr:col>3</xdr:col>
                    <xdr:colOff>25879</xdr:colOff>
                    <xdr:row>8</xdr:row>
                    <xdr:rowOff>146649</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1</xdr:col>
                    <xdr:colOff>569343</xdr:colOff>
                    <xdr:row>8</xdr:row>
                    <xdr:rowOff>94891</xdr:rowOff>
                  </from>
                  <to>
                    <xdr:col>2</xdr:col>
                    <xdr:colOff>569343</xdr:colOff>
                    <xdr:row>10</xdr:row>
                    <xdr:rowOff>0</xdr:rowOff>
                  </to>
                </anchor>
              </controlPr>
            </control>
          </mc:Choice>
        </mc:AlternateContent>
        <mc:AlternateContent xmlns:mc="http://schemas.openxmlformats.org/markup-compatibility/2006">
          <mc:Choice Requires="x14">
            <control shapeId="2059" r:id="rId14" name="Option Button 11">
              <controlPr defaultSize="0" autoFill="0" autoLine="0" autoPict="0">
                <anchor moveWithCells="1">
                  <from>
                    <xdr:col>0</xdr:col>
                    <xdr:colOff>155275</xdr:colOff>
                    <xdr:row>2</xdr:row>
                    <xdr:rowOff>86264</xdr:rowOff>
                  </from>
                  <to>
                    <xdr:col>1</xdr:col>
                    <xdr:colOff>621102</xdr:colOff>
                    <xdr:row>3</xdr:row>
                    <xdr:rowOff>163902</xdr:rowOff>
                  </to>
                </anchor>
              </controlPr>
            </control>
          </mc:Choice>
        </mc:AlternateContent>
        <mc:AlternateContent xmlns:mc="http://schemas.openxmlformats.org/markup-compatibility/2006">
          <mc:Choice Requires="x14">
            <control shapeId="2061" r:id="rId15" name="Option Button 13">
              <controlPr defaultSize="0" autoFill="0" autoLine="0" autoPict="0" altText="SSP2 RCP6.0">
                <anchor moveWithCells="1">
                  <from>
                    <xdr:col>0</xdr:col>
                    <xdr:colOff>155275</xdr:colOff>
                    <xdr:row>3</xdr:row>
                    <xdr:rowOff>172528</xdr:rowOff>
                  </from>
                  <to>
                    <xdr:col>2</xdr:col>
                    <xdr:colOff>51758</xdr:colOff>
                    <xdr:row>5</xdr:row>
                    <xdr:rowOff>34506</xdr:rowOff>
                  </to>
                </anchor>
              </controlPr>
            </control>
          </mc:Choice>
        </mc:AlternateContent>
        <mc:AlternateContent xmlns:mc="http://schemas.openxmlformats.org/markup-compatibility/2006">
          <mc:Choice Requires="x14">
            <control shapeId="2101" r:id="rId16" name="Group Box 53">
              <controlPr defaultSize="0" autoFill="0" autoPict="0">
                <anchor moveWithCells="1">
                  <from>
                    <xdr:col>0</xdr:col>
                    <xdr:colOff>69011</xdr:colOff>
                    <xdr:row>10</xdr:row>
                    <xdr:rowOff>51758</xdr:rowOff>
                  </from>
                  <to>
                    <xdr:col>4</xdr:col>
                    <xdr:colOff>25879</xdr:colOff>
                    <xdr:row>11</xdr:row>
                    <xdr:rowOff>163902</xdr:rowOff>
                  </to>
                </anchor>
              </controlPr>
            </control>
          </mc:Choice>
        </mc:AlternateContent>
        <mc:AlternateContent xmlns:mc="http://schemas.openxmlformats.org/markup-compatibility/2006">
          <mc:Choice Requires="x14">
            <control shapeId="2102" r:id="rId17" name="Option Button 54">
              <controlPr defaultSize="0" autoFill="0" autoLine="0" autoPict="0">
                <anchor moveWithCells="1">
                  <from>
                    <xdr:col>0</xdr:col>
                    <xdr:colOff>138023</xdr:colOff>
                    <xdr:row>10</xdr:row>
                    <xdr:rowOff>146649</xdr:rowOff>
                  </from>
                  <to>
                    <xdr:col>1</xdr:col>
                    <xdr:colOff>379562</xdr:colOff>
                    <xdr:row>11</xdr:row>
                    <xdr:rowOff>163902</xdr:rowOff>
                  </to>
                </anchor>
              </controlPr>
            </control>
          </mc:Choice>
        </mc:AlternateContent>
        <mc:AlternateContent xmlns:mc="http://schemas.openxmlformats.org/markup-compatibility/2006">
          <mc:Choice Requires="x14">
            <control shapeId="2236" r:id="rId18" name="Option Button 188">
              <controlPr defaultSize="0" autoFill="0" autoLine="0" autoPict="0">
                <anchor moveWithCells="1">
                  <from>
                    <xdr:col>0</xdr:col>
                    <xdr:colOff>146649</xdr:colOff>
                    <xdr:row>5</xdr:row>
                    <xdr:rowOff>25879</xdr:rowOff>
                  </from>
                  <to>
                    <xdr:col>1</xdr:col>
                    <xdr:colOff>612475</xdr:colOff>
                    <xdr:row>6</xdr:row>
                    <xdr:rowOff>103517</xdr:rowOff>
                  </to>
                </anchor>
              </controlPr>
            </control>
          </mc:Choice>
        </mc:AlternateContent>
        <mc:AlternateContent xmlns:mc="http://schemas.openxmlformats.org/markup-compatibility/2006">
          <mc:Choice Requires="x14">
            <control shapeId="2242" r:id="rId19" name="Option Button 194">
              <controlPr defaultSize="0" autoFill="0" autoLine="0" autoPict="0">
                <anchor moveWithCells="1">
                  <from>
                    <xdr:col>1</xdr:col>
                    <xdr:colOff>215660</xdr:colOff>
                    <xdr:row>10</xdr:row>
                    <xdr:rowOff>138023</xdr:rowOff>
                  </from>
                  <to>
                    <xdr:col>2</xdr:col>
                    <xdr:colOff>457200</xdr:colOff>
                    <xdr:row>11</xdr:row>
                    <xdr:rowOff>155275</xdr:rowOff>
                  </to>
                </anchor>
              </controlPr>
            </control>
          </mc:Choice>
        </mc:AlternateContent>
        <mc:AlternateContent xmlns:mc="http://schemas.openxmlformats.org/markup-compatibility/2006">
          <mc:Choice Requires="x14">
            <control shapeId="2246" r:id="rId20" name="Option Button 198">
              <controlPr defaultSize="0" autoFill="0" autoLine="0" autoPict="0">
                <anchor moveWithCells="1">
                  <from>
                    <xdr:col>2</xdr:col>
                    <xdr:colOff>353683</xdr:colOff>
                    <xdr:row>10</xdr:row>
                    <xdr:rowOff>146649</xdr:rowOff>
                  </from>
                  <to>
                    <xdr:col>3</xdr:col>
                    <xdr:colOff>586596</xdr:colOff>
                    <xdr:row>11</xdr:row>
                    <xdr:rowOff>163902</xdr:rowOff>
                  </to>
                </anchor>
              </controlPr>
            </control>
          </mc:Choice>
        </mc:AlternateContent>
        <mc:AlternateContent xmlns:mc="http://schemas.openxmlformats.org/markup-compatibility/2006">
          <mc:Choice Requires="x14">
            <control shapeId="9036965" r:id="rId21" name="Group Box 3237">
              <controlPr defaultSize="0" autoFill="0" autoPict="0">
                <anchor moveWithCells="1">
                  <from>
                    <xdr:col>4</xdr:col>
                    <xdr:colOff>94891</xdr:colOff>
                    <xdr:row>1</xdr:row>
                    <xdr:rowOff>77638</xdr:rowOff>
                  </from>
                  <to>
                    <xdr:col>4</xdr:col>
                    <xdr:colOff>1138687</xdr:colOff>
                    <xdr:row>10</xdr:row>
                    <xdr:rowOff>51758</xdr:rowOff>
                  </to>
                </anchor>
              </controlPr>
            </control>
          </mc:Choice>
        </mc:AlternateContent>
        <mc:AlternateContent xmlns:mc="http://schemas.openxmlformats.org/markup-compatibility/2006">
          <mc:Choice Requires="x14">
            <control shapeId="9036966" r:id="rId22" name="Option Button 3238">
              <controlPr defaultSize="0" autoFill="0" autoLine="0" autoPict="0">
                <anchor moveWithCells="1">
                  <from>
                    <xdr:col>4</xdr:col>
                    <xdr:colOff>207034</xdr:colOff>
                    <xdr:row>2</xdr:row>
                    <xdr:rowOff>69011</xdr:rowOff>
                  </from>
                  <to>
                    <xdr:col>4</xdr:col>
                    <xdr:colOff>1086928</xdr:colOff>
                    <xdr:row>3</xdr:row>
                    <xdr:rowOff>94891</xdr:rowOff>
                  </to>
                </anchor>
              </controlPr>
            </control>
          </mc:Choice>
        </mc:AlternateContent>
        <mc:AlternateContent xmlns:mc="http://schemas.openxmlformats.org/markup-compatibility/2006">
          <mc:Choice Requires="x14">
            <control shapeId="9036967" r:id="rId23" name="Option Button 3239">
              <controlPr defaultSize="0" autoFill="0" autoLine="0" autoPict="0">
                <anchor moveWithCells="1">
                  <from>
                    <xdr:col>4</xdr:col>
                    <xdr:colOff>207034</xdr:colOff>
                    <xdr:row>4</xdr:row>
                    <xdr:rowOff>25879</xdr:rowOff>
                  </from>
                  <to>
                    <xdr:col>4</xdr:col>
                    <xdr:colOff>974785</xdr:colOff>
                    <xdr:row>5</xdr:row>
                    <xdr:rowOff>51758</xdr:rowOff>
                  </to>
                </anchor>
              </controlPr>
            </control>
          </mc:Choice>
        </mc:AlternateContent>
        <mc:AlternateContent xmlns:mc="http://schemas.openxmlformats.org/markup-compatibility/2006">
          <mc:Choice Requires="x14">
            <control shapeId="9036968" r:id="rId24" name="Option Button 3240">
              <controlPr defaultSize="0" autoFill="0" autoLine="0" autoPict="0">
                <anchor moveWithCells="1">
                  <from>
                    <xdr:col>4</xdr:col>
                    <xdr:colOff>207034</xdr:colOff>
                    <xdr:row>5</xdr:row>
                    <xdr:rowOff>120770</xdr:rowOff>
                  </from>
                  <to>
                    <xdr:col>4</xdr:col>
                    <xdr:colOff>1009291</xdr:colOff>
                    <xdr:row>6</xdr:row>
                    <xdr:rowOff>146649</xdr:rowOff>
                  </to>
                </anchor>
              </controlPr>
            </control>
          </mc:Choice>
        </mc:AlternateContent>
        <mc:AlternateContent xmlns:mc="http://schemas.openxmlformats.org/markup-compatibility/2006">
          <mc:Choice Requires="x14">
            <control shapeId="9036969" r:id="rId25" name="Option Button 3241">
              <controlPr defaultSize="0" autoFill="0" autoLine="0" autoPict="0">
                <anchor moveWithCells="1">
                  <from>
                    <xdr:col>4</xdr:col>
                    <xdr:colOff>207034</xdr:colOff>
                    <xdr:row>6</xdr:row>
                    <xdr:rowOff>189781</xdr:rowOff>
                  </from>
                  <to>
                    <xdr:col>4</xdr:col>
                    <xdr:colOff>1043796</xdr:colOff>
                    <xdr:row>8</xdr:row>
                    <xdr:rowOff>138023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63"/>
  <sheetViews>
    <sheetView workbookViewId="0">
      <pane xSplit="3" ySplit="3" topLeftCell="G4" activePane="bottomRight" state="frozen"/>
      <selection pane="topRight" activeCell="C1" sqref="C1"/>
      <selection pane="bottomLeft" activeCell="A4" sqref="A4"/>
      <selection pane="bottomRight" activeCell="H2" sqref="H2"/>
    </sheetView>
  </sheetViews>
  <sheetFormatPr defaultRowHeight="14.3" x14ac:dyDescent="0.25"/>
  <cols>
    <col min="2" max="2" width="9" style="2" customWidth="1"/>
    <col min="11" max="16" width="9.625" bestFit="1" customWidth="1"/>
    <col min="18" max="18" width="9.25" bestFit="1" customWidth="1"/>
    <col min="19" max="19" width="9.625" bestFit="1" customWidth="1"/>
    <col min="20" max="20" width="9.25" bestFit="1" customWidth="1"/>
  </cols>
  <sheetData>
    <row r="1" spans="1:24" x14ac:dyDescent="0.25">
      <c r="A1" s="2" t="s">
        <v>16</v>
      </c>
      <c r="C1" s="2" t="s">
        <v>17</v>
      </c>
      <c r="D1" s="2" t="s">
        <v>18</v>
      </c>
      <c r="E1" s="2" t="s">
        <v>19</v>
      </c>
      <c r="F1" s="2" t="s">
        <v>20</v>
      </c>
      <c r="G1" t="s">
        <v>75</v>
      </c>
      <c r="H1" t="s">
        <v>76</v>
      </c>
      <c r="I1" t="s">
        <v>82</v>
      </c>
      <c r="J1" t="s">
        <v>67</v>
      </c>
      <c r="K1" t="s">
        <v>68</v>
      </c>
      <c r="L1" t="s">
        <v>69</v>
      </c>
      <c r="M1" t="s">
        <v>120</v>
      </c>
      <c r="N1" t="s">
        <v>121</v>
      </c>
      <c r="O1" t="s">
        <v>70</v>
      </c>
      <c r="P1" t="s">
        <v>71</v>
      </c>
      <c r="Q1" t="s">
        <v>72</v>
      </c>
      <c r="R1" t="s">
        <v>73</v>
      </c>
      <c r="S1" t="s">
        <v>122</v>
      </c>
      <c r="T1" t="s">
        <v>74</v>
      </c>
      <c r="U1" t="s">
        <v>80</v>
      </c>
      <c r="V1" t="s">
        <v>81</v>
      </c>
      <c r="W1" t="s">
        <v>123</v>
      </c>
      <c r="X1" t="s">
        <v>124</v>
      </c>
    </row>
    <row r="2" spans="1:24" ht="14.95" thickBot="1" x14ac:dyDescent="0.3">
      <c r="A2" s="23">
        <v>1</v>
      </c>
      <c r="B2" s="24" t="s">
        <v>99</v>
      </c>
      <c r="C2" s="25">
        <v>23.29</v>
      </c>
      <c r="D2" s="25">
        <v>-14.2</v>
      </c>
      <c r="E2" s="26">
        <v>72015.60196</v>
      </c>
      <c r="F2" s="26">
        <v>72015.60196</v>
      </c>
      <c r="G2" s="6">
        <f>Population!B3</f>
        <v>467259</v>
      </c>
      <c r="H2" s="6">
        <f>Population!C3</f>
        <v>894825</v>
      </c>
      <c r="I2" s="5">
        <f ca="1">INDEX(analyse!$R$81:$R$269,($A2-1)*9+2,1)</f>
        <v>7.1077500000000002</v>
      </c>
      <c r="J2" s="5">
        <f ca="1">INDEX(analyse!$R$81:$R$269,($A2-1)*9+8,1)</f>
        <v>7.61625</v>
      </c>
      <c r="K2" s="5">
        <f ca="1">INDEX(analyse!$F$81:$Q$269,($A2-1)*9+2,4)</f>
        <v>1.18445</v>
      </c>
      <c r="L2" s="4">
        <f ca="1">INDEX(analyse!$F$81:$Q$269,($A2-1)*9+8,4)</f>
        <v>1.2866</v>
      </c>
      <c r="M2" s="5">
        <f ca="1">INDEX(analyse!$F$81:$Q$269,($A2-1)*9+2,8)</f>
        <v>0.37942500000000001</v>
      </c>
      <c r="N2" s="5">
        <f ca="1">INDEX(analyse!$F$81:$Q$269,($A2-1)*9+8,8)</f>
        <v>0.41002500000000003</v>
      </c>
      <c r="O2" s="5">
        <f ca="1">INDEX(analyse!$F$81:$Q$269,($A2-1)*9+2,11)</f>
        <v>0.24579999999999999</v>
      </c>
      <c r="P2" s="5">
        <f ca="1">INDEX(analyse!$F$81:$Q$269,($A2-1)*9+8,11)</f>
        <v>0.25992500000000002</v>
      </c>
      <c r="Q2" s="6">
        <f ca="1">100*J2/I2</f>
        <v>107.15416270971826</v>
      </c>
      <c r="R2" s="6">
        <f ca="1">100*L2/K2</f>
        <v>108.62425598378994</v>
      </c>
      <c r="S2" s="6">
        <f ca="1">100*N2/M2</f>
        <v>108.06483494761811</v>
      </c>
      <c r="T2" s="6">
        <f ca="1">100*P2/O2</f>
        <v>105.74654190398699</v>
      </c>
      <c r="U2" s="6">
        <f ca="1">I2*1000*1000*1000/G2</f>
        <v>15211.585009598532</v>
      </c>
      <c r="V2" s="6">
        <f ca="1">J2*1000*1000*1000/H2</f>
        <v>8511.4407845109381</v>
      </c>
      <c r="W2" s="6">
        <f ca="1">M2*1000*1000*1000/G2</f>
        <v>812.02288238428798</v>
      </c>
      <c r="X2" s="6">
        <f ca="1">N2*1000*1000*1000/H2</f>
        <v>458.21808733551262</v>
      </c>
    </row>
    <row r="3" spans="1:24" ht="14.95" thickBot="1" x14ac:dyDescent="0.3">
      <c r="A3" s="27">
        <v>2</v>
      </c>
      <c r="B3" s="28" t="s">
        <v>100</v>
      </c>
      <c r="C3" s="29">
        <v>23.21</v>
      </c>
      <c r="D3" s="29">
        <v>-14.12</v>
      </c>
      <c r="E3" s="30">
        <v>93384.754967999994</v>
      </c>
      <c r="F3" s="30">
        <v>93384.754967999994</v>
      </c>
      <c r="G3" s="6">
        <f>Population!B4</f>
        <v>303258</v>
      </c>
      <c r="H3" s="6">
        <f>Population!C4</f>
        <v>587562</v>
      </c>
      <c r="I3" s="5">
        <f ca="1">INDEX(analyse!$R$81:$R$269,($A3-1)*9+2,1)</f>
        <v>14.548949999999998</v>
      </c>
      <c r="J3" s="5">
        <f ca="1">INDEX(analyse!$R$81:$R$269,($A3-1)*9+8,1)</f>
        <v>14.430574999999999</v>
      </c>
      <c r="K3" s="5">
        <f ca="1">INDEX(analyse!$F$81:$Q$269,($A3-1)*9+2,4)</f>
        <v>2.5401499999999997</v>
      </c>
      <c r="L3" s="5">
        <f ca="1">INDEX(analyse!$F$81:$Q$269,($A3-1)*9+8,4)</f>
        <v>2.4481999999999999</v>
      </c>
      <c r="M3" s="5">
        <f ca="1">INDEX(analyse!$F$81:$Q$269,($A3-1)*9+2,8)</f>
        <v>0.65392499999999998</v>
      </c>
      <c r="N3" s="5">
        <f ca="1">INDEX(analyse!$F$81:$Q$269,($A3-1)*9+8,8)</f>
        <v>0.67225000000000001</v>
      </c>
      <c r="O3" s="5">
        <f ca="1">INDEX(analyse!$F$81:$Q$269,($A3-1)*9+2,11)</f>
        <v>0.34155000000000002</v>
      </c>
      <c r="P3" s="5">
        <f ca="1">INDEX(analyse!$F$81:$Q$269,($A3-1)*9+8,11)</f>
        <v>0.33702500000000002</v>
      </c>
      <c r="Q3" s="6">
        <f t="shared" ref="Q3:Q22" ca="1" si="0">100*J3/I3</f>
        <v>99.186367401083928</v>
      </c>
      <c r="R3" s="6">
        <f t="shared" ref="R3:R22" ca="1" si="1">100*L3/K3</f>
        <v>96.380135031395795</v>
      </c>
      <c r="S3" s="6">
        <f t="shared" ref="S3:S22" ca="1" si="2">100*N3/M3</f>
        <v>102.80230913331039</v>
      </c>
      <c r="T3" s="6">
        <f t="shared" ref="T3:T22" ca="1" si="3">100*P3/O3</f>
        <v>98.675157370809544</v>
      </c>
      <c r="U3" s="6">
        <f t="shared" ref="U3:U22" ca="1" si="4">I3*1000*1000*1000/G3</f>
        <v>47975.486219654536</v>
      </c>
      <c r="V3" s="6">
        <f t="shared" ref="V3:V22" ca="1" si="5">J3*1000*1000*1000/H3</f>
        <v>24560.088977844036</v>
      </c>
      <c r="W3" s="6">
        <f t="shared" ref="W3:W22" ca="1" si="6">M3*1000*1000*1000/G3</f>
        <v>2156.3322319609047</v>
      </c>
      <c r="X3" s="6">
        <f t="shared" ref="X3:X22" ca="1" si="7">N3*1000*1000*1000/H3</f>
        <v>1144.1345764361888</v>
      </c>
    </row>
    <row r="4" spans="1:24" ht="14.95" thickBot="1" x14ac:dyDescent="0.3">
      <c r="A4" s="23">
        <v>3</v>
      </c>
      <c r="B4" s="24" t="s">
        <v>101</v>
      </c>
      <c r="C4" s="25">
        <v>23.13</v>
      </c>
      <c r="D4" s="25">
        <v>-14.29</v>
      </c>
      <c r="E4" s="26">
        <v>47248.307895999998</v>
      </c>
      <c r="F4" s="26">
        <v>47248.307895999998</v>
      </c>
      <c r="G4" s="6">
        <f>Population!B5</f>
        <v>173268</v>
      </c>
      <c r="H4" s="6">
        <f>Population!C5</f>
        <v>347825</v>
      </c>
      <c r="I4" s="5">
        <f ca="1">INDEX(analyse!$R$81:$R$269,($A4-1)*9+2,1)</f>
        <v>4.7101249999999997</v>
      </c>
      <c r="J4" s="5">
        <f ca="1">INDEX(analyse!$R$81:$R$269,($A4-1)*9+8,1)</f>
        <v>4.6960000000000006</v>
      </c>
      <c r="K4" s="5">
        <f ca="1">INDEX(analyse!$F$81:$Q$269,($A4-1)*9+2,4)</f>
        <v>1.0327250000000001</v>
      </c>
      <c r="L4" s="5">
        <f ca="1">INDEX(analyse!$F$81:$Q$269,($A4-1)*9+8,4)</f>
        <v>0.98872499999999997</v>
      </c>
      <c r="M4" s="5">
        <f ca="1">INDEX(analyse!$F$81:$Q$269,($A4-1)*9+2,8)</f>
        <v>0.162775</v>
      </c>
      <c r="N4" s="5">
        <f ca="1">INDEX(analyse!$F$81:$Q$269,($A4-1)*9+8,8)</f>
        <v>0.16049999999999998</v>
      </c>
      <c r="O4" s="5">
        <f ca="1">INDEX(analyse!$F$81:$Q$269,($A4-1)*9+2,11)</f>
        <v>6.2149999999999997E-2</v>
      </c>
      <c r="P4" s="5">
        <f ca="1">INDEX(analyse!$F$81:$Q$269,($A4-1)*9+8,11)</f>
        <v>5.6900000000000006E-2</v>
      </c>
      <c r="Q4" s="6">
        <f t="shared" ca="1" si="0"/>
        <v>99.700114115867436</v>
      </c>
      <c r="R4" s="6">
        <f t="shared" ca="1" si="1"/>
        <v>95.73942724345784</v>
      </c>
      <c r="S4" s="6">
        <f t="shared" ca="1" si="2"/>
        <v>98.602365228075541</v>
      </c>
      <c r="T4" s="6">
        <f t="shared" ca="1" si="3"/>
        <v>91.552695092518107</v>
      </c>
      <c r="U4" s="6">
        <f t="shared" ca="1" si="4"/>
        <v>27184.044370570446</v>
      </c>
      <c r="V4" s="6">
        <f t="shared" ca="1" si="5"/>
        <v>13501.042190756849</v>
      </c>
      <c r="W4" s="6">
        <f t="shared" ca="1" si="6"/>
        <v>939.44063531638847</v>
      </c>
      <c r="X4" s="6">
        <f t="shared" ca="1" si="7"/>
        <v>461.43894199669364</v>
      </c>
    </row>
    <row r="5" spans="1:24" ht="14.95" thickBot="1" x14ac:dyDescent="0.3">
      <c r="A5" s="27">
        <v>4</v>
      </c>
      <c r="B5" s="28" t="s">
        <v>102</v>
      </c>
      <c r="C5" s="29">
        <v>22.87</v>
      </c>
      <c r="D5" s="29">
        <v>-15.13</v>
      </c>
      <c r="E5" s="30">
        <v>41757.165767999999</v>
      </c>
      <c r="F5" s="30">
        <v>41757.165767999999</v>
      </c>
      <c r="G5" s="6">
        <f>Population!B6</f>
        <v>184360</v>
      </c>
      <c r="H5" s="6">
        <f>Population!C6</f>
        <v>344799</v>
      </c>
      <c r="I5" s="5">
        <f ca="1">INDEX(analyse!$R$81:$R$269,($A5-1)*9+2,1)</f>
        <v>30.986975000000001</v>
      </c>
      <c r="J5" s="5">
        <f ca="1">INDEX(analyse!$R$81:$R$269,($A5-1)*9+8,1)</f>
        <v>31.721049999999998</v>
      </c>
      <c r="K5" s="5">
        <f ca="1">INDEX(analyse!$F$81:$Q$269,($A5-1)*9+2,4)</f>
        <v>6.29115</v>
      </c>
      <c r="L5" s="5">
        <f ca="1">INDEX(analyse!$F$81:$Q$269,($A5-1)*9+8,4)</f>
        <v>6.1312749999999996</v>
      </c>
      <c r="M5" s="5">
        <f ca="1">INDEX(analyse!$F$81:$Q$269,($A5-1)*9+2,8)</f>
        <v>1.0765750000000001</v>
      </c>
      <c r="N5" s="5">
        <f ca="1">INDEX(analyse!$F$81:$Q$269,($A5-1)*9+8,8)</f>
        <v>1.1222750000000001</v>
      </c>
      <c r="O5" s="5">
        <f ca="1">INDEX(analyse!$F$81:$Q$269,($A5-1)*9+2,11)</f>
        <v>0.54699999999999993</v>
      </c>
      <c r="P5" s="5">
        <f ca="1">INDEX(analyse!$F$81:$Q$269,($A5-1)*9+8,11)</f>
        <v>0.56382500000000002</v>
      </c>
      <c r="Q5" s="6">
        <f t="shared" ca="1" si="0"/>
        <v>102.36897922433538</v>
      </c>
      <c r="R5" s="6">
        <f t="shared" ca="1" si="1"/>
        <v>97.45873171041859</v>
      </c>
      <c r="S5" s="6">
        <f t="shared" ca="1" si="2"/>
        <v>104.24494345493812</v>
      </c>
      <c r="T5" s="6">
        <f t="shared" ca="1" si="3"/>
        <v>103.07586837294335</v>
      </c>
      <c r="U5" s="6">
        <f t="shared" ca="1" si="4"/>
        <v>168078.62334562815</v>
      </c>
      <c r="V5" s="6">
        <f t="shared" ca="1" si="5"/>
        <v>91998.671689883093</v>
      </c>
      <c r="W5" s="6">
        <f t="shared" ca="1" si="6"/>
        <v>5839.5259275330873</v>
      </c>
      <c r="X5" s="6">
        <f t="shared" ca="1" si="7"/>
        <v>3254.8673285015329</v>
      </c>
    </row>
    <row r="6" spans="1:24" ht="14.95" thickBot="1" x14ac:dyDescent="0.3">
      <c r="A6" s="23">
        <v>5</v>
      </c>
      <c r="B6" s="24" t="s">
        <v>103</v>
      </c>
      <c r="C6" s="25">
        <v>25.12</v>
      </c>
      <c r="D6" s="25">
        <v>-17.71</v>
      </c>
      <c r="E6" s="26">
        <v>106619.451304</v>
      </c>
      <c r="F6" s="26">
        <v>361025.28189599997</v>
      </c>
      <c r="G6" s="6">
        <f>Population!B7</f>
        <v>913489</v>
      </c>
      <c r="H6" s="6">
        <f>Population!C7</f>
        <v>1773154</v>
      </c>
      <c r="I6" s="5">
        <f ca="1">INDEX(analyse!$R$81:$R$269,($A6-1)*9+2,1)</f>
        <v>46.650225000000006</v>
      </c>
      <c r="J6" s="5">
        <f ca="1">INDEX(analyse!$R$81:$R$269,($A6-1)*9+8,1)</f>
        <v>47.963450000000002</v>
      </c>
      <c r="K6" s="5">
        <f ca="1">INDEX(analyse!$F$81:$Q$269,($A6-1)*9+2,4)</f>
        <v>9.5196500000000004</v>
      </c>
      <c r="L6" s="5">
        <f ca="1">INDEX(analyse!$F$81:$Q$269,($A6-1)*9+8,4)</f>
        <v>9.2509999999999994</v>
      </c>
      <c r="M6" s="5">
        <f ca="1">INDEX(analyse!$F$81:$Q$269,($A6-1)*9+2,8)</f>
        <v>2.3011500000000003</v>
      </c>
      <c r="N6" s="5">
        <f ca="1">INDEX(analyse!$F$81:$Q$269,($A6-1)*9+8,8)</f>
        <v>2.369075</v>
      </c>
      <c r="O6" s="5">
        <f ca="1">INDEX(analyse!$F$81:$Q$269,($A6-1)*9+2,11)</f>
        <v>0.99940000000000007</v>
      </c>
      <c r="P6" s="5">
        <f ca="1">INDEX(analyse!$F$81:$Q$269,($A6-1)*9+8,11)</f>
        <v>1.011325</v>
      </c>
      <c r="Q6" s="6">
        <f t="shared" ca="1" si="0"/>
        <v>102.8150453722356</v>
      </c>
      <c r="R6" s="6">
        <f t="shared" ca="1" si="1"/>
        <v>97.177942466372173</v>
      </c>
      <c r="S6" s="6">
        <f t="shared" ca="1" si="2"/>
        <v>102.95178497707667</v>
      </c>
      <c r="T6" s="6">
        <f t="shared" ca="1" si="3"/>
        <v>101.19321592955774</v>
      </c>
      <c r="U6" s="6">
        <f t="shared" ca="1" si="4"/>
        <v>51068.184729099099</v>
      </c>
      <c r="V6" s="6">
        <f t="shared" ca="1" si="5"/>
        <v>27049.793757338623</v>
      </c>
      <c r="W6" s="6">
        <f t="shared" ca="1" si="6"/>
        <v>2519.077952772283</v>
      </c>
      <c r="X6" s="6">
        <f t="shared" ca="1" si="7"/>
        <v>1336.0796636953135</v>
      </c>
    </row>
    <row r="7" spans="1:24" ht="14.95" thickBot="1" x14ac:dyDescent="0.3">
      <c r="A7" s="27">
        <v>6</v>
      </c>
      <c r="B7" s="28" t="s">
        <v>104</v>
      </c>
      <c r="C7" s="29">
        <v>25.12</v>
      </c>
      <c r="D7" s="29">
        <v>-17.77</v>
      </c>
      <c r="E7" s="30">
        <v>154950.24456799999</v>
      </c>
      <c r="F7" s="30">
        <v>154950.24456799999</v>
      </c>
      <c r="G7" s="6">
        <f>Population!B8</f>
        <v>378798</v>
      </c>
      <c r="H7" s="6">
        <f>Population!C8</f>
        <v>645417</v>
      </c>
      <c r="I7" s="5">
        <f ca="1">INDEX(analyse!$R$81:$R$269,($A7-1)*9+2,1)</f>
        <v>5.6242749999999999</v>
      </c>
      <c r="J7" s="5">
        <f ca="1">INDEX(analyse!$R$81:$R$269,($A7-1)*9+8,1)</f>
        <v>5.1188500000000001</v>
      </c>
      <c r="K7" s="5">
        <f ca="1">INDEX(analyse!$F$81:$Q$269,($A7-1)*9+2,4)</f>
        <v>0.76737499999999992</v>
      </c>
      <c r="L7" s="5">
        <f ca="1">INDEX(analyse!$F$81:$Q$269,($A7-1)*9+8,4)</f>
        <v>0.67667500000000003</v>
      </c>
      <c r="M7" s="5">
        <f ca="1">INDEX(analyse!$F$81:$Q$269,($A7-1)*9+2,8)</f>
        <v>0.43285000000000001</v>
      </c>
      <c r="N7" s="5">
        <f ca="1">INDEX(analyse!$F$81:$Q$269,($A7-1)*9+8,8)</f>
        <v>0.37727500000000003</v>
      </c>
      <c r="O7" s="5">
        <f ca="1">INDEX(analyse!$F$81:$Q$269,($A7-1)*9+2,11)</f>
        <v>0.24484999999999998</v>
      </c>
      <c r="P7" s="5">
        <f ca="1">INDEX(analyse!$F$81:$Q$269,($A7-1)*9+8,11)</f>
        <v>0.20477499999999998</v>
      </c>
      <c r="Q7" s="6">
        <f t="shared" ca="1" si="0"/>
        <v>91.013508407750336</v>
      </c>
      <c r="R7" s="6">
        <f t="shared" ca="1" si="1"/>
        <v>88.180485421078373</v>
      </c>
      <c r="S7" s="6">
        <f t="shared" ca="1" si="2"/>
        <v>87.160679219129037</v>
      </c>
      <c r="T7" s="6">
        <f t="shared" ca="1" si="3"/>
        <v>83.632836430467634</v>
      </c>
      <c r="U7" s="6">
        <f t="shared" ca="1" si="4"/>
        <v>14847.689269742712</v>
      </c>
      <c r="V7" s="6">
        <f t="shared" ca="1" si="5"/>
        <v>7931.0740188126438</v>
      </c>
      <c r="W7" s="6">
        <f t="shared" ca="1" si="6"/>
        <v>1142.6934672305556</v>
      </c>
      <c r="X7" s="6">
        <f t="shared" ca="1" si="7"/>
        <v>584.54456576136056</v>
      </c>
    </row>
    <row r="8" spans="1:24" ht="14.95" thickBot="1" x14ac:dyDescent="0.3">
      <c r="A8" s="23">
        <v>7</v>
      </c>
      <c r="B8" s="24" t="s">
        <v>105</v>
      </c>
      <c r="C8" s="25">
        <v>26.8</v>
      </c>
      <c r="D8" s="25">
        <v>-18.04</v>
      </c>
      <c r="E8" s="26">
        <v>22319.892400000001</v>
      </c>
      <c r="F8" s="26">
        <v>538295.41886400001</v>
      </c>
      <c r="G8" s="6">
        <f>Population!B9</f>
        <v>281357</v>
      </c>
      <c r="H8" s="6">
        <f>Population!C9</f>
        <v>493906</v>
      </c>
      <c r="I8" s="5">
        <f ca="1">INDEX(analyse!$R$81:$R$269,($A8-1)*9+2,1)</f>
        <v>52.688175000000001</v>
      </c>
      <c r="J8" s="5">
        <f ca="1">INDEX(analyse!$R$81:$R$269,($A8-1)*9+8,1)</f>
        <v>53.56754999999999</v>
      </c>
      <c r="K8" s="5">
        <f ca="1">INDEX(analyse!$F$81:$Q$269,($A8-1)*9+2,4)</f>
        <v>10.2309</v>
      </c>
      <c r="L8" s="5">
        <f ca="1">INDEX(analyse!$F$81:$Q$269,($A8-1)*9+8,4)</f>
        <v>9.9002249999999989</v>
      </c>
      <c r="M8" s="5">
        <f ca="1">INDEX(analyse!$F$81:$Q$269,($A8-1)*9+2,8)</f>
        <v>2.8143750000000001</v>
      </c>
      <c r="N8" s="5">
        <f ca="1">INDEX(analyse!$F$81:$Q$269,($A8-1)*9+8,8)</f>
        <v>2.8278499999999998</v>
      </c>
      <c r="O8" s="5">
        <f ca="1">INDEX(analyse!$F$81:$Q$269,($A8-1)*9+2,11)</f>
        <v>1.2297</v>
      </c>
      <c r="P8" s="5">
        <f ca="1">INDEX(analyse!$F$81:$Q$269,($A8-1)*9+8,11)</f>
        <v>1.1905000000000001</v>
      </c>
      <c r="Q8" s="6">
        <f t="shared" ca="1" si="0"/>
        <v>101.66901776347348</v>
      </c>
      <c r="R8" s="6">
        <f t="shared" ca="1" si="1"/>
        <v>96.767879658681039</v>
      </c>
      <c r="S8" s="6">
        <f t="shared" ca="1" si="2"/>
        <v>100.4787919165001</v>
      </c>
      <c r="T8" s="6">
        <f t="shared" ca="1" si="3"/>
        <v>96.812230625355781</v>
      </c>
      <c r="U8" s="6">
        <f t="shared" ca="1" si="4"/>
        <v>187264.48959862383</v>
      </c>
      <c r="V8" s="6">
        <f t="shared" ca="1" si="5"/>
        <v>108456.97359416565</v>
      </c>
      <c r="W8" s="6">
        <f t="shared" ca="1" si="6"/>
        <v>10002.861133719794</v>
      </c>
      <c r="X8" s="6">
        <f t="shared" ca="1" si="7"/>
        <v>5725.4821767704789</v>
      </c>
    </row>
    <row r="9" spans="1:24" ht="14.95" thickBot="1" x14ac:dyDescent="0.3">
      <c r="A9" s="27">
        <v>8</v>
      </c>
      <c r="B9" s="28" t="s">
        <v>106</v>
      </c>
      <c r="C9" s="29">
        <v>26.87</v>
      </c>
      <c r="D9" s="29">
        <v>-18.04</v>
      </c>
      <c r="E9" s="30">
        <v>43739.513392000001</v>
      </c>
      <c r="F9" s="30">
        <v>43740</v>
      </c>
      <c r="G9" s="6">
        <f>Population!B10</f>
        <v>3276767</v>
      </c>
      <c r="H9" s="6">
        <f>Population!C10</f>
        <v>3883151</v>
      </c>
      <c r="I9" s="5">
        <f ca="1">INDEX(analyse!$R$81:$R$269,($A9-1)*9+2,1)</f>
        <v>3.1994750000000001</v>
      </c>
      <c r="J9" s="5">
        <f ca="1">INDEX(analyse!$R$81:$R$269,($A9-1)*9+8,1)</f>
        <v>3.5014999999999992</v>
      </c>
      <c r="K9" s="5">
        <f ca="1">INDEX(analyse!$F$81:$Q$269,($A9-1)*9+2,4)</f>
        <v>0.20519999999999999</v>
      </c>
      <c r="L9" s="5">
        <f ca="1">INDEX(analyse!$F$81:$Q$269,($A9-1)*9+8,4)</f>
        <v>0.2354</v>
      </c>
      <c r="M9" s="5">
        <f ca="1">INDEX(analyse!$F$81:$Q$269,($A9-1)*9+2,8)</f>
        <v>7.5500000000000003E-3</v>
      </c>
      <c r="N9" s="5">
        <f ca="1">INDEX(analyse!$F$81:$Q$269,($A9-1)*9+8,8)</f>
        <v>8.1250000000000003E-3</v>
      </c>
      <c r="O9" s="5">
        <f ca="1">INDEX(analyse!$F$81:$Q$269,($A9-1)*9+2,11)</f>
        <v>4.1025000000000006E-2</v>
      </c>
      <c r="P9" s="5">
        <f ca="1">INDEX(analyse!$F$81:$Q$269,($A9-1)*9+8,11)</f>
        <v>8.7500000000000008E-3</v>
      </c>
      <c r="Q9" s="6">
        <f t="shared" ca="1" si="0"/>
        <v>109.43982997210477</v>
      </c>
      <c r="R9" s="6">
        <f t="shared" ca="1" si="1"/>
        <v>114.71734892787525</v>
      </c>
      <c r="S9" s="6">
        <f t="shared" ca="1" si="2"/>
        <v>107.6158940397351</v>
      </c>
      <c r="T9" s="6">
        <f t="shared" ca="1" si="3"/>
        <v>21.328458257160268</v>
      </c>
      <c r="U9" s="6">
        <f t="shared" ca="1" si="4"/>
        <v>976.41211596674407</v>
      </c>
      <c r="V9" s="6">
        <f t="shared" ca="1" si="5"/>
        <v>901.71615783161644</v>
      </c>
      <c r="W9" s="6">
        <f t="shared" ca="1" si="6"/>
        <v>2.3041003525731312</v>
      </c>
      <c r="X9" s="6">
        <f t="shared" ca="1" si="7"/>
        <v>2.0923729208573141</v>
      </c>
    </row>
    <row r="10" spans="1:24" ht="14.95" thickBot="1" x14ac:dyDescent="0.3">
      <c r="A10" s="23">
        <v>9</v>
      </c>
      <c r="B10" s="24" t="s">
        <v>107</v>
      </c>
      <c r="C10" s="25">
        <v>28.88</v>
      </c>
      <c r="D10" s="25">
        <v>-17.04</v>
      </c>
      <c r="E10" s="26">
        <v>45037.680288000003</v>
      </c>
      <c r="F10" s="26">
        <v>45037.680288000003</v>
      </c>
      <c r="G10" s="6">
        <f>Population!B11</f>
        <v>1205291</v>
      </c>
      <c r="H10" s="6">
        <f>Population!C11</f>
        <v>1040200</v>
      </c>
      <c r="I10" s="5">
        <f ca="1">INDEX(analyse!$R$81:$R$269,($A10-1)*9+2,1)</f>
        <v>4.3520250000000003</v>
      </c>
      <c r="J10" s="5">
        <f ca="1">INDEX(analyse!$R$81:$R$269,($A10-1)*9+8,1)</f>
        <v>5.6273999999999997</v>
      </c>
      <c r="K10" s="5">
        <f ca="1">INDEX(analyse!$F$81:$Q$269,($A10-1)*9+2,4)</f>
        <v>0.188525</v>
      </c>
      <c r="L10" s="5">
        <f ca="1">INDEX(analyse!$F$81:$Q$269,($A10-1)*9+8,4)</f>
        <v>0.225325</v>
      </c>
      <c r="M10" s="5">
        <f ca="1">INDEX(analyse!$F$81:$Q$269,($A10-1)*9+2,8)</f>
        <v>8.175E-3</v>
      </c>
      <c r="N10" s="5">
        <f ca="1">INDEX(analyse!$F$81:$Q$269,($A10-1)*9+8,8)</f>
        <v>9.2250000000000006E-3</v>
      </c>
      <c r="O10" s="5">
        <f ca="1">INDEX(analyse!$F$81:$Q$269,($A10-1)*9+2,11)</f>
        <v>9.1249999999999998E-2</v>
      </c>
      <c r="P10" s="5">
        <f ca="1">INDEX(analyse!$F$81:$Q$269,($A10-1)*9+8,11)</f>
        <v>6.0350000000000001E-2</v>
      </c>
      <c r="Q10" s="6">
        <f t="shared" ca="1" si="0"/>
        <v>129.30532338394195</v>
      </c>
      <c r="R10" s="6">
        <f t="shared" ca="1" si="1"/>
        <v>119.51995756530964</v>
      </c>
      <c r="S10" s="6">
        <f t="shared" ca="1" si="2"/>
        <v>112.84403669724772</v>
      </c>
      <c r="T10" s="6">
        <f t="shared" ca="1" si="3"/>
        <v>66.136986301369859</v>
      </c>
      <c r="U10" s="6">
        <f t="shared" ca="1" si="4"/>
        <v>3610.7670263861596</v>
      </c>
      <c r="V10" s="6">
        <f t="shared" ca="1" si="5"/>
        <v>5409.9211690059601</v>
      </c>
      <c r="W10" s="6">
        <f t="shared" ca="1" si="6"/>
        <v>6.7825944108103364</v>
      </c>
      <c r="X10" s="6">
        <f t="shared" ca="1" si="7"/>
        <v>8.8684868294558754</v>
      </c>
    </row>
    <row r="11" spans="1:24" ht="14.95" thickBot="1" x14ac:dyDescent="0.3">
      <c r="A11" s="27">
        <v>10</v>
      </c>
      <c r="B11" s="28" t="s">
        <v>108</v>
      </c>
      <c r="C11" s="29">
        <v>28.89</v>
      </c>
      <c r="D11" s="29">
        <v>-16.21</v>
      </c>
      <c r="E11" s="30">
        <v>51786.324335999998</v>
      </c>
      <c r="F11" s="30">
        <v>678859.42348800006</v>
      </c>
      <c r="G11" s="6">
        <f>Population!B12</f>
        <v>821469</v>
      </c>
      <c r="H11" s="6">
        <f>Population!C12</f>
        <v>1043914</v>
      </c>
      <c r="I11" s="5">
        <f ca="1">INDEX(analyse!$R$81:$R$269,($A11-1)*9+2,1)</f>
        <v>41.108924999999999</v>
      </c>
      <c r="J11" s="5">
        <f ca="1">INDEX(analyse!$R$81:$R$269,($A11-1)*9+8,1)</f>
        <v>40.924424999999992</v>
      </c>
      <c r="K11" s="5">
        <f ca="1">INDEX(analyse!$F$81:$Q$269,($A11-1)*9+2,4)</f>
        <v>3.705775</v>
      </c>
      <c r="L11" s="5">
        <f ca="1">INDEX(analyse!$F$81:$Q$269,($A11-1)*9+8,4)</f>
        <v>3.6655000000000002</v>
      </c>
      <c r="M11" s="5">
        <f ca="1">INDEX(analyse!$F$81:$Q$269,($A11-1)*9+2,8)</f>
        <v>3.6608749999999999</v>
      </c>
      <c r="N11" s="5">
        <f ca="1">INDEX(analyse!$F$81:$Q$269,($A11-1)*9+8,8)</f>
        <v>3.7821999999999996</v>
      </c>
      <c r="O11" s="5">
        <f ca="1">INDEX(analyse!$F$81:$Q$269,($A11-1)*9+2,11)</f>
        <v>2.9137249999999999</v>
      </c>
      <c r="P11" s="5">
        <f ca="1">INDEX(analyse!$F$81:$Q$269,($A11-1)*9+8,11)</f>
        <v>2.8074750000000002</v>
      </c>
      <c r="Q11" s="6">
        <f t="shared" ca="1" si="0"/>
        <v>99.551192350566197</v>
      </c>
      <c r="R11" s="6">
        <f t="shared" ca="1" si="1"/>
        <v>98.913182802517696</v>
      </c>
      <c r="S11" s="6">
        <f t="shared" ca="1" si="2"/>
        <v>103.31409840543586</v>
      </c>
      <c r="T11" s="6">
        <f t="shared" ca="1" si="3"/>
        <v>96.353465066195341</v>
      </c>
      <c r="U11" s="6">
        <f t="shared" ca="1" si="4"/>
        <v>50043.184831077007</v>
      </c>
      <c r="V11" s="6">
        <f t="shared" ca="1" si="5"/>
        <v>39202.870159802427</v>
      </c>
      <c r="W11" s="6">
        <f t="shared" ca="1" si="6"/>
        <v>4456.4980540957722</v>
      </c>
      <c r="X11" s="6">
        <f t="shared" ca="1" si="7"/>
        <v>3623.0953890837745</v>
      </c>
    </row>
    <row r="12" spans="1:24" ht="14.95" thickBot="1" x14ac:dyDescent="0.3">
      <c r="A12" s="23">
        <v>11</v>
      </c>
      <c r="B12" s="24" t="s">
        <v>109</v>
      </c>
      <c r="C12" s="25">
        <v>26.04</v>
      </c>
      <c r="D12" s="25">
        <v>-15.04</v>
      </c>
      <c r="E12" s="26">
        <v>96632.445831999998</v>
      </c>
      <c r="F12" s="26">
        <v>96632.445831999998</v>
      </c>
      <c r="G12" s="6">
        <f>Population!B13</f>
        <v>2741489</v>
      </c>
      <c r="H12" s="6">
        <f>Population!C13</f>
        <v>5386774</v>
      </c>
      <c r="I12" s="5">
        <f ca="1">INDEX(analyse!$R$81:$R$269,($A12-1)*9+2,1)</f>
        <v>8.2873249999999992</v>
      </c>
      <c r="J12" s="5">
        <f ca="1">INDEX(analyse!$R$81:$R$269,($A12-1)*9+8,1)</f>
        <v>9.281600000000001</v>
      </c>
      <c r="K12" s="5">
        <f ca="1">INDEX(analyse!$F$81:$Q$269,($A12-1)*9+2,4)</f>
        <v>1.4775999999999998</v>
      </c>
      <c r="L12" s="5">
        <f ca="1">INDEX(analyse!$F$81:$Q$269,($A12-1)*9+8,4)</f>
        <v>1.713775</v>
      </c>
      <c r="M12" s="5">
        <f ca="1">INDEX(analyse!$F$81:$Q$269,($A12-1)*9+2,8)</f>
        <v>0.39297499999999996</v>
      </c>
      <c r="N12" s="5">
        <f ca="1">INDEX(analyse!$F$81:$Q$269,($A12-1)*9+8,8)</f>
        <v>0.45562500000000006</v>
      </c>
      <c r="O12" s="5">
        <f ca="1">INDEX(analyse!$F$81:$Q$269,($A12-1)*9+2,11)</f>
        <v>0.16220000000000001</v>
      </c>
      <c r="P12" s="5">
        <f ca="1">INDEX(analyse!$F$81:$Q$269,($A12-1)*9+8,11)</f>
        <v>0.1845</v>
      </c>
      <c r="Q12" s="6">
        <f t="shared" ca="1" si="0"/>
        <v>111.9975384095592</v>
      </c>
      <c r="R12" s="6">
        <f t="shared" ca="1" si="1"/>
        <v>115.98368976719006</v>
      </c>
      <c r="S12" s="6">
        <f t="shared" ca="1" si="2"/>
        <v>115.94248998027868</v>
      </c>
      <c r="T12" s="6">
        <f t="shared" ca="1" si="3"/>
        <v>113.74845869297162</v>
      </c>
      <c r="U12" s="6">
        <f t="shared" ca="1" si="4"/>
        <v>3022.928415908289</v>
      </c>
      <c r="V12" s="6">
        <f t="shared" ca="1" si="5"/>
        <v>1723.0349741793511</v>
      </c>
      <c r="W12" s="6">
        <f t="shared" ca="1" si="6"/>
        <v>143.34363552069695</v>
      </c>
      <c r="X12" s="6">
        <f t="shared" ca="1" si="7"/>
        <v>84.582163647481792</v>
      </c>
    </row>
    <row r="13" spans="1:24" ht="14.95" thickBot="1" x14ac:dyDescent="0.3">
      <c r="A13" s="27">
        <v>12</v>
      </c>
      <c r="B13" s="28" t="s">
        <v>110</v>
      </c>
      <c r="C13" s="29">
        <v>28.63</v>
      </c>
      <c r="D13" s="29">
        <v>-15.88</v>
      </c>
      <c r="E13" s="30">
        <v>57395.977407999999</v>
      </c>
      <c r="F13" s="30">
        <v>154028.42324</v>
      </c>
      <c r="G13" s="6">
        <f>Population!B14</f>
        <v>1914043</v>
      </c>
      <c r="H13" s="6">
        <f>Population!C14</f>
        <v>3747403</v>
      </c>
      <c r="I13" s="5">
        <f ca="1">INDEX(analyse!$R$81:$R$269,($A13-1)*9+2,1)</f>
        <v>13.825325000000001</v>
      </c>
      <c r="J13" s="5">
        <f ca="1">INDEX(analyse!$R$81:$R$269,($A13-1)*9+8,1)</f>
        <v>15.153775000000001</v>
      </c>
      <c r="K13" s="5">
        <f ca="1">INDEX(analyse!$F$81:$Q$269,($A13-1)*9+2,4)</f>
        <v>1.9878749999999998</v>
      </c>
      <c r="L13" s="5">
        <f ca="1">INDEX(analyse!$F$81:$Q$269,($A13-1)*9+8,4)</f>
        <v>2.1809500000000002</v>
      </c>
      <c r="M13" s="5">
        <f ca="1">INDEX(analyse!$F$81:$Q$269,($A13-1)*9+2,8)</f>
        <v>0.47035000000000005</v>
      </c>
      <c r="N13" s="5">
        <f ca="1">INDEX(analyse!$F$81:$Q$269,($A13-1)*9+8,8)</f>
        <v>0.53937500000000005</v>
      </c>
      <c r="O13" s="5">
        <f ca="1">INDEX(analyse!$F$81:$Q$269,($A13-1)*9+2,11)</f>
        <v>0.18967500000000001</v>
      </c>
      <c r="P13" s="5">
        <f ca="1">INDEX(analyse!$F$81:$Q$269,($A13-1)*9+8,11)</f>
        <v>0.181225</v>
      </c>
      <c r="Q13" s="6">
        <f t="shared" ca="1" si="0"/>
        <v>109.60881570595988</v>
      </c>
      <c r="R13" s="6">
        <f t="shared" ca="1" si="1"/>
        <v>109.71263283657174</v>
      </c>
      <c r="S13" s="6">
        <f t="shared" ca="1" si="2"/>
        <v>114.6752418411821</v>
      </c>
      <c r="T13" s="6">
        <f t="shared" ca="1" si="3"/>
        <v>95.545011203374187</v>
      </c>
      <c r="U13" s="6">
        <f t="shared" ca="1" si="4"/>
        <v>7223.1005259547464</v>
      </c>
      <c r="V13" s="6">
        <f t="shared" ca="1" si="5"/>
        <v>4043.8071379032363</v>
      </c>
      <c r="W13" s="6">
        <f t="shared" ca="1" si="6"/>
        <v>245.73638105309024</v>
      </c>
      <c r="X13" s="6">
        <f t="shared" ca="1" si="7"/>
        <v>143.93301174173155</v>
      </c>
    </row>
    <row r="14" spans="1:24" ht="14.95" thickBot="1" x14ac:dyDescent="0.3">
      <c r="A14" s="23">
        <v>13</v>
      </c>
      <c r="B14" s="24" t="s">
        <v>111</v>
      </c>
      <c r="C14" s="25">
        <v>30.11</v>
      </c>
      <c r="D14" s="25">
        <v>-15.62</v>
      </c>
      <c r="E14" s="26">
        <v>22067.767184</v>
      </c>
      <c r="F14" s="26">
        <v>854955.61391200009</v>
      </c>
      <c r="G14" s="6">
        <f>Population!B15</f>
        <v>1074127</v>
      </c>
      <c r="H14" s="6">
        <f>Population!C15</f>
        <v>1988397</v>
      </c>
      <c r="I14" s="5">
        <f ca="1">INDEX(analyse!$R$81:$R$269,($A14-1)*9+2,1)</f>
        <v>56.725875000000009</v>
      </c>
      <c r="J14" s="5">
        <f ca="1">INDEX(analyse!$R$81:$R$269,($A14-1)*9+8,1)</f>
        <v>58.002825000000001</v>
      </c>
      <c r="K14" s="5">
        <f ca="1">INDEX(analyse!$F$81:$Q$269,($A14-1)*9+2,4)</f>
        <v>5.7912499999999998</v>
      </c>
      <c r="L14" s="5">
        <f ca="1">INDEX(analyse!$F$81:$Q$269,($A14-1)*9+8,4)</f>
        <v>5.9046250000000002</v>
      </c>
      <c r="M14" s="5">
        <f ca="1">INDEX(analyse!$F$81:$Q$269,($A14-1)*9+2,8)</f>
        <v>4.1345000000000001</v>
      </c>
      <c r="N14" s="5">
        <f ca="1">INDEX(analyse!$F$81:$Q$269,($A14-1)*9+8,8)</f>
        <v>4.3402750000000001</v>
      </c>
      <c r="O14" s="5">
        <f ca="1">INDEX(analyse!$F$81:$Q$269,($A14-1)*9+2,11)</f>
        <v>3.0556999999999999</v>
      </c>
      <c r="P14" s="5">
        <f ca="1">INDEX(analyse!$F$81:$Q$269,($A14-1)*9+8,11)</f>
        <v>2.9069750000000001</v>
      </c>
      <c r="Q14" s="6">
        <f t="shared" ca="1" si="0"/>
        <v>102.25108911938334</v>
      </c>
      <c r="R14" s="6">
        <f t="shared" ca="1" si="1"/>
        <v>101.95769479818692</v>
      </c>
      <c r="S14" s="6">
        <f t="shared" ca="1" si="2"/>
        <v>104.9770226145846</v>
      </c>
      <c r="T14" s="6">
        <f t="shared" ca="1" si="3"/>
        <v>95.132866446313443</v>
      </c>
      <c r="U14" s="6">
        <f t="shared" ca="1" si="4"/>
        <v>52811.143375038526</v>
      </c>
      <c r="V14" s="6">
        <f t="shared" ca="1" si="5"/>
        <v>29170.646002785161</v>
      </c>
      <c r="W14" s="6">
        <f t="shared" ca="1" si="6"/>
        <v>3849.1723976773696</v>
      </c>
      <c r="X14" s="6">
        <f t="shared" ca="1" si="7"/>
        <v>2182.8010201182165</v>
      </c>
    </row>
    <row r="15" spans="1:24" ht="14.95" thickBot="1" x14ac:dyDescent="0.3">
      <c r="A15" s="27">
        <v>14</v>
      </c>
      <c r="B15" s="28" t="s">
        <v>112</v>
      </c>
      <c r="C15" s="29">
        <v>30.38</v>
      </c>
      <c r="D15" s="29">
        <v>-15.47</v>
      </c>
      <c r="E15" s="30">
        <v>148669.56219999999</v>
      </c>
      <c r="F15" s="30">
        <v>148669.56219999999</v>
      </c>
      <c r="G15" s="6">
        <f>Population!B16</f>
        <v>2427342</v>
      </c>
      <c r="H15" s="6">
        <f>Population!C16</f>
        <v>4674489</v>
      </c>
      <c r="I15" s="5">
        <f ca="1">INDEX(analyse!$R$81:$R$269,($A15-1)*9+2,1)</f>
        <v>16.462475000000001</v>
      </c>
      <c r="J15" s="5">
        <f ca="1">INDEX(analyse!$R$81:$R$269,($A15-1)*9+8,1)</f>
        <v>18.414299999999997</v>
      </c>
      <c r="K15" s="5">
        <f ca="1">INDEX(analyse!$F$81:$Q$269,($A15-1)*9+2,4)</f>
        <v>2.0744499999999997</v>
      </c>
      <c r="L15" s="5">
        <f ca="1">INDEX(analyse!$F$81:$Q$269,($A15-1)*9+8,4)</f>
        <v>2.3021250000000002</v>
      </c>
      <c r="M15" s="5">
        <f ca="1">INDEX(analyse!$F$81:$Q$269,($A15-1)*9+2,8)</f>
        <v>0.10790000000000001</v>
      </c>
      <c r="N15" s="5">
        <f ca="1">INDEX(analyse!$F$81:$Q$269,($A15-1)*9+8,8)</f>
        <v>0.12435</v>
      </c>
      <c r="O15" s="5">
        <f ca="1">INDEX(analyse!$F$81:$Q$269,($A15-1)*9+2,11)</f>
        <v>0.113175</v>
      </c>
      <c r="P15" s="5">
        <f ca="1">INDEX(analyse!$F$81:$Q$269,($A15-1)*9+8,11)</f>
        <v>5.8575000000000002E-2</v>
      </c>
      <c r="Q15" s="6">
        <f t="shared" ca="1" si="0"/>
        <v>111.85620631162688</v>
      </c>
      <c r="R15" s="6">
        <f t="shared" ca="1" si="1"/>
        <v>110.97519824531807</v>
      </c>
      <c r="S15" s="6">
        <f t="shared" ca="1" si="2"/>
        <v>115.24559777571825</v>
      </c>
      <c r="T15" s="6">
        <f t="shared" ca="1" si="3"/>
        <v>51.75612988734261</v>
      </c>
      <c r="U15" s="6">
        <f t="shared" ca="1" si="4"/>
        <v>6782.0995146131045</v>
      </c>
      <c r="V15" s="6">
        <f t="shared" ca="1" si="5"/>
        <v>3939.3182869828115</v>
      </c>
      <c r="W15" s="6">
        <f t="shared" ca="1" si="6"/>
        <v>44.451914892915788</v>
      </c>
      <c r="X15" s="6">
        <f t="shared" ca="1" si="7"/>
        <v>26.601838190227856</v>
      </c>
    </row>
    <row r="16" spans="1:24" ht="14.95" thickBot="1" x14ac:dyDescent="0.3">
      <c r="A16" s="23">
        <v>15</v>
      </c>
      <c r="B16" s="24" t="s">
        <v>113</v>
      </c>
      <c r="C16" s="25">
        <v>30.61</v>
      </c>
      <c r="D16" s="25">
        <v>-15.7</v>
      </c>
      <c r="E16" s="26">
        <v>25131.268887999999</v>
      </c>
      <c r="F16" s="26">
        <v>25131.268887999999</v>
      </c>
      <c r="G16" s="6">
        <f>Population!B17</f>
        <v>1293453</v>
      </c>
      <c r="H16" s="6">
        <f>Population!C17</f>
        <v>1429917</v>
      </c>
      <c r="I16" s="5">
        <f ca="1">INDEX(analyse!$R$81:$R$269,($A16-1)*9+2,1)</f>
        <v>2.7798500000000002</v>
      </c>
      <c r="J16" s="5">
        <f ca="1">INDEX(analyse!$R$81:$R$269,($A16-1)*9+8,1)</f>
        <v>3.2556749999999997</v>
      </c>
      <c r="K16" s="5">
        <f ca="1">INDEX(analyse!$F$81:$Q$269,($A16-1)*9+2,4)</f>
        <v>9.955E-2</v>
      </c>
      <c r="L16" s="5">
        <f ca="1">INDEX(analyse!$F$81:$Q$269,($A16-1)*9+8,4)</f>
        <v>0.106625</v>
      </c>
      <c r="M16" s="5">
        <f ca="1">INDEX(analyse!$F$81:$Q$269,($A16-1)*9+2,8)</f>
        <v>9.3500000000000007E-3</v>
      </c>
      <c r="N16" s="5">
        <f ca="1">INDEX(analyse!$F$81:$Q$269,($A16-1)*9+8,8)</f>
        <v>1.1275E-2</v>
      </c>
      <c r="O16" s="5">
        <f ca="1">INDEX(analyse!$F$81:$Q$269,($A16-1)*9+2,11)</f>
        <v>6.8174999999999999E-2</v>
      </c>
      <c r="P16" s="5">
        <f ca="1">INDEX(analyse!$F$81:$Q$269,($A16-1)*9+8,11)</f>
        <v>4.2900000000000001E-2</v>
      </c>
      <c r="Q16" s="6">
        <f t="shared" ca="1" si="0"/>
        <v>117.11693076964582</v>
      </c>
      <c r="R16" s="6">
        <f t="shared" ca="1" si="1"/>
        <v>107.10698141637369</v>
      </c>
      <c r="S16" s="6">
        <f t="shared" ca="1" si="2"/>
        <v>120.58823529411764</v>
      </c>
      <c r="T16" s="6">
        <f t="shared" ca="1" si="3"/>
        <v>62.926292629262925</v>
      </c>
      <c r="U16" s="6">
        <f t="shared" ca="1" si="4"/>
        <v>2149.1697031125218</v>
      </c>
      <c r="V16" s="6">
        <f t="shared" ca="1" si="5"/>
        <v>2276.8279557484802</v>
      </c>
      <c r="W16" s="6">
        <f t="shared" ca="1" si="6"/>
        <v>7.2287126010763449</v>
      </c>
      <c r="X16" s="6">
        <f t="shared" ca="1" si="7"/>
        <v>7.8850730496944932</v>
      </c>
    </row>
    <row r="17" spans="1:24" ht="14.95" thickBot="1" x14ac:dyDescent="0.3">
      <c r="A17" s="27">
        <v>16</v>
      </c>
      <c r="B17" s="28" t="s">
        <v>114</v>
      </c>
      <c r="C17" s="29">
        <v>32.880000000000003</v>
      </c>
      <c r="D17" s="29">
        <v>-15.53</v>
      </c>
      <c r="E17" s="30">
        <v>36408.114264000003</v>
      </c>
      <c r="F17" s="30">
        <v>1065164.5592640003</v>
      </c>
      <c r="G17" s="6">
        <f>Population!B18</f>
        <v>415720</v>
      </c>
      <c r="H17" s="6">
        <f>Population!C18</f>
        <v>490217</v>
      </c>
      <c r="I17" s="5">
        <f ca="1">INDEX(analyse!$R$81:$R$269,($A17-1)*9+2,1)</f>
        <v>72.586224999999985</v>
      </c>
      <c r="J17" s="5">
        <f ca="1">INDEX(analyse!$R$81:$R$269,($A17-1)*9+8,1)</f>
        <v>75.758049999999997</v>
      </c>
      <c r="K17" s="5">
        <f ca="1">INDEX(analyse!$F$81:$Q$269,($A17-1)*9+2,4)</f>
        <v>8.3321499999999986</v>
      </c>
      <c r="L17" s="5">
        <f ca="1">INDEX(analyse!$F$81:$Q$269,($A17-1)*9+8,4)</f>
        <v>8.0317749999999997</v>
      </c>
      <c r="M17" s="5">
        <f ca="1">INDEX(analyse!$F$81:$Q$269,($A17-1)*9+2,8)</f>
        <v>5.7487250000000003</v>
      </c>
      <c r="N17" s="5">
        <f ca="1">INDEX(analyse!$F$81:$Q$269,($A17-1)*9+8,8)</f>
        <v>6.1198500000000005</v>
      </c>
      <c r="O17" s="5">
        <f ca="1">INDEX(analyse!$F$81:$Q$269,($A17-1)*9+2,11)</f>
        <v>3.9680500000000003</v>
      </c>
      <c r="P17" s="5">
        <f ca="1">INDEX(analyse!$F$81:$Q$269,($A17-1)*9+8,11)</f>
        <v>4.0194000000000001</v>
      </c>
      <c r="Q17" s="6">
        <f t="shared" ca="1" si="0"/>
        <v>104.36973406455564</v>
      </c>
      <c r="R17" s="6">
        <f t="shared" ca="1" si="1"/>
        <v>96.394988088308551</v>
      </c>
      <c r="S17" s="6">
        <f t="shared" ca="1" si="2"/>
        <v>106.45577932498075</v>
      </c>
      <c r="T17" s="6">
        <f t="shared" ca="1" si="3"/>
        <v>101.29408651604692</v>
      </c>
      <c r="U17" s="6">
        <f t="shared" ca="1" si="4"/>
        <v>174603.63946887324</v>
      </c>
      <c r="V17" s="6">
        <f t="shared" ca="1" si="5"/>
        <v>154539.82624021606</v>
      </c>
      <c r="W17" s="6">
        <f t="shared" ca="1" si="6"/>
        <v>13828.358029442894</v>
      </c>
      <c r="X17" s="6">
        <f t="shared" ca="1" si="7"/>
        <v>12483.961184536643</v>
      </c>
    </row>
    <row r="18" spans="1:24" ht="14.95" thickBot="1" x14ac:dyDescent="0.3">
      <c r="A18" s="23">
        <v>17</v>
      </c>
      <c r="B18" s="24" t="s">
        <v>115</v>
      </c>
      <c r="C18" s="25">
        <v>33.630000000000003</v>
      </c>
      <c r="D18" s="25">
        <v>-16.2</v>
      </c>
      <c r="E18" s="26">
        <v>55532.138808000003</v>
      </c>
      <c r="F18" s="26">
        <v>1120696.6980720002</v>
      </c>
      <c r="G18" s="6">
        <f>Population!B19</f>
        <v>1658722</v>
      </c>
      <c r="H18" s="6">
        <f>Population!C19</f>
        <v>2880696</v>
      </c>
      <c r="I18" s="5">
        <f ca="1">INDEX(analyse!$R$81:$R$269,($A18-1)*9+2,1)</f>
        <v>89.124625000000009</v>
      </c>
      <c r="J18" s="5">
        <f ca="1">INDEX(analyse!$R$81:$R$269,($A18-1)*9+8,1)</f>
        <v>92.030699999999996</v>
      </c>
      <c r="K18" s="5">
        <f ca="1">INDEX(analyse!$F$81:$Q$269,($A18-1)*9+2,4)</f>
        <v>9.1300000000000008</v>
      </c>
      <c r="L18" s="5">
        <f ca="1">INDEX(analyse!$F$81:$Q$269,($A18-1)*9+8,4)</f>
        <v>9.0236250000000009</v>
      </c>
      <c r="M18" s="5">
        <f ca="1">INDEX(analyse!$F$81:$Q$269,($A18-1)*9+2,8)</f>
        <v>5.728275</v>
      </c>
      <c r="N18" s="5">
        <f ca="1">INDEX(analyse!$F$81:$Q$269,($A18-1)*9+8,8)</f>
        <v>6.1071749999999998</v>
      </c>
      <c r="O18" s="5">
        <f ca="1">INDEX(analyse!$F$81:$Q$269,($A18-1)*9+2,11)</f>
        <v>4.5029000000000003</v>
      </c>
      <c r="P18" s="5">
        <f ca="1">INDEX(analyse!$F$81:$Q$269,($A18-1)*9+8,11)</f>
        <v>4.0992499999999996</v>
      </c>
      <c r="Q18" s="6">
        <f t="shared" ca="1" si="0"/>
        <v>103.26068693136155</v>
      </c>
      <c r="R18" s="6">
        <f t="shared" ca="1" si="1"/>
        <v>98.834884994523549</v>
      </c>
      <c r="S18" s="6">
        <f t="shared" ca="1" si="2"/>
        <v>106.61455673828507</v>
      </c>
      <c r="T18" s="6">
        <f t="shared" ca="1" si="3"/>
        <v>91.035776943747351</v>
      </c>
      <c r="U18" s="6">
        <f t="shared" ca="1" si="4"/>
        <v>53730.899451505444</v>
      </c>
      <c r="V18" s="6">
        <f t="shared" ca="1" si="5"/>
        <v>31947.383548975664</v>
      </c>
      <c r="W18" s="6">
        <f t="shared" ca="1" si="6"/>
        <v>3453.4267948456704</v>
      </c>
      <c r="X18" s="6">
        <f t="shared" ca="1" si="7"/>
        <v>2120.0345333211139</v>
      </c>
    </row>
    <row r="19" spans="1:24" ht="14.95" thickBot="1" x14ac:dyDescent="0.3">
      <c r="A19" s="27">
        <v>18</v>
      </c>
      <c r="B19" s="28" t="s">
        <v>116</v>
      </c>
      <c r="C19" s="29">
        <v>33.71</v>
      </c>
      <c r="D19" s="29">
        <v>-16.47</v>
      </c>
      <c r="E19" s="30">
        <v>54531.338040000002</v>
      </c>
      <c r="F19" s="30">
        <v>54531.338040000002</v>
      </c>
      <c r="G19" s="6">
        <f>Population!B20</f>
        <v>1889141</v>
      </c>
      <c r="H19" s="6">
        <f>Population!C20</f>
        <v>1831777</v>
      </c>
      <c r="I19" s="5">
        <f ca="1">INDEX(analyse!$R$81:$R$269,($A19-1)*9+2,1)</f>
        <v>10.2568</v>
      </c>
      <c r="J19" s="5">
        <f ca="1">INDEX(analyse!$R$81:$R$269,($A19-1)*9+8,1)</f>
        <v>12.241</v>
      </c>
      <c r="K19" s="5">
        <f ca="1">INDEX(analyse!$F$81:$Q$269,($A19-1)*9+2,4)</f>
        <v>0.30057499999999998</v>
      </c>
      <c r="L19" s="5">
        <f ca="1">INDEX(analyse!$F$81:$Q$269,($A19-1)*9+8,4)</f>
        <v>0.30569999999999997</v>
      </c>
      <c r="M19" s="5">
        <f ca="1">INDEX(analyse!$F$81:$Q$269,($A19-1)*9+2,8)</f>
        <v>1.1849999999999999E-2</v>
      </c>
      <c r="N19" s="5">
        <f ca="1">INDEX(analyse!$F$81:$Q$269,($A19-1)*9+8,8)</f>
        <v>1.2800000000000001E-2</v>
      </c>
      <c r="O19" s="5">
        <f ca="1">INDEX(analyse!$F$81:$Q$269,($A19-1)*9+2,11)</f>
        <v>0.31884999999999997</v>
      </c>
      <c r="P19" s="5">
        <f ca="1">INDEX(analyse!$F$81:$Q$269,($A19-1)*9+8,11)</f>
        <v>0.1275</v>
      </c>
      <c r="Q19" s="6">
        <f t="shared" ca="1" si="0"/>
        <v>119.34521488183448</v>
      </c>
      <c r="R19" s="6">
        <f t="shared" ca="1" si="1"/>
        <v>101.70506529152458</v>
      </c>
      <c r="S19" s="6">
        <f t="shared" ca="1" si="2"/>
        <v>108.0168776371308</v>
      </c>
      <c r="T19" s="6">
        <f t="shared" ca="1" si="3"/>
        <v>39.987454916104753</v>
      </c>
      <c r="U19" s="6">
        <f t="shared" ca="1" si="4"/>
        <v>5429.3459302402516</v>
      </c>
      <c r="V19" s="6">
        <f t="shared" ca="1" si="5"/>
        <v>6682.5819955158295</v>
      </c>
      <c r="W19" s="6">
        <f t="shared" ca="1" si="6"/>
        <v>6.2726921918480407</v>
      </c>
      <c r="X19" s="6">
        <f t="shared" ca="1" si="7"/>
        <v>6.9877501464424983</v>
      </c>
    </row>
    <row r="20" spans="1:24" ht="14.95" thickBot="1" x14ac:dyDescent="0.3">
      <c r="A20" s="23">
        <v>19</v>
      </c>
      <c r="B20" s="24" t="s">
        <v>117</v>
      </c>
      <c r="C20" s="25">
        <v>35.21</v>
      </c>
      <c r="D20" s="25">
        <v>-17.7</v>
      </c>
      <c r="E20" s="26">
        <v>27494.113840000002</v>
      </c>
      <c r="F20" s="26">
        <v>1202722.1499520002</v>
      </c>
      <c r="G20" s="6">
        <f>Population!B21</f>
        <v>431263</v>
      </c>
      <c r="H20" s="6">
        <f>Population!C21</f>
        <v>692468</v>
      </c>
      <c r="I20" s="5">
        <f ca="1">INDEX(analyse!$R$81:$R$269,($A20-1)*9+2,1)</f>
        <v>101.915425</v>
      </c>
      <c r="J20" s="5">
        <f ca="1">INDEX(analyse!$R$81:$R$269,($A20-1)*9+8,1)</f>
        <v>107.63350000000001</v>
      </c>
      <c r="K20" s="5">
        <f ca="1">INDEX(analyse!$F$81:$Q$269,($A20-1)*9+2,4)</f>
        <v>9.9549000000000003</v>
      </c>
      <c r="L20" s="5">
        <f ca="1">INDEX(analyse!$F$81:$Q$269,($A20-1)*9+8,4)</f>
        <v>9.914200000000001</v>
      </c>
      <c r="M20" s="5">
        <f ca="1">INDEX(analyse!$F$81:$Q$269,($A20-1)*9+2,8)</f>
        <v>5.7348499999999998</v>
      </c>
      <c r="N20" s="5">
        <f ca="1">INDEX(analyse!$F$81:$Q$269,($A20-1)*9+8,8)</f>
        <v>6.126125</v>
      </c>
      <c r="O20" s="5">
        <f ca="1">INDEX(analyse!$F$81:$Q$269,($A20-1)*9+2,11)</f>
        <v>4.4522250000000003</v>
      </c>
      <c r="P20" s="5">
        <f ca="1">INDEX(analyse!$F$81:$Q$269,($A20-1)*9+8,11)</f>
        <v>3.9961250000000001</v>
      </c>
      <c r="Q20" s="6">
        <f t="shared" ca="1" si="0"/>
        <v>105.61060801149581</v>
      </c>
      <c r="R20" s="6">
        <f t="shared" ca="1" si="1"/>
        <v>99.591156114074479</v>
      </c>
      <c r="S20" s="6">
        <f t="shared" ca="1" si="2"/>
        <v>106.82275909570433</v>
      </c>
      <c r="T20" s="6">
        <f t="shared" ca="1" si="3"/>
        <v>89.755683955774913</v>
      </c>
      <c r="U20" s="6">
        <f t="shared" ca="1" si="4"/>
        <v>236318.49938436638</v>
      </c>
      <c r="V20" s="6">
        <f t="shared" ca="1" si="5"/>
        <v>155434.61936147232</v>
      </c>
      <c r="W20" s="6">
        <f t="shared" ca="1" si="6"/>
        <v>13297.802037271918</v>
      </c>
      <c r="X20" s="6">
        <f t="shared" ca="1" si="7"/>
        <v>8846.7986968350888</v>
      </c>
    </row>
    <row r="21" spans="1:24" ht="14.95" thickBot="1" x14ac:dyDescent="0.3">
      <c r="A21" s="27">
        <v>20</v>
      </c>
      <c r="B21" s="28" t="s">
        <v>118</v>
      </c>
      <c r="C21" s="29">
        <v>35.29</v>
      </c>
      <c r="D21" s="29">
        <v>-17.63</v>
      </c>
      <c r="E21" s="30">
        <v>159325.37923200001</v>
      </c>
      <c r="F21" s="30">
        <v>159325.37923200001</v>
      </c>
      <c r="G21" s="6">
        <f>Population!B22</f>
        <v>15343084</v>
      </c>
      <c r="H21" s="6">
        <f>Population!C22</f>
        <v>33699429</v>
      </c>
      <c r="I21" s="5">
        <f ca="1">INDEX(analyse!$R$81:$R$269,($A21-1)*9+2,1)</f>
        <v>9.6613500000000005</v>
      </c>
      <c r="J21" s="5">
        <f ca="1">INDEX(analyse!$R$81:$R$269,($A21-1)*9+8,1)</f>
        <v>10.336125000000001</v>
      </c>
      <c r="K21" s="5">
        <f ca="1">INDEX(analyse!$F$81:$Q$269,($A21-1)*9+2,4)</f>
        <v>0.93020000000000003</v>
      </c>
      <c r="L21" s="5">
        <f ca="1">INDEX(analyse!$F$81:$Q$269,($A21-1)*9+8,4)</f>
        <v>1.1074999999999999</v>
      </c>
      <c r="M21" s="5">
        <f ca="1">INDEX(analyse!$F$81:$Q$269,($A21-1)*9+2,8)</f>
        <v>0.14457500000000001</v>
      </c>
      <c r="N21" s="5">
        <f ca="1">INDEX(analyse!$F$81:$Q$269,($A21-1)*9+8,8)</f>
        <v>0.17395000000000002</v>
      </c>
      <c r="O21" s="5">
        <f ca="1">INDEX(analyse!$F$81:$Q$269,($A21-1)*9+2,11)</f>
        <v>0.21984999999999999</v>
      </c>
      <c r="P21" s="5">
        <f ca="1">INDEX(analyse!$F$81:$Q$269,($A21-1)*9+8,11)</f>
        <v>7.4325000000000002E-2</v>
      </c>
      <c r="Q21" s="6">
        <f t="shared" ca="1" si="0"/>
        <v>106.98427238429413</v>
      </c>
      <c r="R21" s="6">
        <f t="shared" ca="1" si="1"/>
        <v>119.06041711459901</v>
      </c>
      <c r="S21" s="6">
        <f t="shared" ca="1" si="2"/>
        <v>120.31817395815322</v>
      </c>
      <c r="T21" s="6">
        <f t="shared" ca="1" si="3"/>
        <v>33.80714123265863</v>
      </c>
      <c r="U21" s="6">
        <f t="shared" ca="1" si="4"/>
        <v>629.6876169093515</v>
      </c>
      <c r="V21" s="6">
        <f t="shared" ca="1" si="5"/>
        <v>306.71513751761194</v>
      </c>
      <c r="W21" s="6">
        <f t="shared" ca="1" si="6"/>
        <v>9.4228122586045959</v>
      </c>
      <c r="X21" s="6">
        <f t="shared" ca="1" si="7"/>
        <v>5.1618085279723891</v>
      </c>
    </row>
    <row r="22" spans="1:24" ht="14.95" thickBot="1" x14ac:dyDescent="0.3">
      <c r="A22" s="23">
        <v>21</v>
      </c>
      <c r="B22" s="24" t="s">
        <v>119</v>
      </c>
      <c r="C22" s="25">
        <v>36.200000000000003</v>
      </c>
      <c r="D22" s="25">
        <v>-18.78</v>
      </c>
      <c r="E22" s="26">
        <v>12778.307967999999</v>
      </c>
      <c r="F22" s="26">
        <v>1374825.8371520003</v>
      </c>
      <c r="G22" s="6">
        <f>Population!B23</f>
        <v>233326</v>
      </c>
      <c r="H22" s="6">
        <f>Population!C23</f>
        <v>370651</v>
      </c>
      <c r="I22" s="5">
        <f ca="1">INDEX(analyse!$R$81:$R$269,($A22-1)*9+2,1)</f>
        <v>114.132925</v>
      </c>
      <c r="J22" s="5">
        <f ca="1">INDEX(analyse!$R$81:$R$269,($A22-1)*9+8,1)</f>
        <v>121.235125</v>
      </c>
      <c r="K22" s="5">
        <f ca="1">INDEX(analyse!$F$81:$Q$269,($A22-1)*9+2,4)</f>
        <v>11.62255</v>
      </c>
      <c r="L22" s="5">
        <f ca="1">INDEX(analyse!$F$81:$Q$269,($A22-1)*9+8,4)</f>
        <v>11.825150000000001</v>
      </c>
      <c r="M22" s="5">
        <f ca="1">INDEX(analyse!$F$81:$Q$269,($A22-1)*9+2,8)</f>
        <v>5.9210000000000003</v>
      </c>
      <c r="N22" s="5">
        <f ca="1">INDEX(analyse!$F$81:$Q$269,($A22-1)*9+8,8)</f>
        <v>6.3527249999999995</v>
      </c>
      <c r="O22" s="5">
        <f ca="1">INDEX(analyse!$F$81:$Q$269,($A22-1)*9+2,11)</f>
        <v>4.2782999999999998</v>
      </c>
      <c r="P22" s="5">
        <f ca="1">INDEX(analyse!$F$81:$Q$269,($A22-1)*9+8,11)</f>
        <v>3.9935</v>
      </c>
      <c r="Q22" s="6">
        <f t="shared" ca="1" si="0"/>
        <v>106.2227442256474</v>
      </c>
      <c r="R22" s="6">
        <f t="shared" ca="1" si="1"/>
        <v>101.74316307522876</v>
      </c>
      <c r="S22" s="6">
        <f t="shared" ca="1" si="2"/>
        <v>107.29142036818104</v>
      </c>
      <c r="T22" s="6">
        <f t="shared" ca="1" si="3"/>
        <v>93.343150316714599</v>
      </c>
      <c r="U22" s="6">
        <f t="shared" ca="1" si="4"/>
        <v>489156.48063224845</v>
      </c>
      <c r="V22" s="6">
        <f t="shared" ca="1" si="5"/>
        <v>327087.00367731368</v>
      </c>
      <c r="W22" s="6">
        <f t="shared" ca="1" si="6"/>
        <v>25376.511833229044</v>
      </c>
      <c r="X22" s="6">
        <f t="shared" ca="1" si="7"/>
        <v>17139.370998594364</v>
      </c>
    </row>
    <row r="23" spans="1:24" x14ac:dyDescent="0.25">
      <c r="C23" s="4"/>
      <c r="D23" s="4"/>
      <c r="E23" s="6"/>
      <c r="F23" s="6"/>
      <c r="G23" s="31"/>
      <c r="H23" s="31"/>
      <c r="I23" s="5"/>
      <c r="J23" s="5"/>
      <c r="K23" s="5"/>
      <c r="L23" s="5"/>
      <c r="M23" s="5"/>
      <c r="N23" s="5"/>
      <c r="O23" s="5"/>
      <c r="P23" s="5"/>
      <c r="Q23" s="6"/>
      <c r="R23" s="6"/>
      <c r="S23" s="6"/>
      <c r="T23" s="6"/>
      <c r="U23" s="6"/>
      <c r="V23" s="6"/>
      <c r="W23" s="6"/>
      <c r="X23" s="6"/>
    </row>
    <row r="24" spans="1:24" x14ac:dyDescent="0.25">
      <c r="C24" s="4"/>
      <c r="D24" s="4"/>
      <c r="E24" s="6"/>
      <c r="F24" s="6"/>
      <c r="G24" s="6"/>
      <c r="H24" s="6"/>
      <c r="I24" s="5"/>
      <c r="J24" s="5"/>
      <c r="K24" s="5"/>
      <c r="L24" s="5"/>
      <c r="M24" s="5"/>
      <c r="N24" s="5"/>
      <c r="O24" s="5"/>
      <c r="P24" s="5"/>
      <c r="Q24" s="6"/>
      <c r="R24" s="6"/>
      <c r="S24" s="6"/>
      <c r="T24" s="6"/>
      <c r="U24" s="6"/>
      <c r="V24" s="6"/>
      <c r="W24" s="6"/>
      <c r="X24" s="6"/>
    </row>
    <row r="25" spans="1:24" x14ac:dyDescent="0.25">
      <c r="C25" s="4"/>
      <c r="D25" s="4"/>
      <c r="E25" s="6"/>
      <c r="F25" s="6"/>
      <c r="G25" s="6"/>
      <c r="H25" s="6"/>
      <c r="I25" s="5"/>
      <c r="J25" s="5"/>
      <c r="K25" s="5"/>
      <c r="L25" s="5"/>
      <c r="M25" s="5"/>
      <c r="N25" s="5"/>
      <c r="O25" s="5"/>
      <c r="P25" s="5"/>
      <c r="Q25" s="6"/>
      <c r="R25" s="6"/>
      <c r="S25" s="6"/>
      <c r="T25" s="6"/>
      <c r="U25" s="6"/>
      <c r="V25" s="6"/>
      <c r="W25" s="6"/>
      <c r="X25" s="6"/>
    </row>
    <row r="26" spans="1:24" x14ac:dyDescent="0.25">
      <c r="C26" s="4"/>
      <c r="D26" s="4"/>
      <c r="E26" s="6"/>
      <c r="F26" s="6"/>
      <c r="G26" s="6"/>
      <c r="H26" s="6"/>
      <c r="I26" s="5"/>
      <c r="J26" s="5"/>
      <c r="K26" s="5"/>
      <c r="L26" s="5"/>
      <c r="M26" s="5"/>
      <c r="N26" s="5"/>
      <c r="O26" s="5"/>
      <c r="P26" s="5"/>
      <c r="Q26" s="6"/>
      <c r="R26" s="6"/>
      <c r="S26" s="6"/>
      <c r="T26" s="6"/>
      <c r="U26" s="6"/>
      <c r="V26" s="6"/>
      <c r="W26" s="6"/>
      <c r="X26" s="6"/>
    </row>
    <row r="27" spans="1:24" x14ac:dyDescent="0.25">
      <c r="C27" s="4"/>
      <c r="D27" s="4"/>
      <c r="E27" s="6"/>
      <c r="F27" s="6"/>
      <c r="G27" s="6"/>
      <c r="H27" s="6"/>
      <c r="I27" s="5"/>
      <c r="J27" s="5"/>
      <c r="K27" s="5"/>
      <c r="L27" s="5"/>
      <c r="M27" s="5"/>
      <c r="N27" s="5"/>
      <c r="O27" s="5"/>
      <c r="P27" s="5"/>
      <c r="Q27" s="6"/>
      <c r="R27" s="6"/>
      <c r="S27" s="6"/>
      <c r="T27" s="6"/>
      <c r="U27" s="6"/>
      <c r="V27" s="6"/>
      <c r="W27" s="6"/>
      <c r="X27" s="6"/>
    </row>
    <row r="28" spans="1:24" x14ac:dyDescent="0.25">
      <c r="C28" s="4"/>
      <c r="D28" s="4"/>
      <c r="E28" s="6"/>
      <c r="F28" s="6"/>
      <c r="G28" s="6"/>
      <c r="H28" s="6"/>
      <c r="I28" s="5"/>
      <c r="J28" s="5"/>
      <c r="K28" s="5"/>
      <c r="L28" s="5"/>
      <c r="M28" s="5"/>
      <c r="N28" s="5"/>
      <c r="O28" s="5"/>
      <c r="P28" s="5"/>
      <c r="Q28" s="6"/>
      <c r="R28" s="6"/>
      <c r="S28" s="6"/>
      <c r="T28" s="6"/>
      <c r="U28" s="6"/>
      <c r="V28" s="6"/>
      <c r="W28" s="6"/>
      <c r="X28" s="6"/>
    </row>
    <row r="29" spans="1:24" x14ac:dyDescent="0.25">
      <c r="C29" s="4"/>
      <c r="D29" s="4"/>
      <c r="E29" s="6"/>
      <c r="F29" s="6"/>
      <c r="G29" s="6"/>
      <c r="H29" s="6"/>
      <c r="I29" s="5"/>
      <c r="J29" s="5"/>
      <c r="K29" s="5"/>
      <c r="L29" s="5"/>
      <c r="M29" s="5"/>
      <c r="N29" s="5"/>
      <c r="O29" s="5"/>
      <c r="P29" s="5"/>
      <c r="Q29" s="6"/>
      <c r="R29" s="6"/>
      <c r="S29" s="6"/>
      <c r="T29" s="6"/>
      <c r="U29" s="6"/>
      <c r="V29" s="6"/>
      <c r="W29" s="6"/>
      <c r="X29" s="6"/>
    </row>
    <row r="30" spans="1:24" x14ac:dyDescent="0.25">
      <c r="C30" s="4"/>
      <c r="D30" s="4"/>
      <c r="E30" s="6"/>
      <c r="F30" s="6"/>
      <c r="G30" s="6"/>
      <c r="H30" s="6"/>
      <c r="I30" s="5"/>
      <c r="J30" s="5"/>
      <c r="K30" s="5"/>
      <c r="L30" s="5"/>
      <c r="M30" s="5"/>
      <c r="N30" s="5"/>
      <c r="O30" s="5"/>
      <c r="P30" s="5"/>
      <c r="Q30" s="6"/>
      <c r="R30" s="6"/>
      <c r="S30" s="6"/>
      <c r="T30" s="6"/>
      <c r="U30" s="6"/>
      <c r="V30" s="6"/>
      <c r="W30" s="6"/>
      <c r="X30" s="6"/>
    </row>
    <row r="31" spans="1:24" x14ac:dyDescent="0.25">
      <c r="C31" s="4"/>
      <c r="D31" s="4"/>
      <c r="E31" s="6"/>
      <c r="F31" s="6"/>
      <c r="G31" s="6"/>
      <c r="H31" s="6"/>
      <c r="I31" s="5"/>
      <c r="J31" s="5"/>
      <c r="K31" s="5"/>
      <c r="L31" s="5"/>
      <c r="M31" s="5"/>
      <c r="N31" s="5"/>
      <c r="O31" s="5"/>
      <c r="P31" s="5"/>
      <c r="Q31" s="6"/>
      <c r="R31" s="6"/>
      <c r="S31" s="6"/>
      <c r="T31" s="6"/>
      <c r="U31" s="6"/>
      <c r="V31" s="6"/>
      <c r="W31" s="6"/>
      <c r="X31" s="6"/>
    </row>
    <row r="32" spans="1:24" x14ac:dyDescent="0.25">
      <c r="C32" s="4"/>
      <c r="D32" s="4"/>
      <c r="E32" s="6"/>
      <c r="F32" s="6"/>
      <c r="G32" s="6"/>
      <c r="H32" s="6"/>
      <c r="I32" s="5"/>
      <c r="J32" s="5"/>
      <c r="K32" s="5"/>
      <c r="L32" s="5"/>
      <c r="M32" s="5"/>
      <c r="N32" s="5"/>
      <c r="O32" s="5"/>
      <c r="P32" s="5"/>
      <c r="Q32" s="6"/>
      <c r="R32" s="6"/>
      <c r="S32" s="6"/>
      <c r="T32" s="6"/>
      <c r="U32" s="6"/>
      <c r="V32" s="6"/>
      <c r="W32" s="6"/>
      <c r="X32" s="6"/>
    </row>
    <row r="33" spans="3:24" x14ac:dyDescent="0.25">
      <c r="C33" s="4"/>
      <c r="D33" s="4"/>
      <c r="E33" s="6"/>
      <c r="F33" s="6"/>
      <c r="G33" s="6"/>
      <c r="H33" s="6"/>
      <c r="I33" s="5"/>
      <c r="J33" s="5"/>
      <c r="K33" s="5"/>
      <c r="L33" s="5"/>
      <c r="M33" s="5"/>
      <c r="N33" s="5"/>
      <c r="O33" s="5"/>
      <c r="P33" s="5"/>
      <c r="Q33" s="6"/>
      <c r="R33" s="6"/>
      <c r="S33" s="6"/>
      <c r="T33" s="6"/>
      <c r="U33" s="6"/>
      <c r="V33" s="6"/>
      <c r="W33" s="6"/>
      <c r="X33" s="6"/>
    </row>
    <row r="34" spans="3:24" x14ac:dyDescent="0.25">
      <c r="C34" s="4"/>
      <c r="D34" s="4"/>
      <c r="E34" s="6"/>
      <c r="F34" s="6"/>
      <c r="G34" s="6"/>
      <c r="H34" s="6"/>
      <c r="I34" s="5"/>
      <c r="J34" s="5"/>
      <c r="K34" s="5"/>
      <c r="L34" s="5"/>
      <c r="M34" s="5"/>
      <c r="N34" s="5"/>
      <c r="O34" s="5"/>
      <c r="P34" s="5"/>
      <c r="Q34" s="6"/>
      <c r="R34" s="6"/>
      <c r="S34" s="6"/>
      <c r="T34" s="6"/>
      <c r="U34" s="6"/>
      <c r="V34" s="6"/>
      <c r="W34" s="6"/>
      <c r="X34" s="6"/>
    </row>
    <row r="35" spans="3:24" x14ac:dyDescent="0.25">
      <c r="C35" s="4"/>
      <c r="D35" s="4"/>
      <c r="E35" s="6"/>
      <c r="F35" s="6"/>
      <c r="G35" s="6"/>
      <c r="H35" s="6"/>
      <c r="I35" s="5"/>
      <c r="J35" s="5"/>
      <c r="K35" s="5"/>
      <c r="L35" s="5"/>
      <c r="M35" s="5"/>
      <c r="N35" s="5"/>
      <c r="O35" s="5"/>
      <c r="P35" s="5"/>
      <c r="Q35" s="6"/>
      <c r="R35" s="6"/>
      <c r="S35" s="6"/>
      <c r="T35" s="6"/>
      <c r="U35" s="6"/>
      <c r="V35" s="6"/>
      <c r="W35" s="6"/>
      <c r="X35" s="6"/>
    </row>
    <row r="36" spans="3:24" x14ac:dyDescent="0.25">
      <c r="C36" s="4"/>
      <c r="D36" s="4"/>
      <c r="E36" s="6"/>
      <c r="F36" s="6"/>
      <c r="G36" s="6"/>
      <c r="H36" s="6"/>
      <c r="I36" s="5"/>
      <c r="J36" s="5"/>
      <c r="K36" s="5"/>
      <c r="L36" s="5"/>
      <c r="M36" s="5"/>
      <c r="N36" s="5"/>
      <c r="O36" s="5"/>
      <c r="P36" s="5"/>
      <c r="Q36" s="6"/>
      <c r="R36" s="6"/>
      <c r="S36" s="6"/>
      <c r="T36" s="6"/>
      <c r="U36" s="6"/>
      <c r="V36" s="6"/>
      <c r="W36" s="6"/>
      <c r="X36" s="6"/>
    </row>
    <row r="37" spans="3:24" x14ac:dyDescent="0.25">
      <c r="C37" s="4"/>
      <c r="D37" s="4"/>
      <c r="E37" s="6"/>
      <c r="F37" s="6"/>
      <c r="G37" s="6"/>
      <c r="H37" s="6"/>
      <c r="I37" s="5"/>
      <c r="J37" s="5"/>
      <c r="K37" s="5"/>
      <c r="L37" s="5"/>
      <c r="M37" s="5"/>
      <c r="N37" s="5"/>
      <c r="O37" s="5"/>
      <c r="P37" s="5"/>
      <c r="Q37" s="6"/>
      <c r="R37" s="6"/>
      <c r="S37" s="6"/>
      <c r="T37" s="6"/>
      <c r="U37" s="6"/>
      <c r="V37" s="6"/>
      <c r="W37" s="6"/>
      <c r="X37" s="6"/>
    </row>
    <row r="38" spans="3:24" x14ac:dyDescent="0.25">
      <c r="C38" s="4"/>
      <c r="D38" s="4"/>
      <c r="E38" s="6"/>
      <c r="F38" s="6"/>
      <c r="G38" s="6"/>
      <c r="H38" s="6"/>
      <c r="I38" s="5"/>
      <c r="J38" s="5"/>
      <c r="K38" s="5"/>
      <c r="L38" s="5"/>
      <c r="M38" s="5"/>
      <c r="N38" s="5"/>
      <c r="O38" s="5"/>
      <c r="P38" s="5"/>
      <c r="Q38" s="6"/>
      <c r="R38" s="6"/>
      <c r="S38" s="6"/>
      <c r="T38" s="6"/>
      <c r="U38" s="6"/>
      <c r="V38" s="6"/>
      <c r="W38" s="6"/>
      <c r="X38" s="6"/>
    </row>
    <row r="39" spans="3:24" x14ac:dyDescent="0.25">
      <c r="C39" s="4"/>
      <c r="D39" s="4"/>
      <c r="E39" s="6"/>
      <c r="F39" s="6"/>
      <c r="G39" s="6"/>
      <c r="H39" s="6"/>
      <c r="I39" s="5"/>
      <c r="J39" s="5"/>
      <c r="K39" s="5"/>
      <c r="L39" s="5"/>
      <c r="M39" s="5"/>
      <c r="N39" s="5"/>
      <c r="O39" s="5"/>
      <c r="P39" s="5"/>
      <c r="Q39" s="6"/>
      <c r="R39" s="6"/>
      <c r="S39" s="6"/>
      <c r="T39" s="6"/>
      <c r="U39" s="6"/>
      <c r="V39" s="6"/>
      <c r="W39" s="6"/>
      <c r="X39" s="6"/>
    </row>
    <row r="40" spans="3:24" x14ac:dyDescent="0.25">
      <c r="C40" s="4"/>
      <c r="D40" s="4"/>
      <c r="E40" s="6"/>
      <c r="F40" s="6"/>
      <c r="G40" s="6"/>
      <c r="H40" s="6"/>
      <c r="I40" s="5"/>
      <c r="J40" s="5"/>
      <c r="K40" s="5"/>
      <c r="L40" s="5"/>
      <c r="M40" s="5"/>
      <c r="N40" s="5"/>
      <c r="O40" s="5"/>
      <c r="P40" s="5"/>
      <c r="Q40" s="6"/>
      <c r="R40" s="6"/>
      <c r="S40" s="6"/>
      <c r="T40" s="6"/>
      <c r="U40" s="6"/>
      <c r="V40" s="6"/>
      <c r="W40" s="6"/>
      <c r="X40" s="6"/>
    </row>
    <row r="41" spans="3:24" x14ac:dyDescent="0.25">
      <c r="C41" s="4"/>
      <c r="D41" s="4"/>
      <c r="E41" s="6"/>
      <c r="F41" s="6"/>
      <c r="G41" s="6"/>
      <c r="H41" s="6"/>
      <c r="I41" s="5"/>
      <c r="J41" s="5"/>
      <c r="K41" s="5"/>
      <c r="L41" s="5"/>
      <c r="M41" s="5"/>
      <c r="N41" s="5"/>
      <c r="O41" s="5"/>
      <c r="P41" s="5"/>
      <c r="Q41" s="6"/>
      <c r="R41" s="6"/>
      <c r="S41" s="6"/>
      <c r="T41" s="6"/>
      <c r="U41" s="6"/>
      <c r="V41" s="6"/>
      <c r="W41" s="6"/>
      <c r="X41" s="6"/>
    </row>
    <row r="42" spans="3:24" x14ac:dyDescent="0.25">
      <c r="C42" s="4"/>
      <c r="D42" s="4"/>
      <c r="E42" s="6"/>
      <c r="F42" s="6"/>
      <c r="G42" s="6"/>
      <c r="H42" s="6"/>
      <c r="I42" s="5"/>
      <c r="J42" s="5"/>
      <c r="K42" s="5"/>
      <c r="L42" s="5"/>
      <c r="M42" s="5"/>
      <c r="N42" s="5"/>
      <c r="O42" s="5"/>
      <c r="P42" s="5"/>
      <c r="Q42" s="6"/>
      <c r="R42" s="6"/>
      <c r="S42" s="6"/>
      <c r="T42" s="6"/>
      <c r="U42" s="6"/>
      <c r="V42" s="6"/>
      <c r="W42" s="6"/>
      <c r="X42" s="6"/>
    </row>
    <row r="43" spans="3:24" x14ac:dyDescent="0.25">
      <c r="C43" s="4"/>
      <c r="D43" s="4"/>
      <c r="E43" s="6"/>
      <c r="F43" s="6"/>
      <c r="G43" s="6"/>
      <c r="H43" s="6"/>
      <c r="I43" s="5"/>
      <c r="J43" s="5"/>
      <c r="K43" s="5"/>
      <c r="L43" s="5"/>
      <c r="M43" s="5"/>
      <c r="N43" s="5"/>
      <c r="O43" s="5"/>
      <c r="P43" s="5"/>
      <c r="Q43" s="6"/>
      <c r="R43" s="6"/>
      <c r="S43" s="6"/>
      <c r="T43" s="6"/>
      <c r="U43" s="6"/>
      <c r="V43" s="6"/>
      <c r="W43" s="6"/>
      <c r="X43" s="6"/>
    </row>
    <row r="44" spans="3:24" x14ac:dyDescent="0.25">
      <c r="C44" s="4"/>
      <c r="D44" s="4"/>
      <c r="E44" s="6"/>
      <c r="F44" s="6"/>
      <c r="G44" s="6"/>
      <c r="H44" s="6"/>
      <c r="I44" s="5"/>
      <c r="J44" s="5"/>
      <c r="K44" s="5"/>
      <c r="L44" s="5"/>
      <c r="M44" s="5"/>
      <c r="N44" s="5"/>
      <c r="O44" s="5"/>
      <c r="P44" s="5"/>
      <c r="Q44" s="6"/>
      <c r="R44" s="6"/>
      <c r="S44" s="6"/>
      <c r="T44" s="6"/>
      <c r="U44" s="6"/>
      <c r="V44" s="6"/>
      <c r="W44" s="6"/>
      <c r="X44" s="6"/>
    </row>
    <row r="45" spans="3:24" x14ac:dyDescent="0.25">
      <c r="C45" s="4"/>
      <c r="D45" s="4"/>
      <c r="E45" s="6"/>
      <c r="F45" s="6"/>
      <c r="G45" s="6"/>
      <c r="H45" s="6"/>
      <c r="I45" s="5"/>
      <c r="J45" s="5"/>
      <c r="K45" s="5"/>
      <c r="L45" s="5"/>
      <c r="M45" s="5"/>
      <c r="N45" s="5"/>
      <c r="O45" s="5"/>
      <c r="P45" s="5"/>
      <c r="Q45" s="6"/>
      <c r="R45" s="6"/>
      <c r="S45" s="6"/>
      <c r="T45" s="6"/>
      <c r="U45" s="6"/>
      <c r="V45" s="6"/>
      <c r="W45" s="6"/>
      <c r="X45" s="6"/>
    </row>
    <row r="46" spans="3:24" x14ac:dyDescent="0.25">
      <c r="C46" s="4"/>
      <c r="D46" s="4"/>
      <c r="E46" s="6"/>
      <c r="F46" s="6"/>
      <c r="G46" s="6"/>
      <c r="H46" s="6"/>
      <c r="I46" s="5"/>
      <c r="J46" s="5"/>
      <c r="K46" s="5"/>
      <c r="L46" s="5"/>
      <c r="M46" s="5"/>
      <c r="N46" s="5"/>
      <c r="O46" s="5"/>
      <c r="P46" s="5"/>
      <c r="Q46" s="6"/>
      <c r="R46" s="6"/>
      <c r="S46" s="6"/>
      <c r="T46" s="6"/>
      <c r="U46" s="6"/>
      <c r="V46" s="6"/>
      <c r="W46" s="6"/>
      <c r="X46" s="6"/>
    </row>
    <row r="47" spans="3:24" x14ac:dyDescent="0.25">
      <c r="C47" s="4"/>
      <c r="D47" s="4"/>
      <c r="E47" s="6"/>
      <c r="F47" s="6"/>
      <c r="G47" s="6"/>
      <c r="H47" s="6"/>
      <c r="I47" s="5"/>
      <c r="J47" s="5"/>
      <c r="K47" s="5"/>
      <c r="L47" s="5"/>
      <c r="M47" s="5"/>
      <c r="N47" s="5"/>
      <c r="O47" s="5"/>
      <c r="P47" s="5"/>
      <c r="Q47" s="6"/>
      <c r="R47" s="6"/>
      <c r="S47" s="6"/>
      <c r="T47" s="6"/>
      <c r="U47" s="6"/>
      <c r="V47" s="6"/>
      <c r="W47" s="6"/>
      <c r="X47" s="6"/>
    </row>
    <row r="48" spans="3:24" x14ac:dyDescent="0.25">
      <c r="C48" s="4"/>
      <c r="D48" s="4"/>
      <c r="E48" s="6"/>
      <c r="F48" s="6"/>
      <c r="G48" s="6"/>
      <c r="H48" s="6"/>
      <c r="I48" s="5"/>
      <c r="J48" s="5"/>
      <c r="K48" s="5"/>
      <c r="L48" s="5"/>
      <c r="M48" s="5"/>
      <c r="N48" s="5"/>
      <c r="O48" s="5"/>
      <c r="P48" s="5"/>
      <c r="Q48" s="6"/>
      <c r="R48" s="6"/>
      <c r="S48" s="6"/>
      <c r="T48" s="6"/>
      <c r="U48" s="6"/>
      <c r="V48" s="6"/>
      <c r="W48" s="6"/>
      <c r="X48" s="6"/>
    </row>
    <row r="49" spans="3:24" x14ac:dyDescent="0.25">
      <c r="C49" s="4"/>
      <c r="D49" s="4"/>
      <c r="E49" s="6"/>
      <c r="F49" s="6"/>
      <c r="G49" s="6"/>
      <c r="H49" s="6"/>
      <c r="I49" s="5"/>
      <c r="J49" s="5"/>
      <c r="K49" s="5"/>
      <c r="L49" s="5"/>
      <c r="M49" s="5"/>
      <c r="N49" s="5"/>
      <c r="O49" s="5"/>
      <c r="P49" s="5"/>
      <c r="Q49" s="6"/>
      <c r="R49" s="6"/>
      <c r="S49" s="6"/>
      <c r="T49" s="6"/>
      <c r="U49" s="6"/>
      <c r="V49" s="6"/>
      <c r="W49" s="6"/>
      <c r="X49" s="6"/>
    </row>
    <row r="50" spans="3:24" x14ac:dyDescent="0.25">
      <c r="C50" s="4"/>
      <c r="D50" s="4"/>
      <c r="E50" s="6"/>
      <c r="F50" s="6"/>
      <c r="G50" s="6"/>
      <c r="H50" s="6"/>
      <c r="I50" s="5"/>
      <c r="J50" s="5"/>
      <c r="K50" s="5"/>
      <c r="L50" s="5"/>
      <c r="M50" s="5"/>
      <c r="N50" s="5"/>
      <c r="O50" s="5"/>
      <c r="P50" s="5"/>
      <c r="Q50" s="6"/>
      <c r="R50" s="6"/>
      <c r="S50" s="6"/>
      <c r="T50" s="6"/>
      <c r="U50" s="6"/>
      <c r="V50" s="6"/>
      <c r="W50" s="6"/>
      <c r="X50" s="6"/>
    </row>
    <row r="51" spans="3:24" x14ac:dyDescent="0.25">
      <c r="C51" s="4"/>
      <c r="D51" s="4"/>
      <c r="E51" s="6"/>
      <c r="F51" s="6"/>
      <c r="G51" s="6"/>
      <c r="H51" s="6"/>
      <c r="I51" s="5"/>
      <c r="J51" s="5"/>
      <c r="K51" s="5"/>
      <c r="L51" s="5"/>
      <c r="M51" s="5"/>
      <c r="N51" s="5"/>
      <c r="O51" s="5"/>
      <c r="P51" s="5"/>
      <c r="Q51" s="6"/>
      <c r="R51" s="6"/>
      <c r="S51" s="6"/>
      <c r="T51" s="6"/>
      <c r="U51" s="6"/>
      <c r="V51" s="6"/>
      <c r="W51" s="6"/>
      <c r="X51" s="6"/>
    </row>
    <row r="52" spans="3:24" x14ac:dyDescent="0.25">
      <c r="C52" s="4"/>
      <c r="D52" s="4"/>
      <c r="E52" s="6"/>
      <c r="F52" s="6"/>
      <c r="G52" s="6"/>
      <c r="H52" s="6"/>
      <c r="I52" s="5"/>
      <c r="J52" s="5"/>
      <c r="K52" s="5"/>
      <c r="L52" s="5"/>
      <c r="M52" s="5"/>
      <c r="N52" s="5"/>
      <c r="O52" s="5"/>
      <c r="P52" s="5"/>
      <c r="Q52" s="6"/>
      <c r="R52" s="6"/>
      <c r="S52" s="6"/>
      <c r="T52" s="6"/>
      <c r="U52" s="6"/>
      <c r="V52" s="6"/>
      <c r="W52" s="6"/>
      <c r="X52" s="6"/>
    </row>
    <row r="53" spans="3:24" x14ac:dyDescent="0.25">
      <c r="C53" s="4"/>
      <c r="D53" s="4"/>
      <c r="E53" s="6"/>
      <c r="F53" s="6"/>
      <c r="G53" s="6"/>
      <c r="H53" s="6"/>
      <c r="I53" s="5"/>
      <c r="J53" s="5"/>
      <c r="K53" s="5"/>
      <c r="L53" s="5"/>
      <c r="M53" s="5"/>
      <c r="N53" s="5"/>
      <c r="O53" s="5"/>
      <c r="P53" s="5"/>
      <c r="Q53" s="6"/>
      <c r="R53" s="6"/>
      <c r="S53" s="6"/>
      <c r="T53" s="6"/>
      <c r="U53" s="6"/>
      <c r="V53" s="6"/>
      <c r="W53" s="6"/>
      <c r="X53" s="6"/>
    </row>
    <row r="54" spans="3:24" x14ac:dyDescent="0.25">
      <c r="C54" s="4"/>
      <c r="D54" s="4"/>
      <c r="E54" s="6"/>
      <c r="F54" s="6"/>
      <c r="G54" s="6"/>
      <c r="H54" s="6"/>
      <c r="I54" s="5"/>
      <c r="J54" s="5"/>
      <c r="K54" s="5"/>
      <c r="L54" s="5"/>
      <c r="M54" s="5"/>
      <c r="N54" s="5"/>
      <c r="O54" s="5"/>
      <c r="P54" s="5"/>
      <c r="Q54" s="6"/>
      <c r="R54" s="6"/>
      <c r="S54" s="6"/>
      <c r="T54" s="6"/>
      <c r="U54" s="6"/>
      <c r="V54" s="6"/>
      <c r="W54" s="6"/>
      <c r="X54" s="6"/>
    </row>
    <row r="55" spans="3:24" x14ac:dyDescent="0.25">
      <c r="C55" s="4"/>
      <c r="D55" s="4"/>
      <c r="E55" s="6"/>
      <c r="F55" s="6"/>
      <c r="G55" s="6"/>
      <c r="H55" s="6"/>
      <c r="I55" s="5"/>
      <c r="J55" s="5"/>
      <c r="K55" s="5"/>
      <c r="L55" s="5"/>
      <c r="M55" s="5"/>
      <c r="N55" s="5"/>
      <c r="O55" s="5"/>
      <c r="P55" s="5"/>
      <c r="Q55" s="6"/>
      <c r="R55" s="6"/>
      <c r="S55" s="6"/>
      <c r="T55" s="6"/>
      <c r="U55" s="6"/>
      <c r="V55" s="6"/>
      <c r="W55" s="6"/>
      <c r="X55" s="6"/>
    </row>
    <row r="56" spans="3:24" x14ac:dyDescent="0.25">
      <c r="C56" s="4"/>
      <c r="D56" s="4"/>
      <c r="E56" s="6"/>
      <c r="F56" s="6"/>
      <c r="G56" s="6"/>
      <c r="H56" s="6"/>
      <c r="I56" s="5"/>
      <c r="J56" s="5"/>
      <c r="K56" s="5"/>
      <c r="L56" s="5"/>
      <c r="M56" s="5"/>
      <c r="N56" s="5"/>
      <c r="O56" s="5"/>
      <c r="P56" s="5"/>
      <c r="Q56" s="6"/>
      <c r="R56" s="6"/>
      <c r="S56" s="6"/>
      <c r="T56" s="6"/>
      <c r="U56" s="6"/>
      <c r="V56" s="6"/>
      <c r="W56" s="6"/>
      <c r="X56" s="6"/>
    </row>
    <row r="57" spans="3:24" x14ac:dyDescent="0.25">
      <c r="C57" s="4"/>
      <c r="D57" s="4"/>
      <c r="E57" s="6"/>
      <c r="F57" s="6"/>
      <c r="G57" s="6"/>
      <c r="H57" s="6"/>
      <c r="I57" s="5"/>
      <c r="J57" s="5"/>
      <c r="K57" s="5"/>
      <c r="L57" s="5"/>
      <c r="M57" s="5"/>
      <c r="N57" s="5"/>
      <c r="O57" s="5"/>
      <c r="P57" s="5"/>
      <c r="Q57" s="6"/>
      <c r="R57" s="6"/>
      <c r="S57" s="6"/>
      <c r="T57" s="6"/>
      <c r="U57" s="6"/>
      <c r="V57" s="6"/>
      <c r="W57" s="6"/>
      <c r="X57" s="6"/>
    </row>
    <row r="58" spans="3:24" x14ac:dyDescent="0.25">
      <c r="C58" s="4"/>
      <c r="D58" s="4"/>
      <c r="E58" s="6"/>
      <c r="F58" s="6"/>
      <c r="G58" s="6"/>
      <c r="H58" s="6"/>
      <c r="I58" s="5"/>
      <c r="J58" s="5"/>
      <c r="K58" s="5"/>
      <c r="L58" s="5"/>
      <c r="M58" s="5"/>
      <c r="N58" s="5"/>
      <c r="O58" s="5"/>
      <c r="P58" s="5"/>
      <c r="Q58" s="6"/>
      <c r="R58" s="6"/>
      <c r="S58" s="6"/>
      <c r="T58" s="6"/>
      <c r="U58" s="6"/>
      <c r="V58" s="6"/>
      <c r="W58" s="6"/>
      <c r="X58" s="6"/>
    </row>
    <row r="59" spans="3:24" x14ac:dyDescent="0.25">
      <c r="C59" s="4"/>
      <c r="D59" s="4"/>
      <c r="E59" s="6"/>
      <c r="F59" s="6"/>
      <c r="G59" s="6"/>
      <c r="H59" s="6"/>
      <c r="I59" s="5"/>
      <c r="J59" s="5"/>
      <c r="K59" s="5"/>
      <c r="L59" s="5"/>
      <c r="M59" s="5"/>
      <c r="N59" s="5"/>
      <c r="O59" s="5"/>
      <c r="P59" s="5"/>
      <c r="Q59" s="6"/>
      <c r="R59" s="6"/>
      <c r="S59" s="6"/>
      <c r="T59" s="6"/>
      <c r="U59" s="6"/>
      <c r="V59" s="6"/>
      <c r="W59" s="6"/>
      <c r="X59" s="6"/>
    </row>
    <row r="60" spans="3:24" x14ac:dyDescent="0.25">
      <c r="C60" s="4"/>
      <c r="D60" s="4"/>
      <c r="E60" s="6"/>
      <c r="F60" s="6"/>
      <c r="G60" s="6"/>
      <c r="H60" s="6"/>
      <c r="I60" s="5"/>
      <c r="J60" s="5"/>
      <c r="K60" s="5"/>
      <c r="L60" s="5"/>
      <c r="M60" s="5"/>
      <c r="N60" s="5"/>
      <c r="O60" s="5"/>
      <c r="P60" s="5"/>
      <c r="Q60" s="6"/>
      <c r="R60" s="6"/>
      <c r="S60" s="6"/>
      <c r="T60" s="6"/>
      <c r="U60" s="6"/>
      <c r="V60" s="6"/>
      <c r="W60" s="6"/>
      <c r="X60" s="6"/>
    </row>
    <row r="61" spans="3:24" x14ac:dyDescent="0.25">
      <c r="C61" s="4"/>
      <c r="D61" s="4"/>
      <c r="E61" s="6"/>
      <c r="F61" s="6"/>
      <c r="G61" s="6"/>
      <c r="H61" s="6"/>
      <c r="I61" s="5"/>
      <c r="J61" s="5"/>
      <c r="K61" s="5"/>
      <c r="L61" s="5"/>
      <c r="M61" s="5"/>
      <c r="N61" s="5"/>
      <c r="O61" s="5"/>
      <c r="P61" s="5"/>
      <c r="Q61" s="6"/>
      <c r="R61" s="6"/>
      <c r="S61" s="6"/>
      <c r="T61" s="6"/>
      <c r="U61" s="6"/>
      <c r="V61" s="6"/>
      <c r="W61" s="6"/>
      <c r="X61" s="6"/>
    </row>
    <row r="62" spans="3:24" x14ac:dyDescent="0.25">
      <c r="C62" s="4"/>
      <c r="D62" s="4"/>
      <c r="E62" s="6"/>
      <c r="F62" s="6"/>
      <c r="G62" s="6"/>
      <c r="H62" s="6"/>
      <c r="I62" s="5"/>
      <c r="J62" s="5"/>
      <c r="K62" s="5"/>
      <c r="L62" s="5"/>
      <c r="M62" s="5"/>
      <c r="N62" s="5"/>
      <c r="O62" s="5"/>
      <c r="P62" s="5"/>
      <c r="Q62" s="6"/>
      <c r="R62" s="6"/>
      <c r="S62" s="6"/>
      <c r="T62" s="6"/>
      <c r="U62" s="6"/>
      <c r="V62" s="6"/>
      <c r="W62" s="6"/>
      <c r="X62" s="6"/>
    </row>
    <row r="63" spans="3:24" x14ac:dyDescent="0.25">
      <c r="C63" s="4"/>
      <c r="D63" s="4"/>
      <c r="E63" s="6"/>
      <c r="F63" s="6"/>
      <c r="G63" s="6"/>
      <c r="H63" s="6"/>
      <c r="I63" s="4"/>
      <c r="J63" s="4"/>
      <c r="K63" s="4"/>
      <c r="L63" s="4"/>
      <c r="M63" s="4"/>
      <c r="N63" s="4"/>
      <c r="O63" s="4"/>
      <c r="P63" s="4"/>
      <c r="Q63" s="6"/>
      <c r="R63" s="6"/>
      <c r="S63" s="6"/>
      <c r="T63" s="6"/>
    </row>
  </sheetData>
  <conditionalFormatting sqref="U1:X1">
    <cfRule type="cellIs" dxfId="1" priority="1" operator="lessThan">
      <formula>500</formula>
    </cfRule>
    <cfRule type="cellIs" dxfId="0" priority="2" operator="lessThan">
      <formula>1000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4"/>
  <sheetViews>
    <sheetView workbookViewId="0">
      <selection activeCell="D71" sqref="D71"/>
    </sheetView>
  </sheetViews>
  <sheetFormatPr defaultRowHeight="14.3" x14ac:dyDescent="0.25"/>
  <sheetData>
    <row r="1" spans="1:17" ht="19.05" x14ac:dyDescent="0.35">
      <c r="A1" s="10" t="s">
        <v>61</v>
      </c>
    </row>
    <row r="2" spans="1:17" x14ac:dyDescent="0.25">
      <c r="A2" s="1" t="s">
        <v>34</v>
      </c>
      <c r="B2" s="1"/>
      <c r="C2" s="1" t="s">
        <v>54</v>
      </c>
      <c r="D2" s="1"/>
      <c r="E2" s="1"/>
      <c r="O2" s="1" t="s">
        <v>34</v>
      </c>
      <c r="P2" s="1"/>
      <c r="Q2" s="1"/>
    </row>
    <row r="34" spans="1:17" x14ac:dyDescent="0.25">
      <c r="A34" s="1" t="s">
        <v>83</v>
      </c>
      <c r="C34" s="1" t="s">
        <v>54</v>
      </c>
      <c r="O34" s="1" t="s">
        <v>35</v>
      </c>
      <c r="Q34"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L317"/>
  <sheetViews>
    <sheetView workbookViewId="0">
      <pane xSplit="3" ySplit="13" topLeftCell="D14" activePane="bottomRight" state="frozen"/>
      <selection pane="topRight" activeCell="D1" sqref="D1"/>
      <selection pane="bottomLeft" activeCell="A14" sqref="A14"/>
      <selection pane="bottomRight" activeCell="D6" sqref="D6"/>
    </sheetView>
  </sheetViews>
  <sheetFormatPr defaultColWidth="12.625" defaultRowHeight="14.3" x14ac:dyDescent="0.25"/>
  <cols>
    <col min="1" max="1" width="14.875" customWidth="1"/>
  </cols>
  <sheetData>
    <row r="1" spans="1:64" x14ac:dyDescent="0.25">
      <c r="A1" s="14" t="str">
        <f>IF(analyse!O1=1,"discharge_rcp26",IF(analyse!O1=2,"discharge_rcp45","discharge_rcp60"))</f>
        <v>discharge_rcp60</v>
      </c>
      <c r="B1" s="1" t="s">
        <v>7</v>
      </c>
      <c r="C1" s="1" t="str">
        <f t="shared" ref="B1:P8" ca="1" si="0">INDIRECT($A$1&amp;"!"&amp;ADDRESS(ROW(),COLUMN()))</f>
        <v>RPC6.0</v>
      </c>
      <c r="R1" s="1" t="s">
        <v>8</v>
      </c>
      <c r="AH1" s="1" t="s">
        <v>9</v>
      </c>
      <c r="AX1" s="1" t="s">
        <v>10</v>
      </c>
    </row>
    <row r="2" spans="1:64" x14ac:dyDescent="0.25">
      <c r="B2" s="1"/>
      <c r="C2" s="1"/>
      <c r="R2" s="1"/>
      <c r="AH2" s="1"/>
    </row>
    <row r="3" spans="1:64" x14ac:dyDescent="0.25">
      <c r="B3" t="str">
        <f t="shared" ca="1" si="0"/>
        <v>Discharge result for each zone at stations [km3 per month] - GFDL-ESM2M</v>
      </c>
      <c r="C3" s="1"/>
      <c r="D3">
        <v>1</v>
      </c>
      <c r="E3">
        <v>2</v>
      </c>
      <c r="F3">
        <v>3</v>
      </c>
      <c r="G3">
        <v>4</v>
      </c>
      <c r="H3">
        <v>5</v>
      </c>
      <c r="I3">
        <v>6</v>
      </c>
      <c r="J3">
        <v>7</v>
      </c>
      <c r="K3">
        <v>8</v>
      </c>
      <c r="L3">
        <v>9</v>
      </c>
      <c r="M3">
        <v>10</v>
      </c>
      <c r="N3">
        <v>11</v>
      </c>
      <c r="O3">
        <v>12</v>
      </c>
      <c r="P3" t="s">
        <v>13</v>
      </c>
      <c r="R3" t="str">
        <f ca="1">B3</f>
        <v>Discharge result for each zone at stations [km3 per month] - GFDL-ESM2M</v>
      </c>
      <c r="S3" s="1"/>
      <c r="T3">
        <v>1</v>
      </c>
      <c r="U3">
        <v>2</v>
      </c>
      <c r="V3">
        <v>3</v>
      </c>
      <c r="W3">
        <v>4</v>
      </c>
      <c r="X3">
        <v>5</v>
      </c>
      <c r="Y3">
        <v>6</v>
      </c>
      <c r="Z3">
        <v>7</v>
      </c>
      <c r="AA3">
        <v>8</v>
      </c>
      <c r="AB3">
        <v>9</v>
      </c>
      <c r="AC3">
        <v>10</v>
      </c>
      <c r="AD3">
        <v>11</v>
      </c>
      <c r="AE3">
        <v>12</v>
      </c>
      <c r="AF3" t="s">
        <v>13</v>
      </c>
      <c r="AH3" t="str">
        <f ca="1">B3</f>
        <v>Discharge result for each zone at stations [km3 per month] - GFDL-ESM2M</v>
      </c>
      <c r="AI3" s="1"/>
      <c r="AJ3">
        <v>1</v>
      </c>
      <c r="AK3">
        <v>2</v>
      </c>
      <c r="AL3">
        <v>3</v>
      </c>
      <c r="AM3">
        <v>4</v>
      </c>
      <c r="AN3">
        <v>5</v>
      </c>
      <c r="AO3">
        <v>6</v>
      </c>
      <c r="AP3">
        <v>7</v>
      </c>
      <c r="AQ3">
        <v>8</v>
      </c>
      <c r="AR3">
        <v>9</v>
      </c>
      <c r="AS3">
        <v>10</v>
      </c>
      <c r="AT3">
        <v>11</v>
      </c>
      <c r="AU3">
        <v>12</v>
      </c>
      <c r="AV3" t="s">
        <v>13</v>
      </c>
      <c r="AX3" t="str">
        <f ca="1">B3</f>
        <v>Discharge result for each zone at stations [km3 per month] - GFDL-ESM2M</v>
      </c>
      <c r="AY3" s="1"/>
      <c r="AZ3">
        <v>1</v>
      </c>
      <c r="BA3">
        <v>2</v>
      </c>
      <c r="BB3">
        <v>3</v>
      </c>
      <c r="BC3">
        <v>4</v>
      </c>
      <c r="BD3">
        <v>5</v>
      </c>
      <c r="BE3">
        <v>6</v>
      </c>
      <c r="BF3">
        <v>7</v>
      </c>
      <c r="BG3">
        <v>8</v>
      </c>
      <c r="BH3">
        <v>9</v>
      </c>
      <c r="BI3">
        <v>10</v>
      </c>
      <c r="BJ3">
        <v>11</v>
      </c>
      <c r="BK3">
        <v>12</v>
      </c>
      <c r="BL3" t="s">
        <v>13</v>
      </c>
    </row>
    <row r="4" spans="1:64" x14ac:dyDescent="0.25">
      <c r="A4">
        <v>1</v>
      </c>
      <c r="B4" s="2" t="s">
        <v>12</v>
      </c>
      <c r="C4" t="s">
        <v>2</v>
      </c>
      <c r="D4" s="5">
        <f t="shared" ca="1" si="0"/>
        <v>13.619199999999999</v>
      </c>
      <c r="E4" s="5">
        <f t="shared" ca="1" si="0"/>
        <v>16.363600000000002</v>
      </c>
      <c r="F4" s="5">
        <f t="shared" ca="1" si="0"/>
        <v>18.6601</v>
      </c>
      <c r="G4" s="5">
        <f t="shared" ca="1" si="0"/>
        <v>10.8033</v>
      </c>
      <c r="H4" s="5">
        <f t="shared" ca="1" si="0"/>
        <v>8.1565999999999992</v>
      </c>
      <c r="I4" s="5">
        <f t="shared" ca="1" si="0"/>
        <v>7.0255999999999998</v>
      </c>
      <c r="J4" s="5">
        <f t="shared" ca="1" si="0"/>
        <v>6.7126000000000001</v>
      </c>
      <c r="K4" s="5">
        <f t="shared" ca="1" si="0"/>
        <v>6.0747</v>
      </c>
      <c r="L4" s="5">
        <f t="shared" ca="1" si="0"/>
        <v>5.2588999999999997</v>
      </c>
      <c r="M4" s="5">
        <f t="shared" ca="1" si="0"/>
        <v>4.7317</v>
      </c>
      <c r="N4" s="5">
        <f t="shared" ca="1" si="0"/>
        <v>4.4812000000000003</v>
      </c>
      <c r="O4" s="5">
        <f t="shared" ca="1" si="0"/>
        <v>6.4901999999999997</v>
      </c>
      <c r="P4" s="5">
        <f t="shared" ca="1" si="0"/>
        <v>108.37769999999999</v>
      </c>
      <c r="R4" s="2" t="s">
        <v>12</v>
      </c>
      <c r="S4" t="s">
        <v>2</v>
      </c>
      <c r="T4" s="5">
        <f t="shared" ref="T4:AF8" ca="1" si="1">INDIRECT($A$1&amp;"!"&amp;ADDRESS(ROW(),COLUMN()))</f>
        <v>16.394500000000001</v>
      </c>
      <c r="U4" s="5">
        <f t="shared" ca="1" si="1"/>
        <v>18.180099999999999</v>
      </c>
      <c r="V4" s="5">
        <f t="shared" ca="1" si="1"/>
        <v>17.739100000000001</v>
      </c>
      <c r="W4" s="5">
        <f t="shared" ca="1" si="1"/>
        <v>12.936999999999999</v>
      </c>
      <c r="X4" s="5">
        <f t="shared" ca="1" si="1"/>
        <v>9.9669000000000008</v>
      </c>
      <c r="Y4" s="5">
        <f t="shared" ca="1" si="1"/>
        <v>8.4460999999999995</v>
      </c>
      <c r="Z4" s="5">
        <f t="shared" ca="1" si="1"/>
        <v>7.9291</v>
      </c>
      <c r="AA4" s="5">
        <f t="shared" ca="1" si="1"/>
        <v>6.9691999999999998</v>
      </c>
      <c r="AB4" s="5">
        <f t="shared" ca="1" si="1"/>
        <v>5.8503999999999996</v>
      </c>
      <c r="AC4" s="5">
        <f t="shared" ca="1" si="1"/>
        <v>5.1441999999999997</v>
      </c>
      <c r="AD4" s="5">
        <f t="shared" ca="1" si="1"/>
        <v>4.8723000000000001</v>
      </c>
      <c r="AE4" s="5">
        <f t="shared" ca="1" si="1"/>
        <v>13.3383</v>
      </c>
      <c r="AF4" s="5">
        <f t="shared" ca="1" si="1"/>
        <v>127.7672</v>
      </c>
      <c r="AH4" s="2" t="s">
        <v>12</v>
      </c>
      <c r="AI4" t="s">
        <v>2</v>
      </c>
      <c r="AJ4" s="5">
        <f t="shared" ref="AJ4:AV8" ca="1" si="2">INDIRECT($A$1&amp;"!"&amp;ADDRESS(ROW(),COLUMN()))</f>
        <v>22.175899999999999</v>
      </c>
      <c r="AK4" s="5">
        <f t="shared" ca="1" si="2"/>
        <v>21.445599999999999</v>
      </c>
      <c r="AL4" s="5">
        <f t="shared" ca="1" si="2"/>
        <v>23.217700000000001</v>
      </c>
      <c r="AM4" s="5">
        <f t="shared" ca="1" si="2"/>
        <v>14.3415</v>
      </c>
      <c r="AN4" s="5">
        <f t="shared" ca="1" si="2"/>
        <v>10.266500000000001</v>
      </c>
      <c r="AO4" s="5">
        <f t="shared" ca="1" si="2"/>
        <v>7.9820000000000002</v>
      </c>
      <c r="AP4" s="5">
        <f t="shared" ca="1" si="2"/>
        <v>7.3291000000000004</v>
      </c>
      <c r="AQ4" s="5">
        <f t="shared" ca="1" si="2"/>
        <v>6.5808999999999997</v>
      </c>
      <c r="AR4" s="5">
        <f t="shared" ca="1" si="2"/>
        <v>5.8446999999999996</v>
      </c>
      <c r="AS4" s="5">
        <f t="shared" ca="1" si="2"/>
        <v>5.6177999999999999</v>
      </c>
      <c r="AT4" s="5">
        <f t="shared" ca="1" si="2"/>
        <v>5.4790000000000001</v>
      </c>
      <c r="AU4" s="5">
        <f t="shared" ca="1" si="2"/>
        <v>7.7641999999999998</v>
      </c>
      <c r="AV4" s="5">
        <f t="shared" ca="1" si="2"/>
        <v>138.04490000000001</v>
      </c>
      <c r="AX4" s="2" t="s">
        <v>12</v>
      </c>
      <c r="AY4" t="s">
        <v>2</v>
      </c>
      <c r="AZ4" s="5">
        <f t="shared" ref="AZ4:BL8" ca="1" si="3">INDIRECT($A$1&amp;"!"&amp;ADDRESS(ROW(),COLUMN()))</f>
        <v>11.7033</v>
      </c>
      <c r="BA4" s="5">
        <f t="shared" ca="1" si="3"/>
        <v>12.6144</v>
      </c>
      <c r="BB4" s="5">
        <f t="shared" ca="1" si="3"/>
        <v>16.7898</v>
      </c>
      <c r="BC4" s="5">
        <f t="shared" ca="1" si="3"/>
        <v>8.4084000000000003</v>
      </c>
      <c r="BD4" s="5">
        <f t="shared" ca="1" si="3"/>
        <v>6.2332999999999998</v>
      </c>
      <c r="BE4" s="5">
        <f t="shared" ca="1" si="3"/>
        <v>5.1102999999999996</v>
      </c>
      <c r="BF4" s="5">
        <f t="shared" ca="1" si="3"/>
        <v>4.6657000000000002</v>
      </c>
      <c r="BG4" s="5">
        <f t="shared" ca="1" si="3"/>
        <v>4.0591999999999997</v>
      </c>
      <c r="BH4" s="5">
        <f t="shared" ca="1" si="3"/>
        <v>3.3622000000000001</v>
      </c>
      <c r="BI4" s="5">
        <f t="shared" ca="1" si="3"/>
        <v>2.8304999999999998</v>
      </c>
      <c r="BJ4" s="5">
        <f t="shared" ca="1" si="3"/>
        <v>2.2806999999999999</v>
      </c>
      <c r="BK4" s="5">
        <f t="shared" ca="1" si="3"/>
        <v>4.2840999999999996</v>
      </c>
      <c r="BL4" s="5">
        <f t="shared" ca="1" si="3"/>
        <v>82.341899999999995</v>
      </c>
    </row>
    <row r="5" spans="1:64" x14ac:dyDescent="0.25">
      <c r="A5">
        <v>2</v>
      </c>
      <c r="B5" s="2" t="s">
        <v>12</v>
      </c>
      <c r="C5" t="s">
        <v>3</v>
      </c>
      <c r="D5" s="5">
        <f t="shared" ca="1" si="0"/>
        <v>11.595700000000001</v>
      </c>
      <c r="E5" s="5">
        <f t="shared" ca="1" si="0"/>
        <v>16.355699999999999</v>
      </c>
      <c r="F5" s="5">
        <f t="shared" ca="1" si="0"/>
        <v>17.249600000000001</v>
      </c>
      <c r="G5" s="5">
        <f t="shared" ca="1" si="0"/>
        <v>11.255000000000001</v>
      </c>
      <c r="H5" s="5">
        <f t="shared" ca="1" si="0"/>
        <v>8.7660999999999998</v>
      </c>
      <c r="I5" s="5">
        <f t="shared" ca="1" si="0"/>
        <v>7.6086</v>
      </c>
      <c r="J5" s="5">
        <f t="shared" ca="1" si="0"/>
        <v>7.1976000000000004</v>
      </c>
      <c r="K5" s="5">
        <f t="shared" ca="1" si="0"/>
        <v>6.3493000000000004</v>
      </c>
      <c r="L5" s="5">
        <f t="shared" ca="1" si="0"/>
        <v>5.3665000000000003</v>
      </c>
      <c r="M5" s="5">
        <f t="shared" ca="1" si="0"/>
        <v>4.8566000000000003</v>
      </c>
      <c r="N5" s="5">
        <f t="shared" ca="1" si="0"/>
        <v>4.2405999999999997</v>
      </c>
      <c r="O5" s="5">
        <f t="shared" ca="1" si="0"/>
        <v>6.4870000000000001</v>
      </c>
      <c r="P5" s="5">
        <f t="shared" ca="1" si="0"/>
        <v>107.32829999999998</v>
      </c>
      <c r="R5" s="2" t="s">
        <v>12</v>
      </c>
      <c r="S5" t="s">
        <v>3</v>
      </c>
      <c r="T5" s="5">
        <f t="shared" ca="1" si="1"/>
        <v>24.3766</v>
      </c>
      <c r="U5" s="5">
        <f t="shared" ca="1" si="1"/>
        <v>28.227799999999998</v>
      </c>
      <c r="V5" s="5">
        <f t="shared" ca="1" si="1"/>
        <v>30.061299999999999</v>
      </c>
      <c r="W5" s="5">
        <f t="shared" ca="1" si="1"/>
        <v>19.194199999999999</v>
      </c>
      <c r="X5" s="5">
        <f t="shared" ca="1" si="1"/>
        <v>13.0556</v>
      </c>
      <c r="Y5" s="5">
        <f t="shared" ca="1" si="1"/>
        <v>10.3392</v>
      </c>
      <c r="Z5" s="5">
        <f t="shared" ca="1" si="1"/>
        <v>8.8999000000000006</v>
      </c>
      <c r="AA5" s="5">
        <f t="shared" ca="1" si="1"/>
        <v>7.6227</v>
      </c>
      <c r="AB5" s="5">
        <f t="shared" ca="1" si="1"/>
        <v>6.6516999999999999</v>
      </c>
      <c r="AC5" s="5">
        <f t="shared" ca="1" si="1"/>
        <v>5.9169999999999998</v>
      </c>
      <c r="AD5" s="5">
        <f t="shared" ca="1" si="1"/>
        <v>5.4652000000000003</v>
      </c>
      <c r="AE5" s="5">
        <f t="shared" ca="1" si="1"/>
        <v>8.9806000000000008</v>
      </c>
      <c r="AF5" s="5">
        <f t="shared" ca="1" si="1"/>
        <v>168.79180000000002</v>
      </c>
      <c r="AH5" s="2" t="s">
        <v>12</v>
      </c>
      <c r="AI5" t="s">
        <v>3</v>
      </c>
      <c r="AJ5" s="5">
        <f t="shared" ca="1" si="2"/>
        <v>19.2121</v>
      </c>
      <c r="AK5" s="5">
        <f t="shared" ca="1" si="2"/>
        <v>27.583200000000001</v>
      </c>
      <c r="AL5" s="5">
        <f t="shared" ca="1" si="2"/>
        <v>24.857299999999999</v>
      </c>
      <c r="AM5" s="5">
        <f t="shared" ca="1" si="2"/>
        <v>13.896100000000001</v>
      </c>
      <c r="AN5" s="5">
        <f t="shared" ca="1" si="2"/>
        <v>11.3117</v>
      </c>
      <c r="AO5" s="5">
        <f t="shared" ca="1" si="2"/>
        <v>10.0624</v>
      </c>
      <c r="AP5" s="5">
        <f t="shared" ca="1" si="2"/>
        <v>9.1801999999999992</v>
      </c>
      <c r="AQ5" s="5">
        <f t="shared" ca="1" si="2"/>
        <v>7.6791</v>
      </c>
      <c r="AR5" s="5">
        <f t="shared" ca="1" si="2"/>
        <v>6.4062999999999999</v>
      </c>
      <c r="AS5" s="5">
        <f t="shared" ca="1" si="2"/>
        <v>6.2507000000000001</v>
      </c>
      <c r="AT5" s="5">
        <f t="shared" ca="1" si="2"/>
        <v>5.7828999999999997</v>
      </c>
      <c r="AU5" s="5">
        <f t="shared" ca="1" si="2"/>
        <v>8.6801999999999992</v>
      </c>
      <c r="AV5" s="5">
        <f t="shared" ca="1" si="2"/>
        <v>150.90219999999999</v>
      </c>
      <c r="AX5" s="2" t="s">
        <v>12</v>
      </c>
      <c r="AY5" t="s">
        <v>3</v>
      </c>
      <c r="AZ5" s="5">
        <f t="shared" ca="1" si="3"/>
        <v>17.807300000000001</v>
      </c>
      <c r="BA5" s="5">
        <f t="shared" ca="1" si="3"/>
        <v>15.2033</v>
      </c>
      <c r="BB5" s="5">
        <f t="shared" ca="1" si="3"/>
        <v>14.177899999999999</v>
      </c>
      <c r="BC5" s="5">
        <f t="shared" ca="1" si="3"/>
        <v>10.0307</v>
      </c>
      <c r="BD5" s="5">
        <f t="shared" ca="1" si="3"/>
        <v>7.7316000000000003</v>
      </c>
      <c r="BE5" s="5">
        <f t="shared" ca="1" si="3"/>
        <v>6.5744999999999996</v>
      </c>
      <c r="BF5" s="5">
        <f t="shared" ca="1" si="3"/>
        <v>6.0953999999999997</v>
      </c>
      <c r="BG5" s="5">
        <f t="shared" ca="1" si="3"/>
        <v>5.3939000000000004</v>
      </c>
      <c r="BH5" s="5">
        <f t="shared" ca="1" si="3"/>
        <v>4.5502000000000002</v>
      </c>
      <c r="BI5" s="5">
        <f t="shared" ca="1" si="3"/>
        <v>3.8923999999999999</v>
      </c>
      <c r="BJ5" s="5">
        <f t="shared" ca="1" si="3"/>
        <v>3.1898</v>
      </c>
      <c r="BK5" s="5">
        <f t="shared" ca="1" si="3"/>
        <v>6.6607000000000003</v>
      </c>
      <c r="BL5" s="5">
        <f t="shared" ca="1" si="3"/>
        <v>101.30770000000001</v>
      </c>
    </row>
    <row r="6" spans="1:64" x14ac:dyDescent="0.25">
      <c r="A6">
        <v>3</v>
      </c>
      <c r="B6" s="2" t="s">
        <v>12</v>
      </c>
      <c r="C6" t="s">
        <v>4</v>
      </c>
      <c r="D6" s="5">
        <f t="shared" ca="1" si="0"/>
        <v>13.1228</v>
      </c>
      <c r="E6" s="5">
        <f t="shared" ca="1" si="0"/>
        <v>16.574000000000002</v>
      </c>
      <c r="F6" s="5">
        <f t="shared" ca="1" si="0"/>
        <v>14.982200000000001</v>
      </c>
      <c r="G6" s="5">
        <f t="shared" ca="1" si="0"/>
        <v>12.6099</v>
      </c>
      <c r="H6" s="5">
        <f t="shared" ca="1" si="0"/>
        <v>9.7001000000000008</v>
      </c>
      <c r="I6" s="5">
        <f t="shared" ca="1" si="0"/>
        <v>8.2394999999999996</v>
      </c>
      <c r="J6" s="5">
        <f t="shared" ca="1" si="0"/>
        <v>7.7127999999999997</v>
      </c>
      <c r="K6" s="5">
        <f t="shared" ca="1" si="0"/>
        <v>6.7896000000000001</v>
      </c>
      <c r="L6" s="5">
        <f t="shared" ca="1" si="0"/>
        <v>5.6234999999999999</v>
      </c>
      <c r="M6" s="5">
        <f t="shared" ca="1" si="0"/>
        <v>5.2172999999999998</v>
      </c>
      <c r="N6" s="5">
        <f t="shared" ca="1" si="0"/>
        <v>5.0023</v>
      </c>
      <c r="O6" s="5">
        <f t="shared" ca="1" si="0"/>
        <v>7.3334999999999999</v>
      </c>
      <c r="P6" s="5">
        <f t="shared" ca="1" si="0"/>
        <v>112.9075</v>
      </c>
      <c r="R6" s="2" t="s">
        <v>12</v>
      </c>
      <c r="S6" t="s">
        <v>4</v>
      </c>
      <c r="T6" s="5">
        <f t="shared" ca="1" si="1"/>
        <v>22.4419</v>
      </c>
      <c r="U6" s="5">
        <f t="shared" ca="1" si="1"/>
        <v>21.8323</v>
      </c>
      <c r="V6" s="5">
        <f t="shared" ca="1" si="1"/>
        <v>20.668199999999999</v>
      </c>
      <c r="W6" s="5">
        <f t="shared" ca="1" si="1"/>
        <v>12.2202</v>
      </c>
      <c r="X6" s="5">
        <f t="shared" ca="1" si="1"/>
        <v>9.7743000000000002</v>
      </c>
      <c r="Y6" s="5">
        <f t="shared" ca="1" si="1"/>
        <v>8.1222999999999992</v>
      </c>
      <c r="Z6" s="5">
        <f t="shared" ca="1" si="1"/>
        <v>7.8055000000000003</v>
      </c>
      <c r="AA6" s="5">
        <f t="shared" ca="1" si="1"/>
        <v>7.1806000000000001</v>
      </c>
      <c r="AB6" s="5">
        <f t="shared" ca="1" si="1"/>
        <v>6.3333000000000004</v>
      </c>
      <c r="AC6" s="5">
        <f t="shared" ca="1" si="1"/>
        <v>5.9821</v>
      </c>
      <c r="AD6" s="5">
        <f t="shared" ca="1" si="1"/>
        <v>5.8696000000000002</v>
      </c>
      <c r="AE6" s="5">
        <f t="shared" ca="1" si="1"/>
        <v>10.6944</v>
      </c>
      <c r="AF6" s="5">
        <f t="shared" ca="1" si="1"/>
        <v>138.92469999999997</v>
      </c>
      <c r="AH6" s="2" t="s">
        <v>12</v>
      </c>
      <c r="AI6" t="s">
        <v>4</v>
      </c>
      <c r="AJ6" s="5">
        <f t="shared" ca="1" si="2"/>
        <v>15.8942</v>
      </c>
      <c r="AK6" s="5">
        <f t="shared" ca="1" si="2"/>
        <v>24.233699999999999</v>
      </c>
      <c r="AL6" s="5">
        <f t="shared" ca="1" si="2"/>
        <v>16.417999999999999</v>
      </c>
      <c r="AM6" s="5">
        <f t="shared" ca="1" si="2"/>
        <v>12.674799999999999</v>
      </c>
      <c r="AN6" s="5">
        <f t="shared" ca="1" si="2"/>
        <v>10.0322</v>
      </c>
      <c r="AO6" s="5">
        <f t="shared" ca="1" si="2"/>
        <v>8.2750000000000004</v>
      </c>
      <c r="AP6" s="5">
        <f t="shared" ca="1" si="2"/>
        <v>7.8535000000000004</v>
      </c>
      <c r="AQ6" s="5">
        <f t="shared" ca="1" si="2"/>
        <v>6.9932999999999996</v>
      </c>
      <c r="AR6" s="5">
        <f t="shared" ca="1" si="2"/>
        <v>6.1261000000000001</v>
      </c>
      <c r="AS6" s="5">
        <f t="shared" ca="1" si="2"/>
        <v>5.7752999999999997</v>
      </c>
      <c r="AT6" s="5">
        <f t="shared" ca="1" si="2"/>
        <v>5.7584</v>
      </c>
      <c r="AU6" s="5">
        <f t="shared" ca="1" si="2"/>
        <v>7.2393999999999998</v>
      </c>
      <c r="AV6" s="5">
        <f t="shared" ca="1" si="2"/>
        <v>127.2739</v>
      </c>
      <c r="AX6" s="2" t="s">
        <v>12</v>
      </c>
      <c r="AY6" t="s">
        <v>4</v>
      </c>
      <c r="AZ6" s="5">
        <f t="shared" ca="1" si="3"/>
        <v>14.1531</v>
      </c>
      <c r="BA6" s="5">
        <f t="shared" ca="1" si="3"/>
        <v>19.05</v>
      </c>
      <c r="BB6" s="5">
        <f t="shared" ca="1" si="3"/>
        <v>22.879300000000001</v>
      </c>
      <c r="BC6" s="5">
        <f t="shared" ca="1" si="3"/>
        <v>11.973000000000001</v>
      </c>
      <c r="BD6" s="5">
        <f t="shared" ca="1" si="3"/>
        <v>8.6179000000000006</v>
      </c>
      <c r="BE6" s="5">
        <f t="shared" ca="1" si="3"/>
        <v>6.7203999999999997</v>
      </c>
      <c r="BF6" s="5">
        <f t="shared" ca="1" si="3"/>
        <v>6.1875999999999998</v>
      </c>
      <c r="BG6" s="5">
        <f t="shared" ca="1" si="3"/>
        <v>5.4851999999999999</v>
      </c>
      <c r="BH6" s="5">
        <f t="shared" ca="1" si="3"/>
        <v>4.585</v>
      </c>
      <c r="BI6" s="5">
        <f t="shared" ca="1" si="3"/>
        <v>3.9769999999999999</v>
      </c>
      <c r="BJ6" s="5">
        <f t="shared" ca="1" si="3"/>
        <v>3.1358000000000001</v>
      </c>
      <c r="BK6" s="5">
        <f t="shared" ca="1" si="3"/>
        <v>6.1989000000000001</v>
      </c>
      <c r="BL6" s="5">
        <f t="shared" ca="1" si="3"/>
        <v>112.96320000000001</v>
      </c>
    </row>
    <row r="7" spans="1:64" x14ac:dyDescent="0.25">
      <c r="A7">
        <v>4</v>
      </c>
      <c r="B7" s="2" t="s">
        <v>12</v>
      </c>
      <c r="C7" t="s">
        <v>5</v>
      </c>
      <c r="D7" s="5">
        <f t="shared" ca="1" si="0"/>
        <v>15.2773</v>
      </c>
      <c r="E7" s="5">
        <f t="shared" ca="1" si="0"/>
        <v>19.9756</v>
      </c>
      <c r="F7" s="5">
        <f t="shared" ca="1" si="0"/>
        <v>14.796799999999999</v>
      </c>
      <c r="G7" s="5">
        <f t="shared" ca="1" si="0"/>
        <v>10.7043</v>
      </c>
      <c r="H7" s="5">
        <f t="shared" ca="1" si="0"/>
        <v>9.0640999999999998</v>
      </c>
      <c r="I7" s="5">
        <f t="shared" ca="1" si="0"/>
        <v>7.9534000000000002</v>
      </c>
      <c r="J7" s="5">
        <f t="shared" ca="1" si="0"/>
        <v>7.5456000000000003</v>
      </c>
      <c r="K7" s="5">
        <f t="shared" ca="1" si="0"/>
        <v>6.7758000000000003</v>
      </c>
      <c r="L7" s="5">
        <f t="shared" ca="1" si="0"/>
        <v>5.6910999999999996</v>
      </c>
      <c r="M7" s="5">
        <f t="shared" ca="1" si="0"/>
        <v>5.3841999999999999</v>
      </c>
      <c r="N7" s="5">
        <f t="shared" ca="1" si="0"/>
        <v>5.0609000000000002</v>
      </c>
      <c r="O7" s="5">
        <f t="shared" ca="1" si="0"/>
        <v>8.7563999999999993</v>
      </c>
      <c r="P7" s="5">
        <f t="shared" ca="1" si="0"/>
        <v>116.98549999999999</v>
      </c>
      <c r="R7" s="2" t="s">
        <v>12</v>
      </c>
      <c r="S7" t="s">
        <v>5</v>
      </c>
      <c r="T7" s="5">
        <f t="shared" ca="1" si="1"/>
        <v>22.978300000000001</v>
      </c>
      <c r="U7" s="5">
        <f t="shared" ca="1" si="1"/>
        <v>25.244599999999998</v>
      </c>
      <c r="V7" s="5">
        <f t="shared" ca="1" si="1"/>
        <v>23.957699999999999</v>
      </c>
      <c r="W7" s="5">
        <f t="shared" ca="1" si="1"/>
        <v>14.914400000000001</v>
      </c>
      <c r="X7" s="5">
        <f t="shared" ca="1" si="1"/>
        <v>12.0457</v>
      </c>
      <c r="Y7" s="5">
        <f t="shared" ca="1" si="1"/>
        <v>10.119999999999999</v>
      </c>
      <c r="Z7" s="5">
        <f t="shared" ca="1" si="1"/>
        <v>9.2090999999999994</v>
      </c>
      <c r="AA7" s="5">
        <f t="shared" ca="1" si="1"/>
        <v>7.6269</v>
      </c>
      <c r="AB7" s="5">
        <f t="shared" ca="1" si="1"/>
        <v>6.4116999999999997</v>
      </c>
      <c r="AC7" s="5">
        <f t="shared" ca="1" si="1"/>
        <v>6.1928999999999998</v>
      </c>
      <c r="AD7" s="5">
        <f t="shared" ca="1" si="1"/>
        <v>6.0861000000000001</v>
      </c>
      <c r="AE7" s="5">
        <f t="shared" ca="1" si="1"/>
        <v>12.7239</v>
      </c>
      <c r="AF7" s="5">
        <f t="shared" ca="1" si="1"/>
        <v>157.51130000000001</v>
      </c>
      <c r="AH7" s="2" t="s">
        <v>12</v>
      </c>
      <c r="AI7" t="s">
        <v>5</v>
      </c>
      <c r="AJ7" s="5">
        <f t="shared" ca="1" si="2"/>
        <v>12.1463</v>
      </c>
      <c r="AK7" s="5">
        <f t="shared" ca="1" si="2"/>
        <v>28.9222</v>
      </c>
      <c r="AL7" s="5">
        <f t="shared" ca="1" si="2"/>
        <v>31.880400000000002</v>
      </c>
      <c r="AM7" s="5">
        <f t="shared" ca="1" si="2"/>
        <v>13.231299999999999</v>
      </c>
      <c r="AN7" s="5">
        <f t="shared" ca="1" si="2"/>
        <v>9.2584</v>
      </c>
      <c r="AO7" s="5">
        <f t="shared" ca="1" si="2"/>
        <v>7.3520000000000003</v>
      </c>
      <c r="AP7" s="5">
        <f t="shared" ca="1" si="2"/>
        <v>6.9873000000000003</v>
      </c>
      <c r="AQ7" s="5">
        <f t="shared" ca="1" si="2"/>
        <v>6.32</v>
      </c>
      <c r="AR7" s="5">
        <f t="shared" ca="1" si="2"/>
        <v>5.4820000000000002</v>
      </c>
      <c r="AS7" s="5">
        <f t="shared" ca="1" si="2"/>
        <v>4.9901</v>
      </c>
      <c r="AT7" s="5">
        <f t="shared" ca="1" si="2"/>
        <v>4.2554999999999996</v>
      </c>
      <c r="AU7" s="5">
        <f t="shared" ca="1" si="2"/>
        <v>6.8464</v>
      </c>
      <c r="AV7" s="5">
        <f t="shared" ca="1" si="2"/>
        <v>137.67189999999999</v>
      </c>
      <c r="AX7" s="2" t="s">
        <v>12</v>
      </c>
      <c r="AY7" t="s">
        <v>5</v>
      </c>
      <c r="AZ7" s="5">
        <f t="shared" ca="1" si="3"/>
        <v>11.5678</v>
      </c>
      <c r="BA7" s="5">
        <f t="shared" ca="1" si="3"/>
        <v>16.7348</v>
      </c>
      <c r="BB7" s="5">
        <f t="shared" ca="1" si="3"/>
        <v>15.395099999999999</v>
      </c>
      <c r="BC7" s="5">
        <f t="shared" ca="1" si="3"/>
        <v>10.1579</v>
      </c>
      <c r="BD7" s="5">
        <f t="shared" ca="1" si="3"/>
        <v>8.0145999999999997</v>
      </c>
      <c r="BE7" s="5">
        <f t="shared" ca="1" si="3"/>
        <v>6.5179999999999998</v>
      </c>
      <c r="BF7" s="5">
        <f t="shared" ca="1" si="3"/>
        <v>6.1742999999999997</v>
      </c>
      <c r="BG7" s="5">
        <f t="shared" ca="1" si="3"/>
        <v>5.6557000000000004</v>
      </c>
      <c r="BH7" s="5">
        <f t="shared" ca="1" si="3"/>
        <v>4.9555999999999996</v>
      </c>
      <c r="BI7" s="5">
        <f t="shared" ca="1" si="3"/>
        <v>4.4248000000000003</v>
      </c>
      <c r="BJ7" s="5">
        <f t="shared" ca="1" si="3"/>
        <v>3.5952000000000002</v>
      </c>
      <c r="BK7" s="5">
        <f t="shared" ca="1" si="3"/>
        <v>5.8310000000000004</v>
      </c>
      <c r="BL7" s="5">
        <f t="shared" ca="1" si="3"/>
        <v>99.024800000000013</v>
      </c>
    </row>
    <row r="8" spans="1:64" x14ac:dyDescent="0.25">
      <c r="A8">
        <v>5</v>
      </c>
      <c r="B8" s="2" t="s">
        <v>12</v>
      </c>
      <c r="C8" t="s">
        <v>6</v>
      </c>
      <c r="D8" s="5">
        <f t="shared" ca="1" si="0"/>
        <v>14.869899999999999</v>
      </c>
      <c r="E8" s="5">
        <f t="shared" ca="1" si="0"/>
        <v>13.041700000000001</v>
      </c>
      <c r="F8" s="5">
        <f t="shared" ca="1" si="0"/>
        <v>16.1386</v>
      </c>
      <c r="G8" s="5">
        <f t="shared" ca="1" si="0"/>
        <v>11.095000000000001</v>
      </c>
      <c r="H8" s="5">
        <f t="shared" ca="1" si="0"/>
        <v>8.2170000000000005</v>
      </c>
      <c r="I8" s="5">
        <f t="shared" ca="1" si="0"/>
        <v>7.3929999999999998</v>
      </c>
      <c r="J8" s="5">
        <f t="shared" ca="1" si="0"/>
        <v>7.3663999999999996</v>
      </c>
      <c r="K8" s="5">
        <f t="shared" ca="1" si="0"/>
        <v>6.8164999999999996</v>
      </c>
      <c r="L8" s="5">
        <f t="shared" ca="1" si="0"/>
        <v>5.8041999999999998</v>
      </c>
      <c r="M8" s="5">
        <f t="shared" ca="1" si="0"/>
        <v>5.0563000000000002</v>
      </c>
      <c r="N8" s="5">
        <f t="shared" ca="1" si="0"/>
        <v>4.1163999999999996</v>
      </c>
      <c r="O8" s="5">
        <f t="shared" ca="1" si="0"/>
        <v>5.4291999999999998</v>
      </c>
      <c r="P8" s="5">
        <f t="shared" ca="1" si="0"/>
        <v>105.34419999999999</v>
      </c>
      <c r="R8" s="2" t="s">
        <v>12</v>
      </c>
      <c r="S8" t="s">
        <v>6</v>
      </c>
      <c r="T8" s="5">
        <f t="shared" ca="1" si="1"/>
        <v>16.980499999999999</v>
      </c>
      <c r="U8" s="5">
        <f t="shared" ca="1" si="1"/>
        <v>30.042400000000001</v>
      </c>
      <c r="V8" s="5">
        <f t="shared" ca="1" si="1"/>
        <v>23.267499999999998</v>
      </c>
      <c r="W8" s="5">
        <f t="shared" ca="1" si="1"/>
        <v>12.927899999999999</v>
      </c>
      <c r="X8" s="5">
        <f t="shared" ca="1" si="1"/>
        <v>10.166499999999999</v>
      </c>
      <c r="Y8" s="5">
        <f t="shared" ca="1" si="1"/>
        <v>8.3908000000000005</v>
      </c>
      <c r="Z8" s="5">
        <f t="shared" ca="1" si="1"/>
        <v>7.8623000000000003</v>
      </c>
      <c r="AA8" s="5">
        <f t="shared" ca="1" si="1"/>
        <v>7.1287000000000003</v>
      </c>
      <c r="AB8" s="5">
        <f t="shared" ca="1" si="1"/>
        <v>6.1553000000000004</v>
      </c>
      <c r="AC8" s="5">
        <f t="shared" ca="1" si="1"/>
        <v>5.6276000000000002</v>
      </c>
      <c r="AD8" s="5">
        <f t="shared" ca="1" si="1"/>
        <v>5.0968999999999998</v>
      </c>
      <c r="AE8" s="5">
        <f t="shared" ca="1" si="1"/>
        <v>10.889699999999999</v>
      </c>
      <c r="AF8" s="5">
        <f t="shared" ca="1" si="1"/>
        <v>144.5361</v>
      </c>
      <c r="AH8" s="2" t="s">
        <v>12</v>
      </c>
      <c r="AI8" t="s">
        <v>6</v>
      </c>
      <c r="AJ8" s="5">
        <f t="shared" ca="1" si="2"/>
        <v>18.461500000000001</v>
      </c>
      <c r="AK8" s="5">
        <f t="shared" ca="1" si="2"/>
        <v>23.936599999999999</v>
      </c>
      <c r="AL8" s="5">
        <f t="shared" ca="1" si="2"/>
        <v>36.344799999999999</v>
      </c>
      <c r="AM8" s="5">
        <f t="shared" ca="1" si="2"/>
        <v>14.304</v>
      </c>
      <c r="AN8" s="5">
        <f t="shared" ca="1" si="2"/>
        <v>10.3027</v>
      </c>
      <c r="AO8" s="5">
        <f t="shared" ca="1" si="2"/>
        <v>8.0213999999999999</v>
      </c>
      <c r="AP8" s="5">
        <f t="shared" ca="1" si="2"/>
        <v>7.2618</v>
      </c>
      <c r="AQ8" s="5">
        <f t="shared" ca="1" si="2"/>
        <v>6.3936000000000002</v>
      </c>
      <c r="AR8" s="5">
        <f t="shared" ca="1" si="2"/>
        <v>5.3536000000000001</v>
      </c>
      <c r="AS8" s="5">
        <f t="shared" ca="1" si="2"/>
        <v>4.7416</v>
      </c>
      <c r="AT8" s="5">
        <f t="shared" ca="1" si="2"/>
        <v>3.9676</v>
      </c>
      <c r="AU8" s="5">
        <f t="shared" ca="1" si="2"/>
        <v>7.2515000000000001</v>
      </c>
      <c r="AV8" s="5">
        <f t="shared" ca="1" si="2"/>
        <v>146.3407</v>
      </c>
      <c r="AX8" s="2" t="s">
        <v>12</v>
      </c>
      <c r="AY8" t="s">
        <v>6</v>
      </c>
      <c r="AZ8" s="5">
        <f t="shared" ca="1" si="3"/>
        <v>9.9072999999999993</v>
      </c>
      <c r="BA8" s="5">
        <f t="shared" ca="1" si="3"/>
        <v>16.083200000000001</v>
      </c>
      <c r="BB8" s="5">
        <f t="shared" ca="1" si="3"/>
        <v>14.993499999999999</v>
      </c>
      <c r="BC8" s="5">
        <f t="shared" ca="1" si="3"/>
        <v>8.9736999999999991</v>
      </c>
      <c r="BD8" s="5">
        <f t="shared" ca="1" si="3"/>
        <v>7.1524999999999999</v>
      </c>
      <c r="BE8" s="5">
        <f t="shared" ca="1" si="3"/>
        <v>6.2239000000000004</v>
      </c>
      <c r="BF8" s="5">
        <f t="shared" ca="1" si="3"/>
        <v>5.7790999999999997</v>
      </c>
      <c r="BG8" s="5">
        <f t="shared" ca="1" si="3"/>
        <v>5.0720999999999998</v>
      </c>
      <c r="BH8" s="5">
        <f t="shared" ca="1" si="3"/>
        <v>4.1791999999999998</v>
      </c>
      <c r="BI8" s="5">
        <f t="shared" ca="1" si="3"/>
        <v>3.5396000000000001</v>
      </c>
      <c r="BJ8" s="5">
        <f t="shared" ca="1" si="3"/>
        <v>2.7930999999999999</v>
      </c>
      <c r="BK8" s="5">
        <f t="shared" ca="1" si="3"/>
        <v>4.0223000000000004</v>
      </c>
      <c r="BL8" s="5">
        <f t="shared" ca="1" si="3"/>
        <v>88.719499999999996</v>
      </c>
    </row>
    <row r="9" spans="1:64" x14ac:dyDescent="0.25">
      <c r="B9" s="2"/>
      <c r="R9" s="2"/>
      <c r="AH9" s="2"/>
      <c r="AX9" s="2"/>
    </row>
    <row r="10" spans="1:64" x14ac:dyDescent="0.25">
      <c r="B10">
        <f ca="1">INDIRECT($A$1&amp;"!"&amp;ADDRESS(ROW(),COLUMN()))</f>
        <v>0</v>
      </c>
      <c r="C10" s="1"/>
      <c r="R10" s="1"/>
      <c r="AH10" s="1"/>
    </row>
    <row r="11" spans="1:64" x14ac:dyDescent="0.25">
      <c r="B11" t="str">
        <f ca="1">B3</f>
        <v>Discharge result for each zone at stations [km3 per month] - GFDL-ESM2M</v>
      </c>
      <c r="R11" t="str">
        <f ca="1">B3</f>
        <v>Discharge result for each zone at stations [km3 per month] - GFDL-ESM2M</v>
      </c>
      <c r="AH11" t="str">
        <f ca="1">B3</f>
        <v>Discharge result for each zone at stations [km3 per month] - GFDL-ESM2M</v>
      </c>
      <c r="AX11" t="str">
        <f ca="1">B3</f>
        <v>Discharge result for each zone at stations [km3 per month] - GFDL-ESM2M</v>
      </c>
    </row>
    <row r="12" spans="1:64" x14ac:dyDescent="0.25">
      <c r="B12" t="s">
        <v>0</v>
      </c>
      <c r="C12" t="s">
        <v>1</v>
      </c>
      <c r="D12">
        <v>1</v>
      </c>
      <c r="E12">
        <v>2</v>
      </c>
      <c r="F12">
        <v>3</v>
      </c>
      <c r="G12">
        <v>4</v>
      </c>
      <c r="H12">
        <v>5</v>
      </c>
      <c r="I12">
        <v>6</v>
      </c>
      <c r="J12">
        <v>7</v>
      </c>
      <c r="K12">
        <v>8</v>
      </c>
      <c r="L12">
        <v>9</v>
      </c>
      <c r="M12">
        <v>10</v>
      </c>
      <c r="N12">
        <v>11</v>
      </c>
      <c r="O12">
        <v>12</v>
      </c>
      <c r="P12" s="2" t="s">
        <v>13</v>
      </c>
      <c r="R12" t="s">
        <v>0</v>
      </c>
      <c r="S12" t="s">
        <v>1</v>
      </c>
      <c r="T12">
        <v>1</v>
      </c>
      <c r="U12">
        <v>2</v>
      </c>
      <c r="V12">
        <v>3</v>
      </c>
      <c r="W12">
        <v>4</v>
      </c>
      <c r="X12">
        <v>5</v>
      </c>
      <c r="Y12">
        <v>6</v>
      </c>
      <c r="Z12">
        <v>7</v>
      </c>
      <c r="AA12">
        <v>8</v>
      </c>
      <c r="AB12">
        <v>9</v>
      </c>
      <c r="AC12">
        <v>10</v>
      </c>
      <c r="AD12">
        <v>11</v>
      </c>
      <c r="AE12">
        <v>12</v>
      </c>
      <c r="AF12" s="2" t="s">
        <v>13</v>
      </c>
      <c r="AH12" t="s">
        <v>0</v>
      </c>
      <c r="AI12" t="s">
        <v>1</v>
      </c>
      <c r="AJ12">
        <v>1</v>
      </c>
      <c r="AK12">
        <v>2</v>
      </c>
      <c r="AL12">
        <v>3</v>
      </c>
      <c r="AM12">
        <v>4</v>
      </c>
      <c r="AN12">
        <v>5</v>
      </c>
      <c r="AO12">
        <v>6</v>
      </c>
      <c r="AP12">
        <v>7</v>
      </c>
      <c r="AQ12">
        <v>8</v>
      </c>
      <c r="AR12">
        <v>9</v>
      </c>
      <c r="AS12">
        <v>10</v>
      </c>
      <c r="AT12">
        <v>11</v>
      </c>
      <c r="AU12">
        <v>12</v>
      </c>
      <c r="AV12" s="2" t="s">
        <v>13</v>
      </c>
      <c r="AX12" t="s">
        <v>0</v>
      </c>
      <c r="AY12" t="s">
        <v>1</v>
      </c>
      <c r="AZ12">
        <v>1</v>
      </c>
      <c r="BA12">
        <v>2</v>
      </c>
      <c r="BB12">
        <v>3</v>
      </c>
      <c r="BC12">
        <v>4</v>
      </c>
      <c r="BD12">
        <v>5</v>
      </c>
      <c r="BE12">
        <v>6</v>
      </c>
      <c r="BF12">
        <v>7</v>
      </c>
      <c r="BG12">
        <v>8</v>
      </c>
      <c r="BH12">
        <v>9</v>
      </c>
      <c r="BI12">
        <v>10</v>
      </c>
      <c r="BJ12">
        <v>11</v>
      </c>
      <c r="BK12">
        <v>12</v>
      </c>
      <c r="BL12" s="2" t="s">
        <v>13</v>
      </c>
    </row>
    <row r="13" spans="1:64" x14ac:dyDescent="0.25">
      <c r="A13">
        <v>1</v>
      </c>
      <c r="B13">
        <v>1</v>
      </c>
      <c r="C13" t="s">
        <v>2</v>
      </c>
      <c r="D13" s="5">
        <f t="shared" ref="D13:P28" ca="1" si="4">INDIRECT($A$1&amp;"!"&amp;ADDRESS(ROW(),COLUMN()))</f>
        <v>0.4214</v>
      </c>
      <c r="E13" s="5">
        <f t="shared" ca="1" si="4"/>
        <v>0.65600000000000003</v>
      </c>
      <c r="F13" s="5">
        <f t="shared" ca="1" si="4"/>
        <v>1.0344</v>
      </c>
      <c r="G13" s="5">
        <f t="shared" ca="1" si="4"/>
        <v>1.1615</v>
      </c>
      <c r="H13" s="5">
        <f t="shared" ca="1" si="4"/>
        <v>0.91210000000000002</v>
      </c>
      <c r="I13" s="5">
        <f t="shared" ca="1" si="4"/>
        <v>0.5968</v>
      </c>
      <c r="J13" s="5">
        <f t="shared" ca="1" si="4"/>
        <v>0.46579999999999999</v>
      </c>
      <c r="K13" s="5">
        <f t="shared" ca="1" si="4"/>
        <v>0.37269999999999998</v>
      </c>
      <c r="L13" s="5">
        <f t="shared" ca="1" si="4"/>
        <v>0.3</v>
      </c>
      <c r="M13" s="5">
        <f t="shared" ca="1" si="4"/>
        <v>0.26619999999999999</v>
      </c>
      <c r="N13" s="5">
        <f t="shared" ca="1" si="4"/>
        <v>0.24479999999999999</v>
      </c>
      <c r="O13" s="5">
        <f t="shared" ca="1" si="4"/>
        <v>0.30220000000000002</v>
      </c>
      <c r="P13" s="5">
        <f t="shared" ca="1" si="4"/>
        <v>6.7338999999999993</v>
      </c>
      <c r="R13">
        <v>1</v>
      </c>
      <c r="S13" t="s">
        <v>2</v>
      </c>
      <c r="T13" s="5">
        <f t="shared" ref="T13:AF28" ca="1" si="5">INDIRECT($A$1&amp;"!"&amp;ADDRESS(ROW(),COLUMN()))</f>
        <v>0.50939999999999996</v>
      </c>
      <c r="U13" s="5">
        <f t="shared" ca="1" si="5"/>
        <v>0.90249999999999997</v>
      </c>
      <c r="V13" s="5">
        <f t="shared" ca="1" si="5"/>
        <v>1.2885</v>
      </c>
      <c r="W13" s="5">
        <f t="shared" ca="1" si="5"/>
        <v>1.2341</v>
      </c>
      <c r="X13" s="5">
        <f t="shared" ca="1" si="5"/>
        <v>0.86140000000000005</v>
      </c>
      <c r="Y13" s="5">
        <f t="shared" ca="1" si="5"/>
        <v>0.59050000000000002</v>
      </c>
      <c r="Z13" s="5">
        <f t="shared" ca="1" si="5"/>
        <v>0.4743</v>
      </c>
      <c r="AA13" s="5">
        <f t="shared" ca="1" si="5"/>
        <v>0.38669999999999999</v>
      </c>
      <c r="AB13" s="5">
        <f t="shared" ca="1" si="5"/>
        <v>0.31519999999999998</v>
      </c>
      <c r="AC13" s="5">
        <f t="shared" ca="1" si="5"/>
        <v>0.28220000000000001</v>
      </c>
      <c r="AD13" s="5">
        <f t="shared" ca="1" si="5"/>
        <v>0.25159999999999999</v>
      </c>
      <c r="AE13" s="5">
        <f t="shared" ca="1" si="5"/>
        <v>0.29749999999999999</v>
      </c>
      <c r="AF13" s="5">
        <f t="shared" ca="1" si="5"/>
        <v>7.3939000000000012</v>
      </c>
      <c r="AH13">
        <v>1</v>
      </c>
      <c r="AI13" t="s">
        <v>2</v>
      </c>
      <c r="AJ13" s="5">
        <f t="shared" ref="AJ13:AV28" ca="1" si="6">INDIRECT($A$1&amp;"!"&amp;ADDRESS(ROW(),COLUMN()))</f>
        <v>0.57640000000000002</v>
      </c>
      <c r="AK13" s="5">
        <f t="shared" ca="1" si="6"/>
        <v>0.97599999999999998</v>
      </c>
      <c r="AL13" s="5">
        <f t="shared" ca="1" si="6"/>
        <v>1.3385</v>
      </c>
      <c r="AM13" s="5">
        <f t="shared" ca="1" si="6"/>
        <v>1.2963</v>
      </c>
      <c r="AN13" s="5">
        <f t="shared" ca="1" si="6"/>
        <v>0.96819999999999995</v>
      </c>
      <c r="AO13" s="5">
        <f t="shared" ca="1" si="6"/>
        <v>0.65549999999999997</v>
      </c>
      <c r="AP13" s="5">
        <f t="shared" ca="1" si="6"/>
        <v>0.52039999999999997</v>
      </c>
      <c r="AQ13" s="5">
        <f t="shared" ca="1" si="6"/>
        <v>0.42180000000000001</v>
      </c>
      <c r="AR13" s="5">
        <f t="shared" ca="1" si="6"/>
        <v>0.34300000000000003</v>
      </c>
      <c r="AS13" s="5">
        <f t="shared" ca="1" si="6"/>
        <v>0.30640000000000001</v>
      </c>
      <c r="AT13" s="5">
        <f t="shared" ca="1" si="6"/>
        <v>0.27</v>
      </c>
      <c r="AU13" s="5">
        <f t="shared" ca="1" si="6"/>
        <v>0.31369999999999998</v>
      </c>
      <c r="AV13" s="5">
        <f t="shared" ca="1" si="6"/>
        <v>7.9862000000000011</v>
      </c>
      <c r="AX13">
        <v>1</v>
      </c>
      <c r="AY13" t="s">
        <v>2</v>
      </c>
      <c r="AZ13" s="5">
        <f t="shared" ref="AZ13:BL28" ca="1" si="7">INDIRECT($A$1&amp;"!"&amp;ADDRESS(ROW(),COLUMN()))</f>
        <v>0.40429999999999999</v>
      </c>
      <c r="BA13" s="5">
        <f t="shared" ca="1" si="7"/>
        <v>0.76849999999999996</v>
      </c>
      <c r="BB13" s="5">
        <f t="shared" ca="1" si="7"/>
        <v>1.0672999999999999</v>
      </c>
      <c r="BC13" s="5">
        <f t="shared" ca="1" si="7"/>
        <v>1.0459000000000001</v>
      </c>
      <c r="BD13" s="5">
        <f t="shared" ca="1" si="7"/>
        <v>0.77410000000000001</v>
      </c>
      <c r="BE13" s="5">
        <f t="shared" ca="1" si="7"/>
        <v>0.52549999999999997</v>
      </c>
      <c r="BF13" s="5">
        <f t="shared" ca="1" si="7"/>
        <v>0.41639999999999999</v>
      </c>
      <c r="BG13" s="5">
        <f t="shared" ca="1" si="7"/>
        <v>0.33650000000000002</v>
      </c>
      <c r="BH13" s="5">
        <f t="shared" ca="1" si="7"/>
        <v>0.27200000000000002</v>
      </c>
      <c r="BI13" s="5">
        <f t="shared" ca="1" si="7"/>
        <v>0.2419</v>
      </c>
      <c r="BJ13" s="5">
        <f t="shared" ca="1" si="7"/>
        <v>0.21679999999999999</v>
      </c>
      <c r="BK13" s="5">
        <f t="shared" ca="1" si="7"/>
        <v>0.24779999999999999</v>
      </c>
      <c r="BL13" s="5">
        <f t="shared" ca="1" si="7"/>
        <v>6.3170000000000011</v>
      </c>
    </row>
    <row r="14" spans="1:64" x14ac:dyDescent="0.25">
      <c r="A14">
        <v>2</v>
      </c>
      <c r="B14">
        <v>1</v>
      </c>
      <c r="C14" t="s">
        <v>3</v>
      </c>
      <c r="D14" s="5">
        <f t="shared" ca="1" si="4"/>
        <v>0.47649999999999998</v>
      </c>
      <c r="E14" s="5">
        <f t="shared" ca="1" si="4"/>
        <v>0.97760000000000002</v>
      </c>
      <c r="F14" s="5">
        <f t="shared" ca="1" si="4"/>
        <v>1.3727</v>
      </c>
      <c r="G14" s="5">
        <f t="shared" ca="1" si="4"/>
        <v>1.2626999999999999</v>
      </c>
      <c r="H14" s="5">
        <f t="shared" ca="1" si="4"/>
        <v>0.9294</v>
      </c>
      <c r="I14" s="5">
        <f t="shared" ca="1" si="4"/>
        <v>0.62519999999999998</v>
      </c>
      <c r="J14" s="5">
        <f t="shared" ca="1" si="4"/>
        <v>0.49309999999999998</v>
      </c>
      <c r="K14" s="5">
        <f t="shared" ca="1" si="4"/>
        <v>0.39789999999999998</v>
      </c>
      <c r="L14" s="5">
        <f t="shared" ca="1" si="4"/>
        <v>0.32229999999999998</v>
      </c>
      <c r="M14" s="5">
        <f t="shared" ca="1" si="4"/>
        <v>0.28689999999999999</v>
      </c>
      <c r="N14" s="5">
        <f t="shared" ca="1" si="4"/>
        <v>0.25180000000000002</v>
      </c>
      <c r="O14" s="5">
        <f t="shared" ca="1" si="4"/>
        <v>0.28649999999999998</v>
      </c>
      <c r="P14" s="5">
        <f t="shared" ca="1" si="4"/>
        <v>7.6826000000000008</v>
      </c>
      <c r="R14">
        <v>1</v>
      </c>
      <c r="S14" t="s">
        <v>3</v>
      </c>
      <c r="T14" s="5">
        <f t="shared" ca="1" si="5"/>
        <v>0.51090000000000002</v>
      </c>
      <c r="U14" s="5">
        <f t="shared" ca="1" si="5"/>
        <v>0.83040000000000003</v>
      </c>
      <c r="V14" s="5">
        <f t="shared" ca="1" si="5"/>
        <v>1.2690999999999999</v>
      </c>
      <c r="W14" s="5">
        <f t="shared" ca="1" si="5"/>
        <v>1.466</v>
      </c>
      <c r="X14" s="5">
        <f t="shared" ca="1" si="5"/>
        <v>1.0333000000000001</v>
      </c>
      <c r="Y14" s="5">
        <f t="shared" ca="1" si="5"/>
        <v>0.70089999999999997</v>
      </c>
      <c r="Z14" s="5">
        <f t="shared" ca="1" si="5"/>
        <v>0.55900000000000005</v>
      </c>
      <c r="AA14" s="5">
        <f t="shared" ca="1" si="5"/>
        <v>0.45429999999999998</v>
      </c>
      <c r="AB14" s="5">
        <f t="shared" ca="1" si="5"/>
        <v>0.37019999999999997</v>
      </c>
      <c r="AC14" s="5">
        <f t="shared" ca="1" si="5"/>
        <v>0.33090000000000003</v>
      </c>
      <c r="AD14" s="5">
        <f t="shared" ca="1" si="5"/>
        <v>0.29430000000000001</v>
      </c>
      <c r="AE14" s="5">
        <f t="shared" ca="1" si="5"/>
        <v>0.3256</v>
      </c>
      <c r="AF14" s="5">
        <f t="shared" ca="1" si="5"/>
        <v>8.1448999999999998</v>
      </c>
      <c r="AH14">
        <v>1</v>
      </c>
      <c r="AI14" t="s">
        <v>3</v>
      </c>
      <c r="AJ14" s="5">
        <f t="shared" ca="1" si="6"/>
        <v>0.8861</v>
      </c>
      <c r="AK14" s="5">
        <f t="shared" ca="1" si="6"/>
        <v>1.31</v>
      </c>
      <c r="AL14" s="5">
        <f t="shared" ca="1" si="6"/>
        <v>1.6989000000000001</v>
      </c>
      <c r="AM14" s="5">
        <f t="shared" ca="1" si="6"/>
        <v>1.4702999999999999</v>
      </c>
      <c r="AN14" s="5">
        <f t="shared" ca="1" si="6"/>
        <v>1.0599000000000001</v>
      </c>
      <c r="AO14" s="5">
        <f t="shared" ca="1" si="6"/>
        <v>0.74109999999999998</v>
      </c>
      <c r="AP14" s="5">
        <f t="shared" ca="1" si="6"/>
        <v>0.59940000000000004</v>
      </c>
      <c r="AQ14" s="5">
        <f t="shared" ca="1" si="6"/>
        <v>0.49120000000000003</v>
      </c>
      <c r="AR14" s="5">
        <f t="shared" ca="1" si="6"/>
        <v>0.40260000000000001</v>
      </c>
      <c r="AS14" s="5">
        <f t="shared" ca="1" si="6"/>
        <v>0.36120000000000002</v>
      </c>
      <c r="AT14" s="5">
        <f t="shared" ca="1" si="6"/>
        <v>0.31929999999999997</v>
      </c>
      <c r="AU14" s="5">
        <f t="shared" ca="1" si="6"/>
        <v>0.40029999999999999</v>
      </c>
      <c r="AV14" s="5">
        <f t="shared" ca="1" si="6"/>
        <v>9.7402999999999995</v>
      </c>
      <c r="AX14">
        <v>1</v>
      </c>
      <c r="AY14" t="s">
        <v>3</v>
      </c>
      <c r="AZ14" s="5">
        <f t="shared" ca="1" si="7"/>
        <v>0.46460000000000001</v>
      </c>
      <c r="BA14" s="5">
        <f t="shared" ca="1" si="7"/>
        <v>0.89710000000000001</v>
      </c>
      <c r="BB14" s="5">
        <f t="shared" ca="1" si="7"/>
        <v>1.2334000000000001</v>
      </c>
      <c r="BC14" s="5">
        <f t="shared" ca="1" si="7"/>
        <v>1.1011</v>
      </c>
      <c r="BD14" s="5">
        <f t="shared" ca="1" si="7"/>
        <v>0.80669999999999997</v>
      </c>
      <c r="BE14" s="5">
        <f t="shared" ca="1" si="7"/>
        <v>0.5484</v>
      </c>
      <c r="BF14" s="5">
        <f t="shared" ca="1" si="7"/>
        <v>0.43469999999999998</v>
      </c>
      <c r="BG14" s="5">
        <f t="shared" ca="1" si="7"/>
        <v>0.35139999999999999</v>
      </c>
      <c r="BH14" s="5">
        <f t="shared" ca="1" si="7"/>
        <v>0.2848</v>
      </c>
      <c r="BI14" s="5">
        <f t="shared" ca="1" si="7"/>
        <v>0.25340000000000001</v>
      </c>
      <c r="BJ14" s="5">
        <f t="shared" ca="1" si="7"/>
        <v>0.22539999999999999</v>
      </c>
      <c r="BK14" s="5">
        <f t="shared" ca="1" si="7"/>
        <v>0.26069999999999999</v>
      </c>
      <c r="BL14" s="5">
        <f t="shared" ca="1" si="7"/>
        <v>6.8616999999999999</v>
      </c>
    </row>
    <row r="15" spans="1:64" x14ac:dyDescent="0.25">
      <c r="A15">
        <v>3</v>
      </c>
      <c r="B15">
        <v>1</v>
      </c>
      <c r="C15" t="s">
        <v>4</v>
      </c>
      <c r="D15" s="5">
        <f t="shared" ca="1" si="4"/>
        <v>0.65080000000000005</v>
      </c>
      <c r="E15" s="5">
        <f t="shared" ca="1" si="4"/>
        <v>1.0668</v>
      </c>
      <c r="F15" s="5">
        <f t="shared" ca="1" si="4"/>
        <v>1.403</v>
      </c>
      <c r="G15" s="5">
        <f t="shared" ca="1" si="4"/>
        <v>1.4738</v>
      </c>
      <c r="H15" s="5">
        <f t="shared" ca="1" si="4"/>
        <v>1.1067</v>
      </c>
      <c r="I15" s="5">
        <f t="shared" ca="1" si="4"/>
        <v>0.74050000000000005</v>
      </c>
      <c r="J15" s="5">
        <f t="shared" ca="1" si="4"/>
        <v>0.58779999999999999</v>
      </c>
      <c r="K15" s="5">
        <f t="shared" ca="1" si="4"/>
        <v>0.4768</v>
      </c>
      <c r="L15" s="5">
        <f t="shared" ca="1" si="4"/>
        <v>0.38790000000000002</v>
      </c>
      <c r="M15" s="5">
        <f t="shared" ca="1" si="4"/>
        <v>0.34610000000000002</v>
      </c>
      <c r="N15" s="5">
        <f t="shared" ca="1" si="4"/>
        <v>0.30830000000000002</v>
      </c>
      <c r="O15" s="5">
        <f t="shared" ca="1" si="4"/>
        <v>0.38769999999999999</v>
      </c>
      <c r="P15" s="5">
        <f t="shared" ca="1" si="4"/>
        <v>8.9362000000000013</v>
      </c>
      <c r="R15">
        <v>1</v>
      </c>
      <c r="S15" t="s">
        <v>4</v>
      </c>
      <c r="T15" s="5">
        <f t="shared" ca="1" si="5"/>
        <v>0.41099999999999998</v>
      </c>
      <c r="U15" s="5">
        <f t="shared" ca="1" si="5"/>
        <v>0.70269999999999999</v>
      </c>
      <c r="V15" s="5">
        <f t="shared" ca="1" si="5"/>
        <v>1.0385</v>
      </c>
      <c r="W15" s="5">
        <f t="shared" ca="1" si="5"/>
        <v>1.1094999999999999</v>
      </c>
      <c r="X15" s="5">
        <f t="shared" ca="1" si="5"/>
        <v>0.85350000000000004</v>
      </c>
      <c r="Y15" s="5">
        <f t="shared" ca="1" si="5"/>
        <v>0.56899999999999995</v>
      </c>
      <c r="Z15" s="5">
        <f t="shared" ca="1" si="5"/>
        <v>0.44929999999999998</v>
      </c>
      <c r="AA15" s="5">
        <f t="shared" ca="1" si="5"/>
        <v>0.3624</v>
      </c>
      <c r="AB15" s="5">
        <f t="shared" ca="1" si="5"/>
        <v>0.29349999999999998</v>
      </c>
      <c r="AC15" s="5">
        <f t="shared" ca="1" si="5"/>
        <v>0.26190000000000002</v>
      </c>
      <c r="AD15" s="5">
        <f t="shared" ca="1" si="5"/>
        <v>0.2366</v>
      </c>
      <c r="AE15" s="5">
        <f t="shared" ca="1" si="5"/>
        <v>0.27750000000000002</v>
      </c>
      <c r="AF15" s="5">
        <f t="shared" ca="1" si="5"/>
        <v>6.5653999999999995</v>
      </c>
      <c r="AH15">
        <v>1</v>
      </c>
      <c r="AI15" t="s">
        <v>4</v>
      </c>
      <c r="AJ15" s="5">
        <f t="shared" ca="1" si="6"/>
        <v>0.64849999999999997</v>
      </c>
      <c r="AK15" s="5">
        <f t="shared" ca="1" si="6"/>
        <v>0.96209999999999996</v>
      </c>
      <c r="AL15" s="5">
        <f t="shared" ca="1" si="6"/>
        <v>1.4481999999999999</v>
      </c>
      <c r="AM15" s="5">
        <f t="shared" ca="1" si="6"/>
        <v>1.3162</v>
      </c>
      <c r="AN15" s="5">
        <f t="shared" ca="1" si="6"/>
        <v>0.95709999999999995</v>
      </c>
      <c r="AO15" s="5">
        <f t="shared" ca="1" si="6"/>
        <v>0.65100000000000002</v>
      </c>
      <c r="AP15" s="5">
        <f t="shared" ca="1" si="6"/>
        <v>0.51939999999999997</v>
      </c>
      <c r="AQ15" s="5">
        <f t="shared" ca="1" si="6"/>
        <v>0.42270000000000002</v>
      </c>
      <c r="AR15" s="5">
        <f t="shared" ca="1" si="6"/>
        <v>0.34489999999999998</v>
      </c>
      <c r="AS15" s="5">
        <f t="shared" ca="1" si="6"/>
        <v>0.30859999999999999</v>
      </c>
      <c r="AT15" s="5">
        <f t="shared" ca="1" si="6"/>
        <v>0.27229999999999999</v>
      </c>
      <c r="AU15" s="5">
        <f t="shared" ca="1" si="6"/>
        <v>0.33239999999999997</v>
      </c>
      <c r="AV15" s="5">
        <f t="shared" ca="1" si="6"/>
        <v>8.1833999999999989</v>
      </c>
      <c r="AX15">
        <v>1</v>
      </c>
      <c r="AY15" t="s">
        <v>4</v>
      </c>
      <c r="AZ15" s="5">
        <f t="shared" ca="1" si="7"/>
        <v>0.3856</v>
      </c>
      <c r="BA15" s="5">
        <f t="shared" ca="1" si="7"/>
        <v>0.67830000000000001</v>
      </c>
      <c r="BB15" s="5">
        <f t="shared" ca="1" si="7"/>
        <v>1.0378000000000001</v>
      </c>
      <c r="BC15" s="5">
        <f t="shared" ca="1" si="7"/>
        <v>1.0105999999999999</v>
      </c>
      <c r="BD15" s="5">
        <f t="shared" ca="1" si="7"/>
        <v>0.74439999999999995</v>
      </c>
      <c r="BE15" s="5">
        <f t="shared" ca="1" si="7"/>
        <v>0.50580000000000003</v>
      </c>
      <c r="BF15" s="5">
        <f t="shared" ca="1" si="7"/>
        <v>0.39800000000000002</v>
      </c>
      <c r="BG15" s="5">
        <f t="shared" ca="1" si="7"/>
        <v>0.32029999999999997</v>
      </c>
      <c r="BH15" s="5">
        <f t="shared" ca="1" si="7"/>
        <v>0.25819999999999999</v>
      </c>
      <c r="BI15" s="5">
        <f t="shared" ca="1" si="7"/>
        <v>0.22889999999999999</v>
      </c>
      <c r="BJ15" s="5">
        <f t="shared" ca="1" si="7"/>
        <v>0.2029</v>
      </c>
      <c r="BK15" s="5">
        <f t="shared" ca="1" si="7"/>
        <v>0.23269999999999999</v>
      </c>
      <c r="BL15" s="5">
        <f t="shared" ca="1" si="7"/>
        <v>6.0034999999999989</v>
      </c>
    </row>
    <row r="16" spans="1:64" x14ac:dyDescent="0.25">
      <c r="A16">
        <v>4</v>
      </c>
      <c r="B16">
        <v>1</v>
      </c>
      <c r="C16" t="s">
        <v>5</v>
      </c>
      <c r="D16" s="5">
        <f t="shared" ca="1" si="4"/>
        <v>0.52480000000000004</v>
      </c>
      <c r="E16" s="5">
        <f t="shared" ca="1" si="4"/>
        <v>0.83140000000000003</v>
      </c>
      <c r="F16" s="5">
        <f t="shared" ca="1" si="4"/>
        <v>1.2262</v>
      </c>
      <c r="G16" s="5">
        <f t="shared" ca="1" si="4"/>
        <v>1.3811</v>
      </c>
      <c r="H16" s="5">
        <f t="shared" ca="1" si="4"/>
        <v>0.97729999999999995</v>
      </c>
      <c r="I16" s="5">
        <f t="shared" ca="1" si="4"/>
        <v>0.65390000000000004</v>
      </c>
      <c r="J16" s="5">
        <f t="shared" ca="1" si="4"/>
        <v>0.51719999999999999</v>
      </c>
      <c r="K16" s="5">
        <f t="shared" ca="1" si="4"/>
        <v>0.41830000000000001</v>
      </c>
      <c r="L16" s="5">
        <f t="shared" ca="1" si="4"/>
        <v>0.3392</v>
      </c>
      <c r="M16" s="5">
        <f t="shared" ca="1" si="4"/>
        <v>0.30130000000000001</v>
      </c>
      <c r="N16" s="5">
        <f t="shared" ca="1" si="4"/>
        <v>0.2641</v>
      </c>
      <c r="O16" s="5">
        <f t="shared" ca="1" si="4"/>
        <v>0.2918</v>
      </c>
      <c r="P16" s="5">
        <f t="shared" ca="1" si="4"/>
        <v>7.7266000000000004</v>
      </c>
      <c r="R16">
        <v>1</v>
      </c>
      <c r="S16" t="s">
        <v>5</v>
      </c>
      <c r="T16" s="5">
        <f t="shared" ca="1" si="5"/>
        <v>0.56659999999999999</v>
      </c>
      <c r="U16" s="5">
        <f t="shared" ca="1" si="5"/>
        <v>1.0146999999999999</v>
      </c>
      <c r="V16" s="5">
        <f t="shared" ca="1" si="5"/>
        <v>1.7353000000000001</v>
      </c>
      <c r="W16" s="5">
        <f t="shared" ca="1" si="5"/>
        <v>1.5663</v>
      </c>
      <c r="X16" s="5">
        <f t="shared" ca="1" si="5"/>
        <v>1.1163000000000001</v>
      </c>
      <c r="Y16" s="5">
        <f t="shared" ca="1" si="5"/>
        <v>0.76429999999999998</v>
      </c>
      <c r="Z16" s="5">
        <f t="shared" ca="1" si="5"/>
        <v>0.61109999999999998</v>
      </c>
      <c r="AA16" s="5">
        <f t="shared" ca="1" si="5"/>
        <v>0.49780000000000002</v>
      </c>
      <c r="AB16" s="5">
        <f t="shared" ca="1" si="5"/>
        <v>0.40629999999999999</v>
      </c>
      <c r="AC16" s="5">
        <f t="shared" ca="1" si="5"/>
        <v>0.36430000000000001</v>
      </c>
      <c r="AD16" s="5">
        <f t="shared" ca="1" si="5"/>
        <v>0.3246</v>
      </c>
      <c r="AE16" s="5">
        <f t="shared" ca="1" si="5"/>
        <v>0.37209999999999999</v>
      </c>
      <c r="AF16" s="5">
        <f t="shared" ca="1" si="5"/>
        <v>9.3397000000000006</v>
      </c>
      <c r="AH16">
        <v>1</v>
      </c>
      <c r="AI16" t="s">
        <v>5</v>
      </c>
      <c r="AJ16" s="5">
        <f t="shared" ca="1" si="6"/>
        <v>0.59760000000000002</v>
      </c>
      <c r="AK16" s="5">
        <f t="shared" ca="1" si="6"/>
        <v>0.86099999999999999</v>
      </c>
      <c r="AL16" s="5">
        <f t="shared" ca="1" si="6"/>
        <v>1.1208</v>
      </c>
      <c r="AM16" s="5">
        <f t="shared" ca="1" si="6"/>
        <v>1.1375999999999999</v>
      </c>
      <c r="AN16" s="5">
        <f t="shared" ca="1" si="6"/>
        <v>0.84360000000000002</v>
      </c>
      <c r="AO16" s="5">
        <f t="shared" ca="1" si="6"/>
        <v>0.58479999999999999</v>
      </c>
      <c r="AP16" s="5">
        <f t="shared" ca="1" si="6"/>
        <v>0.47060000000000002</v>
      </c>
      <c r="AQ16" s="5">
        <f t="shared" ca="1" si="6"/>
        <v>0.38450000000000001</v>
      </c>
      <c r="AR16" s="5">
        <f t="shared" ca="1" si="6"/>
        <v>0.31419999999999998</v>
      </c>
      <c r="AS16" s="5">
        <f t="shared" ca="1" si="6"/>
        <v>0.28249999999999997</v>
      </c>
      <c r="AT16" s="5">
        <f t="shared" ca="1" si="6"/>
        <v>0.25230000000000002</v>
      </c>
      <c r="AU16" s="5">
        <f t="shared" ca="1" si="6"/>
        <v>0.28760000000000002</v>
      </c>
      <c r="AV16" s="5">
        <f t="shared" ca="1" si="6"/>
        <v>7.1371000000000002</v>
      </c>
      <c r="AX16">
        <v>1</v>
      </c>
      <c r="AY16" t="s">
        <v>5</v>
      </c>
      <c r="AZ16" s="5">
        <f t="shared" ca="1" si="7"/>
        <v>0.49609999999999999</v>
      </c>
      <c r="BA16" s="5">
        <f t="shared" ca="1" si="7"/>
        <v>0.94989999999999997</v>
      </c>
      <c r="BB16" s="5">
        <f t="shared" ca="1" si="7"/>
        <v>1.2668999999999999</v>
      </c>
      <c r="BC16" s="5">
        <f t="shared" ca="1" si="7"/>
        <v>1.1813</v>
      </c>
      <c r="BD16" s="5">
        <f t="shared" ca="1" si="7"/>
        <v>0.86619999999999997</v>
      </c>
      <c r="BE16" s="5">
        <f t="shared" ca="1" si="7"/>
        <v>0.60209999999999997</v>
      </c>
      <c r="BF16" s="5">
        <f t="shared" ca="1" si="7"/>
        <v>0.48280000000000001</v>
      </c>
      <c r="BG16" s="5">
        <f t="shared" ca="1" si="7"/>
        <v>0.39389999999999997</v>
      </c>
      <c r="BH16" s="5">
        <f t="shared" ca="1" si="7"/>
        <v>0.3211</v>
      </c>
      <c r="BI16" s="5">
        <f t="shared" ca="1" si="7"/>
        <v>0.28760000000000002</v>
      </c>
      <c r="BJ16" s="5">
        <f t="shared" ca="1" si="7"/>
        <v>0.25969999999999999</v>
      </c>
      <c r="BK16" s="5">
        <f t="shared" ca="1" si="7"/>
        <v>0.32079999999999997</v>
      </c>
      <c r="BL16" s="5">
        <f t="shared" ca="1" si="7"/>
        <v>7.4284000000000008</v>
      </c>
    </row>
    <row r="17" spans="1:64" x14ac:dyDescent="0.25">
      <c r="A17">
        <v>5</v>
      </c>
      <c r="B17">
        <v>1</v>
      </c>
      <c r="C17" t="s">
        <v>6</v>
      </c>
      <c r="D17" s="5">
        <f t="shared" ca="1" si="4"/>
        <v>0.3886</v>
      </c>
      <c r="E17" s="5">
        <f t="shared" ca="1" si="4"/>
        <v>0.6946</v>
      </c>
      <c r="F17" s="5">
        <f t="shared" ca="1" si="4"/>
        <v>1.0569</v>
      </c>
      <c r="G17" s="5">
        <f t="shared" ca="1" si="4"/>
        <v>1.2668999999999999</v>
      </c>
      <c r="H17" s="5">
        <f t="shared" ca="1" si="4"/>
        <v>1.0024</v>
      </c>
      <c r="I17" s="5">
        <f t="shared" ca="1" si="4"/>
        <v>0.64229999999999998</v>
      </c>
      <c r="J17" s="5">
        <f t="shared" ca="1" si="4"/>
        <v>0.49419999999999997</v>
      </c>
      <c r="K17" s="5">
        <f t="shared" ca="1" si="4"/>
        <v>0.39240000000000003</v>
      </c>
      <c r="L17" s="5">
        <f t="shared" ca="1" si="4"/>
        <v>0.31409999999999999</v>
      </c>
      <c r="M17" s="5">
        <f t="shared" ca="1" si="4"/>
        <v>0.27589999999999998</v>
      </c>
      <c r="N17" s="5">
        <f t="shared" ca="1" si="4"/>
        <v>0.2364</v>
      </c>
      <c r="O17" s="5">
        <f t="shared" ca="1" si="4"/>
        <v>0.25169999999999998</v>
      </c>
      <c r="P17" s="5">
        <f t="shared" ca="1" si="4"/>
        <v>7.0163999999999991</v>
      </c>
      <c r="R17">
        <v>1</v>
      </c>
      <c r="S17" t="s">
        <v>6</v>
      </c>
      <c r="T17" s="5">
        <f t="shared" ca="1" si="5"/>
        <v>0.56589999999999996</v>
      </c>
      <c r="U17" s="5">
        <f t="shared" ca="1" si="5"/>
        <v>0.91410000000000002</v>
      </c>
      <c r="V17" s="5">
        <f t="shared" ca="1" si="5"/>
        <v>1.2507999999999999</v>
      </c>
      <c r="W17" s="5">
        <f t="shared" ca="1" si="5"/>
        <v>1.3263</v>
      </c>
      <c r="X17" s="5">
        <f t="shared" ca="1" si="5"/>
        <v>1.0441</v>
      </c>
      <c r="Y17" s="5">
        <f t="shared" ca="1" si="5"/>
        <v>0.68959999999999999</v>
      </c>
      <c r="Z17" s="5">
        <f t="shared" ca="1" si="5"/>
        <v>0.54290000000000005</v>
      </c>
      <c r="AA17" s="5">
        <f t="shared" ca="1" si="5"/>
        <v>0.43740000000000001</v>
      </c>
      <c r="AB17" s="5">
        <f t="shared" ca="1" si="5"/>
        <v>0.35460000000000003</v>
      </c>
      <c r="AC17" s="5">
        <f t="shared" ca="1" si="5"/>
        <v>0.31630000000000003</v>
      </c>
      <c r="AD17" s="5">
        <f t="shared" ca="1" si="5"/>
        <v>0.28320000000000001</v>
      </c>
      <c r="AE17" s="5">
        <f t="shared" ca="1" si="5"/>
        <v>0.34760000000000002</v>
      </c>
      <c r="AF17" s="5">
        <f t="shared" ca="1" si="5"/>
        <v>8.0728000000000026</v>
      </c>
      <c r="AH17">
        <v>1</v>
      </c>
      <c r="AI17" t="s">
        <v>6</v>
      </c>
      <c r="AJ17" s="5">
        <f t="shared" ca="1" si="6"/>
        <v>0.58189999999999997</v>
      </c>
      <c r="AK17" s="5">
        <f t="shared" ca="1" si="6"/>
        <v>1.0588</v>
      </c>
      <c r="AL17" s="5">
        <f t="shared" ca="1" si="6"/>
        <v>1.3415999999999999</v>
      </c>
      <c r="AM17" s="5">
        <f t="shared" ca="1" si="6"/>
        <v>1.3458000000000001</v>
      </c>
      <c r="AN17" s="5">
        <f t="shared" ca="1" si="6"/>
        <v>0.97870000000000001</v>
      </c>
      <c r="AO17" s="5">
        <f t="shared" ca="1" si="6"/>
        <v>0.67079999999999995</v>
      </c>
      <c r="AP17" s="5">
        <f t="shared" ca="1" si="6"/>
        <v>0.53539999999999999</v>
      </c>
      <c r="AQ17" s="5">
        <f t="shared" ca="1" si="6"/>
        <v>0.43519999999999998</v>
      </c>
      <c r="AR17" s="5">
        <f t="shared" ca="1" si="6"/>
        <v>0.35420000000000001</v>
      </c>
      <c r="AS17" s="5">
        <f t="shared" ca="1" si="6"/>
        <v>0.31609999999999999</v>
      </c>
      <c r="AT17" s="5">
        <f t="shared" ca="1" si="6"/>
        <v>0.28129999999999999</v>
      </c>
      <c r="AU17" s="5">
        <f t="shared" ca="1" si="6"/>
        <v>0.33629999999999999</v>
      </c>
      <c r="AV17" s="5">
        <f t="shared" ca="1" si="6"/>
        <v>8.2360999999999986</v>
      </c>
      <c r="AX17">
        <v>1</v>
      </c>
      <c r="AY17" t="s">
        <v>6</v>
      </c>
      <c r="AZ17" s="5">
        <f t="shared" ca="1" si="7"/>
        <v>0.40789999999999998</v>
      </c>
      <c r="BA17" s="5">
        <f t="shared" ca="1" si="7"/>
        <v>0.86680000000000001</v>
      </c>
      <c r="BB17" s="5">
        <f t="shared" ca="1" si="7"/>
        <v>1.286</v>
      </c>
      <c r="BC17" s="5">
        <f t="shared" ca="1" si="7"/>
        <v>1.2074</v>
      </c>
      <c r="BD17" s="5">
        <f t="shared" ca="1" si="7"/>
        <v>0.86450000000000005</v>
      </c>
      <c r="BE17" s="5">
        <f t="shared" ca="1" si="7"/>
        <v>0.58620000000000005</v>
      </c>
      <c r="BF17" s="5">
        <f t="shared" ca="1" si="7"/>
        <v>0.46450000000000002</v>
      </c>
      <c r="BG17" s="5">
        <f t="shared" ca="1" si="7"/>
        <v>0.37509999999999999</v>
      </c>
      <c r="BH17" s="5">
        <f t="shared" ca="1" si="7"/>
        <v>0.30370000000000003</v>
      </c>
      <c r="BI17" s="5">
        <f t="shared" ca="1" si="7"/>
        <v>0.27039999999999997</v>
      </c>
      <c r="BJ17" s="5">
        <f t="shared" ca="1" si="7"/>
        <v>0.23880000000000001</v>
      </c>
      <c r="BK17" s="5">
        <f t="shared" ca="1" si="7"/>
        <v>0.26840000000000003</v>
      </c>
      <c r="BL17" s="5">
        <f t="shared" ca="1" si="7"/>
        <v>7.1397000000000004</v>
      </c>
    </row>
    <row r="18" spans="1:64" x14ac:dyDescent="0.25">
      <c r="A18">
        <v>1</v>
      </c>
      <c r="B18">
        <v>2</v>
      </c>
      <c r="C18" t="s">
        <v>2</v>
      </c>
      <c r="D18" s="5">
        <f t="shared" ca="1" si="4"/>
        <v>0.81759999999999999</v>
      </c>
      <c r="E18" s="5">
        <f t="shared" ca="1" si="4"/>
        <v>1.4353</v>
      </c>
      <c r="F18" s="5">
        <f t="shared" ca="1" si="4"/>
        <v>2.5219</v>
      </c>
      <c r="G18" s="5">
        <f t="shared" ca="1" si="4"/>
        <v>2.9689999999999999</v>
      </c>
      <c r="H18" s="5">
        <f t="shared" ca="1" si="4"/>
        <v>2.5106000000000002</v>
      </c>
      <c r="I18" s="5">
        <f t="shared" ca="1" si="4"/>
        <v>1.5365</v>
      </c>
      <c r="J18" s="5">
        <f t="shared" ca="1" si="4"/>
        <v>1.0883</v>
      </c>
      <c r="K18" s="5">
        <f t="shared" ca="1" si="4"/>
        <v>0.78239999999999998</v>
      </c>
      <c r="L18" s="5">
        <f t="shared" ca="1" si="4"/>
        <v>0.56799999999999995</v>
      </c>
      <c r="M18" s="5">
        <f t="shared" ca="1" si="4"/>
        <v>0.45960000000000001</v>
      </c>
      <c r="N18" s="5">
        <f t="shared" ca="1" si="4"/>
        <v>0.40410000000000001</v>
      </c>
      <c r="O18" s="5">
        <f t="shared" ca="1" si="4"/>
        <v>0.53549999999999998</v>
      </c>
      <c r="P18" s="5">
        <f t="shared" ca="1" si="4"/>
        <v>15.6288</v>
      </c>
      <c r="R18">
        <v>2</v>
      </c>
      <c r="S18" t="s">
        <v>2</v>
      </c>
      <c r="T18" s="5">
        <f t="shared" ca="1" si="5"/>
        <v>1.4104000000000001</v>
      </c>
      <c r="U18" s="5">
        <f t="shared" ca="1" si="5"/>
        <v>2.2305999999999999</v>
      </c>
      <c r="V18" s="5">
        <f t="shared" ca="1" si="5"/>
        <v>2.7991000000000001</v>
      </c>
      <c r="W18" s="5">
        <f t="shared" ca="1" si="5"/>
        <v>2.5356000000000001</v>
      </c>
      <c r="X18" s="5">
        <f t="shared" ca="1" si="5"/>
        <v>1.8942000000000001</v>
      </c>
      <c r="Y18" s="5">
        <f t="shared" ca="1" si="5"/>
        <v>1.2020999999999999</v>
      </c>
      <c r="Z18" s="5">
        <f t="shared" ca="1" si="5"/>
        <v>0.87239999999999995</v>
      </c>
      <c r="AA18" s="5">
        <f t="shared" ca="1" si="5"/>
        <v>0.64039999999999997</v>
      </c>
      <c r="AB18" s="5">
        <f t="shared" ca="1" si="5"/>
        <v>0.47410000000000002</v>
      </c>
      <c r="AC18" s="5">
        <f t="shared" ca="1" si="5"/>
        <v>0.3931</v>
      </c>
      <c r="AD18" s="5">
        <f t="shared" ca="1" si="5"/>
        <v>0.33389999999999997</v>
      </c>
      <c r="AE18" s="5">
        <f t="shared" ca="1" si="5"/>
        <v>0.40450000000000003</v>
      </c>
      <c r="AF18" s="5">
        <f t="shared" ca="1" si="5"/>
        <v>15.1904</v>
      </c>
      <c r="AH18">
        <v>2</v>
      </c>
      <c r="AI18" t="s">
        <v>2</v>
      </c>
      <c r="AJ18" s="5">
        <f t="shared" ca="1" si="6"/>
        <v>1.3814</v>
      </c>
      <c r="AK18" s="5">
        <f t="shared" ca="1" si="6"/>
        <v>2.2347999999999999</v>
      </c>
      <c r="AL18" s="5">
        <f t="shared" ca="1" si="6"/>
        <v>2.7475000000000001</v>
      </c>
      <c r="AM18" s="5">
        <f t="shared" ca="1" si="6"/>
        <v>2.5998999999999999</v>
      </c>
      <c r="AN18" s="5">
        <f t="shared" ca="1" si="6"/>
        <v>1.9953000000000001</v>
      </c>
      <c r="AO18" s="5">
        <f t="shared" ca="1" si="6"/>
        <v>1.2678</v>
      </c>
      <c r="AP18" s="5">
        <f t="shared" ca="1" si="6"/>
        <v>0.91930000000000001</v>
      </c>
      <c r="AQ18" s="5">
        <f t="shared" ca="1" si="6"/>
        <v>0.67549999999999999</v>
      </c>
      <c r="AR18" s="5">
        <f t="shared" ca="1" si="6"/>
        <v>0.50060000000000004</v>
      </c>
      <c r="AS18" s="5">
        <f t="shared" ca="1" si="6"/>
        <v>0.41460000000000002</v>
      </c>
      <c r="AT18" s="5">
        <f t="shared" ca="1" si="6"/>
        <v>0.34889999999999999</v>
      </c>
      <c r="AU18" s="5">
        <f t="shared" ca="1" si="6"/>
        <v>0.52280000000000004</v>
      </c>
      <c r="AV18" s="5">
        <f t="shared" ca="1" si="6"/>
        <v>15.6084</v>
      </c>
      <c r="AX18">
        <v>2</v>
      </c>
      <c r="AY18" t="s">
        <v>2</v>
      </c>
      <c r="AZ18" s="5">
        <f t="shared" ca="1" si="7"/>
        <v>0.81110000000000004</v>
      </c>
      <c r="BA18" s="5">
        <f t="shared" ca="1" si="7"/>
        <v>1.7050000000000001</v>
      </c>
      <c r="BB18" s="5">
        <f t="shared" ca="1" si="7"/>
        <v>2.1911999999999998</v>
      </c>
      <c r="BC18" s="5">
        <f t="shared" ca="1" si="7"/>
        <v>2.0560999999999998</v>
      </c>
      <c r="BD18" s="5">
        <f t="shared" ca="1" si="7"/>
        <v>1.4846999999999999</v>
      </c>
      <c r="BE18" s="5">
        <f t="shared" ca="1" si="7"/>
        <v>0.95730000000000004</v>
      </c>
      <c r="BF18" s="5">
        <f t="shared" ca="1" si="7"/>
        <v>0.69930000000000003</v>
      </c>
      <c r="BG18" s="5">
        <f t="shared" ca="1" si="7"/>
        <v>0.51739999999999997</v>
      </c>
      <c r="BH18" s="5">
        <f t="shared" ca="1" si="7"/>
        <v>0.38529999999999998</v>
      </c>
      <c r="BI18" s="5">
        <f t="shared" ca="1" si="7"/>
        <v>0.3206</v>
      </c>
      <c r="BJ18" s="5">
        <f t="shared" ca="1" si="7"/>
        <v>0.27929999999999999</v>
      </c>
      <c r="BK18" s="5">
        <f t="shared" ca="1" si="7"/>
        <v>0.3609</v>
      </c>
      <c r="BL18" s="5">
        <f t="shared" ca="1" si="7"/>
        <v>11.768199999999997</v>
      </c>
    </row>
    <row r="19" spans="1:64" x14ac:dyDescent="0.25">
      <c r="A19">
        <v>2</v>
      </c>
      <c r="B19">
        <v>2</v>
      </c>
      <c r="C19" t="s">
        <v>3</v>
      </c>
      <c r="D19" s="5">
        <f t="shared" ca="1" si="4"/>
        <v>1.0424</v>
      </c>
      <c r="E19" s="5">
        <f t="shared" ca="1" si="4"/>
        <v>2.3210999999999999</v>
      </c>
      <c r="F19" s="5">
        <f t="shared" ca="1" si="4"/>
        <v>2.9306000000000001</v>
      </c>
      <c r="G19" s="5">
        <f t="shared" ca="1" si="4"/>
        <v>2.6465000000000001</v>
      </c>
      <c r="H19" s="5">
        <f t="shared" ca="1" si="4"/>
        <v>2.1067999999999998</v>
      </c>
      <c r="I19" s="5">
        <f t="shared" ca="1" si="4"/>
        <v>1.3143</v>
      </c>
      <c r="J19" s="5">
        <f t="shared" ca="1" si="4"/>
        <v>0.94279999999999997</v>
      </c>
      <c r="K19" s="5">
        <f t="shared" ca="1" si="4"/>
        <v>0.68730000000000002</v>
      </c>
      <c r="L19" s="5">
        <f t="shared" ca="1" si="4"/>
        <v>0.50609999999999999</v>
      </c>
      <c r="M19" s="5">
        <f t="shared" ca="1" si="4"/>
        <v>0.41570000000000001</v>
      </c>
      <c r="N19" s="5">
        <f t="shared" ca="1" si="4"/>
        <v>0.35570000000000002</v>
      </c>
      <c r="O19" s="5">
        <f t="shared" ca="1" si="4"/>
        <v>0.46579999999999999</v>
      </c>
      <c r="P19" s="5">
        <f t="shared" ca="1" si="4"/>
        <v>15.735099999999999</v>
      </c>
      <c r="R19">
        <v>2</v>
      </c>
      <c r="S19" t="s">
        <v>3</v>
      </c>
      <c r="T19" s="5">
        <f t="shared" ca="1" si="5"/>
        <v>1.3149</v>
      </c>
      <c r="U19" s="5">
        <f t="shared" ca="1" si="5"/>
        <v>1.9810000000000001</v>
      </c>
      <c r="V19" s="5">
        <f t="shared" ca="1" si="5"/>
        <v>2.7176</v>
      </c>
      <c r="W19" s="5">
        <f t="shared" ca="1" si="5"/>
        <v>2.8525999999999998</v>
      </c>
      <c r="X19" s="5">
        <f t="shared" ca="1" si="5"/>
        <v>2.0518999999999998</v>
      </c>
      <c r="Y19" s="5">
        <f t="shared" ca="1" si="5"/>
        <v>1.2902</v>
      </c>
      <c r="Z19" s="5">
        <f t="shared" ca="1" si="5"/>
        <v>0.93159999999999998</v>
      </c>
      <c r="AA19" s="5">
        <f t="shared" ca="1" si="5"/>
        <v>0.68220000000000003</v>
      </c>
      <c r="AB19" s="5">
        <f t="shared" ca="1" si="5"/>
        <v>0.50539999999999996</v>
      </c>
      <c r="AC19" s="5">
        <f t="shared" ca="1" si="5"/>
        <v>0.41889999999999999</v>
      </c>
      <c r="AD19" s="5">
        <f t="shared" ca="1" si="5"/>
        <v>0.35580000000000001</v>
      </c>
      <c r="AE19" s="5">
        <f t="shared" ca="1" si="5"/>
        <v>0.4299</v>
      </c>
      <c r="AF19" s="5">
        <f t="shared" ca="1" si="5"/>
        <v>15.532</v>
      </c>
      <c r="AH19">
        <v>2</v>
      </c>
      <c r="AI19" t="s">
        <v>3</v>
      </c>
      <c r="AJ19" s="5">
        <f t="shared" ca="1" si="6"/>
        <v>2.2797999999999998</v>
      </c>
      <c r="AK19" s="5">
        <f t="shared" ca="1" si="6"/>
        <v>3.2865000000000002</v>
      </c>
      <c r="AL19" s="5">
        <f t="shared" ca="1" si="6"/>
        <v>3.9178999999999999</v>
      </c>
      <c r="AM19" s="5">
        <f t="shared" ca="1" si="6"/>
        <v>3.3814000000000002</v>
      </c>
      <c r="AN19" s="5">
        <f t="shared" ca="1" si="6"/>
        <v>2.4218000000000002</v>
      </c>
      <c r="AO19" s="5">
        <f t="shared" ca="1" si="6"/>
        <v>1.5582</v>
      </c>
      <c r="AP19" s="5">
        <f t="shared" ca="1" si="6"/>
        <v>1.1400999999999999</v>
      </c>
      <c r="AQ19" s="5">
        <f t="shared" ca="1" si="6"/>
        <v>0.84389999999999998</v>
      </c>
      <c r="AR19" s="5">
        <f t="shared" ca="1" si="6"/>
        <v>0.62949999999999995</v>
      </c>
      <c r="AS19" s="5">
        <f t="shared" ca="1" si="6"/>
        <v>0.52139999999999997</v>
      </c>
      <c r="AT19" s="5">
        <f t="shared" ca="1" si="6"/>
        <v>0.439</v>
      </c>
      <c r="AU19" s="5">
        <f t="shared" ca="1" si="6"/>
        <v>0.65629999999999999</v>
      </c>
      <c r="AV19" s="5">
        <f t="shared" ca="1" si="6"/>
        <v>21.075800000000005</v>
      </c>
      <c r="AX19">
        <v>2</v>
      </c>
      <c r="AY19" t="s">
        <v>3</v>
      </c>
      <c r="AZ19" s="5">
        <f t="shared" ca="1" si="7"/>
        <v>0.9345</v>
      </c>
      <c r="BA19" s="5">
        <f t="shared" ca="1" si="7"/>
        <v>1.9564999999999999</v>
      </c>
      <c r="BB19" s="5">
        <f t="shared" ca="1" si="7"/>
        <v>2.4849999999999999</v>
      </c>
      <c r="BC19" s="5">
        <f t="shared" ca="1" si="7"/>
        <v>2.1097999999999999</v>
      </c>
      <c r="BD19" s="5">
        <f t="shared" ca="1" si="7"/>
        <v>1.5543</v>
      </c>
      <c r="BE19" s="5">
        <f t="shared" ca="1" si="7"/>
        <v>0.99280000000000002</v>
      </c>
      <c r="BF19" s="5">
        <f t="shared" ca="1" si="7"/>
        <v>0.72289999999999999</v>
      </c>
      <c r="BG19" s="5">
        <f t="shared" ca="1" si="7"/>
        <v>0.53339999999999999</v>
      </c>
      <c r="BH19" s="5">
        <f t="shared" ca="1" si="7"/>
        <v>0.39750000000000002</v>
      </c>
      <c r="BI19" s="5">
        <f t="shared" ca="1" si="7"/>
        <v>0.33110000000000001</v>
      </c>
      <c r="BJ19" s="5">
        <f t="shared" ca="1" si="7"/>
        <v>0.28489999999999999</v>
      </c>
      <c r="BK19" s="5">
        <f t="shared" ca="1" si="7"/>
        <v>0.3382</v>
      </c>
      <c r="BL19" s="5">
        <f t="shared" ca="1" si="7"/>
        <v>12.6409</v>
      </c>
    </row>
    <row r="20" spans="1:64" x14ac:dyDescent="0.25">
      <c r="A20">
        <v>3</v>
      </c>
      <c r="B20">
        <v>2</v>
      </c>
      <c r="C20" t="s">
        <v>4</v>
      </c>
      <c r="D20" s="5">
        <f t="shared" ca="1" si="4"/>
        <v>1.7404999999999999</v>
      </c>
      <c r="E20" s="5">
        <f t="shared" ca="1" si="4"/>
        <v>2.4921000000000002</v>
      </c>
      <c r="F20" s="5">
        <f t="shared" ca="1" si="4"/>
        <v>3.2738</v>
      </c>
      <c r="G20" s="5">
        <f t="shared" ca="1" si="4"/>
        <v>3.4180999999999999</v>
      </c>
      <c r="H20" s="5">
        <f t="shared" ca="1" si="4"/>
        <v>2.6945000000000001</v>
      </c>
      <c r="I20" s="5">
        <f t="shared" ca="1" si="4"/>
        <v>1.6845000000000001</v>
      </c>
      <c r="J20" s="5">
        <f t="shared" ca="1" si="4"/>
        <v>1.214</v>
      </c>
      <c r="K20" s="5">
        <f t="shared" ca="1" si="4"/>
        <v>0.88629999999999998</v>
      </c>
      <c r="L20" s="5">
        <f t="shared" ca="1" si="4"/>
        <v>0.65269999999999995</v>
      </c>
      <c r="M20" s="5">
        <f t="shared" ca="1" si="4"/>
        <v>0.53439999999999999</v>
      </c>
      <c r="N20" s="5">
        <f t="shared" ca="1" si="4"/>
        <v>0.45179999999999998</v>
      </c>
      <c r="O20" s="5">
        <f t="shared" ca="1" si="4"/>
        <v>0.76980000000000004</v>
      </c>
      <c r="P20" s="5">
        <f t="shared" ca="1" si="4"/>
        <v>19.812499999999996</v>
      </c>
      <c r="R20">
        <v>2</v>
      </c>
      <c r="S20" t="s">
        <v>4</v>
      </c>
      <c r="T20" s="5">
        <f t="shared" ca="1" si="5"/>
        <v>0.76690000000000003</v>
      </c>
      <c r="U20" s="5">
        <f t="shared" ca="1" si="5"/>
        <v>1.2847999999999999</v>
      </c>
      <c r="V20" s="5">
        <f t="shared" ca="1" si="5"/>
        <v>1.8626</v>
      </c>
      <c r="W20" s="5">
        <f t="shared" ca="1" si="5"/>
        <v>1.9268000000000001</v>
      </c>
      <c r="X20" s="5">
        <f t="shared" ca="1" si="5"/>
        <v>1.6415999999999999</v>
      </c>
      <c r="Y20" s="5">
        <f t="shared" ca="1" si="5"/>
        <v>1.038</v>
      </c>
      <c r="Z20" s="5">
        <f t="shared" ca="1" si="5"/>
        <v>0.74280000000000002</v>
      </c>
      <c r="AA20" s="5">
        <f t="shared" ca="1" si="5"/>
        <v>0.53869999999999996</v>
      </c>
      <c r="AB20" s="5">
        <f t="shared" ca="1" si="5"/>
        <v>0.39510000000000001</v>
      </c>
      <c r="AC20" s="5">
        <f t="shared" ca="1" si="5"/>
        <v>0.32590000000000002</v>
      </c>
      <c r="AD20" s="5">
        <f t="shared" ca="1" si="5"/>
        <v>0.28149999999999997</v>
      </c>
      <c r="AE20" s="5">
        <f t="shared" ca="1" si="5"/>
        <v>0.39019999999999999</v>
      </c>
      <c r="AF20" s="5">
        <f t="shared" ca="1" si="5"/>
        <v>11.194900000000001</v>
      </c>
      <c r="AH20">
        <v>2</v>
      </c>
      <c r="AI20" t="s">
        <v>4</v>
      </c>
      <c r="AJ20" s="5">
        <f t="shared" ca="1" si="6"/>
        <v>1.5821000000000001</v>
      </c>
      <c r="AK20" s="5">
        <f t="shared" ca="1" si="6"/>
        <v>2.3509000000000002</v>
      </c>
      <c r="AL20" s="5">
        <f t="shared" ca="1" si="6"/>
        <v>3.2054999999999998</v>
      </c>
      <c r="AM20" s="5">
        <f t="shared" ca="1" si="6"/>
        <v>2.8637999999999999</v>
      </c>
      <c r="AN20" s="5">
        <f t="shared" ca="1" si="6"/>
        <v>2.1446999999999998</v>
      </c>
      <c r="AO20" s="5">
        <f t="shared" ca="1" si="6"/>
        <v>1.3629</v>
      </c>
      <c r="AP20" s="5">
        <f t="shared" ca="1" si="6"/>
        <v>0.99390000000000001</v>
      </c>
      <c r="AQ20" s="5">
        <f t="shared" ca="1" si="6"/>
        <v>0.73350000000000004</v>
      </c>
      <c r="AR20" s="5">
        <f t="shared" ca="1" si="6"/>
        <v>0.54590000000000005</v>
      </c>
      <c r="AS20" s="5">
        <f t="shared" ca="1" si="6"/>
        <v>0.4526</v>
      </c>
      <c r="AT20" s="5">
        <f t="shared" ca="1" si="6"/>
        <v>0.378</v>
      </c>
      <c r="AU20" s="5">
        <f t="shared" ca="1" si="6"/>
        <v>0.51670000000000005</v>
      </c>
      <c r="AV20" s="5">
        <f t="shared" ca="1" si="6"/>
        <v>17.130499999999998</v>
      </c>
      <c r="AX20">
        <v>2</v>
      </c>
      <c r="AY20" t="s">
        <v>4</v>
      </c>
      <c r="AZ20" s="5">
        <f t="shared" ca="1" si="7"/>
        <v>0.87050000000000005</v>
      </c>
      <c r="BA20" s="5">
        <f t="shared" ca="1" si="7"/>
        <v>1.5334000000000001</v>
      </c>
      <c r="BB20" s="5">
        <f t="shared" ca="1" si="7"/>
        <v>2.0558999999999998</v>
      </c>
      <c r="BC20" s="5">
        <f t="shared" ca="1" si="7"/>
        <v>1.8194999999999999</v>
      </c>
      <c r="BD20" s="5">
        <f t="shared" ca="1" si="7"/>
        <v>1.2765</v>
      </c>
      <c r="BE20" s="5">
        <f t="shared" ca="1" si="7"/>
        <v>0.82450000000000001</v>
      </c>
      <c r="BF20" s="5">
        <f t="shared" ca="1" si="7"/>
        <v>0.60299999999999998</v>
      </c>
      <c r="BG20" s="5">
        <f t="shared" ca="1" si="7"/>
        <v>0.4471</v>
      </c>
      <c r="BH20" s="5">
        <f t="shared" ca="1" si="7"/>
        <v>0.33389999999999997</v>
      </c>
      <c r="BI20" s="5">
        <f t="shared" ca="1" si="7"/>
        <v>0.27879999999999999</v>
      </c>
      <c r="BJ20" s="5">
        <f t="shared" ca="1" si="7"/>
        <v>0.2422</v>
      </c>
      <c r="BK20" s="5">
        <f t="shared" ca="1" si="7"/>
        <v>0.28349999999999997</v>
      </c>
      <c r="BL20" s="5">
        <f t="shared" ca="1" si="7"/>
        <v>10.568800000000001</v>
      </c>
    </row>
    <row r="21" spans="1:64" x14ac:dyDescent="0.25">
      <c r="A21">
        <v>4</v>
      </c>
      <c r="B21">
        <v>2</v>
      </c>
      <c r="C21" t="s">
        <v>5</v>
      </c>
      <c r="D21" s="5">
        <f t="shared" ca="1" si="4"/>
        <v>1.1044</v>
      </c>
      <c r="E21" s="5">
        <f t="shared" ca="1" si="4"/>
        <v>1.9952000000000001</v>
      </c>
      <c r="F21" s="5">
        <f t="shared" ca="1" si="4"/>
        <v>2.4843000000000002</v>
      </c>
      <c r="G21" s="5">
        <f t="shared" ca="1" si="4"/>
        <v>2.6924000000000001</v>
      </c>
      <c r="H21" s="5">
        <f t="shared" ca="1" si="4"/>
        <v>1.98</v>
      </c>
      <c r="I21" s="5">
        <f t="shared" ca="1" si="4"/>
        <v>1.2231000000000001</v>
      </c>
      <c r="J21" s="5">
        <f t="shared" ca="1" si="4"/>
        <v>0.87539999999999996</v>
      </c>
      <c r="K21" s="5">
        <f t="shared" ca="1" si="4"/>
        <v>0.63839999999999997</v>
      </c>
      <c r="L21" s="5">
        <f t="shared" ca="1" si="4"/>
        <v>0.47089999999999999</v>
      </c>
      <c r="M21" s="5">
        <f t="shared" ca="1" si="4"/>
        <v>0.38600000000000001</v>
      </c>
      <c r="N21" s="5">
        <f t="shared" ca="1" si="4"/>
        <v>0.32200000000000001</v>
      </c>
      <c r="O21" s="5">
        <f t="shared" ca="1" si="4"/>
        <v>0.3553</v>
      </c>
      <c r="P21" s="5">
        <f t="shared" ca="1" si="4"/>
        <v>14.5274</v>
      </c>
      <c r="R21">
        <v>2</v>
      </c>
      <c r="S21" t="s">
        <v>5</v>
      </c>
      <c r="T21" s="5">
        <f t="shared" ca="1" si="5"/>
        <v>1.2362</v>
      </c>
      <c r="U21" s="5">
        <f t="shared" ca="1" si="5"/>
        <v>2.1337000000000002</v>
      </c>
      <c r="V21" s="5">
        <f t="shared" ca="1" si="5"/>
        <v>3.4651000000000001</v>
      </c>
      <c r="W21" s="5">
        <f t="shared" ca="1" si="5"/>
        <v>2.9258000000000002</v>
      </c>
      <c r="X21" s="5">
        <f t="shared" ca="1" si="5"/>
        <v>2.0935000000000001</v>
      </c>
      <c r="Y21" s="5">
        <f t="shared" ca="1" si="5"/>
        <v>1.3604000000000001</v>
      </c>
      <c r="Z21" s="5">
        <f t="shared" ca="1" si="5"/>
        <v>0.98899999999999999</v>
      </c>
      <c r="AA21" s="5">
        <f t="shared" ca="1" si="5"/>
        <v>0.72699999999999998</v>
      </c>
      <c r="AB21" s="5">
        <f t="shared" ca="1" si="5"/>
        <v>0.53859999999999997</v>
      </c>
      <c r="AC21" s="5">
        <f t="shared" ca="1" si="5"/>
        <v>0.44650000000000001</v>
      </c>
      <c r="AD21" s="5">
        <f t="shared" ca="1" si="5"/>
        <v>0.3775</v>
      </c>
      <c r="AE21" s="5">
        <f t="shared" ca="1" si="5"/>
        <v>0.48959999999999998</v>
      </c>
      <c r="AF21" s="5">
        <f t="shared" ca="1" si="5"/>
        <v>16.782900000000005</v>
      </c>
      <c r="AH21">
        <v>2</v>
      </c>
      <c r="AI21" t="s">
        <v>5</v>
      </c>
      <c r="AJ21" s="5">
        <f t="shared" ca="1" si="6"/>
        <v>1.1487000000000001</v>
      </c>
      <c r="AK21" s="5">
        <f t="shared" ca="1" si="6"/>
        <v>1.9247000000000001</v>
      </c>
      <c r="AL21" s="5">
        <f t="shared" ca="1" si="6"/>
        <v>2.3321999999999998</v>
      </c>
      <c r="AM21" s="5">
        <f t="shared" ca="1" si="6"/>
        <v>2.2467000000000001</v>
      </c>
      <c r="AN21" s="5">
        <f t="shared" ca="1" si="6"/>
        <v>1.7831999999999999</v>
      </c>
      <c r="AO21" s="5">
        <f t="shared" ca="1" si="6"/>
        <v>1.1407</v>
      </c>
      <c r="AP21" s="5">
        <f t="shared" ca="1" si="6"/>
        <v>0.82769999999999999</v>
      </c>
      <c r="AQ21" s="5">
        <f t="shared" ca="1" si="6"/>
        <v>0.60819999999999996</v>
      </c>
      <c r="AR21" s="5">
        <f t="shared" ca="1" si="6"/>
        <v>0.45129999999999998</v>
      </c>
      <c r="AS21" s="5">
        <f t="shared" ca="1" si="6"/>
        <v>0.378</v>
      </c>
      <c r="AT21" s="5">
        <f t="shared" ca="1" si="6"/>
        <v>0.3327</v>
      </c>
      <c r="AU21" s="5">
        <f t="shared" ca="1" si="6"/>
        <v>0.38729999999999998</v>
      </c>
      <c r="AV21" s="5">
        <f t="shared" ca="1" si="6"/>
        <v>13.561400000000003</v>
      </c>
      <c r="AX21">
        <v>2</v>
      </c>
      <c r="AY21" t="s">
        <v>5</v>
      </c>
      <c r="AZ21" s="5">
        <f t="shared" ca="1" si="7"/>
        <v>0.94230000000000003</v>
      </c>
      <c r="BA21" s="5">
        <f t="shared" ca="1" si="7"/>
        <v>1.6685000000000001</v>
      </c>
      <c r="BB21" s="5">
        <f t="shared" ca="1" si="7"/>
        <v>2.3153999999999999</v>
      </c>
      <c r="BC21" s="5">
        <f t="shared" ca="1" si="7"/>
        <v>2.2570000000000001</v>
      </c>
      <c r="BD21" s="5">
        <f t="shared" ca="1" si="7"/>
        <v>1.6822999999999999</v>
      </c>
      <c r="BE21" s="5">
        <f t="shared" ca="1" si="7"/>
        <v>1.0710999999999999</v>
      </c>
      <c r="BF21" s="5">
        <f t="shared" ca="1" si="7"/>
        <v>0.7732</v>
      </c>
      <c r="BG21" s="5">
        <f t="shared" ca="1" si="7"/>
        <v>0.56759999999999999</v>
      </c>
      <c r="BH21" s="5">
        <f t="shared" ca="1" si="7"/>
        <v>0.4209</v>
      </c>
      <c r="BI21" s="5">
        <f t="shared" ca="1" si="7"/>
        <v>0.3508</v>
      </c>
      <c r="BJ21" s="5">
        <f t="shared" ca="1" si="7"/>
        <v>0.30830000000000002</v>
      </c>
      <c r="BK21" s="5">
        <f t="shared" ca="1" si="7"/>
        <v>0.45889999999999997</v>
      </c>
      <c r="BL21" s="5">
        <f t="shared" ca="1" si="7"/>
        <v>12.816299999999998</v>
      </c>
    </row>
    <row r="22" spans="1:64" x14ac:dyDescent="0.25">
      <c r="A22">
        <v>5</v>
      </c>
      <c r="B22">
        <v>2</v>
      </c>
      <c r="C22" t="s">
        <v>6</v>
      </c>
      <c r="D22" s="5">
        <f t="shared" ca="1" si="4"/>
        <v>0.87170000000000003</v>
      </c>
      <c r="E22" s="5">
        <f t="shared" ca="1" si="4"/>
        <v>1.9637</v>
      </c>
      <c r="F22" s="5">
        <f t="shared" ca="1" si="4"/>
        <v>2.6859999999999999</v>
      </c>
      <c r="G22" s="5">
        <f t="shared" ca="1" si="4"/>
        <v>3.0491000000000001</v>
      </c>
      <c r="H22" s="5">
        <f t="shared" ca="1" si="4"/>
        <v>2.6116999999999999</v>
      </c>
      <c r="I22" s="5">
        <f t="shared" ca="1" si="4"/>
        <v>1.5949</v>
      </c>
      <c r="J22" s="5">
        <f t="shared" ca="1" si="4"/>
        <v>1.1255999999999999</v>
      </c>
      <c r="K22" s="5">
        <f t="shared" ca="1" si="4"/>
        <v>0.80810000000000004</v>
      </c>
      <c r="L22" s="5">
        <f t="shared" ca="1" si="4"/>
        <v>0.58640000000000003</v>
      </c>
      <c r="M22" s="5">
        <f t="shared" ca="1" si="4"/>
        <v>0.47110000000000002</v>
      </c>
      <c r="N22" s="5">
        <f t="shared" ca="1" si="4"/>
        <v>0.37530000000000002</v>
      </c>
      <c r="O22" s="5">
        <f t="shared" ca="1" si="4"/>
        <v>0.38040000000000002</v>
      </c>
      <c r="P22" s="5">
        <f t="shared" ca="1" si="4"/>
        <v>16.523999999999997</v>
      </c>
      <c r="R22">
        <v>2</v>
      </c>
      <c r="S22" t="s">
        <v>6</v>
      </c>
      <c r="T22" s="5">
        <f t="shared" ca="1" si="5"/>
        <v>1.3835</v>
      </c>
      <c r="U22" s="5">
        <f t="shared" ca="1" si="5"/>
        <v>1.6989000000000001</v>
      </c>
      <c r="V22" s="5">
        <f t="shared" ca="1" si="5"/>
        <v>2.5648</v>
      </c>
      <c r="W22" s="5">
        <f t="shared" ca="1" si="5"/>
        <v>2.7991999999999999</v>
      </c>
      <c r="X22" s="5">
        <f t="shared" ca="1" si="5"/>
        <v>2.5640999999999998</v>
      </c>
      <c r="Y22" s="5">
        <f t="shared" ca="1" si="5"/>
        <v>1.5795999999999999</v>
      </c>
      <c r="Z22" s="5">
        <f t="shared" ca="1" si="5"/>
        <v>1.1214999999999999</v>
      </c>
      <c r="AA22" s="5">
        <f t="shared" ca="1" si="5"/>
        <v>0.81020000000000003</v>
      </c>
      <c r="AB22" s="5">
        <f t="shared" ca="1" si="5"/>
        <v>0.59330000000000005</v>
      </c>
      <c r="AC22" s="5">
        <f t="shared" ca="1" si="5"/>
        <v>0.48599999999999999</v>
      </c>
      <c r="AD22" s="5">
        <f t="shared" ca="1" si="5"/>
        <v>0.40870000000000001</v>
      </c>
      <c r="AE22" s="5">
        <f t="shared" ca="1" si="5"/>
        <v>0.79290000000000005</v>
      </c>
      <c r="AF22" s="5">
        <f t="shared" ca="1" si="5"/>
        <v>16.802699999999998</v>
      </c>
      <c r="AH22">
        <v>2</v>
      </c>
      <c r="AI22" t="s">
        <v>6</v>
      </c>
      <c r="AJ22" s="5">
        <f t="shared" ca="1" si="6"/>
        <v>1.0689</v>
      </c>
      <c r="AK22" s="5">
        <f t="shared" ca="1" si="6"/>
        <v>1.7603</v>
      </c>
      <c r="AL22" s="5">
        <f t="shared" ca="1" si="6"/>
        <v>2.1488</v>
      </c>
      <c r="AM22" s="5">
        <f t="shared" ca="1" si="6"/>
        <v>1.8954</v>
      </c>
      <c r="AN22" s="5">
        <f t="shared" ca="1" si="6"/>
        <v>1.6397999999999999</v>
      </c>
      <c r="AO22" s="5">
        <f t="shared" ca="1" si="6"/>
        <v>1.0607</v>
      </c>
      <c r="AP22" s="5">
        <f t="shared" ca="1" si="6"/>
        <v>0.76529999999999998</v>
      </c>
      <c r="AQ22" s="5">
        <f t="shared" ca="1" si="6"/>
        <v>0.55979999999999996</v>
      </c>
      <c r="AR22" s="5">
        <f t="shared" ca="1" si="6"/>
        <v>0.41299999999999998</v>
      </c>
      <c r="AS22" s="5">
        <f t="shared" ca="1" si="6"/>
        <v>0.33929999999999999</v>
      </c>
      <c r="AT22" s="5">
        <f t="shared" ca="1" si="6"/>
        <v>0.28989999999999999</v>
      </c>
      <c r="AU22" s="5">
        <f t="shared" ca="1" si="6"/>
        <v>0.3891</v>
      </c>
      <c r="AV22" s="5">
        <f t="shared" ca="1" si="6"/>
        <v>12.330299999999998</v>
      </c>
      <c r="AX22">
        <v>2</v>
      </c>
      <c r="AY22" t="s">
        <v>6</v>
      </c>
      <c r="AZ22" s="5">
        <f t="shared" ca="1" si="7"/>
        <v>0.77229999999999999</v>
      </c>
      <c r="BA22" s="5">
        <f t="shared" ca="1" si="7"/>
        <v>1.8658999999999999</v>
      </c>
      <c r="BB22" s="5">
        <f t="shared" ca="1" si="7"/>
        <v>2.4127999999999998</v>
      </c>
      <c r="BC22" s="5">
        <f t="shared" ca="1" si="7"/>
        <v>2.0491000000000001</v>
      </c>
      <c r="BD22" s="5">
        <f t="shared" ca="1" si="7"/>
        <v>1.474</v>
      </c>
      <c r="BE22" s="5">
        <f t="shared" ca="1" si="7"/>
        <v>0.94630000000000003</v>
      </c>
      <c r="BF22" s="5">
        <f t="shared" ca="1" si="7"/>
        <v>0.69120000000000004</v>
      </c>
      <c r="BG22" s="5">
        <f t="shared" ca="1" si="7"/>
        <v>0.51090000000000002</v>
      </c>
      <c r="BH22" s="5">
        <f t="shared" ca="1" si="7"/>
        <v>0.38059999999999999</v>
      </c>
      <c r="BI22" s="5">
        <f t="shared" ca="1" si="7"/>
        <v>0.31780000000000003</v>
      </c>
      <c r="BJ22" s="5">
        <f t="shared" ca="1" si="7"/>
        <v>0.2742</v>
      </c>
      <c r="BK22" s="5">
        <f t="shared" ca="1" si="7"/>
        <v>0.37019999999999997</v>
      </c>
      <c r="BL22" s="5">
        <f t="shared" ca="1" si="7"/>
        <v>12.065300000000001</v>
      </c>
    </row>
    <row r="23" spans="1:64" x14ac:dyDescent="0.25">
      <c r="A23">
        <v>1</v>
      </c>
      <c r="B23">
        <v>3</v>
      </c>
      <c r="C23" t="s">
        <v>2</v>
      </c>
      <c r="D23" s="5">
        <f t="shared" ca="1" si="4"/>
        <v>0.22309999999999999</v>
      </c>
      <c r="E23" s="5">
        <f t="shared" ca="1" si="4"/>
        <v>0.36620000000000003</v>
      </c>
      <c r="F23" s="5">
        <f t="shared" ca="1" si="4"/>
        <v>1.0862000000000001</v>
      </c>
      <c r="G23" s="5">
        <f t="shared" ca="1" si="4"/>
        <v>1.4798</v>
      </c>
      <c r="H23" s="5">
        <f t="shared" ca="1" si="4"/>
        <v>1.1786000000000001</v>
      </c>
      <c r="I23" s="5">
        <f t="shared" ca="1" si="4"/>
        <v>0.62529999999999997</v>
      </c>
      <c r="J23" s="5">
        <f t="shared" ca="1" si="4"/>
        <v>0.38390000000000002</v>
      </c>
      <c r="K23" s="5">
        <f t="shared" ca="1" si="4"/>
        <v>0.24</v>
      </c>
      <c r="L23" s="5">
        <f t="shared" ca="1" si="4"/>
        <v>0.1512</v>
      </c>
      <c r="M23" s="5">
        <f t="shared" ca="1" si="4"/>
        <v>0.1061</v>
      </c>
      <c r="N23" s="5">
        <f t="shared" ca="1" si="4"/>
        <v>9.2799999999999994E-2</v>
      </c>
      <c r="O23" s="5">
        <f t="shared" ca="1" si="4"/>
        <v>0.13150000000000001</v>
      </c>
      <c r="P23" s="5">
        <f t="shared" ca="1" si="4"/>
        <v>6.0646999999999993</v>
      </c>
      <c r="R23">
        <v>3</v>
      </c>
      <c r="S23" t="s">
        <v>2</v>
      </c>
      <c r="T23" s="5">
        <f t="shared" ca="1" si="5"/>
        <v>0.28039999999999998</v>
      </c>
      <c r="U23" s="5">
        <f t="shared" ca="1" si="5"/>
        <v>0.48099999999999998</v>
      </c>
      <c r="V23" s="5">
        <f t="shared" ca="1" si="5"/>
        <v>0.91930000000000001</v>
      </c>
      <c r="W23" s="5">
        <f t="shared" ca="1" si="5"/>
        <v>1.0494000000000001</v>
      </c>
      <c r="X23" s="5">
        <f t="shared" ca="1" si="5"/>
        <v>0.74009999999999998</v>
      </c>
      <c r="Y23" s="5">
        <f t="shared" ca="1" si="5"/>
        <v>0.40739999999999998</v>
      </c>
      <c r="Z23" s="5">
        <f t="shared" ca="1" si="5"/>
        <v>0.25030000000000002</v>
      </c>
      <c r="AA23" s="5">
        <f t="shared" ca="1" si="5"/>
        <v>0.15629999999999999</v>
      </c>
      <c r="AB23" s="5">
        <f t="shared" ca="1" si="5"/>
        <v>9.8100000000000007E-2</v>
      </c>
      <c r="AC23" s="5">
        <f t="shared" ca="1" si="5"/>
        <v>6.88E-2</v>
      </c>
      <c r="AD23" s="5">
        <f t="shared" ca="1" si="5"/>
        <v>5.7000000000000002E-2</v>
      </c>
      <c r="AE23" s="5">
        <f t="shared" ca="1" si="5"/>
        <v>0.10920000000000001</v>
      </c>
      <c r="AF23" s="5">
        <f t="shared" ca="1" si="5"/>
        <v>4.6173000000000011</v>
      </c>
      <c r="AH23">
        <v>3</v>
      </c>
      <c r="AI23" t="s">
        <v>2</v>
      </c>
      <c r="AJ23" s="5">
        <f t="shared" ca="1" si="6"/>
        <v>0.47410000000000002</v>
      </c>
      <c r="AK23" s="5">
        <f t="shared" ca="1" si="6"/>
        <v>0.76339999999999997</v>
      </c>
      <c r="AL23" s="5">
        <f t="shared" ca="1" si="6"/>
        <v>1.0940000000000001</v>
      </c>
      <c r="AM23" s="5">
        <f t="shared" ca="1" si="6"/>
        <v>1.0024</v>
      </c>
      <c r="AN23" s="5">
        <f t="shared" ca="1" si="6"/>
        <v>0.69589999999999996</v>
      </c>
      <c r="AO23" s="5">
        <f t="shared" ca="1" si="6"/>
        <v>0.375</v>
      </c>
      <c r="AP23" s="5">
        <f t="shared" ca="1" si="6"/>
        <v>0.2349</v>
      </c>
      <c r="AQ23" s="5">
        <f t="shared" ca="1" si="6"/>
        <v>0.14910000000000001</v>
      </c>
      <c r="AR23" s="5">
        <f t="shared" ca="1" si="6"/>
        <v>9.4799999999999995E-2</v>
      </c>
      <c r="AS23" s="5">
        <f t="shared" ca="1" si="6"/>
        <v>6.7500000000000004E-2</v>
      </c>
      <c r="AT23" s="5">
        <f t="shared" ca="1" si="6"/>
        <v>5.4899999999999997E-2</v>
      </c>
      <c r="AU23" s="5">
        <f t="shared" ca="1" si="6"/>
        <v>0.12820000000000001</v>
      </c>
      <c r="AV23" s="5">
        <f t="shared" ca="1" si="6"/>
        <v>5.134199999999999</v>
      </c>
      <c r="AX23">
        <v>3</v>
      </c>
      <c r="AY23" t="s">
        <v>2</v>
      </c>
      <c r="AZ23" s="5">
        <f t="shared" ca="1" si="7"/>
        <v>0.21210000000000001</v>
      </c>
      <c r="BA23" s="5">
        <f t="shared" ca="1" si="7"/>
        <v>0.36530000000000001</v>
      </c>
      <c r="BB23" s="5">
        <f t="shared" ca="1" si="7"/>
        <v>0.62839999999999996</v>
      </c>
      <c r="BC23" s="5">
        <f t="shared" ca="1" si="7"/>
        <v>0.59930000000000005</v>
      </c>
      <c r="BD23" s="5">
        <f t="shared" ca="1" si="7"/>
        <v>0.44519999999999998</v>
      </c>
      <c r="BE23" s="5">
        <f t="shared" ca="1" si="7"/>
        <v>0.26029999999999998</v>
      </c>
      <c r="BF23" s="5">
        <f t="shared" ca="1" si="7"/>
        <v>0.16539999999999999</v>
      </c>
      <c r="BG23" s="5">
        <f t="shared" ca="1" si="7"/>
        <v>0.1057</v>
      </c>
      <c r="BH23" s="5">
        <f t="shared" ca="1" si="7"/>
        <v>6.7199999999999996E-2</v>
      </c>
      <c r="BI23" s="5">
        <f t="shared" ca="1" si="7"/>
        <v>4.7800000000000002E-2</v>
      </c>
      <c r="BJ23" s="5">
        <f t="shared" ca="1" si="7"/>
        <v>4.3900000000000002E-2</v>
      </c>
      <c r="BK23" s="5">
        <f t="shared" ca="1" si="7"/>
        <v>8.3699999999999997E-2</v>
      </c>
      <c r="BL23" s="5">
        <f t="shared" ca="1" si="7"/>
        <v>3.0242999999999998</v>
      </c>
    </row>
    <row r="24" spans="1:64" x14ac:dyDescent="0.25">
      <c r="A24">
        <v>2</v>
      </c>
      <c r="B24">
        <v>3</v>
      </c>
      <c r="C24" t="s">
        <v>3</v>
      </c>
      <c r="D24" s="5">
        <f t="shared" ca="1" si="4"/>
        <v>0.2853</v>
      </c>
      <c r="E24" s="5">
        <f t="shared" ca="1" si="4"/>
        <v>0.83730000000000004</v>
      </c>
      <c r="F24" s="5">
        <f t="shared" ca="1" si="4"/>
        <v>1.2383</v>
      </c>
      <c r="G24" s="5">
        <f t="shared" ca="1" si="4"/>
        <v>1.2831999999999999</v>
      </c>
      <c r="H24" s="5">
        <f t="shared" ca="1" si="4"/>
        <v>1.0481</v>
      </c>
      <c r="I24" s="5">
        <f t="shared" ca="1" si="4"/>
        <v>0.55869999999999997</v>
      </c>
      <c r="J24" s="5">
        <f t="shared" ca="1" si="4"/>
        <v>0.3453</v>
      </c>
      <c r="K24" s="5">
        <f t="shared" ca="1" si="4"/>
        <v>0.21690000000000001</v>
      </c>
      <c r="L24" s="5">
        <f t="shared" ca="1" si="4"/>
        <v>0.1371</v>
      </c>
      <c r="M24" s="5">
        <f t="shared" ca="1" si="4"/>
        <v>9.6100000000000005E-2</v>
      </c>
      <c r="N24" s="5">
        <f t="shared" ca="1" si="4"/>
        <v>7.3800000000000004E-2</v>
      </c>
      <c r="O24" s="5">
        <f t="shared" ca="1" si="4"/>
        <v>0.13950000000000001</v>
      </c>
      <c r="P24" s="5">
        <f t="shared" ca="1" si="4"/>
        <v>6.2595999999999998</v>
      </c>
      <c r="R24">
        <v>3</v>
      </c>
      <c r="S24" t="s">
        <v>3</v>
      </c>
      <c r="T24" s="5">
        <f t="shared" ca="1" si="5"/>
        <v>0.33040000000000003</v>
      </c>
      <c r="U24" s="5">
        <f t="shared" ca="1" si="5"/>
        <v>0.56679999999999997</v>
      </c>
      <c r="V24" s="5">
        <f t="shared" ca="1" si="5"/>
        <v>0.86799999999999999</v>
      </c>
      <c r="W24" s="5">
        <f t="shared" ca="1" si="5"/>
        <v>1.1651</v>
      </c>
      <c r="X24" s="5">
        <f t="shared" ca="1" si="5"/>
        <v>0.77490000000000003</v>
      </c>
      <c r="Y24" s="5">
        <f t="shared" ca="1" si="5"/>
        <v>0.40589999999999998</v>
      </c>
      <c r="Z24" s="5">
        <f t="shared" ca="1" si="5"/>
        <v>0.24829999999999999</v>
      </c>
      <c r="AA24" s="5">
        <f t="shared" ca="1" si="5"/>
        <v>0.1545</v>
      </c>
      <c r="AB24" s="5">
        <f t="shared" ca="1" si="5"/>
        <v>9.69E-2</v>
      </c>
      <c r="AC24" s="5">
        <f t="shared" ca="1" si="5"/>
        <v>6.7799999999999999E-2</v>
      </c>
      <c r="AD24" s="5">
        <f t="shared" ca="1" si="5"/>
        <v>5.7000000000000002E-2</v>
      </c>
      <c r="AE24" s="5">
        <f t="shared" ca="1" si="5"/>
        <v>9.6000000000000002E-2</v>
      </c>
      <c r="AF24" s="5">
        <f t="shared" ca="1" si="5"/>
        <v>4.8316000000000008</v>
      </c>
      <c r="AH24">
        <v>3</v>
      </c>
      <c r="AI24" t="s">
        <v>3</v>
      </c>
      <c r="AJ24" s="5">
        <f t="shared" ca="1" si="6"/>
        <v>0.62070000000000003</v>
      </c>
      <c r="AK24" s="5">
        <f t="shared" ca="1" si="6"/>
        <v>1.2145999999999999</v>
      </c>
      <c r="AL24" s="5">
        <f t="shared" ca="1" si="6"/>
        <v>1.6578999999999999</v>
      </c>
      <c r="AM24" s="5">
        <f t="shared" ca="1" si="6"/>
        <v>1.3299000000000001</v>
      </c>
      <c r="AN24" s="5">
        <f t="shared" ca="1" si="6"/>
        <v>0.88490000000000002</v>
      </c>
      <c r="AO24" s="5">
        <f t="shared" ca="1" si="6"/>
        <v>0.48159999999999997</v>
      </c>
      <c r="AP24" s="5">
        <f t="shared" ca="1" si="6"/>
        <v>0.3034</v>
      </c>
      <c r="AQ24" s="5">
        <f t="shared" ca="1" si="6"/>
        <v>0.19309999999999999</v>
      </c>
      <c r="AR24" s="5">
        <f t="shared" ca="1" si="6"/>
        <v>0.12330000000000001</v>
      </c>
      <c r="AS24" s="5">
        <f t="shared" ca="1" si="6"/>
        <v>8.7099999999999997E-2</v>
      </c>
      <c r="AT24" s="5">
        <f t="shared" ca="1" si="6"/>
        <v>6.8099999999999994E-2</v>
      </c>
      <c r="AU24" s="5">
        <f t="shared" ca="1" si="6"/>
        <v>0.155</v>
      </c>
      <c r="AV24" s="5">
        <f t="shared" ca="1" si="6"/>
        <v>7.1196000000000019</v>
      </c>
      <c r="AX24">
        <v>3</v>
      </c>
      <c r="AY24" t="s">
        <v>3</v>
      </c>
      <c r="AZ24" s="5">
        <f t="shared" ca="1" si="7"/>
        <v>0.27950000000000003</v>
      </c>
      <c r="BA24" s="5">
        <f t="shared" ca="1" si="7"/>
        <v>0.495</v>
      </c>
      <c r="BB24" s="5">
        <f t="shared" ca="1" si="7"/>
        <v>0.57140000000000002</v>
      </c>
      <c r="BC24" s="5">
        <f t="shared" ca="1" si="7"/>
        <v>0.48659999999999998</v>
      </c>
      <c r="BD24" s="5">
        <f t="shared" ca="1" si="7"/>
        <v>0.40670000000000001</v>
      </c>
      <c r="BE24" s="5">
        <f t="shared" ca="1" si="7"/>
        <v>0.22620000000000001</v>
      </c>
      <c r="BF24" s="5">
        <f t="shared" ca="1" si="7"/>
        <v>0.1401</v>
      </c>
      <c r="BG24" s="5">
        <f t="shared" ca="1" si="7"/>
        <v>8.7400000000000005E-2</v>
      </c>
      <c r="BH24" s="5">
        <f t="shared" ca="1" si="7"/>
        <v>5.4800000000000001E-2</v>
      </c>
      <c r="BI24" s="5">
        <f t="shared" ca="1" si="7"/>
        <v>3.8300000000000001E-2</v>
      </c>
      <c r="BJ24" s="5">
        <f t="shared" ca="1" si="7"/>
        <v>3.4799999999999998E-2</v>
      </c>
      <c r="BK24" s="5">
        <f t="shared" ca="1" si="7"/>
        <v>9.06E-2</v>
      </c>
      <c r="BL24" s="5">
        <f t="shared" ca="1" si="7"/>
        <v>2.9114</v>
      </c>
    </row>
    <row r="25" spans="1:64" x14ac:dyDescent="0.25">
      <c r="A25">
        <v>3</v>
      </c>
      <c r="B25">
        <v>3</v>
      </c>
      <c r="C25" t="s">
        <v>4</v>
      </c>
      <c r="D25" s="5">
        <f t="shared" ca="1" si="4"/>
        <v>0.52229999999999999</v>
      </c>
      <c r="E25" s="5">
        <f t="shared" ca="1" si="4"/>
        <v>0.76459999999999995</v>
      </c>
      <c r="F25" s="5">
        <f t="shared" ca="1" si="4"/>
        <v>1.0495000000000001</v>
      </c>
      <c r="G25" s="5">
        <f t="shared" ca="1" si="4"/>
        <v>1.2439</v>
      </c>
      <c r="H25" s="5">
        <f t="shared" ca="1" si="4"/>
        <v>0.92930000000000001</v>
      </c>
      <c r="I25" s="5">
        <f t="shared" ca="1" si="4"/>
        <v>0.48330000000000001</v>
      </c>
      <c r="J25" s="5">
        <f t="shared" ca="1" si="4"/>
        <v>0.29380000000000001</v>
      </c>
      <c r="K25" s="5">
        <f t="shared" ca="1" si="4"/>
        <v>0.1825</v>
      </c>
      <c r="L25" s="5">
        <f t="shared" ca="1" si="4"/>
        <v>0.1144</v>
      </c>
      <c r="M25" s="5">
        <f t="shared" ca="1" si="4"/>
        <v>7.9699999999999993E-2</v>
      </c>
      <c r="N25" s="5">
        <f t="shared" ca="1" si="4"/>
        <v>6.8900000000000003E-2</v>
      </c>
      <c r="O25" s="5">
        <f t="shared" ca="1" si="4"/>
        <v>0.20119999999999999</v>
      </c>
      <c r="P25" s="5">
        <f t="shared" ca="1" si="4"/>
        <v>5.9334000000000007</v>
      </c>
      <c r="R25">
        <v>3</v>
      </c>
      <c r="S25" t="s">
        <v>4</v>
      </c>
      <c r="T25" s="5">
        <f t="shared" ca="1" si="5"/>
        <v>0.2084</v>
      </c>
      <c r="U25" s="5">
        <f t="shared" ca="1" si="5"/>
        <v>0.36349999999999999</v>
      </c>
      <c r="V25" s="5">
        <f t="shared" ca="1" si="5"/>
        <v>0.63949999999999996</v>
      </c>
      <c r="W25" s="5">
        <f t="shared" ca="1" si="5"/>
        <v>0.85660000000000003</v>
      </c>
      <c r="X25" s="5">
        <f t="shared" ca="1" si="5"/>
        <v>0.63870000000000005</v>
      </c>
      <c r="Y25" s="5">
        <f t="shared" ca="1" si="5"/>
        <v>0.35039999999999999</v>
      </c>
      <c r="Z25" s="5">
        <f t="shared" ca="1" si="5"/>
        <v>0.21959999999999999</v>
      </c>
      <c r="AA25" s="5">
        <f t="shared" ca="1" si="5"/>
        <v>0.13850000000000001</v>
      </c>
      <c r="AB25" s="5">
        <f t="shared" ca="1" si="5"/>
        <v>8.7400000000000005E-2</v>
      </c>
      <c r="AC25" s="5">
        <f t="shared" ca="1" si="5"/>
        <v>6.1899999999999997E-2</v>
      </c>
      <c r="AD25" s="5">
        <f t="shared" ca="1" si="5"/>
        <v>5.62E-2</v>
      </c>
      <c r="AE25" s="5">
        <f t="shared" ca="1" si="5"/>
        <v>0.1246</v>
      </c>
      <c r="AF25" s="5">
        <f t="shared" ca="1" si="5"/>
        <v>3.7452999999999999</v>
      </c>
      <c r="AH25">
        <v>3</v>
      </c>
      <c r="AI25" t="s">
        <v>4</v>
      </c>
      <c r="AJ25" s="5">
        <f t="shared" ca="1" si="6"/>
        <v>0.4168</v>
      </c>
      <c r="AK25" s="5">
        <f t="shared" ca="1" si="6"/>
        <v>0.94540000000000002</v>
      </c>
      <c r="AL25" s="5">
        <f t="shared" ca="1" si="6"/>
        <v>1.3834</v>
      </c>
      <c r="AM25" s="5">
        <f t="shared" ca="1" si="6"/>
        <v>1.2257</v>
      </c>
      <c r="AN25" s="5">
        <f t="shared" ca="1" si="6"/>
        <v>0.77090000000000003</v>
      </c>
      <c r="AO25" s="5">
        <f t="shared" ca="1" si="6"/>
        <v>0.42199999999999999</v>
      </c>
      <c r="AP25" s="5">
        <f t="shared" ca="1" si="6"/>
        <v>0.26600000000000001</v>
      </c>
      <c r="AQ25" s="5">
        <f t="shared" ca="1" si="6"/>
        <v>0.1696</v>
      </c>
      <c r="AR25" s="5">
        <f t="shared" ca="1" si="6"/>
        <v>0.1084</v>
      </c>
      <c r="AS25" s="5">
        <f t="shared" ca="1" si="6"/>
        <v>7.6999999999999999E-2</v>
      </c>
      <c r="AT25" s="5">
        <f t="shared" ca="1" si="6"/>
        <v>6.0299999999999999E-2</v>
      </c>
      <c r="AU25" s="5">
        <f t="shared" ca="1" si="6"/>
        <v>0.1479</v>
      </c>
      <c r="AV25" s="5">
        <f t="shared" ca="1" si="6"/>
        <v>5.9933999999999994</v>
      </c>
      <c r="AX25">
        <v>3</v>
      </c>
      <c r="AY25" t="s">
        <v>4</v>
      </c>
      <c r="AZ25" s="5">
        <f t="shared" ca="1" si="7"/>
        <v>0.26419999999999999</v>
      </c>
      <c r="BA25" s="5">
        <f t="shared" ca="1" si="7"/>
        <v>0.49859999999999999</v>
      </c>
      <c r="BB25" s="5">
        <f t="shared" ca="1" si="7"/>
        <v>0.68620000000000003</v>
      </c>
      <c r="BC25" s="5">
        <f t="shared" ca="1" si="7"/>
        <v>0.58589999999999998</v>
      </c>
      <c r="BD25" s="5">
        <f t="shared" ca="1" si="7"/>
        <v>0.36180000000000001</v>
      </c>
      <c r="BE25" s="5">
        <f t="shared" ca="1" si="7"/>
        <v>0.2029</v>
      </c>
      <c r="BF25" s="5">
        <f t="shared" ca="1" si="7"/>
        <v>0.13070000000000001</v>
      </c>
      <c r="BG25" s="5">
        <f t="shared" ca="1" si="7"/>
        <v>8.4199999999999997E-2</v>
      </c>
      <c r="BH25" s="5">
        <f t="shared" ca="1" si="7"/>
        <v>5.3699999999999998E-2</v>
      </c>
      <c r="BI25" s="5">
        <f t="shared" ca="1" si="7"/>
        <v>3.8300000000000001E-2</v>
      </c>
      <c r="BJ25" s="5">
        <f t="shared" ca="1" si="7"/>
        <v>3.5499999999999997E-2</v>
      </c>
      <c r="BK25" s="5">
        <f t="shared" ca="1" si="7"/>
        <v>8.5900000000000004E-2</v>
      </c>
      <c r="BL25" s="5">
        <f t="shared" ca="1" si="7"/>
        <v>3.0279000000000003</v>
      </c>
    </row>
    <row r="26" spans="1:64" x14ac:dyDescent="0.25">
      <c r="A26">
        <v>4</v>
      </c>
      <c r="B26">
        <v>3</v>
      </c>
      <c r="C26" t="s">
        <v>5</v>
      </c>
      <c r="D26" s="5">
        <f t="shared" ca="1" si="4"/>
        <v>0.31580000000000003</v>
      </c>
      <c r="E26" s="5">
        <f t="shared" ca="1" si="4"/>
        <v>0.68600000000000005</v>
      </c>
      <c r="F26" s="5">
        <f t="shared" ca="1" si="4"/>
        <v>0.94210000000000005</v>
      </c>
      <c r="G26" s="5">
        <f t="shared" ca="1" si="4"/>
        <v>1.1697</v>
      </c>
      <c r="H26" s="5">
        <f t="shared" ca="1" si="4"/>
        <v>0.88370000000000004</v>
      </c>
      <c r="I26" s="5">
        <f t="shared" ca="1" si="4"/>
        <v>0.4647</v>
      </c>
      <c r="J26" s="5">
        <f t="shared" ca="1" si="4"/>
        <v>0.28360000000000002</v>
      </c>
      <c r="K26" s="5">
        <f t="shared" ca="1" si="4"/>
        <v>0.17649999999999999</v>
      </c>
      <c r="L26" s="5">
        <f t="shared" ca="1" si="4"/>
        <v>0.1106</v>
      </c>
      <c r="M26" s="5">
        <f t="shared" ca="1" si="4"/>
        <v>7.6200000000000004E-2</v>
      </c>
      <c r="N26" s="5">
        <f t="shared" ca="1" si="4"/>
        <v>5.7799999999999997E-2</v>
      </c>
      <c r="O26" s="5">
        <f t="shared" ca="1" si="4"/>
        <v>0.1023</v>
      </c>
      <c r="P26" s="5">
        <f t="shared" ca="1" si="4"/>
        <v>5.2689999999999992</v>
      </c>
      <c r="R26">
        <v>3</v>
      </c>
      <c r="S26" t="s">
        <v>5</v>
      </c>
      <c r="T26" s="5">
        <f t="shared" ca="1" si="5"/>
        <v>0.2913</v>
      </c>
      <c r="U26" s="5">
        <f t="shared" ca="1" si="5"/>
        <v>0.70209999999999995</v>
      </c>
      <c r="V26" s="5">
        <f t="shared" ca="1" si="5"/>
        <v>1.4336</v>
      </c>
      <c r="W26" s="5">
        <f t="shared" ca="1" si="5"/>
        <v>1.2444999999999999</v>
      </c>
      <c r="X26" s="5">
        <f t="shared" ca="1" si="5"/>
        <v>0.7329</v>
      </c>
      <c r="Y26" s="5">
        <f t="shared" ca="1" si="5"/>
        <v>0.39510000000000001</v>
      </c>
      <c r="Z26" s="5">
        <f t="shared" ca="1" si="5"/>
        <v>0.2475</v>
      </c>
      <c r="AA26" s="5">
        <f t="shared" ca="1" si="5"/>
        <v>0.1565</v>
      </c>
      <c r="AB26" s="5">
        <f t="shared" ca="1" si="5"/>
        <v>9.9299999999999999E-2</v>
      </c>
      <c r="AC26" s="5">
        <f t="shared" ca="1" si="5"/>
        <v>7.0999999999999994E-2</v>
      </c>
      <c r="AD26" s="5">
        <f t="shared" ca="1" si="5"/>
        <v>5.8999999999999997E-2</v>
      </c>
      <c r="AE26" s="5">
        <f t="shared" ca="1" si="5"/>
        <v>0.10829999999999999</v>
      </c>
      <c r="AF26" s="5">
        <f t="shared" ca="1" si="5"/>
        <v>5.5411000000000001</v>
      </c>
      <c r="AH26">
        <v>3</v>
      </c>
      <c r="AI26" t="s">
        <v>5</v>
      </c>
      <c r="AJ26" s="5">
        <f t="shared" ca="1" si="6"/>
        <v>0.33750000000000002</v>
      </c>
      <c r="AK26" s="5">
        <f t="shared" ca="1" si="6"/>
        <v>0.62719999999999998</v>
      </c>
      <c r="AL26" s="5">
        <f t="shared" ca="1" si="6"/>
        <v>0.79620000000000002</v>
      </c>
      <c r="AM26" s="5">
        <f t="shared" ca="1" si="6"/>
        <v>0.69589999999999996</v>
      </c>
      <c r="AN26" s="5">
        <f t="shared" ca="1" si="6"/>
        <v>0.44969999999999999</v>
      </c>
      <c r="AO26" s="5">
        <f t="shared" ca="1" si="6"/>
        <v>0.25190000000000001</v>
      </c>
      <c r="AP26" s="5">
        <f t="shared" ca="1" si="6"/>
        <v>0.15920000000000001</v>
      </c>
      <c r="AQ26" s="5">
        <f t="shared" ca="1" si="6"/>
        <v>0.1014</v>
      </c>
      <c r="AR26" s="5">
        <f t="shared" ca="1" si="6"/>
        <v>6.4500000000000002E-2</v>
      </c>
      <c r="AS26" s="5">
        <f t="shared" ca="1" si="6"/>
        <v>4.7600000000000003E-2</v>
      </c>
      <c r="AT26" s="5">
        <f t="shared" ca="1" si="6"/>
        <v>4.19E-2</v>
      </c>
      <c r="AU26" s="5">
        <f t="shared" ca="1" si="6"/>
        <v>8.6900000000000005E-2</v>
      </c>
      <c r="AV26" s="5">
        <f t="shared" ca="1" si="6"/>
        <v>3.6598999999999995</v>
      </c>
      <c r="AX26">
        <v>3</v>
      </c>
      <c r="AY26" t="s">
        <v>5</v>
      </c>
      <c r="AZ26" s="5">
        <f t="shared" ca="1" si="7"/>
        <v>0.23680000000000001</v>
      </c>
      <c r="BA26" s="5">
        <f t="shared" ca="1" si="7"/>
        <v>0.43269999999999997</v>
      </c>
      <c r="BB26" s="5">
        <f t="shared" ca="1" si="7"/>
        <v>0.65880000000000005</v>
      </c>
      <c r="BC26" s="5">
        <f t="shared" ca="1" si="7"/>
        <v>0.64159999999999995</v>
      </c>
      <c r="BD26" s="5">
        <f t="shared" ca="1" si="7"/>
        <v>0.44519999999999998</v>
      </c>
      <c r="BE26" s="5">
        <f t="shared" ca="1" si="7"/>
        <v>0.23849999999999999</v>
      </c>
      <c r="BF26" s="5">
        <f t="shared" ca="1" si="7"/>
        <v>0.14610000000000001</v>
      </c>
      <c r="BG26" s="5">
        <f t="shared" ca="1" si="7"/>
        <v>9.1200000000000003E-2</v>
      </c>
      <c r="BH26" s="5">
        <f t="shared" ca="1" si="7"/>
        <v>5.7099999999999998E-2</v>
      </c>
      <c r="BI26" s="5">
        <f t="shared" ca="1" si="7"/>
        <v>4.0399999999999998E-2</v>
      </c>
      <c r="BJ26" s="5">
        <f t="shared" ca="1" si="7"/>
        <v>4.2500000000000003E-2</v>
      </c>
      <c r="BK26" s="5">
        <f t="shared" ca="1" si="7"/>
        <v>0.123</v>
      </c>
      <c r="BL26" s="5">
        <f t="shared" ca="1" si="7"/>
        <v>3.1539000000000001</v>
      </c>
    </row>
    <row r="27" spans="1:64" x14ac:dyDescent="0.25">
      <c r="A27">
        <v>5</v>
      </c>
      <c r="B27">
        <v>3</v>
      </c>
      <c r="C27" t="s">
        <v>6</v>
      </c>
      <c r="D27" s="5">
        <f t="shared" ca="1" si="4"/>
        <v>0.25169999999999998</v>
      </c>
      <c r="E27" s="5">
        <f t="shared" ca="1" si="4"/>
        <v>0.55079999999999996</v>
      </c>
      <c r="F27" s="5">
        <f t="shared" ca="1" si="4"/>
        <v>0.98140000000000005</v>
      </c>
      <c r="G27" s="5">
        <f t="shared" ca="1" si="4"/>
        <v>1.4726999999999999</v>
      </c>
      <c r="H27" s="5">
        <f t="shared" ca="1" si="4"/>
        <v>1.1875</v>
      </c>
      <c r="I27" s="5">
        <f t="shared" ca="1" si="4"/>
        <v>0.61950000000000005</v>
      </c>
      <c r="J27" s="5">
        <f t="shared" ca="1" si="4"/>
        <v>0.37309999999999999</v>
      </c>
      <c r="K27" s="5">
        <f t="shared" ca="1" si="4"/>
        <v>0.23019999999999999</v>
      </c>
      <c r="L27" s="5">
        <f t="shared" ca="1" si="4"/>
        <v>0.14369999999999999</v>
      </c>
      <c r="M27" s="5">
        <f t="shared" ca="1" si="4"/>
        <v>9.8500000000000004E-2</v>
      </c>
      <c r="N27" s="5">
        <f t="shared" ca="1" si="4"/>
        <v>6.93E-2</v>
      </c>
      <c r="O27" s="5">
        <f t="shared" ca="1" si="4"/>
        <v>9.9400000000000002E-2</v>
      </c>
      <c r="P27" s="5">
        <f t="shared" ca="1" si="4"/>
        <v>6.0777999999999999</v>
      </c>
      <c r="R27">
        <v>3</v>
      </c>
      <c r="S27" t="s">
        <v>6</v>
      </c>
      <c r="T27" s="5">
        <f t="shared" ca="1" si="5"/>
        <v>0.35809999999999997</v>
      </c>
      <c r="U27" s="5">
        <f t="shared" ca="1" si="5"/>
        <v>0.53959999999999997</v>
      </c>
      <c r="V27" s="5">
        <f t="shared" ca="1" si="5"/>
        <v>0.94630000000000003</v>
      </c>
      <c r="W27" s="5">
        <f t="shared" ca="1" si="5"/>
        <v>1.1213</v>
      </c>
      <c r="X27" s="5">
        <f t="shared" ca="1" si="5"/>
        <v>0.98770000000000002</v>
      </c>
      <c r="Y27" s="5">
        <f t="shared" ca="1" si="5"/>
        <v>0.52429999999999999</v>
      </c>
      <c r="Z27" s="5">
        <f t="shared" ca="1" si="5"/>
        <v>0.31269999999999998</v>
      </c>
      <c r="AA27" s="5">
        <f t="shared" ca="1" si="5"/>
        <v>0.19109999999999999</v>
      </c>
      <c r="AB27" s="5">
        <f t="shared" ca="1" si="5"/>
        <v>0.1186</v>
      </c>
      <c r="AC27" s="5">
        <f t="shared" ca="1" si="5"/>
        <v>8.3000000000000004E-2</v>
      </c>
      <c r="AD27" s="5">
        <f t="shared" ca="1" si="5"/>
        <v>7.0199999999999999E-2</v>
      </c>
      <c r="AE27" s="5">
        <f t="shared" ca="1" si="5"/>
        <v>0.1794</v>
      </c>
      <c r="AF27" s="5">
        <f t="shared" ca="1" si="5"/>
        <v>5.4323000000000006</v>
      </c>
      <c r="AH27">
        <v>3</v>
      </c>
      <c r="AI27" t="s">
        <v>6</v>
      </c>
      <c r="AJ27" s="5">
        <f t="shared" ca="1" si="6"/>
        <v>0.26479999999999998</v>
      </c>
      <c r="AK27" s="5">
        <f t="shared" ca="1" si="6"/>
        <v>0.6331</v>
      </c>
      <c r="AL27" s="5">
        <f t="shared" ca="1" si="6"/>
        <v>0.80769999999999997</v>
      </c>
      <c r="AM27" s="5">
        <f t="shared" ca="1" si="6"/>
        <v>0.7712</v>
      </c>
      <c r="AN27" s="5">
        <f t="shared" ca="1" si="6"/>
        <v>0.55649999999999999</v>
      </c>
      <c r="AO27" s="5">
        <f t="shared" ca="1" si="6"/>
        <v>0.32640000000000002</v>
      </c>
      <c r="AP27" s="5">
        <f t="shared" ca="1" si="6"/>
        <v>0.20469999999999999</v>
      </c>
      <c r="AQ27" s="5">
        <f t="shared" ca="1" si="6"/>
        <v>0.12959999999999999</v>
      </c>
      <c r="AR27" s="5">
        <f t="shared" ca="1" si="6"/>
        <v>8.2100000000000006E-2</v>
      </c>
      <c r="AS27" s="5">
        <f t="shared" ca="1" si="6"/>
        <v>5.7799999999999997E-2</v>
      </c>
      <c r="AT27" s="5">
        <f t="shared" ca="1" si="6"/>
        <v>4.9799999999999997E-2</v>
      </c>
      <c r="AU27" s="5">
        <f t="shared" ca="1" si="6"/>
        <v>0.11940000000000001</v>
      </c>
      <c r="AV27" s="5">
        <f t="shared" ca="1" si="6"/>
        <v>4.003099999999999</v>
      </c>
      <c r="AX27">
        <v>3</v>
      </c>
      <c r="AY27" t="s">
        <v>6</v>
      </c>
      <c r="AZ27" s="5">
        <f t="shared" ca="1" si="7"/>
        <v>0.2455</v>
      </c>
      <c r="BA27" s="5">
        <f t="shared" ca="1" si="7"/>
        <v>0.59350000000000003</v>
      </c>
      <c r="BB27" s="5">
        <f t="shared" ca="1" si="7"/>
        <v>0.77790000000000004</v>
      </c>
      <c r="BC27" s="5">
        <f t="shared" ca="1" si="7"/>
        <v>0.5897</v>
      </c>
      <c r="BD27" s="5">
        <f t="shared" ca="1" si="7"/>
        <v>0.3775</v>
      </c>
      <c r="BE27" s="5">
        <f t="shared" ca="1" si="7"/>
        <v>0.21970000000000001</v>
      </c>
      <c r="BF27" s="5">
        <f t="shared" ca="1" si="7"/>
        <v>0.1414</v>
      </c>
      <c r="BG27" s="5">
        <f t="shared" ca="1" si="7"/>
        <v>9.11E-2</v>
      </c>
      <c r="BH27" s="5">
        <f t="shared" ca="1" si="7"/>
        <v>5.8299999999999998E-2</v>
      </c>
      <c r="BI27" s="5">
        <f t="shared" ca="1" si="7"/>
        <v>4.19E-2</v>
      </c>
      <c r="BJ27" s="5">
        <f t="shared" ca="1" si="7"/>
        <v>3.8300000000000001E-2</v>
      </c>
      <c r="BK27" s="5">
        <f t="shared" ca="1" si="7"/>
        <v>9.6000000000000002E-2</v>
      </c>
      <c r="BL27" s="5">
        <f t="shared" ca="1" si="7"/>
        <v>3.2707999999999999</v>
      </c>
    </row>
    <row r="28" spans="1:64" x14ac:dyDescent="0.25">
      <c r="A28">
        <v>1</v>
      </c>
      <c r="B28">
        <v>4</v>
      </c>
      <c r="C28" t="s">
        <v>2</v>
      </c>
      <c r="D28" s="5">
        <f t="shared" ca="1" si="4"/>
        <v>0.45929999999999999</v>
      </c>
      <c r="E28" s="5">
        <f t="shared" ca="1" si="4"/>
        <v>1.5067999999999999</v>
      </c>
      <c r="F28" s="5">
        <f t="shared" ca="1" si="4"/>
        <v>2.4803999999999999</v>
      </c>
      <c r="G28" s="5">
        <f t="shared" ca="1" si="4"/>
        <v>2.7168999999999999</v>
      </c>
      <c r="H28" s="5">
        <f t="shared" ca="1" si="4"/>
        <v>1.2512000000000001</v>
      </c>
      <c r="I28" s="5">
        <f t="shared" ca="1" si="4"/>
        <v>0.49159999999999998</v>
      </c>
      <c r="J28" s="5">
        <f t="shared" ca="1" si="4"/>
        <v>0.23799999999999999</v>
      </c>
      <c r="K28" s="5">
        <f t="shared" ca="1" si="4"/>
        <v>0.12659999999999999</v>
      </c>
      <c r="L28" s="5">
        <f t="shared" ca="1" si="4"/>
        <v>7.4999999999999997E-2</v>
      </c>
      <c r="M28" s="5">
        <f t="shared" ca="1" si="4"/>
        <v>5.4300000000000001E-2</v>
      </c>
      <c r="N28" s="5">
        <f t="shared" ca="1" si="4"/>
        <v>6.0900000000000003E-2</v>
      </c>
      <c r="O28" s="5">
        <f t="shared" ca="1" si="4"/>
        <v>0.13450000000000001</v>
      </c>
      <c r="P28" s="5">
        <f t="shared" ca="1" si="4"/>
        <v>9.5954999999999977</v>
      </c>
      <c r="R28">
        <v>4</v>
      </c>
      <c r="S28" t="s">
        <v>2</v>
      </c>
      <c r="T28" s="5">
        <f t="shared" ca="1" si="5"/>
        <v>2.5672000000000001</v>
      </c>
      <c r="U28" s="5">
        <f t="shared" ca="1" si="5"/>
        <v>5.3773</v>
      </c>
      <c r="V28" s="5">
        <f t="shared" ca="1" si="5"/>
        <v>8.7207000000000008</v>
      </c>
      <c r="W28" s="5">
        <f t="shared" ca="1" si="5"/>
        <v>8.2405000000000008</v>
      </c>
      <c r="X28" s="5">
        <f t="shared" ca="1" si="5"/>
        <v>5.3489000000000004</v>
      </c>
      <c r="Y28" s="5">
        <f t="shared" ca="1" si="5"/>
        <v>3.0554999999999999</v>
      </c>
      <c r="Z28" s="5">
        <f t="shared" ca="1" si="5"/>
        <v>2.0686</v>
      </c>
      <c r="AA28" s="5">
        <f t="shared" ca="1" si="5"/>
        <v>1.4644999999999999</v>
      </c>
      <c r="AB28" s="5">
        <f t="shared" ca="1" si="5"/>
        <v>1.0662</v>
      </c>
      <c r="AC28" s="5">
        <f t="shared" ca="1" si="5"/>
        <v>0.87219999999999998</v>
      </c>
      <c r="AD28" s="5">
        <f t="shared" ca="1" si="5"/>
        <v>0.73829999999999996</v>
      </c>
      <c r="AE28" s="5">
        <f t="shared" ca="1" si="5"/>
        <v>0.93320000000000003</v>
      </c>
      <c r="AF28" s="5">
        <f t="shared" ca="1" si="5"/>
        <v>40.453099999999999</v>
      </c>
      <c r="AH28">
        <v>4</v>
      </c>
      <c r="AI28" t="s">
        <v>2</v>
      </c>
      <c r="AJ28" s="5">
        <f t="shared" ca="1" si="6"/>
        <v>3.4559000000000002</v>
      </c>
      <c r="AK28" s="5">
        <f t="shared" ca="1" si="6"/>
        <v>6.5214999999999996</v>
      </c>
      <c r="AL28" s="5">
        <f t="shared" ca="1" si="6"/>
        <v>8.3541000000000007</v>
      </c>
      <c r="AM28" s="5">
        <f t="shared" ca="1" si="6"/>
        <v>8.0862999999999996</v>
      </c>
      <c r="AN28" s="5">
        <f t="shared" ca="1" si="6"/>
        <v>5.5015000000000001</v>
      </c>
      <c r="AO28" s="5">
        <f t="shared" ca="1" si="6"/>
        <v>3.1621000000000001</v>
      </c>
      <c r="AP28" s="5">
        <f t="shared" ca="1" si="6"/>
        <v>2.1511</v>
      </c>
      <c r="AQ28" s="5">
        <f t="shared" ca="1" si="6"/>
        <v>1.5311999999999999</v>
      </c>
      <c r="AR28" s="5">
        <f t="shared" ca="1" si="6"/>
        <v>1.1207</v>
      </c>
      <c r="AS28" s="5">
        <f t="shared" ca="1" si="6"/>
        <v>0.91959999999999997</v>
      </c>
      <c r="AT28" s="5">
        <f t="shared" ca="1" si="6"/>
        <v>0.7742</v>
      </c>
      <c r="AU28" s="5">
        <f t="shared" ca="1" si="6"/>
        <v>1.0692999999999999</v>
      </c>
      <c r="AV28" s="5">
        <f t="shared" ca="1" si="6"/>
        <v>42.647500000000001</v>
      </c>
      <c r="AX28">
        <v>4</v>
      </c>
      <c r="AY28" t="s">
        <v>2</v>
      </c>
      <c r="AZ28" s="5">
        <f t="shared" ca="1" si="7"/>
        <v>2.0499000000000001</v>
      </c>
      <c r="BA28" s="5">
        <f t="shared" ca="1" si="7"/>
        <v>4.3171999999999997</v>
      </c>
      <c r="BB28" s="5">
        <f t="shared" ca="1" si="7"/>
        <v>6.4771999999999998</v>
      </c>
      <c r="BC28" s="5">
        <f t="shared" ca="1" si="7"/>
        <v>6.1208999999999998</v>
      </c>
      <c r="BD28" s="5">
        <f t="shared" ca="1" si="7"/>
        <v>4.0387000000000004</v>
      </c>
      <c r="BE28" s="5">
        <f t="shared" ca="1" si="7"/>
        <v>2.3965999999999998</v>
      </c>
      <c r="BF28" s="5">
        <f t="shared" ca="1" si="7"/>
        <v>1.6506000000000001</v>
      </c>
      <c r="BG28" s="5">
        <f t="shared" ca="1" si="7"/>
        <v>1.1839999999999999</v>
      </c>
      <c r="BH28" s="5">
        <f t="shared" ca="1" si="7"/>
        <v>0.86839999999999995</v>
      </c>
      <c r="BI28" s="5">
        <f t="shared" ca="1" si="7"/>
        <v>0.71350000000000002</v>
      </c>
      <c r="BJ28" s="5">
        <f t="shared" ca="1" si="7"/>
        <v>0.61460000000000004</v>
      </c>
      <c r="BK28" s="5">
        <f t="shared" ca="1" si="7"/>
        <v>0.82020000000000004</v>
      </c>
      <c r="BL28" s="5">
        <f t="shared" ca="1" si="7"/>
        <v>31.251800000000003</v>
      </c>
    </row>
    <row r="29" spans="1:64" x14ac:dyDescent="0.25">
      <c r="A29">
        <v>2</v>
      </c>
      <c r="B29">
        <v>4</v>
      </c>
      <c r="C29" t="s">
        <v>3</v>
      </c>
      <c r="D29" s="5">
        <f t="shared" ref="D29:P48" ca="1" si="8">INDIRECT($A$1&amp;"!"&amp;ADDRESS(ROW(),COLUMN()))</f>
        <v>0.85250000000000004</v>
      </c>
      <c r="E29" s="5">
        <f t="shared" ca="1" si="8"/>
        <v>2.2591000000000001</v>
      </c>
      <c r="F29" s="5">
        <f t="shared" ca="1" si="8"/>
        <v>2.6360000000000001</v>
      </c>
      <c r="G29" s="5">
        <f t="shared" ca="1" si="8"/>
        <v>2.7921</v>
      </c>
      <c r="H29" s="5">
        <f t="shared" ca="1" si="8"/>
        <v>1.3290999999999999</v>
      </c>
      <c r="I29" s="5">
        <f t="shared" ca="1" si="8"/>
        <v>0.5252</v>
      </c>
      <c r="J29" s="5">
        <f t="shared" ca="1" si="8"/>
        <v>0.25569999999999998</v>
      </c>
      <c r="K29" s="5">
        <f t="shared" ca="1" si="8"/>
        <v>0.13730000000000001</v>
      </c>
      <c r="L29" s="5">
        <f t="shared" ca="1" si="8"/>
        <v>8.2500000000000004E-2</v>
      </c>
      <c r="M29" s="5">
        <f t="shared" ca="1" si="8"/>
        <v>0.06</v>
      </c>
      <c r="N29" s="5">
        <f t="shared" ca="1" si="8"/>
        <v>5.7099999999999998E-2</v>
      </c>
      <c r="O29" s="5">
        <f t="shared" ca="1" si="8"/>
        <v>0.2379</v>
      </c>
      <c r="P29" s="5">
        <f t="shared" ca="1" si="8"/>
        <v>11.224499999999999</v>
      </c>
      <c r="R29">
        <v>4</v>
      </c>
      <c r="S29" t="s">
        <v>3</v>
      </c>
      <c r="T29" s="5">
        <f t="shared" ref="T29:AF48" ca="1" si="9">INDIRECT($A$1&amp;"!"&amp;ADDRESS(ROW(),COLUMN()))</f>
        <v>2.8454999999999999</v>
      </c>
      <c r="U29" s="5">
        <f t="shared" ca="1" si="9"/>
        <v>5.5038999999999998</v>
      </c>
      <c r="V29" s="5">
        <f t="shared" ca="1" si="9"/>
        <v>8.2386999999999997</v>
      </c>
      <c r="W29" s="5">
        <f t="shared" ca="1" si="9"/>
        <v>8.6346000000000007</v>
      </c>
      <c r="X29" s="5">
        <f t="shared" ca="1" si="9"/>
        <v>5.6234999999999999</v>
      </c>
      <c r="Y29" s="5">
        <f t="shared" ca="1" si="9"/>
        <v>3.2090999999999998</v>
      </c>
      <c r="Z29" s="5">
        <f t="shared" ca="1" si="9"/>
        <v>2.1934999999999998</v>
      </c>
      <c r="AA29" s="5">
        <f t="shared" ca="1" si="9"/>
        <v>1.5630999999999999</v>
      </c>
      <c r="AB29" s="5">
        <f t="shared" ca="1" si="9"/>
        <v>1.1462000000000001</v>
      </c>
      <c r="AC29" s="5">
        <f t="shared" ca="1" si="9"/>
        <v>0.94259999999999999</v>
      </c>
      <c r="AD29" s="5">
        <f t="shared" ca="1" si="9"/>
        <v>0.80179999999999996</v>
      </c>
      <c r="AE29" s="5">
        <f t="shared" ca="1" si="9"/>
        <v>0.95140000000000002</v>
      </c>
      <c r="AF29" s="5">
        <f t="shared" ca="1" si="9"/>
        <v>41.653899999999993</v>
      </c>
      <c r="AH29">
        <v>4</v>
      </c>
      <c r="AI29" t="s">
        <v>3</v>
      </c>
      <c r="AJ29" s="5">
        <f t="shared" ref="AJ29:AV48" ca="1" si="10">INDIRECT($A$1&amp;"!"&amp;ADDRESS(ROW(),COLUMN()))</f>
        <v>5.2885999999999997</v>
      </c>
      <c r="AK29" s="5">
        <f t="shared" ca="1" si="10"/>
        <v>9.1349999999999998</v>
      </c>
      <c r="AL29" s="5">
        <f t="shared" ca="1" si="10"/>
        <v>11.5877</v>
      </c>
      <c r="AM29" s="5">
        <f t="shared" ca="1" si="10"/>
        <v>9.5310000000000006</v>
      </c>
      <c r="AN29" s="5">
        <f t="shared" ca="1" si="10"/>
        <v>6.1992000000000003</v>
      </c>
      <c r="AO29" s="5">
        <f t="shared" ca="1" si="10"/>
        <v>3.6532</v>
      </c>
      <c r="AP29" s="5">
        <f t="shared" ca="1" si="10"/>
        <v>2.5390000000000001</v>
      </c>
      <c r="AQ29" s="5">
        <f t="shared" ca="1" si="10"/>
        <v>1.8325</v>
      </c>
      <c r="AR29" s="5">
        <f t="shared" ca="1" si="10"/>
        <v>1.3547</v>
      </c>
      <c r="AS29" s="5">
        <f t="shared" ca="1" si="10"/>
        <v>1.1178999999999999</v>
      </c>
      <c r="AT29" s="5">
        <f t="shared" ca="1" si="10"/>
        <v>0.93620000000000003</v>
      </c>
      <c r="AU29" s="5">
        <f t="shared" ca="1" si="10"/>
        <v>1.3835999999999999</v>
      </c>
      <c r="AV29" s="5">
        <f t="shared" ca="1" si="10"/>
        <v>54.558599999999998</v>
      </c>
      <c r="AX29">
        <v>4</v>
      </c>
      <c r="AY29" t="s">
        <v>3</v>
      </c>
      <c r="AZ29" s="5">
        <f t="shared" ref="AZ29:BL48" ca="1" si="11">INDIRECT($A$1&amp;"!"&amp;ADDRESS(ROW(),COLUMN()))</f>
        <v>2.7812000000000001</v>
      </c>
      <c r="BA29" s="5">
        <f t="shared" ca="1" si="11"/>
        <v>5.8994999999999997</v>
      </c>
      <c r="BB29" s="5">
        <f t="shared" ca="1" si="11"/>
        <v>7.3929999999999998</v>
      </c>
      <c r="BC29" s="5">
        <f t="shared" ca="1" si="11"/>
        <v>6.25</v>
      </c>
      <c r="BD29" s="5">
        <f t="shared" ca="1" si="11"/>
        <v>4.2687999999999997</v>
      </c>
      <c r="BE29" s="5">
        <f t="shared" ca="1" si="11"/>
        <v>2.4821</v>
      </c>
      <c r="BF29" s="5">
        <f t="shared" ca="1" si="11"/>
        <v>1.7014</v>
      </c>
      <c r="BG29" s="5">
        <f t="shared" ca="1" si="11"/>
        <v>1.2162999999999999</v>
      </c>
      <c r="BH29" s="5">
        <f t="shared" ca="1" si="11"/>
        <v>0.89429999999999998</v>
      </c>
      <c r="BI29" s="5">
        <f t="shared" ca="1" si="11"/>
        <v>0.73709999999999998</v>
      </c>
      <c r="BJ29" s="5">
        <f t="shared" ca="1" si="11"/>
        <v>0.62939999999999996</v>
      </c>
      <c r="BK29" s="5">
        <f t="shared" ca="1" si="11"/>
        <v>0.85619999999999996</v>
      </c>
      <c r="BL29" s="5">
        <f t="shared" ca="1" si="11"/>
        <v>35.10929999999999</v>
      </c>
    </row>
    <row r="30" spans="1:64" x14ac:dyDescent="0.25">
      <c r="A30">
        <v>3</v>
      </c>
      <c r="B30">
        <v>4</v>
      </c>
      <c r="C30" t="s">
        <v>4</v>
      </c>
      <c r="D30" s="5">
        <f t="shared" ca="1" si="8"/>
        <v>1.1172</v>
      </c>
      <c r="E30" s="5">
        <f t="shared" ca="1" si="8"/>
        <v>1.8279000000000001</v>
      </c>
      <c r="F30" s="5">
        <f t="shared" ca="1" si="8"/>
        <v>2.3172000000000001</v>
      </c>
      <c r="G30" s="5">
        <f t="shared" ca="1" si="8"/>
        <v>2.3932000000000002</v>
      </c>
      <c r="H30" s="5">
        <f t="shared" ca="1" si="8"/>
        <v>1.0879000000000001</v>
      </c>
      <c r="I30" s="5">
        <f t="shared" ca="1" si="8"/>
        <v>0.436</v>
      </c>
      <c r="J30" s="5">
        <f t="shared" ca="1" si="8"/>
        <v>0.2167</v>
      </c>
      <c r="K30" s="5">
        <f t="shared" ca="1" si="8"/>
        <v>0.1193</v>
      </c>
      <c r="L30" s="5">
        <f t="shared" ca="1" si="8"/>
        <v>7.3400000000000007E-2</v>
      </c>
      <c r="M30" s="5">
        <f t="shared" ca="1" si="8"/>
        <v>5.45E-2</v>
      </c>
      <c r="N30" s="5">
        <f t="shared" ca="1" si="8"/>
        <v>6.5000000000000002E-2</v>
      </c>
      <c r="O30" s="5">
        <f t="shared" ca="1" si="8"/>
        <v>0.35570000000000002</v>
      </c>
      <c r="P30" s="5">
        <f t="shared" ca="1" si="8"/>
        <v>10.064</v>
      </c>
      <c r="R30">
        <v>4</v>
      </c>
      <c r="S30" t="s">
        <v>4</v>
      </c>
      <c r="T30" s="5">
        <f t="shared" ca="1" si="9"/>
        <v>2.1579999999999999</v>
      </c>
      <c r="U30" s="5">
        <f t="shared" ca="1" si="9"/>
        <v>4.3681000000000001</v>
      </c>
      <c r="V30" s="5">
        <f t="shared" ca="1" si="9"/>
        <v>6.8365999999999998</v>
      </c>
      <c r="W30" s="5">
        <f t="shared" ca="1" si="9"/>
        <v>6.8971999999999998</v>
      </c>
      <c r="X30" s="5">
        <f t="shared" ca="1" si="9"/>
        <v>4.8555999999999999</v>
      </c>
      <c r="Y30" s="5">
        <f t="shared" ca="1" si="9"/>
        <v>2.7608000000000001</v>
      </c>
      <c r="Z30" s="5">
        <f t="shared" ca="1" si="9"/>
        <v>1.8543000000000001</v>
      </c>
      <c r="AA30" s="5">
        <f t="shared" ca="1" si="9"/>
        <v>1.3041</v>
      </c>
      <c r="AB30" s="5">
        <f t="shared" ca="1" si="9"/>
        <v>0.94399999999999995</v>
      </c>
      <c r="AC30" s="5">
        <f t="shared" ca="1" si="9"/>
        <v>0.77</v>
      </c>
      <c r="AD30" s="5">
        <f t="shared" ca="1" si="9"/>
        <v>0.67459999999999998</v>
      </c>
      <c r="AE30" s="5">
        <f t="shared" ca="1" si="9"/>
        <v>1.0527</v>
      </c>
      <c r="AF30" s="5">
        <f t="shared" ca="1" si="9"/>
        <v>34.475999999999999</v>
      </c>
      <c r="AH30">
        <v>4</v>
      </c>
      <c r="AI30" t="s">
        <v>4</v>
      </c>
      <c r="AJ30" s="5">
        <f t="shared" ca="1" si="10"/>
        <v>3.6579000000000002</v>
      </c>
      <c r="AK30" s="5">
        <f t="shared" ca="1" si="10"/>
        <v>6.7915000000000001</v>
      </c>
      <c r="AL30" s="5">
        <f t="shared" ca="1" si="10"/>
        <v>10.133699999999999</v>
      </c>
      <c r="AM30" s="5">
        <f t="shared" ca="1" si="10"/>
        <v>8.8118999999999996</v>
      </c>
      <c r="AN30" s="5">
        <f t="shared" ca="1" si="10"/>
        <v>5.6904000000000003</v>
      </c>
      <c r="AO30" s="5">
        <f t="shared" ca="1" si="10"/>
        <v>3.2896000000000001</v>
      </c>
      <c r="AP30" s="5">
        <f t="shared" ca="1" si="10"/>
        <v>2.2608000000000001</v>
      </c>
      <c r="AQ30" s="5">
        <f t="shared" ca="1" si="10"/>
        <v>1.6195999999999999</v>
      </c>
      <c r="AR30" s="5">
        <f t="shared" ca="1" si="10"/>
        <v>1.1909000000000001</v>
      </c>
      <c r="AS30" s="5">
        <f t="shared" ca="1" si="10"/>
        <v>0.97919999999999996</v>
      </c>
      <c r="AT30" s="5">
        <f t="shared" ca="1" si="10"/>
        <v>0.81920000000000004</v>
      </c>
      <c r="AU30" s="5">
        <f t="shared" ca="1" si="10"/>
        <v>1.2141999999999999</v>
      </c>
      <c r="AV30" s="5">
        <f t="shared" ca="1" si="10"/>
        <v>46.458900000000007</v>
      </c>
      <c r="AX30">
        <v>4</v>
      </c>
      <c r="AY30" t="s">
        <v>4</v>
      </c>
      <c r="AZ30" s="5">
        <f t="shared" ca="1" si="11"/>
        <v>2.2730000000000001</v>
      </c>
      <c r="BA30" s="5">
        <f t="shared" ca="1" si="11"/>
        <v>4.7544000000000004</v>
      </c>
      <c r="BB30" s="5">
        <f t="shared" ca="1" si="11"/>
        <v>6.7245999999999997</v>
      </c>
      <c r="BC30" s="5">
        <f t="shared" ca="1" si="11"/>
        <v>5.8597999999999999</v>
      </c>
      <c r="BD30" s="5">
        <f t="shared" ca="1" si="11"/>
        <v>3.7134</v>
      </c>
      <c r="BE30" s="5">
        <f t="shared" ca="1" si="11"/>
        <v>2.1756000000000002</v>
      </c>
      <c r="BF30" s="5">
        <f t="shared" ca="1" si="11"/>
        <v>1.498</v>
      </c>
      <c r="BG30" s="5">
        <f t="shared" ca="1" si="11"/>
        <v>1.0759000000000001</v>
      </c>
      <c r="BH30" s="5">
        <f t="shared" ca="1" si="11"/>
        <v>0.79159999999999997</v>
      </c>
      <c r="BI30" s="5">
        <f t="shared" ca="1" si="11"/>
        <v>0.65190000000000003</v>
      </c>
      <c r="BJ30" s="5">
        <f t="shared" ca="1" si="11"/>
        <v>0.55920000000000003</v>
      </c>
      <c r="BK30" s="5">
        <f t="shared" ca="1" si="11"/>
        <v>0.80879999999999996</v>
      </c>
      <c r="BL30" s="5">
        <f t="shared" ca="1" si="11"/>
        <v>30.886200000000002</v>
      </c>
    </row>
    <row r="31" spans="1:64" x14ac:dyDescent="0.25">
      <c r="A31">
        <v>4</v>
      </c>
      <c r="B31">
        <v>4</v>
      </c>
      <c r="C31" t="s">
        <v>5</v>
      </c>
      <c r="D31" s="5">
        <f t="shared" ca="1" si="8"/>
        <v>0.84379999999999999</v>
      </c>
      <c r="E31" s="5">
        <f t="shared" ca="1" si="8"/>
        <v>1.9585999999999999</v>
      </c>
      <c r="F31" s="5">
        <f t="shared" ca="1" si="8"/>
        <v>2.5943000000000001</v>
      </c>
      <c r="G31" s="5">
        <f t="shared" ca="1" si="8"/>
        <v>2.4912999999999998</v>
      </c>
      <c r="H31" s="5">
        <f t="shared" ca="1" si="8"/>
        <v>1.1274</v>
      </c>
      <c r="I31" s="5">
        <f t="shared" ca="1" si="8"/>
        <v>0.44990000000000002</v>
      </c>
      <c r="J31" s="5">
        <f t="shared" ca="1" si="8"/>
        <v>0.22239999999999999</v>
      </c>
      <c r="K31" s="5">
        <f t="shared" ca="1" si="8"/>
        <v>0.12139999999999999</v>
      </c>
      <c r="L31" s="5">
        <f t="shared" ca="1" si="8"/>
        <v>7.3800000000000004E-2</v>
      </c>
      <c r="M31" s="5">
        <f t="shared" ca="1" si="8"/>
        <v>5.3900000000000003E-2</v>
      </c>
      <c r="N31" s="5">
        <f t="shared" ca="1" si="8"/>
        <v>4.5699999999999998E-2</v>
      </c>
      <c r="O31" s="5">
        <f t="shared" ca="1" si="8"/>
        <v>0.1263</v>
      </c>
      <c r="P31" s="5">
        <f t="shared" ca="1" si="8"/>
        <v>10.1088</v>
      </c>
      <c r="R31">
        <v>4</v>
      </c>
      <c r="S31" t="s">
        <v>5</v>
      </c>
      <c r="T31" s="5">
        <f t="shared" ca="1" si="9"/>
        <v>3.2475000000000001</v>
      </c>
      <c r="U31" s="5">
        <f t="shared" ca="1" si="9"/>
        <v>6.5629999999999997</v>
      </c>
      <c r="V31" s="5">
        <f t="shared" ca="1" si="9"/>
        <v>11.0129</v>
      </c>
      <c r="W31" s="5">
        <f t="shared" ca="1" si="9"/>
        <v>9.3242999999999991</v>
      </c>
      <c r="X31" s="5">
        <f t="shared" ca="1" si="9"/>
        <v>5.7929000000000004</v>
      </c>
      <c r="Y31" s="5">
        <f t="shared" ca="1" si="9"/>
        <v>3.4043000000000001</v>
      </c>
      <c r="Z31" s="5">
        <f t="shared" ca="1" si="9"/>
        <v>2.3456000000000001</v>
      </c>
      <c r="AA31" s="5">
        <f t="shared" ca="1" si="9"/>
        <v>1.6845000000000001</v>
      </c>
      <c r="AB31" s="5">
        <f t="shared" ca="1" si="9"/>
        <v>1.2417</v>
      </c>
      <c r="AC31" s="5">
        <f t="shared" ca="1" si="9"/>
        <v>1.026</v>
      </c>
      <c r="AD31" s="5">
        <f t="shared" ca="1" si="9"/>
        <v>0.87250000000000005</v>
      </c>
      <c r="AE31" s="5">
        <f t="shared" ca="1" si="9"/>
        <v>1.0931999999999999</v>
      </c>
      <c r="AF31" s="5">
        <f t="shared" ca="1" si="9"/>
        <v>47.60840000000001</v>
      </c>
      <c r="AH31">
        <v>4</v>
      </c>
      <c r="AI31" t="s">
        <v>5</v>
      </c>
      <c r="AJ31" s="5">
        <f t="shared" ca="1" si="10"/>
        <v>2.7591000000000001</v>
      </c>
      <c r="AK31" s="5">
        <f t="shared" ca="1" si="10"/>
        <v>4.9012000000000002</v>
      </c>
      <c r="AL31" s="5">
        <f t="shared" ca="1" si="10"/>
        <v>6.8037000000000001</v>
      </c>
      <c r="AM31" s="5">
        <f t="shared" ca="1" si="10"/>
        <v>6.4539999999999997</v>
      </c>
      <c r="AN31" s="5">
        <f t="shared" ca="1" si="10"/>
        <v>4.4150999999999998</v>
      </c>
      <c r="AO31" s="5">
        <f t="shared" ca="1" si="10"/>
        <v>2.6394000000000002</v>
      </c>
      <c r="AP31" s="5">
        <f t="shared" ca="1" si="10"/>
        <v>1.8355999999999999</v>
      </c>
      <c r="AQ31" s="5">
        <f t="shared" ca="1" si="10"/>
        <v>1.3254999999999999</v>
      </c>
      <c r="AR31" s="5">
        <f t="shared" ca="1" si="10"/>
        <v>0.98050000000000004</v>
      </c>
      <c r="AS31" s="5">
        <f t="shared" ca="1" si="10"/>
        <v>0.81559999999999999</v>
      </c>
      <c r="AT31" s="5">
        <f t="shared" ca="1" si="10"/>
        <v>0.70979999999999999</v>
      </c>
      <c r="AU31" s="5">
        <f t="shared" ca="1" si="10"/>
        <v>0.9405</v>
      </c>
      <c r="AV31" s="5">
        <f t="shared" ca="1" si="10"/>
        <v>34.58</v>
      </c>
      <c r="AX31">
        <v>4</v>
      </c>
      <c r="AY31" t="s">
        <v>5</v>
      </c>
      <c r="AZ31" s="5">
        <f t="shared" ca="1" si="11"/>
        <v>2.5983999999999998</v>
      </c>
      <c r="BA31" s="5">
        <f t="shared" ca="1" si="11"/>
        <v>5.0603999999999996</v>
      </c>
      <c r="BB31" s="5">
        <f t="shared" ca="1" si="11"/>
        <v>6.9053000000000004</v>
      </c>
      <c r="BC31" s="5">
        <f t="shared" ca="1" si="11"/>
        <v>6.6757</v>
      </c>
      <c r="BD31" s="5">
        <f t="shared" ca="1" si="11"/>
        <v>4.4551999999999996</v>
      </c>
      <c r="BE31" s="5">
        <f t="shared" ca="1" si="11"/>
        <v>2.6116999999999999</v>
      </c>
      <c r="BF31" s="5">
        <f t="shared" ca="1" si="11"/>
        <v>1.7986</v>
      </c>
      <c r="BG31" s="5">
        <f t="shared" ca="1" si="11"/>
        <v>1.2934000000000001</v>
      </c>
      <c r="BH31" s="5">
        <f t="shared" ca="1" si="11"/>
        <v>0.95450000000000002</v>
      </c>
      <c r="BI31" s="5">
        <f t="shared" ca="1" si="11"/>
        <v>0.79069999999999996</v>
      </c>
      <c r="BJ31" s="5">
        <f t="shared" ca="1" si="11"/>
        <v>0.70889999999999997</v>
      </c>
      <c r="BK31" s="5">
        <f t="shared" ca="1" si="11"/>
        <v>1.1701999999999999</v>
      </c>
      <c r="BL31" s="5">
        <f t="shared" ca="1" si="11"/>
        <v>35.023000000000003</v>
      </c>
    </row>
    <row r="32" spans="1:64" x14ac:dyDescent="0.25">
      <c r="A32">
        <v>5</v>
      </c>
      <c r="B32">
        <v>4</v>
      </c>
      <c r="C32" t="s">
        <v>6</v>
      </c>
      <c r="D32" s="5">
        <f t="shared" ca="1" si="8"/>
        <v>0.81820000000000004</v>
      </c>
      <c r="E32" s="5">
        <f t="shared" ca="1" si="8"/>
        <v>2.2176</v>
      </c>
      <c r="F32" s="5">
        <f t="shared" ca="1" si="8"/>
        <v>2.7084999999999999</v>
      </c>
      <c r="G32" s="5">
        <f t="shared" ca="1" si="8"/>
        <v>3.2309000000000001</v>
      </c>
      <c r="H32" s="5">
        <f t="shared" ca="1" si="8"/>
        <v>1.5525</v>
      </c>
      <c r="I32" s="5">
        <f t="shared" ca="1" si="8"/>
        <v>0.60119999999999996</v>
      </c>
      <c r="J32" s="5">
        <f t="shared" ca="1" si="8"/>
        <v>0.28710000000000002</v>
      </c>
      <c r="K32" s="5">
        <f t="shared" ca="1" si="8"/>
        <v>0.151</v>
      </c>
      <c r="L32" s="5">
        <f t="shared" ca="1" si="8"/>
        <v>8.8999999999999996E-2</v>
      </c>
      <c r="M32" s="5">
        <f t="shared" ca="1" si="8"/>
        <v>6.3200000000000006E-2</v>
      </c>
      <c r="N32" s="5">
        <f t="shared" ca="1" si="8"/>
        <v>5.1299999999999998E-2</v>
      </c>
      <c r="O32" s="5">
        <f t="shared" ca="1" si="8"/>
        <v>0.12570000000000001</v>
      </c>
      <c r="P32" s="5">
        <f t="shared" ca="1" si="8"/>
        <v>11.896200000000002</v>
      </c>
      <c r="R32">
        <v>4</v>
      </c>
      <c r="S32" t="s">
        <v>6</v>
      </c>
      <c r="T32" s="5">
        <f t="shared" ca="1" si="9"/>
        <v>3.4287999999999998</v>
      </c>
      <c r="U32" s="5">
        <f t="shared" ca="1" si="9"/>
        <v>5.4645000000000001</v>
      </c>
      <c r="V32" s="5">
        <f t="shared" ca="1" si="9"/>
        <v>7.8620000000000001</v>
      </c>
      <c r="W32" s="5">
        <f t="shared" ca="1" si="9"/>
        <v>8.1554000000000002</v>
      </c>
      <c r="X32" s="5">
        <f t="shared" ca="1" si="9"/>
        <v>6.7488000000000001</v>
      </c>
      <c r="Y32" s="5">
        <f t="shared" ca="1" si="9"/>
        <v>3.7797999999999998</v>
      </c>
      <c r="Z32" s="5">
        <f t="shared" ca="1" si="9"/>
        <v>2.5150000000000001</v>
      </c>
      <c r="AA32" s="5">
        <f t="shared" ca="1" si="9"/>
        <v>1.7558</v>
      </c>
      <c r="AB32" s="5">
        <f t="shared" ca="1" si="9"/>
        <v>1.2668999999999999</v>
      </c>
      <c r="AC32" s="5">
        <f t="shared" ca="1" si="9"/>
        <v>1.0289999999999999</v>
      </c>
      <c r="AD32" s="5">
        <f t="shared" ca="1" si="9"/>
        <v>0.87229999999999996</v>
      </c>
      <c r="AE32" s="5">
        <f t="shared" ca="1" si="9"/>
        <v>1.4916</v>
      </c>
      <c r="AF32" s="5">
        <f t="shared" ca="1" si="9"/>
        <v>44.369900000000001</v>
      </c>
      <c r="AH32">
        <v>4</v>
      </c>
      <c r="AI32" t="s">
        <v>6</v>
      </c>
      <c r="AJ32" s="5">
        <f t="shared" ca="1" si="10"/>
        <v>2.4811000000000001</v>
      </c>
      <c r="AK32" s="5">
        <f t="shared" ca="1" si="10"/>
        <v>5.4733000000000001</v>
      </c>
      <c r="AL32" s="5">
        <f t="shared" ca="1" si="10"/>
        <v>7.4733999999999998</v>
      </c>
      <c r="AM32" s="5">
        <f t="shared" ca="1" si="10"/>
        <v>6.992</v>
      </c>
      <c r="AN32" s="5">
        <f t="shared" ca="1" si="10"/>
        <v>4.7680999999999996</v>
      </c>
      <c r="AO32" s="5">
        <f t="shared" ca="1" si="10"/>
        <v>2.8330000000000002</v>
      </c>
      <c r="AP32" s="5">
        <f t="shared" ca="1" si="10"/>
        <v>1.9346000000000001</v>
      </c>
      <c r="AQ32" s="5">
        <f t="shared" ca="1" si="10"/>
        <v>1.3792</v>
      </c>
      <c r="AR32" s="5">
        <f t="shared" ca="1" si="10"/>
        <v>1.0104</v>
      </c>
      <c r="AS32" s="5">
        <f t="shared" ca="1" si="10"/>
        <v>0.82850000000000001</v>
      </c>
      <c r="AT32" s="5">
        <f t="shared" ca="1" si="10"/>
        <v>0.70350000000000001</v>
      </c>
      <c r="AU32" s="5">
        <f t="shared" ca="1" si="10"/>
        <v>1.012</v>
      </c>
      <c r="AV32" s="5">
        <f t="shared" ca="1" si="10"/>
        <v>36.889099999999992</v>
      </c>
      <c r="AX32">
        <v>4</v>
      </c>
      <c r="AY32" t="s">
        <v>6</v>
      </c>
      <c r="AZ32" s="5">
        <f t="shared" ca="1" si="11"/>
        <v>2.2461000000000002</v>
      </c>
      <c r="BA32" s="5">
        <f t="shared" ca="1" si="11"/>
        <v>5.5705</v>
      </c>
      <c r="BB32" s="5">
        <f t="shared" ca="1" si="11"/>
        <v>7.3787000000000003</v>
      </c>
      <c r="BC32" s="5">
        <f t="shared" ca="1" si="11"/>
        <v>6.1467999999999998</v>
      </c>
      <c r="BD32" s="5">
        <f t="shared" ca="1" si="11"/>
        <v>4.0236999999999998</v>
      </c>
      <c r="BE32" s="5">
        <f t="shared" ca="1" si="11"/>
        <v>2.3881000000000001</v>
      </c>
      <c r="BF32" s="5">
        <f t="shared" ca="1" si="11"/>
        <v>1.6647000000000001</v>
      </c>
      <c r="BG32" s="5">
        <f t="shared" ca="1" si="11"/>
        <v>1.2031000000000001</v>
      </c>
      <c r="BH32" s="5">
        <f t="shared" ca="1" si="11"/>
        <v>0.88929999999999998</v>
      </c>
      <c r="BI32" s="5">
        <f t="shared" ca="1" si="11"/>
        <v>0.73580000000000001</v>
      </c>
      <c r="BJ32" s="5">
        <f t="shared" ca="1" si="11"/>
        <v>0.62819999999999998</v>
      </c>
      <c r="BK32" s="5">
        <f t="shared" ca="1" si="11"/>
        <v>0.85399999999999998</v>
      </c>
      <c r="BL32" s="5">
        <f t="shared" ca="1" si="11"/>
        <v>33.728999999999999</v>
      </c>
    </row>
    <row r="33" spans="1:64" x14ac:dyDescent="0.25">
      <c r="A33">
        <v>1</v>
      </c>
      <c r="B33">
        <v>5</v>
      </c>
      <c r="C33" t="s">
        <v>2</v>
      </c>
      <c r="D33" s="5">
        <f t="shared" ca="1" si="8"/>
        <v>1.4684999999999999</v>
      </c>
      <c r="E33" s="5">
        <f t="shared" ca="1" si="8"/>
        <v>2.6539999999999999</v>
      </c>
      <c r="F33" s="5">
        <f t="shared" ca="1" si="8"/>
        <v>7.1368999999999998</v>
      </c>
      <c r="G33" s="5">
        <f t="shared" ca="1" si="8"/>
        <v>9.7885000000000009</v>
      </c>
      <c r="H33" s="5">
        <f t="shared" ca="1" si="8"/>
        <v>9.5282999999999998</v>
      </c>
      <c r="I33" s="5">
        <f t="shared" ca="1" si="8"/>
        <v>5.8442999999999996</v>
      </c>
      <c r="J33" s="5">
        <f t="shared" ca="1" si="8"/>
        <v>3.8429000000000002</v>
      </c>
      <c r="K33" s="5">
        <f t="shared" ca="1" si="8"/>
        <v>2.6139999999999999</v>
      </c>
      <c r="L33" s="5">
        <f t="shared" ca="1" si="8"/>
        <v>1.8210999999999999</v>
      </c>
      <c r="M33" s="5">
        <f t="shared" ca="1" si="8"/>
        <v>1.4138999999999999</v>
      </c>
      <c r="N33" s="5">
        <f t="shared" ca="1" si="8"/>
        <v>1.1060000000000001</v>
      </c>
      <c r="O33" s="5">
        <f t="shared" ca="1" si="8"/>
        <v>1.1331</v>
      </c>
      <c r="P33" s="5">
        <f t="shared" ca="1" si="8"/>
        <v>48.351499999999994</v>
      </c>
      <c r="R33">
        <v>5</v>
      </c>
      <c r="S33" t="s">
        <v>2</v>
      </c>
      <c r="T33" s="5">
        <f t="shared" ca="1" si="9"/>
        <v>1.4046000000000001</v>
      </c>
      <c r="U33" s="5">
        <f t="shared" ca="1" si="9"/>
        <v>3.9066000000000001</v>
      </c>
      <c r="V33" s="5">
        <f t="shared" ca="1" si="9"/>
        <v>9.1091999999999995</v>
      </c>
      <c r="W33" s="5">
        <f t="shared" ca="1" si="9"/>
        <v>10.707100000000001</v>
      </c>
      <c r="X33" s="5">
        <f t="shared" ca="1" si="9"/>
        <v>8.2734000000000005</v>
      </c>
      <c r="Y33" s="5">
        <f t="shared" ca="1" si="9"/>
        <v>4.9829999999999997</v>
      </c>
      <c r="Z33" s="5">
        <f t="shared" ca="1" si="9"/>
        <v>3.3388</v>
      </c>
      <c r="AA33" s="5">
        <f t="shared" ca="1" si="9"/>
        <v>2.3073000000000001</v>
      </c>
      <c r="AB33" s="5">
        <f t="shared" ca="1" si="9"/>
        <v>1.6312</v>
      </c>
      <c r="AC33" s="5">
        <f t="shared" ca="1" si="9"/>
        <v>1.2836000000000001</v>
      </c>
      <c r="AD33" s="5">
        <f t="shared" ca="1" si="9"/>
        <v>1.0096000000000001</v>
      </c>
      <c r="AE33" s="5">
        <f t="shared" ca="1" si="9"/>
        <v>1.1166</v>
      </c>
      <c r="AF33" s="5">
        <f t="shared" ca="1" si="9"/>
        <v>49.070999999999991</v>
      </c>
      <c r="AH33">
        <v>5</v>
      </c>
      <c r="AI33" t="s">
        <v>2</v>
      </c>
      <c r="AJ33" s="5">
        <f t="shared" ca="1" si="10"/>
        <v>1.6974</v>
      </c>
      <c r="AK33" s="5">
        <f t="shared" ca="1" si="10"/>
        <v>5.4828999999999999</v>
      </c>
      <c r="AL33" s="5">
        <f t="shared" ca="1" si="10"/>
        <v>9.6599000000000004</v>
      </c>
      <c r="AM33" s="5">
        <f t="shared" ca="1" si="10"/>
        <v>9.8821999999999992</v>
      </c>
      <c r="AN33" s="5">
        <f t="shared" ca="1" si="10"/>
        <v>8.4159000000000006</v>
      </c>
      <c r="AO33" s="5">
        <f t="shared" ca="1" si="10"/>
        <v>5.1779000000000002</v>
      </c>
      <c r="AP33" s="5">
        <f t="shared" ca="1" si="10"/>
        <v>3.4723000000000002</v>
      </c>
      <c r="AQ33" s="5">
        <f t="shared" ca="1" si="10"/>
        <v>2.4055</v>
      </c>
      <c r="AR33" s="5">
        <f t="shared" ca="1" si="10"/>
        <v>1.7073</v>
      </c>
      <c r="AS33" s="5">
        <f t="shared" ca="1" si="10"/>
        <v>1.3483000000000001</v>
      </c>
      <c r="AT33" s="5">
        <f t="shared" ca="1" si="10"/>
        <v>1.0583</v>
      </c>
      <c r="AU33" s="5">
        <f t="shared" ca="1" si="10"/>
        <v>1.1595</v>
      </c>
      <c r="AV33" s="5">
        <f t="shared" ca="1" si="10"/>
        <v>51.467400000000012</v>
      </c>
      <c r="AX33">
        <v>5</v>
      </c>
      <c r="AY33" t="s">
        <v>2</v>
      </c>
      <c r="AZ33" s="5">
        <f t="shared" ca="1" si="11"/>
        <v>1.3926000000000001</v>
      </c>
      <c r="BA33" s="5">
        <f t="shared" ca="1" si="11"/>
        <v>3.0348000000000002</v>
      </c>
      <c r="BB33" s="5">
        <f t="shared" ca="1" si="11"/>
        <v>6.7161999999999997</v>
      </c>
      <c r="BC33" s="5">
        <f t="shared" ca="1" si="11"/>
        <v>7.7008000000000001</v>
      </c>
      <c r="BD33" s="5">
        <f t="shared" ca="1" si="11"/>
        <v>6.3132999999999999</v>
      </c>
      <c r="BE33" s="5">
        <f t="shared" ca="1" si="11"/>
        <v>3.9434</v>
      </c>
      <c r="BF33" s="5">
        <f t="shared" ca="1" si="11"/>
        <v>2.6962000000000002</v>
      </c>
      <c r="BG33" s="5">
        <f t="shared" ca="1" si="11"/>
        <v>1.8777999999999999</v>
      </c>
      <c r="BH33" s="5">
        <f t="shared" ca="1" si="11"/>
        <v>1.3311999999999999</v>
      </c>
      <c r="BI33" s="5">
        <f t="shared" ca="1" si="11"/>
        <v>1.0467</v>
      </c>
      <c r="BJ33" s="5">
        <f t="shared" ca="1" si="11"/>
        <v>0.82369999999999999</v>
      </c>
      <c r="BK33" s="5">
        <f t="shared" ca="1" si="11"/>
        <v>0.83430000000000004</v>
      </c>
      <c r="BL33" s="5">
        <f t="shared" ca="1" si="11"/>
        <v>37.711000000000006</v>
      </c>
    </row>
    <row r="34" spans="1:64" x14ac:dyDescent="0.25">
      <c r="A34">
        <v>2</v>
      </c>
      <c r="B34">
        <v>5</v>
      </c>
      <c r="C34" t="s">
        <v>3</v>
      </c>
      <c r="D34" s="5">
        <f t="shared" ca="1" si="8"/>
        <v>1.6055999999999999</v>
      </c>
      <c r="E34" s="5">
        <f t="shared" ca="1" si="8"/>
        <v>4.3818000000000001</v>
      </c>
      <c r="F34" s="5">
        <f t="shared" ca="1" si="8"/>
        <v>10.7105</v>
      </c>
      <c r="G34" s="5">
        <f t="shared" ca="1" si="8"/>
        <v>10.8696</v>
      </c>
      <c r="H34" s="5">
        <f t="shared" ca="1" si="8"/>
        <v>9.2880000000000003</v>
      </c>
      <c r="I34" s="5">
        <f t="shared" ca="1" si="8"/>
        <v>5.6466000000000003</v>
      </c>
      <c r="J34" s="5">
        <f t="shared" ca="1" si="8"/>
        <v>3.72</v>
      </c>
      <c r="K34" s="5">
        <f t="shared" ca="1" si="8"/>
        <v>2.5373999999999999</v>
      </c>
      <c r="L34" s="5">
        <f t="shared" ca="1" si="8"/>
        <v>1.7781</v>
      </c>
      <c r="M34" s="5">
        <f t="shared" ca="1" si="8"/>
        <v>1.3929</v>
      </c>
      <c r="N34" s="5">
        <f t="shared" ca="1" si="8"/>
        <v>1.1317999999999999</v>
      </c>
      <c r="O34" s="5">
        <f t="shared" ca="1" si="8"/>
        <v>1.1508</v>
      </c>
      <c r="P34" s="5">
        <f t="shared" ca="1" si="8"/>
        <v>54.213099999999997</v>
      </c>
      <c r="R34">
        <v>5</v>
      </c>
      <c r="S34" t="s">
        <v>3</v>
      </c>
      <c r="T34" s="5">
        <f t="shared" ca="1" si="9"/>
        <v>1.6748000000000001</v>
      </c>
      <c r="U34" s="5">
        <f t="shared" ca="1" si="9"/>
        <v>4.4527999999999999</v>
      </c>
      <c r="V34" s="5">
        <f t="shared" ca="1" si="9"/>
        <v>8.8655000000000008</v>
      </c>
      <c r="W34" s="5">
        <f t="shared" ca="1" si="9"/>
        <v>10.296799999999999</v>
      </c>
      <c r="X34" s="5">
        <f t="shared" ca="1" si="9"/>
        <v>8.5679999999999996</v>
      </c>
      <c r="Y34" s="5">
        <f t="shared" ca="1" si="9"/>
        <v>5.0811000000000002</v>
      </c>
      <c r="Z34" s="5">
        <f t="shared" ca="1" si="9"/>
        <v>3.4340999999999999</v>
      </c>
      <c r="AA34" s="5">
        <f t="shared" ca="1" si="9"/>
        <v>2.3883000000000001</v>
      </c>
      <c r="AB34" s="5">
        <f t="shared" ca="1" si="9"/>
        <v>1.6993</v>
      </c>
      <c r="AC34" s="5">
        <f t="shared" ca="1" si="9"/>
        <v>1.3482000000000001</v>
      </c>
      <c r="AD34" s="5">
        <f t="shared" ca="1" si="9"/>
        <v>1.0862000000000001</v>
      </c>
      <c r="AE34" s="5">
        <f t="shared" ca="1" si="9"/>
        <v>1.1459999999999999</v>
      </c>
      <c r="AF34" s="5">
        <f t="shared" ca="1" si="9"/>
        <v>50.0411</v>
      </c>
      <c r="AH34">
        <v>5</v>
      </c>
      <c r="AI34" t="s">
        <v>3</v>
      </c>
      <c r="AJ34" s="5">
        <f t="shared" ca="1" si="10"/>
        <v>2.8077999999999999</v>
      </c>
      <c r="AK34" s="5">
        <f t="shared" ca="1" si="10"/>
        <v>7.7394999999999996</v>
      </c>
      <c r="AL34" s="5">
        <f t="shared" ca="1" si="10"/>
        <v>13.023300000000001</v>
      </c>
      <c r="AM34" s="5">
        <f t="shared" ca="1" si="10"/>
        <v>12.2325</v>
      </c>
      <c r="AN34" s="5">
        <f t="shared" ca="1" si="10"/>
        <v>9.2712000000000003</v>
      </c>
      <c r="AO34" s="5">
        <f t="shared" ca="1" si="10"/>
        <v>5.6632999999999996</v>
      </c>
      <c r="AP34" s="5">
        <f t="shared" ca="1" si="10"/>
        <v>3.8774999999999999</v>
      </c>
      <c r="AQ34" s="5">
        <f t="shared" ca="1" si="10"/>
        <v>2.7307999999999999</v>
      </c>
      <c r="AR34" s="5">
        <f t="shared" ca="1" si="10"/>
        <v>1.9641999999999999</v>
      </c>
      <c r="AS34" s="5">
        <f t="shared" ca="1" si="10"/>
        <v>1.5692999999999999</v>
      </c>
      <c r="AT34" s="5">
        <f t="shared" ca="1" si="10"/>
        <v>1.2554000000000001</v>
      </c>
      <c r="AU34" s="5">
        <f t="shared" ca="1" si="10"/>
        <v>1.4944</v>
      </c>
      <c r="AV34" s="5">
        <f t="shared" ca="1" si="10"/>
        <v>63.629199999999997</v>
      </c>
      <c r="AX34">
        <v>5</v>
      </c>
      <c r="AY34" t="s">
        <v>3</v>
      </c>
      <c r="AZ34" s="5">
        <f t="shared" ca="1" si="11"/>
        <v>1.5197000000000001</v>
      </c>
      <c r="BA34" s="5">
        <f t="shared" ca="1" si="11"/>
        <v>4.5045999999999999</v>
      </c>
      <c r="BB34" s="5">
        <f t="shared" ca="1" si="11"/>
        <v>8.6262000000000008</v>
      </c>
      <c r="BC34" s="5">
        <f t="shared" ca="1" si="11"/>
        <v>8.1097999999999999</v>
      </c>
      <c r="BD34" s="5">
        <f t="shared" ca="1" si="11"/>
        <v>6.5694999999999997</v>
      </c>
      <c r="BE34" s="5">
        <f t="shared" ca="1" si="11"/>
        <v>4.1153000000000004</v>
      </c>
      <c r="BF34" s="5">
        <f t="shared" ca="1" si="11"/>
        <v>2.7843</v>
      </c>
      <c r="BG34" s="5">
        <f t="shared" ca="1" si="11"/>
        <v>1.9376</v>
      </c>
      <c r="BH34" s="5">
        <f t="shared" ca="1" si="11"/>
        <v>1.3744000000000001</v>
      </c>
      <c r="BI34" s="5">
        <f t="shared" ca="1" si="11"/>
        <v>1.0851999999999999</v>
      </c>
      <c r="BJ34" s="5">
        <f t="shared" ca="1" si="11"/>
        <v>0.85340000000000005</v>
      </c>
      <c r="BK34" s="5">
        <f t="shared" ca="1" si="11"/>
        <v>0.86709999999999998</v>
      </c>
      <c r="BL34" s="5">
        <f t="shared" ca="1" si="11"/>
        <v>42.347100000000005</v>
      </c>
    </row>
    <row r="35" spans="1:64" x14ac:dyDescent="0.25">
      <c r="A35">
        <v>3</v>
      </c>
      <c r="B35">
        <v>5</v>
      </c>
      <c r="C35" t="s">
        <v>4</v>
      </c>
      <c r="D35" s="5">
        <f t="shared" ca="1" si="8"/>
        <v>2.7806999999999999</v>
      </c>
      <c r="E35" s="5">
        <f t="shared" ca="1" si="8"/>
        <v>5.6676000000000002</v>
      </c>
      <c r="F35" s="5">
        <f t="shared" ca="1" si="8"/>
        <v>9.8132000000000001</v>
      </c>
      <c r="G35" s="5">
        <f t="shared" ca="1" si="8"/>
        <v>10.6486</v>
      </c>
      <c r="H35" s="5">
        <f t="shared" ca="1" si="8"/>
        <v>9.6677999999999997</v>
      </c>
      <c r="I35" s="5">
        <f t="shared" ca="1" si="8"/>
        <v>5.8731999999999998</v>
      </c>
      <c r="J35" s="5">
        <f t="shared" ca="1" si="8"/>
        <v>3.9498000000000002</v>
      </c>
      <c r="K35" s="5">
        <f t="shared" ca="1" si="8"/>
        <v>2.7486999999999999</v>
      </c>
      <c r="L35" s="5">
        <f t="shared" ca="1" si="8"/>
        <v>1.9576</v>
      </c>
      <c r="M35" s="5">
        <f t="shared" ca="1" si="8"/>
        <v>1.5508</v>
      </c>
      <c r="N35" s="5">
        <f t="shared" ca="1" si="8"/>
        <v>1.226</v>
      </c>
      <c r="O35" s="5">
        <f t="shared" ca="1" si="8"/>
        <v>1.3431</v>
      </c>
      <c r="P35" s="5">
        <f t="shared" ca="1" si="8"/>
        <v>57.2271</v>
      </c>
      <c r="R35">
        <v>5</v>
      </c>
      <c r="S35" t="s">
        <v>4</v>
      </c>
      <c r="T35" s="5">
        <f t="shared" ca="1" si="9"/>
        <v>1.873</v>
      </c>
      <c r="U35" s="5">
        <f t="shared" ca="1" si="9"/>
        <v>3.7831000000000001</v>
      </c>
      <c r="V35" s="5">
        <f t="shared" ca="1" si="9"/>
        <v>7.452</v>
      </c>
      <c r="W35" s="5">
        <f t="shared" ca="1" si="9"/>
        <v>8.5439000000000007</v>
      </c>
      <c r="X35" s="5">
        <f t="shared" ca="1" si="9"/>
        <v>7.4314999999999998</v>
      </c>
      <c r="Y35" s="5">
        <f t="shared" ca="1" si="9"/>
        <v>4.5669000000000004</v>
      </c>
      <c r="Z35" s="5">
        <f t="shared" ca="1" si="9"/>
        <v>3.0648</v>
      </c>
      <c r="AA35" s="5">
        <f t="shared" ca="1" si="9"/>
        <v>2.1084999999999998</v>
      </c>
      <c r="AB35" s="5">
        <f t="shared" ca="1" si="9"/>
        <v>1.4843</v>
      </c>
      <c r="AC35" s="5">
        <f t="shared" ca="1" si="9"/>
        <v>1.1624000000000001</v>
      </c>
      <c r="AD35" s="5">
        <f t="shared" ca="1" si="9"/>
        <v>0.9556</v>
      </c>
      <c r="AE35" s="5">
        <f t="shared" ca="1" si="9"/>
        <v>1.0051000000000001</v>
      </c>
      <c r="AF35" s="5">
        <f t="shared" ca="1" si="9"/>
        <v>43.431099999999994</v>
      </c>
      <c r="AH35">
        <v>5</v>
      </c>
      <c r="AI35" t="s">
        <v>4</v>
      </c>
      <c r="AJ35" s="5">
        <f t="shared" ca="1" si="10"/>
        <v>2.1002999999999998</v>
      </c>
      <c r="AK35" s="5">
        <f t="shared" ca="1" si="10"/>
        <v>5.4863999999999997</v>
      </c>
      <c r="AL35" s="5">
        <f t="shared" ca="1" si="10"/>
        <v>10.6843</v>
      </c>
      <c r="AM35" s="5">
        <f t="shared" ca="1" si="10"/>
        <v>11.4689</v>
      </c>
      <c r="AN35" s="5">
        <f t="shared" ca="1" si="10"/>
        <v>8.6145999999999994</v>
      </c>
      <c r="AO35" s="5">
        <f t="shared" ca="1" si="10"/>
        <v>5.2412999999999998</v>
      </c>
      <c r="AP35" s="5">
        <f t="shared" ca="1" si="10"/>
        <v>3.5505</v>
      </c>
      <c r="AQ35" s="5">
        <f t="shared" ca="1" si="10"/>
        <v>2.4815999999999998</v>
      </c>
      <c r="AR35" s="5">
        <f t="shared" ca="1" si="10"/>
        <v>1.7721</v>
      </c>
      <c r="AS35" s="5">
        <f t="shared" ca="1" si="10"/>
        <v>1.4077</v>
      </c>
      <c r="AT35" s="5">
        <f t="shared" ca="1" si="10"/>
        <v>1.1246</v>
      </c>
      <c r="AU35" s="5">
        <f t="shared" ca="1" si="10"/>
        <v>1.2089000000000001</v>
      </c>
      <c r="AV35" s="5">
        <f t="shared" ca="1" si="10"/>
        <v>55.141200000000005</v>
      </c>
      <c r="AX35">
        <v>5</v>
      </c>
      <c r="AY35" t="s">
        <v>4</v>
      </c>
      <c r="AZ35" s="5">
        <f t="shared" ca="1" si="11"/>
        <v>1.3794</v>
      </c>
      <c r="BA35" s="5">
        <f t="shared" ca="1" si="11"/>
        <v>3.5964</v>
      </c>
      <c r="BB35" s="5">
        <f t="shared" ca="1" si="11"/>
        <v>7.5656999999999996</v>
      </c>
      <c r="BC35" s="5">
        <f t="shared" ca="1" si="11"/>
        <v>8.1494999999999997</v>
      </c>
      <c r="BD35" s="5">
        <f t="shared" ca="1" si="11"/>
        <v>6.2085999999999997</v>
      </c>
      <c r="BE35" s="5">
        <f t="shared" ca="1" si="11"/>
        <v>3.8016999999999999</v>
      </c>
      <c r="BF35" s="5">
        <f t="shared" ca="1" si="11"/>
        <v>2.5958000000000001</v>
      </c>
      <c r="BG35" s="5">
        <f t="shared" ca="1" si="11"/>
        <v>1.8086</v>
      </c>
      <c r="BH35" s="5">
        <f t="shared" ca="1" si="11"/>
        <v>1.2828999999999999</v>
      </c>
      <c r="BI35" s="5">
        <f t="shared" ca="1" si="11"/>
        <v>1.0089999999999999</v>
      </c>
      <c r="BJ35" s="5">
        <f t="shared" ca="1" si="11"/>
        <v>0.78969999999999996</v>
      </c>
      <c r="BK35" s="5">
        <f t="shared" ca="1" si="11"/>
        <v>0.85319999999999996</v>
      </c>
      <c r="BL35" s="5">
        <f t="shared" ca="1" si="11"/>
        <v>39.040500000000002</v>
      </c>
    </row>
    <row r="36" spans="1:64" x14ac:dyDescent="0.25">
      <c r="A36">
        <v>4</v>
      </c>
      <c r="B36">
        <v>5</v>
      </c>
      <c r="C36" t="s">
        <v>5</v>
      </c>
      <c r="D36" s="5">
        <f t="shared" ca="1" si="8"/>
        <v>1.5483</v>
      </c>
      <c r="E36" s="5">
        <f t="shared" ca="1" si="8"/>
        <v>4.5320999999999998</v>
      </c>
      <c r="F36" s="5">
        <f t="shared" ca="1" si="8"/>
        <v>9.2530000000000001</v>
      </c>
      <c r="G36" s="5">
        <f t="shared" ca="1" si="8"/>
        <v>10.351100000000001</v>
      </c>
      <c r="H36" s="5">
        <f t="shared" ca="1" si="8"/>
        <v>8.9373000000000005</v>
      </c>
      <c r="I36" s="5">
        <f t="shared" ca="1" si="8"/>
        <v>5.3151999999999999</v>
      </c>
      <c r="J36" s="5">
        <f t="shared" ca="1" si="8"/>
        <v>3.5118999999999998</v>
      </c>
      <c r="K36" s="5">
        <f t="shared" ca="1" si="8"/>
        <v>2.407</v>
      </c>
      <c r="L36" s="5">
        <f t="shared" ca="1" si="8"/>
        <v>1.6901999999999999</v>
      </c>
      <c r="M36" s="5">
        <f t="shared" ca="1" si="8"/>
        <v>1.3184</v>
      </c>
      <c r="N36" s="5">
        <f t="shared" ca="1" si="8"/>
        <v>1.0169999999999999</v>
      </c>
      <c r="O36" s="5">
        <f t="shared" ca="1" si="8"/>
        <v>1.1131</v>
      </c>
      <c r="P36" s="5">
        <f t="shared" ca="1" si="8"/>
        <v>50.994599999999991</v>
      </c>
      <c r="R36">
        <v>5</v>
      </c>
      <c r="S36" t="s">
        <v>5</v>
      </c>
      <c r="T36" s="5">
        <f t="shared" ca="1" si="9"/>
        <v>2.0897000000000001</v>
      </c>
      <c r="U36" s="5">
        <f t="shared" ca="1" si="9"/>
        <v>5.0130999999999997</v>
      </c>
      <c r="V36" s="5">
        <f t="shared" ca="1" si="9"/>
        <v>11.299899999999999</v>
      </c>
      <c r="W36" s="5">
        <f t="shared" ca="1" si="9"/>
        <v>12.578200000000001</v>
      </c>
      <c r="X36" s="5">
        <f t="shared" ca="1" si="9"/>
        <v>8.8148</v>
      </c>
      <c r="Y36" s="5">
        <f t="shared" ca="1" si="9"/>
        <v>5.4016000000000002</v>
      </c>
      <c r="Z36" s="5">
        <f t="shared" ca="1" si="9"/>
        <v>3.6779999999999999</v>
      </c>
      <c r="AA36" s="5">
        <f t="shared" ca="1" si="9"/>
        <v>2.5750999999999999</v>
      </c>
      <c r="AB36" s="5">
        <f t="shared" ca="1" si="9"/>
        <v>1.8432999999999999</v>
      </c>
      <c r="AC36" s="5">
        <f t="shared" ca="1" si="9"/>
        <v>1.4673</v>
      </c>
      <c r="AD36" s="5">
        <f t="shared" ca="1" si="9"/>
        <v>1.2150000000000001</v>
      </c>
      <c r="AE36" s="5">
        <f t="shared" ca="1" si="9"/>
        <v>1.3110999999999999</v>
      </c>
      <c r="AF36" s="5">
        <f t="shared" ca="1" si="9"/>
        <v>57.287100000000002</v>
      </c>
      <c r="AH36">
        <v>5</v>
      </c>
      <c r="AI36" t="s">
        <v>5</v>
      </c>
      <c r="AJ36" s="5">
        <f t="shared" ca="1" si="10"/>
        <v>1.6580999999999999</v>
      </c>
      <c r="AK36" s="5">
        <f t="shared" ca="1" si="10"/>
        <v>3.6225999999999998</v>
      </c>
      <c r="AL36" s="5">
        <f t="shared" ca="1" si="10"/>
        <v>7.0872999999999999</v>
      </c>
      <c r="AM36" s="5">
        <f t="shared" ca="1" si="10"/>
        <v>8.1028000000000002</v>
      </c>
      <c r="AN36" s="5">
        <f t="shared" ca="1" si="10"/>
        <v>6.6257999999999999</v>
      </c>
      <c r="AO36" s="5">
        <f t="shared" ca="1" si="10"/>
        <v>4.2233999999999998</v>
      </c>
      <c r="AP36" s="5">
        <f t="shared" ca="1" si="10"/>
        <v>2.9028</v>
      </c>
      <c r="AQ36" s="5">
        <f t="shared" ca="1" si="10"/>
        <v>2.0377000000000001</v>
      </c>
      <c r="AR36" s="5">
        <f t="shared" ca="1" si="10"/>
        <v>1.4569000000000001</v>
      </c>
      <c r="AS36" s="5">
        <f t="shared" ca="1" si="10"/>
        <v>1.1579999999999999</v>
      </c>
      <c r="AT36" s="5">
        <f t="shared" ca="1" si="10"/>
        <v>0.91590000000000005</v>
      </c>
      <c r="AU36" s="5">
        <f t="shared" ca="1" si="10"/>
        <v>0.9042</v>
      </c>
      <c r="AV36" s="5">
        <f t="shared" ca="1" si="10"/>
        <v>40.695499999999996</v>
      </c>
      <c r="AX36">
        <v>5</v>
      </c>
      <c r="AY36" t="s">
        <v>5</v>
      </c>
      <c r="AZ36" s="5">
        <f t="shared" ca="1" si="11"/>
        <v>1.6116999999999999</v>
      </c>
      <c r="BA36" s="5">
        <f t="shared" ca="1" si="11"/>
        <v>3.7378</v>
      </c>
      <c r="BB36" s="5">
        <f t="shared" ca="1" si="11"/>
        <v>7.5518000000000001</v>
      </c>
      <c r="BC36" s="5">
        <f t="shared" ca="1" si="11"/>
        <v>8.0487000000000002</v>
      </c>
      <c r="BD36" s="5">
        <f t="shared" ca="1" si="11"/>
        <v>6.7987000000000002</v>
      </c>
      <c r="BE36" s="5">
        <f t="shared" ca="1" si="11"/>
        <v>4.2382</v>
      </c>
      <c r="BF36" s="5">
        <f t="shared" ca="1" si="11"/>
        <v>2.8940000000000001</v>
      </c>
      <c r="BG36" s="5">
        <f t="shared" ca="1" si="11"/>
        <v>2.0225</v>
      </c>
      <c r="BH36" s="5">
        <f t="shared" ca="1" si="11"/>
        <v>1.4416</v>
      </c>
      <c r="BI36" s="5">
        <f t="shared" ca="1" si="11"/>
        <v>1.1442000000000001</v>
      </c>
      <c r="BJ36" s="5">
        <f t="shared" ca="1" si="11"/>
        <v>1.0065</v>
      </c>
      <c r="BK36" s="5">
        <f t="shared" ca="1" si="11"/>
        <v>1.0158</v>
      </c>
      <c r="BL36" s="5">
        <f t="shared" ca="1" si="11"/>
        <v>41.511499999999998</v>
      </c>
    </row>
    <row r="37" spans="1:64" x14ac:dyDescent="0.25">
      <c r="A37">
        <v>5</v>
      </c>
      <c r="B37">
        <v>5</v>
      </c>
      <c r="C37" t="s">
        <v>6</v>
      </c>
      <c r="D37" s="5">
        <f t="shared" ca="1" si="8"/>
        <v>1.5377000000000001</v>
      </c>
      <c r="E37" s="5">
        <f t="shared" ca="1" si="8"/>
        <v>3.8409</v>
      </c>
      <c r="F37" s="5">
        <f t="shared" ca="1" si="8"/>
        <v>9.3560999999999996</v>
      </c>
      <c r="G37" s="5">
        <f t="shared" ca="1" si="8"/>
        <v>10.8963</v>
      </c>
      <c r="H37" s="5">
        <f t="shared" ca="1" si="8"/>
        <v>10.743399999999999</v>
      </c>
      <c r="I37" s="5">
        <f t="shared" ca="1" si="8"/>
        <v>6.4057000000000004</v>
      </c>
      <c r="J37" s="5">
        <f t="shared" ca="1" si="8"/>
        <v>4.1489000000000003</v>
      </c>
      <c r="K37" s="5">
        <f t="shared" ca="1" si="8"/>
        <v>2.794</v>
      </c>
      <c r="L37" s="5">
        <f t="shared" ca="1" si="8"/>
        <v>1.9357</v>
      </c>
      <c r="M37" s="5">
        <f t="shared" ca="1" si="8"/>
        <v>1.4888999999999999</v>
      </c>
      <c r="N37" s="5">
        <f t="shared" ca="1" si="8"/>
        <v>1.1303000000000001</v>
      </c>
      <c r="O37" s="5">
        <f t="shared" ca="1" si="8"/>
        <v>1.1194999999999999</v>
      </c>
      <c r="P37" s="5">
        <f t="shared" ca="1" si="8"/>
        <v>55.397399999999998</v>
      </c>
      <c r="R37">
        <v>5</v>
      </c>
      <c r="S37" t="s">
        <v>6</v>
      </c>
      <c r="T37" s="5">
        <f t="shared" ca="1" si="9"/>
        <v>2.5392999999999999</v>
      </c>
      <c r="U37" s="5">
        <f t="shared" ca="1" si="9"/>
        <v>4.9489000000000001</v>
      </c>
      <c r="V37" s="5">
        <f t="shared" ca="1" si="9"/>
        <v>8.3091000000000008</v>
      </c>
      <c r="W37" s="5">
        <f t="shared" ca="1" si="9"/>
        <v>9.2497000000000007</v>
      </c>
      <c r="X37" s="5">
        <f t="shared" ca="1" si="9"/>
        <v>9.2690999999999999</v>
      </c>
      <c r="Y37" s="5">
        <f t="shared" ca="1" si="9"/>
        <v>5.8655999999999997</v>
      </c>
      <c r="Z37" s="5">
        <f t="shared" ca="1" si="9"/>
        <v>3.8744000000000001</v>
      </c>
      <c r="AA37" s="5">
        <f t="shared" ca="1" si="9"/>
        <v>2.6494</v>
      </c>
      <c r="AB37" s="5">
        <f t="shared" ca="1" si="9"/>
        <v>1.8586</v>
      </c>
      <c r="AC37" s="5">
        <f t="shared" ca="1" si="9"/>
        <v>1.4516</v>
      </c>
      <c r="AD37" s="5">
        <f t="shared" ca="1" si="9"/>
        <v>1.1469</v>
      </c>
      <c r="AE37" s="5">
        <f t="shared" ca="1" si="9"/>
        <v>1.246</v>
      </c>
      <c r="AF37" s="5">
        <f t="shared" ca="1" si="9"/>
        <v>52.408600000000007</v>
      </c>
      <c r="AH37">
        <v>5</v>
      </c>
      <c r="AI37" t="s">
        <v>6</v>
      </c>
      <c r="AJ37" s="5">
        <f t="shared" ca="1" si="10"/>
        <v>1.2778</v>
      </c>
      <c r="AK37" s="5">
        <f t="shared" ca="1" si="10"/>
        <v>3.8584000000000001</v>
      </c>
      <c r="AL37" s="5">
        <f t="shared" ca="1" si="10"/>
        <v>8.0597999999999992</v>
      </c>
      <c r="AM37" s="5">
        <f t="shared" ca="1" si="10"/>
        <v>8.6801999999999992</v>
      </c>
      <c r="AN37" s="5">
        <f t="shared" ca="1" si="10"/>
        <v>7.1281999999999996</v>
      </c>
      <c r="AO37" s="5">
        <f t="shared" ca="1" si="10"/>
        <v>4.5061999999999998</v>
      </c>
      <c r="AP37" s="5">
        <f t="shared" ca="1" si="10"/>
        <v>3.0666000000000002</v>
      </c>
      <c r="AQ37" s="5">
        <f t="shared" ca="1" si="10"/>
        <v>2.1234000000000002</v>
      </c>
      <c r="AR37" s="5">
        <f t="shared" ca="1" si="10"/>
        <v>1.5026999999999999</v>
      </c>
      <c r="AS37" s="5">
        <f t="shared" ca="1" si="10"/>
        <v>1.1805000000000001</v>
      </c>
      <c r="AT37" s="5">
        <f t="shared" ca="1" si="10"/>
        <v>0.92510000000000003</v>
      </c>
      <c r="AU37" s="5">
        <f t="shared" ca="1" si="10"/>
        <v>0.94740000000000002</v>
      </c>
      <c r="AV37" s="5">
        <f t="shared" ca="1" si="10"/>
        <v>43.256299999999996</v>
      </c>
      <c r="AX37">
        <v>5</v>
      </c>
      <c r="AY37" t="s">
        <v>6</v>
      </c>
      <c r="AZ37" s="5">
        <f t="shared" ca="1" si="11"/>
        <v>1.1666000000000001</v>
      </c>
      <c r="BA37" s="5">
        <f t="shared" ca="1" si="11"/>
        <v>3.6444999999999999</v>
      </c>
      <c r="BB37" s="5">
        <f t="shared" ca="1" si="11"/>
        <v>8.6818000000000008</v>
      </c>
      <c r="BC37" s="5">
        <f t="shared" ca="1" si="11"/>
        <v>8.1777999999999995</v>
      </c>
      <c r="BD37" s="5">
        <f t="shared" ca="1" si="11"/>
        <v>6.3869999999999996</v>
      </c>
      <c r="BE37" s="5">
        <f t="shared" ca="1" si="11"/>
        <v>3.9661</v>
      </c>
      <c r="BF37" s="5">
        <f t="shared" ca="1" si="11"/>
        <v>2.7221000000000002</v>
      </c>
      <c r="BG37" s="5">
        <f t="shared" ca="1" si="11"/>
        <v>1.9095</v>
      </c>
      <c r="BH37" s="5">
        <f t="shared" ca="1" si="11"/>
        <v>1.36</v>
      </c>
      <c r="BI37" s="5">
        <f t="shared" ca="1" si="11"/>
        <v>1.0741000000000001</v>
      </c>
      <c r="BJ37" s="5">
        <f t="shared" ca="1" si="11"/>
        <v>0.84299999999999997</v>
      </c>
      <c r="BK37" s="5">
        <f t="shared" ca="1" si="11"/>
        <v>0.85899999999999999</v>
      </c>
      <c r="BL37" s="5">
        <f t="shared" ca="1" si="11"/>
        <v>40.791500000000006</v>
      </c>
    </row>
    <row r="38" spans="1:64" x14ac:dyDescent="0.25">
      <c r="A38">
        <v>1</v>
      </c>
      <c r="B38">
        <v>6</v>
      </c>
      <c r="C38" t="s">
        <v>2</v>
      </c>
      <c r="D38" s="5">
        <f t="shared" ca="1" si="8"/>
        <v>0.2636</v>
      </c>
      <c r="E38" s="5">
        <f t="shared" ca="1" si="8"/>
        <v>0.2369</v>
      </c>
      <c r="F38" s="5">
        <f t="shared" ca="1" si="8"/>
        <v>0.35680000000000001</v>
      </c>
      <c r="G38" s="5">
        <f t="shared" ca="1" si="8"/>
        <v>0.62109999999999999</v>
      </c>
      <c r="H38" s="5">
        <f t="shared" ca="1" si="8"/>
        <v>0.7944</v>
      </c>
      <c r="I38" s="5">
        <f t="shared" ca="1" si="8"/>
        <v>0.64910000000000001</v>
      </c>
      <c r="J38" s="5">
        <f t="shared" ca="1" si="8"/>
        <v>0.54890000000000005</v>
      </c>
      <c r="K38" s="5">
        <f t="shared" ca="1" si="8"/>
        <v>0.44640000000000002</v>
      </c>
      <c r="L38" s="5">
        <f t="shared" ca="1" si="8"/>
        <v>0.3488</v>
      </c>
      <c r="M38" s="5">
        <f t="shared" ca="1" si="8"/>
        <v>0.29389999999999999</v>
      </c>
      <c r="N38" s="5">
        <f t="shared" ca="1" si="8"/>
        <v>0.2472</v>
      </c>
      <c r="O38" s="5">
        <f t="shared" ca="1" si="8"/>
        <v>0.2452</v>
      </c>
      <c r="P38" s="5">
        <f t="shared" ca="1" si="8"/>
        <v>5.0522999999999998</v>
      </c>
      <c r="R38">
        <v>6</v>
      </c>
      <c r="S38" t="s">
        <v>2</v>
      </c>
      <c r="T38" s="5">
        <f t="shared" ca="1" si="9"/>
        <v>0.39169999999999999</v>
      </c>
      <c r="U38" s="5">
        <f t="shared" ca="1" si="9"/>
        <v>0.56840000000000002</v>
      </c>
      <c r="V38" s="5">
        <f t="shared" ca="1" si="9"/>
        <v>0.90790000000000004</v>
      </c>
      <c r="W38" s="5">
        <f t="shared" ca="1" si="9"/>
        <v>0.96809999999999996</v>
      </c>
      <c r="X38" s="5">
        <f t="shared" ca="1" si="9"/>
        <v>1.0206</v>
      </c>
      <c r="Y38" s="5">
        <f t="shared" ca="1" si="9"/>
        <v>0.80110000000000003</v>
      </c>
      <c r="Z38" s="5">
        <f t="shared" ca="1" si="9"/>
        <v>0.67800000000000005</v>
      </c>
      <c r="AA38" s="5">
        <f t="shared" ca="1" si="9"/>
        <v>0.55740000000000001</v>
      </c>
      <c r="AB38" s="5">
        <f t="shared" ca="1" si="9"/>
        <v>0.44550000000000001</v>
      </c>
      <c r="AC38" s="5">
        <f t="shared" ca="1" si="9"/>
        <v>0.38569999999999999</v>
      </c>
      <c r="AD38" s="5">
        <f t="shared" ca="1" si="9"/>
        <v>0.32769999999999999</v>
      </c>
      <c r="AE38" s="5">
        <f t="shared" ca="1" si="9"/>
        <v>0.33360000000000001</v>
      </c>
      <c r="AF38" s="5">
        <f t="shared" ca="1" si="9"/>
        <v>7.3856999999999999</v>
      </c>
      <c r="AH38">
        <v>6</v>
      </c>
      <c r="AI38" t="s">
        <v>2</v>
      </c>
      <c r="AJ38" s="5">
        <f t="shared" ca="1" si="10"/>
        <v>0.28849999999999998</v>
      </c>
      <c r="AK38" s="5">
        <f t="shared" ca="1" si="10"/>
        <v>0.39369999999999999</v>
      </c>
      <c r="AL38" s="5">
        <f t="shared" ca="1" si="10"/>
        <v>0.97699999999999998</v>
      </c>
      <c r="AM38" s="5">
        <f t="shared" ca="1" si="10"/>
        <v>1.0088999999999999</v>
      </c>
      <c r="AN38" s="5">
        <f t="shared" ca="1" si="10"/>
        <v>0.92789999999999995</v>
      </c>
      <c r="AO38" s="5">
        <f t="shared" ca="1" si="10"/>
        <v>0.72740000000000005</v>
      </c>
      <c r="AP38" s="5">
        <f t="shared" ca="1" si="10"/>
        <v>0.61499999999999999</v>
      </c>
      <c r="AQ38" s="5">
        <f t="shared" ca="1" si="10"/>
        <v>0.50380000000000003</v>
      </c>
      <c r="AR38" s="5">
        <f t="shared" ca="1" si="10"/>
        <v>0.39900000000000002</v>
      </c>
      <c r="AS38" s="5">
        <f t="shared" ca="1" si="10"/>
        <v>0.3407</v>
      </c>
      <c r="AT38" s="5">
        <f t="shared" ca="1" si="10"/>
        <v>0.28520000000000001</v>
      </c>
      <c r="AU38" s="5">
        <f t="shared" ca="1" si="10"/>
        <v>0.2999</v>
      </c>
      <c r="AV38" s="5">
        <f t="shared" ca="1" si="10"/>
        <v>6.7670000000000003</v>
      </c>
      <c r="AX38">
        <v>6</v>
      </c>
      <c r="AY38" t="s">
        <v>2</v>
      </c>
      <c r="AZ38" s="5">
        <f t="shared" ca="1" si="11"/>
        <v>0.25540000000000002</v>
      </c>
      <c r="BA38" s="5">
        <f t="shared" ca="1" si="11"/>
        <v>0.2868</v>
      </c>
      <c r="BB38" s="5">
        <f t="shared" ca="1" si="11"/>
        <v>0.48470000000000002</v>
      </c>
      <c r="BC38" s="5">
        <f t="shared" ca="1" si="11"/>
        <v>0.47139999999999999</v>
      </c>
      <c r="BD38" s="5">
        <f t="shared" ca="1" si="11"/>
        <v>0.40670000000000001</v>
      </c>
      <c r="BE38" s="5">
        <f t="shared" ca="1" si="11"/>
        <v>0.32079999999999997</v>
      </c>
      <c r="BF38" s="5">
        <f t="shared" ca="1" si="11"/>
        <v>0.27439999999999998</v>
      </c>
      <c r="BG38" s="5">
        <f t="shared" ca="1" si="11"/>
        <v>0.2238</v>
      </c>
      <c r="BH38" s="5">
        <f t="shared" ca="1" si="11"/>
        <v>0.1726</v>
      </c>
      <c r="BI38" s="5">
        <f t="shared" ca="1" si="11"/>
        <v>0.14169999999999999</v>
      </c>
      <c r="BJ38" s="5">
        <f t="shared" ca="1" si="11"/>
        <v>0.1193</v>
      </c>
      <c r="BK38" s="5">
        <f t="shared" ca="1" si="11"/>
        <v>0.13450000000000001</v>
      </c>
      <c r="BL38" s="5">
        <f t="shared" ca="1" si="11"/>
        <v>3.2921000000000005</v>
      </c>
    </row>
    <row r="39" spans="1:64" x14ac:dyDescent="0.25">
      <c r="A39">
        <v>2</v>
      </c>
      <c r="B39">
        <v>6</v>
      </c>
      <c r="C39" t="s">
        <v>3</v>
      </c>
      <c r="D39" s="5">
        <f t="shared" ca="1" si="8"/>
        <v>0.2772</v>
      </c>
      <c r="E39" s="5">
        <f t="shared" ca="1" si="8"/>
        <v>0.32490000000000002</v>
      </c>
      <c r="F39" s="5">
        <f t="shared" ca="1" si="8"/>
        <v>0.52100000000000002</v>
      </c>
      <c r="G39" s="5">
        <f t="shared" ca="1" si="8"/>
        <v>0.71240000000000003</v>
      </c>
      <c r="H39" s="5">
        <f t="shared" ca="1" si="8"/>
        <v>0.86019999999999996</v>
      </c>
      <c r="I39" s="5">
        <f t="shared" ca="1" si="8"/>
        <v>0.69589999999999996</v>
      </c>
      <c r="J39" s="5">
        <f t="shared" ca="1" si="8"/>
        <v>0.58320000000000005</v>
      </c>
      <c r="K39" s="5">
        <f t="shared" ca="1" si="8"/>
        <v>0.47370000000000001</v>
      </c>
      <c r="L39" s="5">
        <f t="shared" ca="1" si="8"/>
        <v>0.37140000000000001</v>
      </c>
      <c r="M39" s="5">
        <f t="shared" ca="1" si="8"/>
        <v>0.31559999999999999</v>
      </c>
      <c r="N39" s="5">
        <f t="shared" ca="1" si="8"/>
        <v>0.29270000000000002</v>
      </c>
      <c r="O39" s="5">
        <f t="shared" ca="1" si="8"/>
        <v>0.2928</v>
      </c>
      <c r="P39" s="5">
        <f t="shared" ca="1" si="8"/>
        <v>5.7210000000000001</v>
      </c>
      <c r="R39">
        <v>6</v>
      </c>
      <c r="S39" t="s">
        <v>3</v>
      </c>
      <c r="T39" s="5">
        <f t="shared" ca="1" si="9"/>
        <v>0.35420000000000001</v>
      </c>
      <c r="U39" s="5">
        <f t="shared" ca="1" si="9"/>
        <v>0.89170000000000005</v>
      </c>
      <c r="V39" s="5">
        <f t="shared" ca="1" si="9"/>
        <v>1.2032</v>
      </c>
      <c r="W39" s="5">
        <f t="shared" ca="1" si="9"/>
        <v>0.99099999999999999</v>
      </c>
      <c r="X39" s="5">
        <f t="shared" ca="1" si="9"/>
        <v>0.90300000000000002</v>
      </c>
      <c r="Y39" s="5">
        <f t="shared" ca="1" si="9"/>
        <v>0.69469999999999998</v>
      </c>
      <c r="Z39" s="5">
        <f t="shared" ca="1" si="9"/>
        <v>0.58760000000000001</v>
      </c>
      <c r="AA39" s="5">
        <f t="shared" ca="1" si="9"/>
        <v>0.48359999999999997</v>
      </c>
      <c r="AB39" s="5">
        <f t="shared" ca="1" si="9"/>
        <v>0.38679999999999998</v>
      </c>
      <c r="AC39" s="5">
        <f t="shared" ca="1" si="9"/>
        <v>0.33560000000000001</v>
      </c>
      <c r="AD39" s="5">
        <f t="shared" ca="1" si="9"/>
        <v>0.29220000000000002</v>
      </c>
      <c r="AE39" s="5">
        <f t="shared" ca="1" si="9"/>
        <v>0.3019</v>
      </c>
      <c r="AF39" s="5">
        <f t="shared" ca="1" si="9"/>
        <v>7.4255000000000004</v>
      </c>
      <c r="AH39">
        <v>6</v>
      </c>
      <c r="AI39" t="s">
        <v>3</v>
      </c>
      <c r="AJ39" s="5">
        <f t="shared" ca="1" si="10"/>
        <v>0.3654</v>
      </c>
      <c r="AK39" s="5">
        <f t="shared" ca="1" si="10"/>
        <v>0.48649999999999999</v>
      </c>
      <c r="AL39" s="5">
        <f t="shared" ca="1" si="10"/>
        <v>1.0014000000000001</v>
      </c>
      <c r="AM39" s="5">
        <f t="shared" ca="1" si="10"/>
        <v>1.0085999999999999</v>
      </c>
      <c r="AN39" s="5">
        <f t="shared" ca="1" si="10"/>
        <v>0.91779999999999995</v>
      </c>
      <c r="AO39" s="5">
        <f t="shared" ca="1" si="10"/>
        <v>0.72509999999999997</v>
      </c>
      <c r="AP39" s="5">
        <f t="shared" ca="1" si="10"/>
        <v>0.61870000000000003</v>
      </c>
      <c r="AQ39" s="5">
        <f t="shared" ca="1" si="10"/>
        <v>0.51080000000000003</v>
      </c>
      <c r="AR39" s="5">
        <f t="shared" ca="1" si="10"/>
        <v>0.40760000000000002</v>
      </c>
      <c r="AS39" s="5">
        <f t="shared" ca="1" si="10"/>
        <v>0.35020000000000001</v>
      </c>
      <c r="AT39" s="5">
        <f t="shared" ca="1" si="10"/>
        <v>0.29770000000000002</v>
      </c>
      <c r="AU39" s="5">
        <f t="shared" ca="1" si="10"/>
        <v>0.309</v>
      </c>
      <c r="AV39" s="5">
        <f t="shared" ca="1" si="10"/>
        <v>6.9988000000000001</v>
      </c>
      <c r="AX39">
        <v>6</v>
      </c>
      <c r="AY39" t="s">
        <v>3</v>
      </c>
      <c r="AZ39" s="5">
        <f t="shared" ca="1" si="11"/>
        <v>0.30640000000000001</v>
      </c>
      <c r="BA39" s="5">
        <f t="shared" ca="1" si="11"/>
        <v>0.31790000000000002</v>
      </c>
      <c r="BB39" s="5">
        <f t="shared" ca="1" si="11"/>
        <v>0.4556</v>
      </c>
      <c r="BC39" s="5">
        <f t="shared" ca="1" si="11"/>
        <v>0.39290000000000003</v>
      </c>
      <c r="BD39" s="5">
        <f t="shared" ca="1" si="11"/>
        <v>0.37209999999999999</v>
      </c>
      <c r="BE39" s="5">
        <f t="shared" ca="1" si="11"/>
        <v>0.3362</v>
      </c>
      <c r="BF39" s="5">
        <f t="shared" ca="1" si="11"/>
        <v>0.28820000000000001</v>
      </c>
      <c r="BG39" s="5">
        <f t="shared" ca="1" si="11"/>
        <v>0.2364</v>
      </c>
      <c r="BH39" s="5">
        <f t="shared" ca="1" si="11"/>
        <v>0.18410000000000001</v>
      </c>
      <c r="BI39" s="5">
        <f t="shared" ca="1" si="11"/>
        <v>0.15310000000000001</v>
      </c>
      <c r="BJ39" s="5">
        <f t="shared" ca="1" si="11"/>
        <v>0.129</v>
      </c>
      <c r="BK39" s="5">
        <f t="shared" ca="1" si="11"/>
        <v>0.15859999999999999</v>
      </c>
      <c r="BL39" s="5">
        <f t="shared" ca="1" si="11"/>
        <v>3.3304999999999993</v>
      </c>
    </row>
    <row r="40" spans="1:64" x14ac:dyDescent="0.25">
      <c r="A40">
        <v>3</v>
      </c>
      <c r="B40">
        <v>6</v>
      </c>
      <c r="C40" t="s">
        <v>4</v>
      </c>
      <c r="D40" s="5">
        <f t="shared" ca="1" si="8"/>
        <v>0.26950000000000002</v>
      </c>
      <c r="E40" s="5">
        <f t="shared" ca="1" si="8"/>
        <v>0.29149999999999998</v>
      </c>
      <c r="F40" s="5">
        <f t="shared" ca="1" si="8"/>
        <v>0.39</v>
      </c>
      <c r="G40" s="5">
        <f t="shared" ca="1" si="8"/>
        <v>0.50670000000000004</v>
      </c>
      <c r="H40" s="5">
        <f t="shared" ca="1" si="8"/>
        <v>0.57440000000000002</v>
      </c>
      <c r="I40" s="5">
        <f t="shared" ca="1" si="8"/>
        <v>0.48630000000000001</v>
      </c>
      <c r="J40" s="5">
        <f t="shared" ca="1" si="8"/>
        <v>0.4118</v>
      </c>
      <c r="K40" s="5">
        <f t="shared" ca="1" si="8"/>
        <v>0.33639999999999998</v>
      </c>
      <c r="L40" s="5">
        <f t="shared" ca="1" si="8"/>
        <v>0.26290000000000002</v>
      </c>
      <c r="M40" s="5">
        <f t="shared" ca="1" si="8"/>
        <v>0.2215</v>
      </c>
      <c r="N40" s="5">
        <f t="shared" ca="1" si="8"/>
        <v>0.18779999999999999</v>
      </c>
      <c r="O40" s="5">
        <f t="shared" ca="1" si="8"/>
        <v>0.2079</v>
      </c>
      <c r="P40" s="5">
        <f t="shared" ca="1" si="8"/>
        <v>4.1467000000000001</v>
      </c>
      <c r="R40">
        <v>6</v>
      </c>
      <c r="S40" t="s">
        <v>4</v>
      </c>
      <c r="T40" s="5">
        <f t="shared" ca="1" si="9"/>
        <v>0.60389999999999999</v>
      </c>
      <c r="U40" s="5">
        <f t="shared" ca="1" si="9"/>
        <v>1.1380999999999999</v>
      </c>
      <c r="V40" s="5">
        <f t="shared" ca="1" si="9"/>
        <v>1.3344</v>
      </c>
      <c r="W40" s="5">
        <f t="shared" ca="1" si="9"/>
        <v>1.222</v>
      </c>
      <c r="X40" s="5">
        <f t="shared" ca="1" si="9"/>
        <v>1.1463000000000001</v>
      </c>
      <c r="Y40" s="5">
        <f t="shared" ca="1" si="9"/>
        <v>0.87490000000000001</v>
      </c>
      <c r="Z40" s="5">
        <f t="shared" ca="1" si="9"/>
        <v>0.73670000000000002</v>
      </c>
      <c r="AA40" s="5">
        <f t="shared" ca="1" si="9"/>
        <v>0.60740000000000005</v>
      </c>
      <c r="AB40" s="5">
        <f t="shared" ca="1" si="9"/>
        <v>0.4879</v>
      </c>
      <c r="AC40" s="5">
        <f t="shared" ca="1" si="9"/>
        <v>0.4249</v>
      </c>
      <c r="AD40" s="5">
        <f t="shared" ca="1" si="9"/>
        <v>0.372</v>
      </c>
      <c r="AE40" s="5">
        <f t="shared" ca="1" si="9"/>
        <v>0.50119999999999998</v>
      </c>
      <c r="AF40" s="5">
        <f t="shared" ca="1" si="9"/>
        <v>9.4497</v>
      </c>
      <c r="AH40">
        <v>6</v>
      </c>
      <c r="AI40" t="s">
        <v>4</v>
      </c>
      <c r="AJ40" s="5">
        <f t="shared" ca="1" si="10"/>
        <v>0.5091</v>
      </c>
      <c r="AK40" s="5">
        <f t="shared" ca="1" si="10"/>
        <v>0.53790000000000004</v>
      </c>
      <c r="AL40" s="5">
        <f t="shared" ca="1" si="10"/>
        <v>0.75</v>
      </c>
      <c r="AM40" s="5">
        <f t="shared" ca="1" si="10"/>
        <v>0.85340000000000005</v>
      </c>
      <c r="AN40" s="5">
        <f t="shared" ca="1" si="10"/>
        <v>0.77749999999999997</v>
      </c>
      <c r="AO40" s="5">
        <f t="shared" ca="1" si="10"/>
        <v>0.60199999999999998</v>
      </c>
      <c r="AP40" s="5">
        <f t="shared" ca="1" si="10"/>
        <v>0.50819999999999999</v>
      </c>
      <c r="AQ40" s="5">
        <f t="shared" ca="1" si="10"/>
        <v>0.41689999999999999</v>
      </c>
      <c r="AR40" s="5">
        <f t="shared" ca="1" si="10"/>
        <v>0.33</v>
      </c>
      <c r="AS40" s="5">
        <f t="shared" ca="1" si="10"/>
        <v>0.2823</v>
      </c>
      <c r="AT40" s="5">
        <f t="shared" ca="1" si="10"/>
        <v>0.23980000000000001</v>
      </c>
      <c r="AU40" s="5">
        <f t="shared" ca="1" si="10"/>
        <v>0.27139999999999997</v>
      </c>
      <c r="AV40" s="5">
        <f t="shared" ca="1" si="10"/>
        <v>6.0785</v>
      </c>
      <c r="AX40">
        <v>6</v>
      </c>
      <c r="AY40" t="s">
        <v>4</v>
      </c>
      <c r="AZ40" s="5">
        <f t="shared" ca="1" si="11"/>
        <v>0.30709999999999998</v>
      </c>
      <c r="BA40" s="5">
        <f t="shared" ca="1" si="11"/>
        <v>0.38729999999999998</v>
      </c>
      <c r="BB40" s="5">
        <f t="shared" ca="1" si="11"/>
        <v>0.83089999999999997</v>
      </c>
      <c r="BC40" s="5">
        <f t="shared" ca="1" si="11"/>
        <v>0.7097</v>
      </c>
      <c r="BD40" s="5">
        <f t="shared" ca="1" si="11"/>
        <v>0.59219999999999995</v>
      </c>
      <c r="BE40" s="5">
        <f t="shared" ca="1" si="11"/>
        <v>0.45040000000000002</v>
      </c>
      <c r="BF40" s="5">
        <f t="shared" ca="1" si="11"/>
        <v>0.37969999999999998</v>
      </c>
      <c r="BG40" s="5">
        <f t="shared" ca="1" si="11"/>
        <v>0.31109999999999999</v>
      </c>
      <c r="BH40" s="5">
        <f t="shared" ca="1" si="11"/>
        <v>0.24490000000000001</v>
      </c>
      <c r="BI40" s="5">
        <f t="shared" ca="1" si="11"/>
        <v>0.2077</v>
      </c>
      <c r="BJ40" s="5">
        <f t="shared" ca="1" si="11"/>
        <v>0.17680000000000001</v>
      </c>
      <c r="BK40" s="5">
        <f t="shared" ca="1" si="11"/>
        <v>0.20630000000000001</v>
      </c>
      <c r="BL40" s="5">
        <f t="shared" ca="1" si="11"/>
        <v>4.8041</v>
      </c>
    </row>
    <row r="41" spans="1:64" x14ac:dyDescent="0.25">
      <c r="A41">
        <v>4</v>
      </c>
      <c r="B41">
        <v>6</v>
      </c>
      <c r="C41" t="s">
        <v>5</v>
      </c>
      <c r="D41" s="5">
        <f t="shared" ca="1" si="8"/>
        <v>0.30459999999999998</v>
      </c>
      <c r="E41" s="5">
        <f t="shared" ca="1" si="8"/>
        <v>0.43099999999999999</v>
      </c>
      <c r="F41" s="5">
        <f t="shared" ca="1" si="8"/>
        <v>0.68640000000000001</v>
      </c>
      <c r="G41" s="5">
        <f t="shared" ca="1" si="8"/>
        <v>0.70079999999999998</v>
      </c>
      <c r="H41" s="5">
        <f t="shared" ca="1" si="8"/>
        <v>0.75090000000000001</v>
      </c>
      <c r="I41" s="5">
        <f t="shared" ca="1" si="8"/>
        <v>0.60929999999999995</v>
      </c>
      <c r="J41" s="5">
        <f t="shared" ca="1" si="8"/>
        <v>0.51839999999999997</v>
      </c>
      <c r="K41" s="5">
        <f t="shared" ca="1" si="8"/>
        <v>0.42630000000000001</v>
      </c>
      <c r="L41" s="5">
        <f t="shared" ca="1" si="8"/>
        <v>0.33639999999999998</v>
      </c>
      <c r="M41" s="5">
        <f t="shared" ca="1" si="8"/>
        <v>0.2843</v>
      </c>
      <c r="N41" s="5">
        <f t="shared" ca="1" si="8"/>
        <v>0.2364</v>
      </c>
      <c r="O41" s="5">
        <f t="shared" ca="1" si="8"/>
        <v>0.27239999999999998</v>
      </c>
      <c r="P41" s="5">
        <f t="shared" ca="1" si="8"/>
        <v>5.5572000000000008</v>
      </c>
      <c r="R41">
        <v>6</v>
      </c>
      <c r="S41" t="s">
        <v>5</v>
      </c>
      <c r="T41" s="5">
        <f t="shared" ca="1" si="9"/>
        <v>0.5776</v>
      </c>
      <c r="U41" s="5">
        <f t="shared" ca="1" si="9"/>
        <v>0.75260000000000005</v>
      </c>
      <c r="V41" s="5">
        <f t="shared" ca="1" si="9"/>
        <v>0.91600000000000004</v>
      </c>
      <c r="W41" s="5">
        <f t="shared" ca="1" si="9"/>
        <v>0.98670000000000002</v>
      </c>
      <c r="X41" s="5">
        <f t="shared" ca="1" si="9"/>
        <v>0.96</v>
      </c>
      <c r="Y41" s="5">
        <f t="shared" ca="1" si="9"/>
        <v>0.76549999999999996</v>
      </c>
      <c r="Z41" s="5">
        <f t="shared" ca="1" si="9"/>
        <v>0.65939999999999999</v>
      </c>
      <c r="AA41" s="5">
        <f t="shared" ca="1" si="9"/>
        <v>0.55130000000000001</v>
      </c>
      <c r="AB41" s="5">
        <f t="shared" ca="1" si="9"/>
        <v>0.44579999999999997</v>
      </c>
      <c r="AC41" s="5">
        <f t="shared" ca="1" si="9"/>
        <v>0.39</v>
      </c>
      <c r="AD41" s="5">
        <f t="shared" ca="1" si="9"/>
        <v>0.35170000000000001</v>
      </c>
      <c r="AE41" s="5">
        <f t="shared" ca="1" si="9"/>
        <v>0.38200000000000001</v>
      </c>
      <c r="AF41" s="5">
        <f t="shared" ca="1" si="9"/>
        <v>7.7385999999999999</v>
      </c>
      <c r="AH41">
        <v>6</v>
      </c>
      <c r="AI41" t="s">
        <v>5</v>
      </c>
      <c r="AJ41" s="5">
        <f t="shared" ca="1" si="10"/>
        <v>0.19470000000000001</v>
      </c>
      <c r="AK41" s="5">
        <f t="shared" ca="1" si="10"/>
        <v>0.2366</v>
      </c>
      <c r="AL41" s="5">
        <f t="shared" ca="1" si="10"/>
        <v>0.67869999999999997</v>
      </c>
      <c r="AM41" s="5">
        <f t="shared" ca="1" si="10"/>
        <v>0.71589999999999998</v>
      </c>
      <c r="AN41" s="5">
        <f t="shared" ca="1" si="10"/>
        <v>0.6069</v>
      </c>
      <c r="AO41" s="5">
        <f t="shared" ca="1" si="10"/>
        <v>0.46679999999999999</v>
      </c>
      <c r="AP41" s="5">
        <f t="shared" ca="1" si="10"/>
        <v>0.39360000000000001</v>
      </c>
      <c r="AQ41" s="5">
        <f t="shared" ca="1" si="10"/>
        <v>0.32129999999999997</v>
      </c>
      <c r="AR41" s="5">
        <f t="shared" ca="1" si="10"/>
        <v>0.252</v>
      </c>
      <c r="AS41" s="5">
        <f t="shared" ca="1" si="10"/>
        <v>0.21279999999999999</v>
      </c>
      <c r="AT41" s="5">
        <f t="shared" ca="1" si="10"/>
        <v>0.1779</v>
      </c>
      <c r="AU41" s="5">
        <f t="shared" ca="1" si="10"/>
        <v>0.17599999999999999</v>
      </c>
      <c r="AV41" s="5">
        <f t="shared" ca="1" si="10"/>
        <v>4.4332000000000003</v>
      </c>
      <c r="AX41">
        <v>6</v>
      </c>
      <c r="AY41" t="s">
        <v>5</v>
      </c>
      <c r="AZ41" s="5">
        <f t="shared" ca="1" si="11"/>
        <v>0.29680000000000001</v>
      </c>
      <c r="BA41" s="5">
        <f t="shared" ca="1" si="11"/>
        <v>0.4007</v>
      </c>
      <c r="BB41" s="5">
        <f t="shared" ca="1" si="11"/>
        <v>0.80079999999999996</v>
      </c>
      <c r="BC41" s="5">
        <f t="shared" ca="1" si="11"/>
        <v>0.76480000000000004</v>
      </c>
      <c r="BD41" s="5">
        <f t="shared" ca="1" si="11"/>
        <v>0.66879999999999995</v>
      </c>
      <c r="BE41" s="5">
        <f t="shared" ca="1" si="11"/>
        <v>0.53</v>
      </c>
      <c r="BF41" s="5">
        <f t="shared" ca="1" si="11"/>
        <v>0.44890000000000002</v>
      </c>
      <c r="BG41" s="5">
        <f t="shared" ca="1" si="11"/>
        <v>0.36990000000000001</v>
      </c>
      <c r="BH41" s="5">
        <f t="shared" ca="1" si="11"/>
        <v>0.29330000000000001</v>
      </c>
      <c r="BI41" s="5">
        <f t="shared" ca="1" si="11"/>
        <v>0.25130000000000002</v>
      </c>
      <c r="BJ41" s="5">
        <f t="shared" ca="1" si="11"/>
        <v>0.2467</v>
      </c>
      <c r="BK41" s="5">
        <f t="shared" ca="1" si="11"/>
        <v>0.32729999999999998</v>
      </c>
      <c r="BL41" s="5">
        <f t="shared" ca="1" si="11"/>
        <v>5.3993000000000002</v>
      </c>
    </row>
    <row r="42" spans="1:64" x14ac:dyDescent="0.25">
      <c r="A42">
        <v>5</v>
      </c>
      <c r="B42">
        <v>6</v>
      </c>
      <c r="C42" t="s">
        <v>6</v>
      </c>
      <c r="D42" s="5">
        <f t="shared" ca="1" si="8"/>
        <v>0.4128</v>
      </c>
      <c r="E42" s="5">
        <f t="shared" ca="1" si="8"/>
        <v>0.4667</v>
      </c>
      <c r="F42" s="5">
        <f t="shared" ca="1" si="8"/>
        <v>0.86060000000000003</v>
      </c>
      <c r="G42" s="5">
        <f t="shared" ca="1" si="8"/>
        <v>0.876</v>
      </c>
      <c r="H42" s="5">
        <f t="shared" ca="1" si="8"/>
        <v>1.0001</v>
      </c>
      <c r="I42" s="5">
        <f t="shared" ca="1" si="8"/>
        <v>0.79579999999999995</v>
      </c>
      <c r="J42" s="5">
        <f t="shared" ca="1" si="8"/>
        <v>0.66859999999999997</v>
      </c>
      <c r="K42" s="5">
        <f t="shared" ca="1" si="8"/>
        <v>0.54659999999999997</v>
      </c>
      <c r="L42" s="5">
        <f t="shared" ca="1" si="8"/>
        <v>0.43259999999999998</v>
      </c>
      <c r="M42" s="5">
        <f t="shared" ca="1" si="8"/>
        <v>0.36570000000000003</v>
      </c>
      <c r="N42" s="5">
        <f t="shared" ca="1" si="8"/>
        <v>0.30199999999999999</v>
      </c>
      <c r="O42" s="5">
        <f t="shared" ca="1" si="8"/>
        <v>0.31419999999999998</v>
      </c>
      <c r="P42" s="5">
        <f t="shared" ca="1" si="8"/>
        <v>7.0416999999999987</v>
      </c>
      <c r="R42">
        <v>6</v>
      </c>
      <c r="S42" t="s">
        <v>6</v>
      </c>
      <c r="T42" s="5">
        <f t="shared" ca="1" si="9"/>
        <v>0.37030000000000002</v>
      </c>
      <c r="U42" s="5">
        <f t="shared" ca="1" si="9"/>
        <v>0.42020000000000002</v>
      </c>
      <c r="V42" s="5">
        <f t="shared" ca="1" si="9"/>
        <v>0.57379999999999998</v>
      </c>
      <c r="W42" s="5">
        <f t="shared" ca="1" si="9"/>
        <v>0.6583</v>
      </c>
      <c r="X42" s="5">
        <f t="shared" ca="1" si="9"/>
        <v>0.76639999999999997</v>
      </c>
      <c r="Y42" s="5">
        <f t="shared" ca="1" si="9"/>
        <v>0.60219999999999996</v>
      </c>
      <c r="Z42" s="5">
        <f t="shared" ca="1" si="9"/>
        <v>0.50339999999999996</v>
      </c>
      <c r="AA42" s="5">
        <f t="shared" ca="1" si="9"/>
        <v>0.40670000000000001</v>
      </c>
      <c r="AB42" s="5">
        <f t="shared" ca="1" si="9"/>
        <v>0.3165</v>
      </c>
      <c r="AC42" s="5">
        <f t="shared" ca="1" si="9"/>
        <v>0.26340000000000002</v>
      </c>
      <c r="AD42" s="5">
        <f t="shared" ca="1" si="9"/>
        <v>0.22259999999999999</v>
      </c>
      <c r="AE42" s="5">
        <f t="shared" ca="1" si="9"/>
        <v>0.23760000000000001</v>
      </c>
      <c r="AF42" s="5">
        <f t="shared" ca="1" si="9"/>
        <v>5.3414000000000001</v>
      </c>
      <c r="AH42">
        <v>6</v>
      </c>
      <c r="AI42" t="s">
        <v>6</v>
      </c>
      <c r="AJ42" s="5">
        <f t="shared" ca="1" si="10"/>
        <v>0.15279999999999999</v>
      </c>
      <c r="AK42" s="5">
        <f t="shared" ca="1" si="10"/>
        <v>0.27850000000000003</v>
      </c>
      <c r="AL42" s="5">
        <f t="shared" ca="1" si="10"/>
        <v>0.7238</v>
      </c>
      <c r="AM42" s="5">
        <f t="shared" ca="1" si="10"/>
        <v>0.62439999999999996</v>
      </c>
      <c r="AN42" s="5">
        <f t="shared" ca="1" si="10"/>
        <v>0.57669999999999999</v>
      </c>
      <c r="AO42" s="5">
        <f t="shared" ca="1" si="10"/>
        <v>0.46870000000000001</v>
      </c>
      <c r="AP42" s="5">
        <f t="shared" ca="1" si="10"/>
        <v>0.39329999999999998</v>
      </c>
      <c r="AQ42" s="5">
        <f t="shared" ca="1" si="10"/>
        <v>0.31780000000000003</v>
      </c>
      <c r="AR42" s="5">
        <f t="shared" ca="1" si="10"/>
        <v>0.2457</v>
      </c>
      <c r="AS42" s="5">
        <f t="shared" ca="1" si="10"/>
        <v>0.20219999999999999</v>
      </c>
      <c r="AT42" s="5">
        <f t="shared" ca="1" si="10"/>
        <v>0.16639999999999999</v>
      </c>
      <c r="AU42" s="5">
        <f t="shared" ca="1" si="10"/>
        <v>0.1678</v>
      </c>
      <c r="AV42" s="5">
        <f t="shared" ca="1" si="10"/>
        <v>4.3181000000000003</v>
      </c>
      <c r="AX42">
        <v>6</v>
      </c>
      <c r="AY42" t="s">
        <v>6</v>
      </c>
      <c r="AZ42" s="5">
        <f t="shared" ca="1" si="11"/>
        <v>0.28070000000000001</v>
      </c>
      <c r="BA42" s="5">
        <f t="shared" ca="1" si="11"/>
        <v>0.38919999999999999</v>
      </c>
      <c r="BB42" s="5">
        <f t="shared" ca="1" si="11"/>
        <v>0.65059999999999996</v>
      </c>
      <c r="BC42" s="5">
        <f t="shared" ca="1" si="11"/>
        <v>0.54800000000000004</v>
      </c>
      <c r="BD42" s="5">
        <f t="shared" ca="1" si="11"/>
        <v>0.43359999999999999</v>
      </c>
      <c r="BE42" s="5">
        <f t="shared" ca="1" si="11"/>
        <v>0.33760000000000001</v>
      </c>
      <c r="BF42" s="5">
        <f t="shared" ca="1" si="11"/>
        <v>0.28910000000000002</v>
      </c>
      <c r="BG42" s="5">
        <f t="shared" ca="1" si="11"/>
        <v>0.23799999999999999</v>
      </c>
      <c r="BH42" s="5">
        <f t="shared" ca="1" si="11"/>
        <v>0.1855</v>
      </c>
      <c r="BI42" s="5">
        <f t="shared" ca="1" si="11"/>
        <v>0.154</v>
      </c>
      <c r="BJ42" s="5">
        <f t="shared" ca="1" si="11"/>
        <v>0.12809999999999999</v>
      </c>
      <c r="BK42" s="5">
        <f t="shared" ca="1" si="11"/>
        <v>0.13980000000000001</v>
      </c>
      <c r="BL42" s="5">
        <f t="shared" ca="1" si="11"/>
        <v>3.7742000000000004</v>
      </c>
    </row>
    <row r="43" spans="1:64" x14ac:dyDescent="0.25">
      <c r="A43">
        <v>1</v>
      </c>
      <c r="B43">
        <v>7</v>
      </c>
      <c r="C43" t="s">
        <v>2</v>
      </c>
      <c r="D43" s="5">
        <f t="shared" ca="1" si="8"/>
        <v>1.7472000000000001</v>
      </c>
      <c r="E43" s="5">
        <f t="shared" ca="1" si="8"/>
        <v>2.6608000000000001</v>
      </c>
      <c r="F43" s="5">
        <f t="shared" ca="1" si="8"/>
        <v>7.2573999999999996</v>
      </c>
      <c r="G43" s="5">
        <f t="shared" ca="1" si="8"/>
        <v>10.1737</v>
      </c>
      <c r="H43" s="5">
        <f t="shared" ca="1" si="8"/>
        <v>10.573</v>
      </c>
      <c r="I43" s="5">
        <f t="shared" ca="1" si="8"/>
        <v>6.8139000000000003</v>
      </c>
      <c r="J43" s="5">
        <f t="shared" ca="1" si="8"/>
        <v>4.5871000000000004</v>
      </c>
      <c r="K43" s="5">
        <f t="shared" ca="1" si="8"/>
        <v>3.1608000000000001</v>
      </c>
      <c r="L43" s="5">
        <f t="shared" ca="1" si="8"/>
        <v>2.2040000000000002</v>
      </c>
      <c r="M43" s="5">
        <f t="shared" ca="1" si="8"/>
        <v>1.7021999999999999</v>
      </c>
      <c r="N43" s="5">
        <f t="shared" ca="1" si="8"/>
        <v>1.3586</v>
      </c>
      <c r="O43" s="5">
        <f t="shared" ca="1" si="8"/>
        <v>1.4518</v>
      </c>
      <c r="P43" s="5">
        <f t="shared" ca="1" si="8"/>
        <v>53.6905</v>
      </c>
      <c r="R43">
        <v>7</v>
      </c>
      <c r="S43" t="s">
        <v>2</v>
      </c>
      <c r="T43" s="5">
        <f t="shared" ca="1" si="9"/>
        <v>1.8769</v>
      </c>
      <c r="U43" s="5">
        <f t="shared" ca="1" si="9"/>
        <v>4.1269999999999998</v>
      </c>
      <c r="V43" s="5">
        <f t="shared" ca="1" si="9"/>
        <v>9.7711000000000006</v>
      </c>
      <c r="W43" s="5">
        <f t="shared" ca="1" si="9"/>
        <v>11.725199999999999</v>
      </c>
      <c r="X43" s="5">
        <f t="shared" ca="1" si="9"/>
        <v>9.6339000000000006</v>
      </c>
      <c r="Y43" s="5">
        <f t="shared" ca="1" si="9"/>
        <v>6.0511999999999997</v>
      </c>
      <c r="Z43" s="5">
        <f t="shared" ca="1" si="9"/>
        <v>4.1783000000000001</v>
      </c>
      <c r="AA43" s="5">
        <f t="shared" ca="1" si="9"/>
        <v>2.9424999999999999</v>
      </c>
      <c r="AB43" s="5">
        <f t="shared" ca="1" si="9"/>
        <v>2.0941000000000001</v>
      </c>
      <c r="AC43" s="5">
        <f t="shared" ca="1" si="9"/>
        <v>1.6506000000000001</v>
      </c>
      <c r="AD43" s="5">
        <f t="shared" ca="1" si="9"/>
        <v>1.3179000000000001</v>
      </c>
      <c r="AE43" s="5">
        <f t="shared" ca="1" si="9"/>
        <v>1.6954</v>
      </c>
      <c r="AF43" s="5">
        <f t="shared" ca="1" si="9"/>
        <v>57.064100000000003</v>
      </c>
      <c r="AH43">
        <v>7</v>
      </c>
      <c r="AI43" t="s">
        <v>2</v>
      </c>
      <c r="AJ43" s="5">
        <f t="shared" ca="1" si="10"/>
        <v>1.9932000000000001</v>
      </c>
      <c r="AK43" s="5">
        <f t="shared" ca="1" si="10"/>
        <v>5.4394999999999998</v>
      </c>
      <c r="AL43" s="5">
        <f t="shared" ca="1" si="10"/>
        <v>10.5313</v>
      </c>
      <c r="AM43" s="5">
        <f t="shared" ca="1" si="10"/>
        <v>10.8764</v>
      </c>
      <c r="AN43" s="5">
        <f t="shared" ca="1" si="10"/>
        <v>9.6509999999999998</v>
      </c>
      <c r="AO43" s="5">
        <f t="shared" ca="1" si="10"/>
        <v>6.1818</v>
      </c>
      <c r="AP43" s="5">
        <f t="shared" ca="1" si="10"/>
        <v>4.2591000000000001</v>
      </c>
      <c r="AQ43" s="5">
        <f t="shared" ca="1" si="10"/>
        <v>2.9942000000000002</v>
      </c>
      <c r="AR43" s="5">
        <f t="shared" ca="1" si="10"/>
        <v>2.129</v>
      </c>
      <c r="AS43" s="5">
        <f t="shared" ca="1" si="10"/>
        <v>1.6724000000000001</v>
      </c>
      <c r="AT43" s="5">
        <f t="shared" ca="1" si="10"/>
        <v>1.3230999999999999</v>
      </c>
      <c r="AU43" s="5">
        <f t="shared" ca="1" si="10"/>
        <v>1.6027</v>
      </c>
      <c r="AV43" s="5">
        <f t="shared" ca="1" si="10"/>
        <v>58.653699999999994</v>
      </c>
      <c r="AX43">
        <v>7</v>
      </c>
      <c r="AY43" t="s">
        <v>2</v>
      </c>
      <c r="AZ43" s="5">
        <f t="shared" ca="1" si="11"/>
        <v>1.7351000000000001</v>
      </c>
      <c r="BA43" s="5">
        <f t="shared" ca="1" si="11"/>
        <v>3.0838000000000001</v>
      </c>
      <c r="BB43" s="5">
        <f t="shared" ca="1" si="11"/>
        <v>7.0884</v>
      </c>
      <c r="BC43" s="5">
        <f t="shared" ca="1" si="11"/>
        <v>8.1483000000000008</v>
      </c>
      <c r="BD43" s="5">
        <f t="shared" ca="1" si="11"/>
        <v>6.9812000000000003</v>
      </c>
      <c r="BE43" s="5">
        <f t="shared" ca="1" si="11"/>
        <v>4.4707999999999997</v>
      </c>
      <c r="BF43" s="5">
        <f t="shared" ca="1" si="11"/>
        <v>3.101</v>
      </c>
      <c r="BG43" s="5">
        <f t="shared" ca="1" si="11"/>
        <v>2.16</v>
      </c>
      <c r="BH43" s="5">
        <f t="shared" ca="1" si="11"/>
        <v>1.5061</v>
      </c>
      <c r="BI43" s="5">
        <f t="shared" ca="1" si="11"/>
        <v>1.159</v>
      </c>
      <c r="BJ43" s="5">
        <f t="shared" ca="1" si="11"/>
        <v>0.91920000000000002</v>
      </c>
      <c r="BK43" s="5">
        <f t="shared" ca="1" si="11"/>
        <v>0.99150000000000005</v>
      </c>
      <c r="BL43" s="5">
        <f t="shared" ca="1" si="11"/>
        <v>41.344400000000007</v>
      </c>
    </row>
    <row r="44" spans="1:64" x14ac:dyDescent="0.25">
      <c r="A44">
        <v>2</v>
      </c>
      <c r="B44">
        <v>7</v>
      </c>
      <c r="C44" t="s">
        <v>3</v>
      </c>
      <c r="D44" s="5">
        <f t="shared" ca="1" si="8"/>
        <v>1.8174999999999999</v>
      </c>
      <c r="E44" s="5">
        <f t="shared" ca="1" si="8"/>
        <v>4.1759000000000004</v>
      </c>
      <c r="F44" s="5">
        <f t="shared" ca="1" si="8"/>
        <v>11.0486</v>
      </c>
      <c r="G44" s="5">
        <f t="shared" ca="1" si="8"/>
        <v>11.6325</v>
      </c>
      <c r="H44" s="5">
        <f t="shared" ca="1" si="8"/>
        <v>10.458399999999999</v>
      </c>
      <c r="I44" s="5">
        <f t="shared" ca="1" si="8"/>
        <v>6.6509999999999998</v>
      </c>
      <c r="J44" s="5">
        <f t="shared" ca="1" si="8"/>
        <v>4.4917999999999996</v>
      </c>
      <c r="K44" s="5">
        <f t="shared" ca="1" si="8"/>
        <v>3.1059999999999999</v>
      </c>
      <c r="L44" s="5">
        <f t="shared" ca="1" si="8"/>
        <v>2.1766000000000001</v>
      </c>
      <c r="M44" s="5">
        <f t="shared" ca="1" si="8"/>
        <v>1.7082999999999999</v>
      </c>
      <c r="N44" s="5">
        <f t="shared" ca="1" si="8"/>
        <v>1.4573</v>
      </c>
      <c r="O44" s="5">
        <f t="shared" ca="1" si="8"/>
        <v>1.5341</v>
      </c>
      <c r="P44" s="5">
        <f t="shared" ca="1" si="8"/>
        <v>60.258000000000003</v>
      </c>
      <c r="R44">
        <v>7</v>
      </c>
      <c r="S44" t="s">
        <v>3</v>
      </c>
      <c r="T44" s="5">
        <f t="shared" ca="1" si="9"/>
        <v>2.1678000000000002</v>
      </c>
      <c r="U44" s="5">
        <f t="shared" ca="1" si="9"/>
        <v>5.1795</v>
      </c>
      <c r="V44" s="5">
        <f t="shared" ca="1" si="9"/>
        <v>9.8646999999999991</v>
      </c>
      <c r="W44" s="5">
        <f t="shared" ca="1" si="9"/>
        <v>11.2446</v>
      </c>
      <c r="X44" s="5">
        <f t="shared" ca="1" si="9"/>
        <v>9.8308</v>
      </c>
      <c r="Y44" s="5">
        <f t="shared" ca="1" si="9"/>
        <v>6.0465999999999998</v>
      </c>
      <c r="Z44" s="5">
        <f t="shared" ca="1" si="9"/>
        <v>4.1829000000000001</v>
      </c>
      <c r="AA44" s="5">
        <f t="shared" ca="1" si="9"/>
        <v>2.9502999999999999</v>
      </c>
      <c r="AB44" s="5">
        <f t="shared" ca="1" si="9"/>
        <v>2.1042000000000001</v>
      </c>
      <c r="AC44" s="5">
        <f t="shared" ca="1" si="9"/>
        <v>1.6744000000000001</v>
      </c>
      <c r="AD44" s="5">
        <f t="shared" ca="1" si="9"/>
        <v>1.3996999999999999</v>
      </c>
      <c r="AE44" s="5">
        <f t="shared" ca="1" si="9"/>
        <v>1.5599000000000001</v>
      </c>
      <c r="AF44" s="5">
        <f t="shared" ca="1" si="9"/>
        <v>58.205400000000004</v>
      </c>
      <c r="AH44">
        <v>7</v>
      </c>
      <c r="AI44" t="s">
        <v>3</v>
      </c>
      <c r="AJ44" s="5">
        <f t="shared" ca="1" si="10"/>
        <v>2.9455</v>
      </c>
      <c r="AK44" s="5">
        <f t="shared" ca="1" si="10"/>
        <v>7.7653999999999996</v>
      </c>
      <c r="AL44" s="5">
        <f t="shared" ca="1" si="10"/>
        <v>13.984999999999999</v>
      </c>
      <c r="AM44" s="5">
        <f t="shared" ca="1" si="10"/>
        <v>13.4351</v>
      </c>
      <c r="AN44" s="5">
        <f t="shared" ca="1" si="10"/>
        <v>10.566000000000001</v>
      </c>
      <c r="AO44" s="5">
        <f t="shared" ca="1" si="10"/>
        <v>6.6755000000000004</v>
      </c>
      <c r="AP44" s="5">
        <f t="shared" ca="1" si="10"/>
        <v>4.67</v>
      </c>
      <c r="AQ44" s="5">
        <f t="shared" ca="1" si="10"/>
        <v>3.3283</v>
      </c>
      <c r="AR44" s="5">
        <f t="shared" ca="1" si="10"/>
        <v>2.3955000000000002</v>
      </c>
      <c r="AS44" s="5">
        <f t="shared" ca="1" si="10"/>
        <v>1.9049</v>
      </c>
      <c r="AT44" s="5">
        <f t="shared" ca="1" si="10"/>
        <v>1.5407</v>
      </c>
      <c r="AU44" s="5">
        <f t="shared" ca="1" si="10"/>
        <v>1.8694999999999999</v>
      </c>
      <c r="AV44" s="5">
        <f t="shared" ca="1" si="10"/>
        <v>71.081400000000002</v>
      </c>
      <c r="AX44">
        <v>7</v>
      </c>
      <c r="AY44" t="s">
        <v>3</v>
      </c>
      <c r="AZ44" s="5">
        <f t="shared" ca="1" si="11"/>
        <v>1.7863</v>
      </c>
      <c r="BA44" s="5">
        <f t="shared" ca="1" si="11"/>
        <v>4.3173000000000004</v>
      </c>
      <c r="BB44" s="5">
        <f t="shared" ca="1" si="11"/>
        <v>8.8897999999999993</v>
      </c>
      <c r="BC44" s="5">
        <f t="shared" ca="1" si="11"/>
        <v>8.5871999999999993</v>
      </c>
      <c r="BD44" s="5">
        <f t="shared" ca="1" si="11"/>
        <v>7.1597999999999997</v>
      </c>
      <c r="BE44" s="5">
        <f t="shared" ca="1" si="11"/>
        <v>4.6730999999999998</v>
      </c>
      <c r="BF44" s="5">
        <f t="shared" ca="1" si="11"/>
        <v>3.2052999999999998</v>
      </c>
      <c r="BG44" s="5">
        <f t="shared" ca="1" si="11"/>
        <v>2.2345000000000002</v>
      </c>
      <c r="BH44" s="5">
        <f t="shared" ca="1" si="11"/>
        <v>1.5641</v>
      </c>
      <c r="BI44" s="5">
        <f t="shared" ca="1" si="11"/>
        <v>1.2107000000000001</v>
      </c>
      <c r="BJ44" s="5">
        <f t="shared" ca="1" si="11"/>
        <v>0.95750000000000002</v>
      </c>
      <c r="BK44" s="5">
        <f t="shared" ca="1" si="11"/>
        <v>1.0481</v>
      </c>
      <c r="BL44" s="5">
        <f t="shared" ca="1" si="11"/>
        <v>45.633700000000005</v>
      </c>
    </row>
    <row r="45" spans="1:64" x14ac:dyDescent="0.25">
      <c r="A45">
        <v>3</v>
      </c>
      <c r="B45">
        <v>7</v>
      </c>
      <c r="C45" t="s">
        <v>4</v>
      </c>
      <c r="D45" s="5">
        <f t="shared" ca="1" si="8"/>
        <v>2.9432999999999998</v>
      </c>
      <c r="E45" s="5">
        <f t="shared" ca="1" si="8"/>
        <v>5.7554999999999996</v>
      </c>
      <c r="F45" s="5">
        <f t="shared" ca="1" si="8"/>
        <v>10.074199999999999</v>
      </c>
      <c r="G45" s="5">
        <f t="shared" ca="1" si="8"/>
        <v>11.039300000000001</v>
      </c>
      <c r="H45" s="5">
        <f t="shared" ca="1" si="8"/>
        <v>10.5533</v>
      </c>
      <c r="I45" s="5">
        <f t="shared" ca="1" si="8"/>
        <v>6.6595000000000004</v>
      </c>
      <c r="J45" s="5">
        <f t="shared" ca="1" si="8"/>
        <v>4.5420999999999996</v>
      </c>
      <c r="K45" s="5">
        <f t="shared" ca="1" si="8"/>
        <v>3.1741000000000001</v>
      </c>
      <c r="L45" s="5">
        <f t="shared" ca="1" si="8"/>
        <v>2.2456</v>
      </c>
      <c r="M45" s="5">
        <f t="shared" ca="1" si="8"/>
        <v>1.7585999999999999</v>
      </c>
      <c r="N45" s="5">
        <f t="shared" ca="1" si="8"/>
        <v>1.3945000000000001</v>
      </c>
      <c r="O45" s="5">
        <f t="shared" ca="1" si="8"/>
        <v>1.5488999999999999</v>
      </c>
      <c r="P45" s="5">
        <f t="shared" ca="1" si="8"/>
        <v>61.688900000000011</v>
      </c>
      <c r="R45">
        <v>7</v>
      </c>
      <c r="S45" t="s">
        <v>4</v>
      </c>
      <c r="T45" s="5">
        <f t="shared" ca="1" si="9"/>
        <v>2.7368999999999999</v>
      </c>
      <c r="U45" s="5">
        <f t="shared" ca="1" si="9"/>
        <v>5.0857999999999999</v>
      </c>
      <c r="V45" s="5">
        <f t="shared" ca="1" si="9"/>
        <v>8.6420999999999992</v>
      </c>
      <c r="W45" s="5">
        <f t="shared" ca="1" si="9"/>
        <v>9.7678999999999991</v>
      </c>
      <c r="X45" s="5">
        <f t="shared" ca="1" si="9"/>
        <v>8.8552</v>
      </c>
      <c r="Y45" s="5">
        <f t="shared" ca="1" si="9"/>
        <v>5.6957000000000004</v>
      </c>
      <c r="Z45" s="5">
        <f t="shared" ca="1" si="9"/>
        <v>3.9579</v>
      </c>
      <c r="AA45" s="5">
        <f t="shared" ca="1" si="9"/>
        <v>2.7911000000000001</v>
      </c>
      <c r="AB45" s="5">
        <f t="shared" ca="1" si="9"/>
        <v>1.9871000000000001</v>
      </c>
      <c r="AC45" s="5">
        <f t="shared" ca="1" si="9"/>
        <v>1.5686</v>
      </c>
      <c r="AD45" s="5">
        <f t="shared" ca="1" si="9"/>
        <v>1.3478000000000001</v>
      </c>
      <c r="AE45" s="5">
        <f t="shared" ca="1" si="9"/>
        <v>1.6679999999999999</v>
      </c>
      <c r="AF45" s="5">
        <f t="shared" ca="1" si="9"/>
        <v>54.104099999999988</v>
      </c>
      <c r="AH45">
        <v>7</v>
      </c>
      <c r="AI45" t="s">
        <v>4</v>
      </c>
      <c r="AJ45" s="5">
        <f t="shared" ca="1" si="10"/>
        <v>2.5562999999999998</v>
      </c>
      <c r="AK45" s="5">
        <f t="shared" ca="1" si="10"/>
        <v>5.718</v>
      </c>
      <c r="AL45" s="5">
        <f t="shared" ca="1" si="10"/>
        <v>11.1564</v>
      </c>
      <c r="AM45" s="5">
        <f t="shared" ca="1" si="10"/>
        <v>12.4055</v>
      </c>
      <c r="AN45" s="5">
        <f t="shared" ca="1" si="10"/>
        <v>9.7340999999999998</v>
      </c>
      <c r="AO45" s="5">
        <f t="shared" ca="1" si="10"/>
        <v>6.1172000000000004</v>
      </c>
      <c r="AP45" s="5">
        <f t="shared" ca="1" si="10"/>
        <v>4.2229999999999999</v>
      </c>
      <c r="AQ45" s="5">
        <f t="shared" ca="1" si="10"/>
        <v>2.9794</v>
      </c>
      <c r="AR45" s="5">
        <f t="shared" ca="1" si="10"/>
        <v>2.1202000000000001</v>
      </c>
      <c r="AS45" s="5">
        <f t="shared" ca="1" si="10"/>
        <v>1.671</v>
      </c>
      <c r="AT45" s="5">
        <f t="shared" ca="1" si="10"/>
        <v>1.343</v>
      </c>
      <c r="AU45" s="5">
        <f t="shared" ca="1" si="10"/>
        <v>1.5620000000000001</v>
      </c>
      <c r="AV45" s="5">
        <f t="shared" ca="1" si="10"/>
        <v>61.586099999999988</v>
      </c>
      <c r="AX45">
        <v>7</v>
      </c>
      <c r="AY45" t="s">
        <v>4</v>
      </c>
      <c r="AZ45" s="5">
        <f t="shared" ca="1" si="11"/>
        <v>1.7518</v>
      </c>
      <c r="BA45" s="5">
        <f t="shared" ca="1" si="11"/>
        <v>3.6229</v>
      </c>
      <c r="BB45" s="5">
        <f t="shared" ca="1" si="11"/>
        <v>8.2294999999999998</v>
      </c>
      <c r="BC45" s="5">
        <f t="shared" ca="1" si="11"/>
        <v>8.9420999999999999</v>
      </c>
      <c r="BD45" s="5">
        <f t="shared" ca="1" si="11"/>
        <v>7.0810000000000004</v>
      </c>
      <c r="BE45" s="5">
        <f t="shared" ca="1" si="11"/>
        <v>4.4595000000000002</v>
      </c>
      <c r="BF45" s="5">
        <f t="shared" ca="1" si="11"/>
        <v>3.1023000000000001</v>
      </c>
      <c r="BG45" s="5">
        <f t="shared" ca="1" si="11"/>
        <v>2.1753</v>
      </c>
      <c r="BH45" s="5">
        <f t="shared" ca="1" si="11"/>
        <v>1.5271999999999999</v>
      </c>
      <c r="BI45" s="5">
        <f t="shared" ca="1" si="11"/>
        <v>1.1812</v>
      </c>
      <c r="BJ45" s="5">
        <f t="shared" ca="1" si="11"/>
        <v>0.92710000000000004</v>
      </c>
      <c r="BK45" s="5">
        <f t="shared" ca="1" si="11"/>
        <v>1.121</v>
      </c>
      <c r="BL45" s="5">
        <f t="shared" ca="1" si="11"/>
        <v>44.120899999999999</v>
      </c>
    </row>
    <row r="46" spans="1:64" x14ac:dyDescent="0.25">
      <c r="A46">
        <v>4</v>
      </c>
      <c r="B46">
        <v>7</v>
      </c>
      <c r="C46" t="s">
        <v>5</v>
      </c>
      <c r="D46" s="5">
        <f t="shared" ca="1" si="8"/>
        <v>1.9047000000000001</v>
      </c>
      <c r="E46" s="5">
        <f t="shared" ca="1" si="8"/>
        <v>4.7987000000000002</v>
      </c>
      <c r="F46" s="5">
        <f t="shared" ca="1" si="8"/>
        <v>10.0449</v>
      </c>
      <c r="G46" s="5">
        <f t="shared" ca="1" si="8"/>
        <v>10.976000000000001</v>
      </c>
      <c r="H46" s="5">
        <f t="shared" ca="1" si="8"/>
        <v>10.047700000000001</v>
      </c>
      <c r="I46" s="5">
        <f t="shared" ca="1" si="8"/>
        <v>6.2240000000000002</v>
      </c>
      <c r="J46" s="5">
        <f t="shared" ca="1" si="8"/>
        <v>4.2092000000000001</v>
      </c>
      <c r="K46" s="5">
        <f t="shared" ca="1" si="8"/>
        <v>2.9197000000000002</v>
      </c>
      <c r="L46" s="5">
        <f t="shared" ca="1" si="8"/>
        <v>2.0466000000000002</v>
      </c>
      <c r="M46" s="5">
        <f t="shared" ca="1" si="8"/>
        <v>1.5792999999999999</v>
      </c>
      <c r="N46" s="5">
        <f t="shared" ca="1" si="8"/>
        <v>1.2205999999999999</v>
      </c>
      <c r="O46" s="5">
        <f t="shared" ca="1" si="8"/>
        <v>1.5125999999999999</v>
      </c>
      <c r="P46" s="5">
        <f t="shared" ca="1" si="8"/>
        <v>57.483999999999995</v>
      </c>
      <c r="R46">
        <v>7</v>
      </c>
      <c r="S46" t="s">
        <v>5</v>
      </c>
      <c r="T46" s="5">
        <f t="shared" ca="1" si="9"/>
        <v>2.8349000000000002</v>
      </c>
      <c r="U46" s="5">
        <f t="shared" ca="1" si="9"/>
        <v>5.5881999999999996</v>
      </c>
      <c r="V46" s="5">
        <f t="shared" ca="1" si="9"/>
        <v>11.976800000000001</v>
      </c>
      <c r="W46" s="5">
        <f t="shared" ca="1" si="9"/>
        <v>13.7331</v>
      </c>
      <c r="X46" s="5">
        <f t="shared" ca="1" si="9"/>
        <v>10.1647</v>
      </c>
      <c r="Y46" s="5">
        <f t="shared" ca="1" si="9"/>
        <v>6.4424000000000001</v>
      </c>
      <c r="Z46" s="5">
        <f t="shared" ca="1" si="9"/>
        <v>4.5076999999999998</v>
      </c>
      <c r="AA46" s="5">
        <f t="shared" ca="1" si="9"/>
        <v>3.2101999999999999</v>
      </c>
      <c r="AB46" s="5">
        <f t="shared" ca="1" si="9"/>
        <v>2.3105000000000002</v>
      </c>
      <c r="AC46" s="5">
        <f t="shared" ca="1" si="9"/>
        <v>1.8408</v>
      </c>
      <c r="AD46" s="5">
        <f t="shared" ca="1" si="9"/>
        <v>1.6089</v>
      </c>
      <c r="AE46" s="5">
        <f t="shared" ca="1" si="9"/>
        <v>1.9618</v>
      </c>
      <c r="AF46" s="5">
        <f t="shared" ca="1" si="9"/>
        <v>66.180000000000007</v>
      </c>
      <c r="AH46">
        <v>7</v>
      </c>
      <c r="AI46" t="s">
        <v>5</v>
      </c>
      <c r="AJ46" s="5">
        <f t="shared" ca="1" si="10"/>
        <v>1.7552000000000001</v>
      </c>
      <c r="AK46" s="5">
        <f t="shared" ca="1" si="10"/>
        <v>3.6461999999999999</v>
      </c>
      <c r="AL46" s="5">
        <f t="shared" ca="1" si="10"/>
        <v>7.5933000000000002</v>
      </c>
      <c r="AM46" s="5">
        <f t="shared" ca="1" si="10"/>
        <v>8.7894000000000005</v>
      </c>
      <c r="AN46" s="5">
        <f t="shared" ca="1" si="10"/>
        <v>7.4763999999999999</v>
      </c>
      <c r="AO46" s="5">
        <f t="shared" ca="1" si="10"/>
        <v>4.9006999999999996</v>
      </c>
      <c r="AP46" s="5">
        <f t="shared" ca="1" si="10"/>
        <v>3.4289999999999998</v>
      </c>
      <c r="AQ46" s="5">
        <f t="shared" ca="1" si="10"/>
        <v>2.4194</v>
      </c>
      <c r="AR46" s="5">
        <f t="shared" ca="1" si="10"/>
        <v>1.7132000000000001</v>
      </c>
      <c r="AS46" s="5">
        <f t="shared" ca="1" si="10"/>
        <v>1.3413999999999999</v>
      </c>
      <c r="AT46" s="5">
        <f t="shared" ca="1" si="10"/>
        <v>1.0562</v>
      </c>
      <c r="AU46" s="5">
        <f t="shared" ca="1" si="10"/>
        <v>1.0439000000000001</v>
      </c>
      <c r="AV46" s="5">
        <f t="shared" ca="1" si="10"/>
        <v>45.164300000000004</v>
      </c>
      <c r="AX46">
        <v>7</v>
      </c>
      <c r="AY46" t="s">
        <v>5</v>
      </c>
      <c r="AZ46" s="5">
        <f t="shared" ca="1" si="11"/>
        <v>1.7823</v>
      </c>
      <c r="BA46" s="5">
        <f t="shared" ca="1" si="11"/>
        <v>3.7972999999999999</v>
      </c>
      <c r="BB46" s="5">
        <f t="shared" ca="1" si="11"/>
        <v>8.1590000000000007</v>
      </c>
      <c r="BC46" s="5">
        <f t="shared" ca="1" si="11"/>
        <v>8.7659000000000002</v>
      </c>
      <c r="BD46" s="5">
        <f t="shared" ca="1" si="11"/>
        <v>7.7088999999999999</v>
      </c>
      <c r="BE46" s="5">
        <f t="shared" ca="1" si="11"/>
        <v>4.9893000000000001</v>
      </c>
      <c r="BF46" s="5">
        <f t="shared" ca="1" si="11"/>
        <v>3.4769999999999999</v>
      </c>
      <c r="BG46" s="5">
        <f t="shared" ca="1" si="11"/>
        <v>2.4537</v>
      </c>
      <c r="BH46" s="5">
        <f t="shared" ca="1" si="11"/>
        <v>1.7376</v>
      </c>
      <c r="BI46" s="5">
        <f t="shared" ca="1" si="11"/>
        <v>1.3653</v>
      </c>
      <c r="BJ46" s="5">
        <f t="shared" ca="1" si="11"/>
        <v>1.2773000000000001</v>
      </c>
      <c r="BK46" s="5">
        <f t="shared" ca="1" si="11"/>
        <v>1.4209000000000001</v>
      </c>
      <c r="BL46" s="5">
        <f t="shared" ca="1" si="11"/>
        <v>46.934499999999993</v>
      </c>
    </row>
    <row r="47" spans="1:64" x14ac:dyDescent="0.25">
      <c r="A47">
        <v>5</v>
      </c>
      <c r="B47">
        <v>7</v>
      </c>
      <c r="C47" t="s">
        <v>6</v>
      </c>
      <c r="D47" s="5">
        <f t="shared" ca="1" si="8"/>
        <v>2.0960999999999999</v>
      </c>
      <c r="E47" s="5">
        <f t="shared" ca="1" si="8"/>
        <v>3.9411999999999998</v>
      </c>
      <c r="F47" s="5">
        <f t="shared" ca="1" si="8"/>
        <v>10.195499999999999</v>
      </c>
      <c r="G47" s="5">
        <f t="shared" ca="1" si="8"/>
        <v>11.575699999999999</v>
      </c>
      <c r="H47" s="5">
        <f t="shared" ca="1" si="8"/>
        <v>12.070499999999999</v>
      </c>
      <c r="I47" s="5">
        <f t="shared" ca="1" si="8"/>
        <v>7.5519999999999996</v>
      </c>
      <c r="J47" s="5">
        <f t="shared" ca="1" si="8"/>
        <v>5.0285000000000002</v>
      </c>
      <c r="K47" s="5">
        <f t="shared" ca="1" si="8"/>
        <v>3.4464999999999999</v>
      </c>
      <c r="L47" s="5">
        <f t="shared" ca="1" si="8"/>
        <v>2.4013</v>
      </c>
      <c r="M47" s="5">
        <f t="shared" ca="1" si="8"/>
        <v>1.8375999999999999</v>
      </c>
      <c r="N47" s="5">
        <f t="shared" ca="1" si="8"/>
        <v>1.4066000000000001</v>
      </c>
      <c r="O47" s="5">
        <f t="shared" ca="1" si="8"/>
        <v>1.5257000000000001</v>
      </c>
      <c r="P47" s="5">
        <f t="shared" ca="1" si="8"/>
        <v>63.077199999999991</v>
      </c>
      <c r="R47">
        <v>7</v>
      </c>
      <c r="S47" t="s">
        <v>6</v>
      </c>
      <c r="T47" s="5">
        <f t="shared" ca="1" si="9"/>
        <v>3.0251999999999999</v>
      </c>
      <c r="U47" s="5">
        <f t="shared" ca="1" si="9"/>
        <v>5.3193000000000001</v>
      </c>
      <c r="V47" s="5">
        <f t="shared" ca="1" si="9"/>
        <v>8.7186000000000003</v>
      </c>
      <c r="W47" s="5">
        <f t="shared" ca="1" si="9"/>
        <v>9.8495000000000008</v>
      </c>
      <c r="X47" s="5">
        <f t="shared" ca="1" si="9"/>
        <v>10.2029</v>
      </c>
      <c r="Y47" s="5">
        <f t="shared" ca="1" si="9"/>
        <v>6.7789999999999999</v>
      </c>
      <c r="Z47" s="5">
        <f t="shared" ca="1" si="9"/>
        <v>4.5640999999999998</v>
      </c>
      <c r="AA47" s="5">
        <f t="shared" ca="1" si="9"/>
        <v>3.1490999999999998</v>
      </c>
      <c r="AB47" s="5">
        <f t="shared" ca="1" si="9"/>
        <v>2.2019000000000002</v>
      </c>
      <c r="AC47" s="5">
        <f t="shared" ca="1" si="9"/>
        <v>1.7002999999999999</v>
      </c>
      <c r="AD47" s="5">
        <f t="shared" ca="1" si="9"/>
        <v>1.3576999999999999</v>
      </c>
      <c r="AE47" s="5">
        <f t="shared" ca="1" si="9"/>
        <v>1.6841999999999999</v>
      </c>
      <c r="AF47" s="5">
        <f t="shared" ca="1" si="9"/>
        <v>58.551799999999986</v>
      </c>
      <c r="AH47">
        <v>7</v>
      </c>
      <c r="AI47" t="s">
        <v>6</v>
      </c>
      <c r="AJ47" s="5">
        <f t="shared" ca="1" si="10"/>
        <v>1.3949</v>
      </c>
      <c r="AK47" s="5">
        <f t="shared" ca="1" si="10"/>
        <v>3.8681000000000001</v>
      </c>
      <c r="AL47" s="5">
        <f t="shared" ca="1" si="10"/>
        <v>8.6628000000000007</v>
      </c>
      <c r="AM47" s="5">
        <f t="shared" ca="1" si="10"/>
        <v>9.3110999999999997</v>
      </c>
      <c r="AN47" s="5">
        <f t="shared" ca="1" si="10"/>
        <v>7.9813999999999998</v>
      </c>
      <c r="AO47" s="5">
        <f t="shared" ca="1" si="10"/>
        <v>5.1962000000000002</v>
      </c>
      <c r="AP47" s="5">
        <f t="shared" ca="1" si="10"/>
        <v>3.6057999999999999</v>
      </c>
      <c r="AQ47" s="5">
        <f t="shared" ca="1" si="10"/>
        <v>2.5108000000000001</v>
      </c>
      <c r="AR47" s="5">
        <f t="shared" ca="1" si="10"/>
        <v>1.7602</v>
      </c>
      <c r="AS47" s="5">
        <f t="shared" ca="1" si="10"/>
        <v>1.3565</v>
      </c>
      <c r="AT47" s="5">
        <f t="shared" ca="1" si="10"/>
        <v>1.0644</v>
      </c>
      <c r="AU47" s="5">
        <f t="shared" ca="1" si="10"/>
        <v>1.1175999999999999</v>
      </c>
      <c r="AV47" s="5">
        <f t="shared" ca="1" si="10"/>
        <v>47.829799999999999</v>
      </c>
      <c r="AX47">
        <v>7</v>
      </c>
      <c r="AY47" t="s">
        <v>6</v>
      </c>
      <c r="AZ47" s="5">
        <f t="shared" ca="1" si="11"/>
        <v>1.4621999999999999</v>
      </c>
      <c r="BA47" s="5">
        <f t="shared" ca="1" si="11"/>
        <v>3.5962000000000001</v>
      </c>
      <c r="BB47" s="5">
        <f t="shared" ca="1" si="11"/>
        <v>9.2110000000000003</v>
      </c>
      <c r="BC47" s="5">
        <f t="shared" ca="1" si="11"/>
        <v>8.8645999999999994</v>
      </c>
      <c r="BD47" s="5">
        <f t="shared" ca="1" si="11"/>
        <v>7.0898000000000003</v>
      </c>
      <c r="BE47" s="5">
        <f t="shared" ca="1" si="11"/>
        <v>4.5194000000000001</v>
      </c>
      <c r="BF47" s="5">
        <f t="shared" ca="1" si="11"/>
        <v>3.1404999999999998</v>
      </c>
      <c r="BG47" s="5">
        <f t="shared" ca="1" si="11"/>
        <v>2.2050000000000001</v>
      </c>
      <c r="BH47" s="5">
        <f t="shared" ca="1" si="11"/>
        <v>1.5472999999999999</v>
      </c>
      <c r="BI47" s="5">
        <f t="shared" ca="1" si="11"/>
        <v>1.1934</v>
      </c>
      <c r="BJ47" s="5">
        <f t="shared" ca="1" si="11"/>
        <v>0.93330000000000002</v>
      </c>
      <c r="BK47" s="5">
        <f t="shared" ca="1" si="11"/>
        <v>1.0487</v>
      </c>
      <c r="BL47" s="5">
        <f t="shared" ca="1" si="11"/>
        <v>44.811399999999999</v>
      </c>
    </row>
    <row r="48" spans="1:64" x14ac:dyDescent="0.25">
      <c r="A48">
        <v>1</v>
      </c>
      <c r="B48">
        <v>8</v>
      </c>
      <c r="C48" t="s">
        <v>2</v>
      </c>
      <c r="D48" s="5">
        <f t="shared" ca="1" si="8"/>
        <v>0.7863</v>
      </c>
      <c r="E48" s="5">
        <f t="shared" ca="1" si="8"/>
        <v>0.76490000000000002</v>
      </c>
      <c r="F48" s="5">
        <f t="shared" ca="1" si="8"/>
        <v>0.80410000000000004</v>
      </c>
      <c r="G48" s="5">
        <f t="shared" ca="1" si="8"/>
        <v>0.18970000000000001</v>
      </c>
      <c r="H48" s="5">
        <f t="shared" ca="1" si="8"/>
        <v>7.0599999999999996E-2</v>
      </c>
      <c r="I48" s="5">
        <f t="shared" ca="1" si="8"/>
        <v>2.9499999999999998E-2</v>
      </c>
      <c r="J48" s="5">
        <f t="shared" ca="1" si="8"/>
        <v>1.5900000000000001E-2</v>
      </c>
      <c r="K48" s="5">
        <f t="shared" ca="1" si="8"/>
        <v>7.3000000000000001E-3</v>
      </c>
      <c r="L48" s="5">
        <f t="shared" ref="D48:P68" ca="1" si="12">INDIRECT($A$1&amp;"!"&amp;ADDRESS(ROW(),COLUMN()))</f>
        <v>1.9E-3</v>
      </c>
      <c r="M48" s="5">
        <f t="shared" ca="1" si="12"/>
        <v>2.0000000000000001E-4</v>
      </c>
      <c r="N48" s="5">
        <f t="shared" ca="1" si="12"/>
        <v>6.4100000000000004E-2</v>
      </c>
      <c r="O48" s="5">
        <f t="shared" ca="1" si="12"/>
        <v>0.39200000000000002</v>
      </c>
      <c r="P48" s="5">
        <f t="shared" ca="1" si="12"/>
        <v>3.1265000000000001</v>
      </c>
      <c r="R48">
        <v>8</v>
      </c>
      <c r="S48" t="s">
        <v>2</v>
      </c>
      <c r="T48" s="5">
        <f t="shared" ca="1" si="9"/>
        <v>0.51819999999999999</v>
      </c>
      <c r="U48" s="5">
        <f t="shared" ca="1" si="9"/>
        <v>0.74970000000000003</v>
      </c>
      <c r="V48" s="5">
        <f t="shared" ca="1" si="9"/>
        <v>0.63490000000000002</v>
      </c>
      <c r="W48" s="5">
        <f t="shared" ca="1" si="9"/>
        <v>0.16839999999999999</v>
      </c>
      <c r="X48" s="5">
        <f t="shared" ca="1" si="9"/>
        <v>5.5E-2</v>
      </c>
      <c r="Y48" s="5">
        <f t="shared" ca="1" si="9"/>
        <v>2.5399999999999999E-2</v>
      </c>
      <c r="Z48" s="5">
        <f t="shared" ca="1" si="9"/>
        <v>1.4E-2</v>
      </c>
      <c r="AA48" s="5">
        <f t="shared" ca="1" si="9"/>
        <v>6.4999999999999997E-3</v>
      </c>
      <c r="AB48" s="5">
        <f t="shared" ref="T48:AF68" ca="1" si="13">INDIRECT($A$1&amp;"!"&amp;ADDRESS(ROW(),COLUMN()))</f>
        <v>2E-3</v>
      </c>
      <c r="AC48" s="5">
        <f t="shared" ca="1" si="13"/>
        <v>1.1000000000000001E-3</v>
      </c>
      <c r="AD48" s="5">
        <f t="shared" ca="1" si="13"/>
        <v>3.32E-2</v>
      </c>
      <c r="AE48" s="5">
        <f t="shared" ca="1" si="13"/>
        <v>0.61839999999999995</v>
      </c>
      <c r="AF48" s="5">
        <f t="shared" ca="1" si="13"/>
        <v>2.8267999999999995</v>
      </c>
      <c r="AH48">
        <v>8</v>
      </c>
      <c r="AI48" t="s">
        <v>2</v>
      </c>
      <c r="AJ48" s="5">
        <f t="shared" ca="1" si="10"/>
        <v>1.2585999999999999</v>
      </c>
      <c r="AK48" s="5">
        <f t="shared" ca="1" si="10"/>
        <v>1.1791</v>
      </c>
      <c r="AL48" s="5">
        <f t="shared" ca="1" si="10"/>
        <v>0.83599999999999997</v>
      </c>
      <c r="AM48" s="5">
        <f t="shared" ca="1" si="10"/>
        <v>0.3327</v>
      </c>
      <c r="AN48" s="5">
        <f t="shared" ca="1" si="10"/>
        <v>9.9199999999999997E-2</v>
      </c>
      <c r="AO48" s="5">
        <f t="shared" ca="1" si="10"/>
        <v>4.1500000000000002E-2</v>
      </c>
      <c r="AP48" s="5">
        <f t="shared" ca="1" si="10"/>
        <v>2.2599999999999999E-2</v>
      </c>
      <c r="AQ48" s="5">
        <f t="shared" ca="1" si="10"/>
        <v>1.0800000000000001E-2</v>
      </c>
      <c r="AR48" s="5">
        <f t="shared" ref="AJ48:AV68" ca="1" si="14">INDIRECT($A$1&amp;"!"&amp;ADDRESS(ROW(),COLUMN()))</f>
        <v>3.8999999999999998E-3</v>
      </c>
      <c r="AS48" s="5">
        <f t="shared" ca="1" si="14"/>
        <v>1.8E-3</v>
      </c>
      <c r="AT48" s="5">
        <f t="shared" ca="1" si="14"/>
        <v>4.02E-2</v>
      </c>
      <c r="AU48" s="5">
        <f t="shared" ca="1" si="14"/>
        <v>0.33589999999999998</v>
      </c>
      <c r="AV48" s="5">
        <f t="shared" ca="1" si="14"/>
        <v>4.1623000000000001</v>
      </c>
      <c r="AX48">
        <v>8</v>
      </c>
      <c r="AY48" t="s">
        <v>2</v>
      </c>
      <c r="AZ48" s="5">
        <f t="shared" ca="1" si="11"/>
        <v>0.76559999999999995</v>
      </c>
      <c r="BA48" s="5">
        <f t="shared" ca="1" si="11"/>
        <v>0.85540000000000005</v>
      </c>
      <c r="BB48" s="5">
        <f t="shared" ca="1" si="11"/>
        <v>0.46550000000000002</v>
      </c>
      <c r="BC48" s="5">
        <f t="shared" ca="1" si="11"/>
        <v>0.13</v>
      </c>
      <c r="BD48" s="5">
        <f t="shared" ca="1" si="11"/>
        <v>4.7199999999999999E-2</v>
      </c>
      <c r="BE48" s="5">
        <f t="shared" ca="1" si="11"/>
        <v>2.23E-2</v>
      </c>
      <c r="BF48" s="5">
        <f t="shared" ca="1" si="11"/>
        <v>1.21E-2</v>
      </c>
      <c r="BG48" s="5">
        <f t="shared" ca="1" si="11"/>
        <v>5.5999999999999999E-3</v>
      </c>
      <c r="BH48" s="5">
        <f t="shared" ref="AZ48:BL68" ca="1" si="15">INDIRECT($A$1&amp;"!"&amp;ADDRESS(ROW(),COLUMN()))</f>
        <v>2E-3</v>
      </c>
      <c r="BI48" s="5">
        <f t="shared" ca="1" si="15"/>
        <v>5.0000000000000001E-4</v>
      </c>
      <c r="BJ48" s="5">
        <f t="shared" ca="1" si="15"/>
        <v>2.6599999999999999E-2</v>
      </c>
      <c r="BK48" s="5">
        <f t="shared" ca="1" si="15"/>
        <v>0.34949999999999998</v>
      </c>
      <c r="BL48" s="5">
        <f t="shared" ca="1" si="15"/>
        <v>2.6822999999999997</v>
      </c>
    </row>
    <row r="49" spans="1:64" x14ac:dyDescent="0.25">
      <c r="A49">
        <v>2</v>
      </c>
      <c r="B49">
        <v>8</v>
      </c>
      <c r="C49" t="s">
        <v>3</v>
      </c>
      <c r="D49" s="5">
        <f t="shared" ca="1" si="12"/>
        <v>0.71389999999999998</v>
      </c>
      <c r="E49" s="5">
        <f t="shared" ca="1" si="12"/>
        <v>0.62329999999999997</v>
      </c>
      <c r="F49" s="5">
        <f t="shared" ca="1" si="12"/>
        <v>1.1273</v>
      </c>
      <c r="G49" s="5">
        <f t="shared" ca="1" si="12"/>
        <v>0.38040000000000002</v>
      </c>
      <c r="H49" s="5">
        <f t="shared" ca="1" si="12"/>
        <v>9.5100000000000004E-2</v>
      </c>
      <c r="I49" s="5">
        <f t="shared" ca="1" si="12"/>
        <v>4.1099999999999998E-2</v>
      </c>
      <c r="J49" s="5">
        <f t="shared" ca="1" si="12"/>
        <v>2.23E-2</v>
      </c>
      <c r="K49" s="5">
        <f t="shared" ca="1" si="12"/>
        <v>1.04E-2</v>
      </c>
      <c r="L49" s="5">
        <f t="shared" ca="1" si="12"/>
        <v>3.0999999999999999E-3</v>
      </c>
      <c r="M49" s="5">
        <f t="shared" ca="1" si="12"/>
        <v>1.12E-2</v>
      </c>
      <c r="N49" s="5">
        <f t="shared" ca="1" si="12"/>
        <v>0.12670000000000001</v>
      </c>
      <c r="O49" s="5">
        <f t="shared" ca="1" si="12"/>
        <v>0.65159999999999996</v>
      </c>
      <c r="P49" s="5">
        <f t="shared" ca="1" si="12"/>
        <v>3.8064</v>
      </c>
      <c r="R49">
        <v>8</v>
      </c>
      <c r="S49" t="s">
        <v>3</v>
      </c>
      <c r="T49" s="5">
        <f t="shared" ca="1" si="13"/>
        <v>1.3010999999999999</v>
      </c>
      <c r="U49" s="5">
        <f t="shared" ca="1" si="13"/>
        <v>1.6115999999999999</v>
      </c>
      <c r="V49" s="5">
        <f t="shared" ca="1" si="13"/>
        <v>0.67720000000000002</v>
      </c>
      <c r="W49" s="5">
        <f t="shared" ca="1" si="13"/>
        <v>0.1739</v>
      </c>
      <c r="X49" s="5">
        <f t="shared" ca="1" si="13"/>
        <v>7.3499999999999996E-2</v>
      </c>
      <c r="Y49" s="5">
        <f t="shared" ca="1" si="13"/>
        <v>3.6499999999999998E-2</v>
      </c>
      <c r="Z49" s="5">
        <f t="shared" ca="1" si="13"/>
        <v>2.0899999999999998E-2</v>
      </c>
      <c r="AA49" s="5">
        <f t="shared" ca="1" si="13"/>
        <v>1.0200000000000001E-2</v>
      </c>
      <c r="AB49" s="5">
        <f t="shared" ca="1" si="13"/>
        <v>3.7000000000000002E-3</v>
      </c>
      <c r="AC49" s="5">
        <f t="shared" ca="1" si="13"/>
        <v>6.3E-3</v>
      </c>
      <c r="AD49" s="5">
        <f t="shared" ca="1" si="13"/>
        <v>0.11840000000000001</v>
      </c>
      <c r="AE49" s="5">
        <f t="shared" ca="1" si="13"/>
        <v>0.60560000000000003</v>
      </c>
      <c r="AF49" s="5">
        <f t="shared" ca="1" si="13"/>
        <v>4.6389000000000005</v>
      </c>
      <c r="AH49">
        <v>8</v>
      </c>
      <c r="AI49" t="s">
        <v>3</v>
      </c>
      <c r="AJ49" s="5">
        <f t="shared" ca="1" si="14"/>
        <v>1.0612999999999999</v>
      </c>
      <c r="AK49" s="5">
        <f t="shared" ca="1" si="14"/>
        <v>0.81820000000000004</v>
      </c>
      <c r="AL49" s="5">
        <f t="shared" ca="1" si="14"/>
        <v>1.7531000000000001</v>
      </c>
      <c r="AM49" s="5">
        <f t="shared" ca="1" si="14"/>
        <v>0.4385</v>
      </c>
      <c r="AN49" s="5">
        <f t="shared" ca="1" si="14"/>
        <v>0.15939999999999999</v>
      </c>
      <c r="AO49" s="5">
        <f t="shared" ca="1" si="14"/>
        <v>7.51E-2</v>
      </c>
      <c r="AP49" s="5">
        <f t="shared" ca="1" si="14"/>
        <v>3.0300000000000001E-2</v>
      </c>
      <c r="AQ49" s="5">
        <f t="shared" ca="1" si="14"/>
        <v>1.4500000000000001E-2</v>
      </c>
      <c r="AR49" s="5">
        <f t="shared" ca="1" si="14"/>
        <v>5.3E-3</v>
      </c>
      <c r="AS49" s="5">
        <f t="shared" ca="1" si="14"/>
        <v>1.8E-3</v>
      </c>
      <c r="AT49" s="5">
        <f t="shared" ca="1" si="14"/>
        <v>5.8900000000000001E-2</v>
      </c>
      <c r="AU49" s="5">
        <f t="shared" ca="1" si="14"/>
        <v>0.27010000000000001</v>
      </c>
      <c r="AV49" s="5">
        <f t="shared" ca="1" si="14"/>
        <v>4.6865000000000014</v>
      </c>
      <c r="AX49">
        <v>8</v>
      </c>
      <c r="AY49" t="s">
        <v>3</v>
      </c>
      <c r="AZ49" s="5">
        <f t="shared" ca="1" si="15"/>
        <v>0.6986</v>
      </c>
      <c r="BA49" s="5">
        <f t="shared" ca="1" si="15"/>
        <v>0.42849999999999999</v>
      </c>
      <c r="BB49" s="5">
        <f t="shared" ca="1" si="15"/>
        <v>0.26650000000000001</v>
      </c>
      <c r="BC49" s="5">
        <f t="shared" ca="1" si="15"/>
        <v>8.09E-2</v>
      </c>
      <c r="BD49" s="5">
        <f t="shared" ca="1" si="15"/>
        <v>3.8199999999999998E-2</v>
      </c>
      <c r="BE49" s="5">
        <f t="shared" ca="1" si="15"/>
        <v>1.54E-2</v>
      </c>
      <c r="BF49" s="5">
        <f t="shared" ca="1" si="15"/>
        <v>7.6E-3</v>
      </c>
      <c r="BG49" s="5">
        <f t="shared" ca="1" si="15"/>
        <v>2.8999999999999998E-3</v>
      </c>
      <c r="BH49" s="5">
        <f t="shared" ca="1" si="15"/>
        <v>6.9999999999999999E-4</v>
      </c>
      <c r="BI49" s="5">
        <f t="shared" ca="1" si="15"/>
        <v>2.0000000000000001E-4</v>
      </c>
      <c r="BJ49" s="5">
        <f t="shared" ca="1" si="15"/>
        <v>2.5499999999999998E-2</v>
      </c>
      <c r="BK49" s="5">
        <f t="shared" ca="1" si="15"/>
        <v>0.2283</v>
      </c>
      <c r="BL49" s="5">
        <f t="shared" ca="1" si="15"/>
        <v>1.7932999999999999</v>
      </c>
    </row>
    <row r="50" spans="1:64" x14ac:dyDescent="0.25">
      <c r="A50">
        <v>3</v>
      </c>
      <c r="B50">
        <v>8</v>
      </c>
      <c r="C50" t="s">
        <v>4</v>
      </c>
      <c r="D50" s="5">
        <f t="shared" ca="1" si="12"/>
        <v>0.78339999999999999</v>
      </c>
      <c r="E50" s="5">
        <f t="shared" ca="1" si="12"/>
        <v>1.1277999999999999</v>
      </c>
      <c r="F50" s="5">
        <f t="shared" ca="1" si="12"/>
        <v>0.54959999999999998</v>
      </c>
      <c r="G50" s="5">
        <f t="shared" ca="1" si="12"/>
        <v>0.2051</v>
      </c>
      <c r="H50" s="5">
        <f t="shared" ca="1" si="12"/>
        <v>6.4500000000000002E-2</v>
      </c>
      <c r="I50" s="5">
        <f t="shared" ca="1" si="12"/>
        <v>2.81E-2</v>
      </c>
      <c r="J50" s="5">
        <f t="shared" ca="1" si="12"/>
        <v>1.49E-2</v>
      </c>
      <c r="K50" s="5">
        <f t="shared" ca="1" si="12"/>
        <v>6.4999999999999997E-3</v>
      </c>
      <c r="L50" s="5">
        <f t="shared" ca="1" si="12"/>
        <v>1.6999999999999999E-3</v>
      </c>
      <c r="M50" s="5">
        <f t="shared" ca="1" si="12"/>
        <v>1.8700000000000001E-2</v>
      </c>
      <c r="N50" s="5">
        <f t="shared" ca="1" si="12"/>
        <v>6.0100000000000001E-2</v>
      </c>
      <c r="O50" s="5">
        <f t="shared" ca="1" si="12"/>
        <v>0.84089999999999998</v>
      </c>
      <c r="P50" s="5">
        <f t="shared" ca="1" si="12"/>
        <v>3.7012999999999989</v>
      </c>
      <c r="R50">
        <v>8</v>
      </c>
      <c r="S50" t="s">
        <v>4</v>
      </c>
      <c r="T50" s="5">
        <f t="shared" ca="1" si="13"/>
        <v>1.7634000000000001</v>
      </c>
      <c r="U50" s="5">
        <f t="shared" ca="1" si="13"/>
        <v>1.2085999999999999</v>
      </c>
      <c r="V50" s="5">
        <f t="shared" ca="1" si="13"/>
        <v>0.6331</v>
      </c>
      <c r="W50" s="5">
        <f t="shared" ca="1" si="13"/>
        <v>0.16089999999999999</v>
      </c>
      <c r="X50" s="5">
        <f t="shared" ca="1" si="13"/>
        <v>6.6799999999999998E-2</v>
      </c>
      <c r="Y50" s="5">
        <f t="shared" ca="1" si="13"/>
        <v>3.2800000000000003E-2</v>
      </c>
      <c r="Z50" s="5">
        <f t="shared" ca="1" si="13"/>
        <v>1.8800000000000001E-2</v>
      </c>
      <c r="AA50" s="5">
        <f t="shared" ca="1" si="13"/>
        <v>8.9999999999999993E-3</v>
      </c>
      <c r="AB50" s="5">
        <f t="shared" ca="1" si="13"/>
        <v>2.8999999999999998E-3</v>
      </c>
      <c r="AC50" s="5">
        <f t="shared" ca="1" si="13"/>
        <v>5.9999999999999995E-4</v>
      </c>
      <c r="AD50" s="5">
        <f t="shared" ca="1" si="13"/>
        <v>0.20200000000000001</v>
      </c>
      <c r="AE50" s="5">
        <f t="shared" ca="1" si="13"/>
        <v>0.65910000000000002</v>
      </c>
      <c r="AF50" s="5">
        <f t="shared" ca="1" si="13"/>
        <v>4.7580000000000009</v>
      </c>
      <c r="AH50">
        <v>8</v>
      </c>
      <c r="AI50" t="s">
        <v>4</v>
      </c>
      <c r="AJ50" s="5">
        <f t="shared" ca="1" si="14"/>
        <v>0.95850000000000002</v>
      </c>
      <c r="AK50" s="5">
        <f t="shared" ca="1" si="14"/>
        <v>0.88390000000000002</v>
      </c>
      <c r="AL50" s="5">
        <f t="shared" ca="1" si="14"/>
        <v>0.39989999999999998</v>
      </c>
      <c r="AM50" s="5">
        <f t="shared" ca="1" si="14"/>
        <v>0.1038</v>
      </c>
      <c r="AN50" s="5">
        <f t="shared" ca="1" si="14"/>
        <v>4.1700000000000001E-2</v>
      </c>
      <c r="AO50" s="5">
        <f t="shared" ca="1" si="14"/>
        <v>1.95E-2</v>
      </c>
      <c r="AP50" s="5">
        <f t="shared" ca="1" si="14"/>
        <v>1.0699999999999999E-2</v>
      </c>
      <c r="AQ50" s="5">
        <f t="shared" ca="1" si="14"/>
        <v>5.0000000000000001E-3</v>
      </c>
      <c r="AR50" s="5">
        <f t="shared" ca="1" si="14"/>
        <v>1.1999999999999999E-3</v>
      </c>
      <c r="AS50" s="5">
        <f t="shared" ca="1" si="14"/>
        <v>2.53E-2</v>
      </c>
      <c r="AT50" s="5">
        <f t="shared" ca="1" si="14"/>
        <v>0.1847</v>
      </c>
      <c r="AU50" s="5">
        <f t="shared" ca="1" si="14"/>
        <v>0.51549999999999996</v>
      </c>
      <c r="AV50" s="5">
        <f t="shared" ca="1" si="14"/>
        <v>3.1496999999999997</v>
      </c>
      <c r="AX50">
        <v>8</v>
      </c>
      <c r="AY50" t="s">
        <v>4</v>
      </c>
      <c r="AZ50" s="5">
        <f t="shared" ca="1" si="15"/>
        <v>1.1032999999999999</v>
      </c>
      <c r="BA50" s="5">
        <f t="shared" ca="1" si="15"/>
        <v>0.95289999999999997</v>
      </c>
      <c r="BB50" s="5">
        <f t="shared" ca="1" si="15"/>
        <v>0.39219999999999999</v>
      </c>
      <c r="BC50" s="5">
        <f t="shared" ca="1" si="15"/>
        <v>0.2051</v>
      </c>
      <c r="BD50" s="5">
        <f t="shared" ca="1" si="15"/>
        <v>5.9200000000000003E-2</v>
      </c>
      <c r="BE50" s="5">
        <f t="shared" ca="1" si="15"/>
        <v>2.53E-2</v>
      </c>
      <c r="BF50" s="5">
        <f t="shared" ca="1" si="15"/>
        <v>1.35E-2</v>
      </c>
      <c r="BG50" s="5">
        <f t="shared" ca="1" si="15"/>
        <v>6.1000000000000004E-3</v>
      </c>
      <c r="BH50" s="5">
        <f t="shared" ca="1" si="15"/>
        <v>1.8E-3</v>
      </c>
      <c r="BI50" s="5">
        <f t="shared" ca="1" si="15"/>
        <v>5.9999999999999995E-4</v>
      </c>
      <c r="BJ50" s="5">
        <f t="shared" ca="1" si="15"/>
        <v>4.7000000000000002E-3</v>
      </c>
      <c r="BK50" s="5">
        <f t="shared" ca="1" si="15"/>
        <v>0.40060000000000001</v>
      </c>
      <c r="BL50" s="5">
        <f t="shared" ca="1" si="15"/>
        <v>3.1652999999999998</v>
      </c>
    </row>
    <row r="51" spans="1:64" x14ac:dyDescent="0.25">
      <c r="A51">
        <v>4</v>
      </c>
      <c r="B51">
        <v>8</v>
      </c>
      <c r="C51" t="s">
        <v>5</v>
      </c>
      <c r="D51" s="5">
        <f t="shared" ca="1" si="12"/>
        <v>0.81810000000000005</v>
      </c>
      <c r="E51" s="5">
        <f t="shared" ca="1" si="12"/>
        <v>1.7896000000000001</v>
      </c>
      <c r="F51" s="5">
        <f t="shared" ca="1" si="12"/>
        <v>0.77780000000000005</v>
      </c>
      <c r="G51" s="5">
        <f t="shared" ca="1" si="12"/>
        <v>0.31840000000000002</v>
      </c>
      <c r="H51" s="5">
        <f t="shared" ca="1" si="12"/>
        <v>9.0499999999999997E-2</v>
      </c>
      <c r="I51" s="5">
        <f t="shared" ca="1" si="12"/>
        <v>3.8899999999999997E-2</v>
      </c>
      <c r="J51" s="5">
        <f t="shared" ca="1" si="12"/>
        <v>2.1399999999999999E-2</v>
      </c>
      <c r="K51" s="5">
        <f t="shared" ca="1" si="12"/>
        <v>1.04E-2</v>
      </c>
      <c r="L51" s="5">
        <f t="shared" ca="1" si="12"/>
        <v>3.3E-3</v>
      </c>
      <c r="M51" s="5">
        <f t="shared" ca="1" si="12"/>
        <v>8.0000000000000004E-4</v>
      </c>
      <c r="N51" s="5">
        <f t="shared" ca="1" si="12"/>
        <v>8.3999999999999995E-3</v>
      </c>
      <c r="O51" s="5">
        <f t="shared" ca="1" si="12"/>
        <v>0.51919999999999999</v>
      </c>
      <c r="P51" s="5">
        <f t="shared" ca="1" si="12"/>
        <v>4.3967999999999998</v>
      </c>
      <c r="R51">
        <v>8</v>
      </c>
      <c r="S51" t="s">
        <v>5</v>
      </c>
      <c r="T51" s="5">
        <f t="shared" ca="1" si="13"/>
        <v>1.1954</v>
      </c>
      <c r="U51" s="5">
        <f t="shared" ca="1" si="13"/>
        <v>1.0157</v>
      </c>
      <c r="V51" s="5">
        <f t="shared" ca="1" si="13"/>
        <v>0.63260000000000005</v>
      </c>
      <c r="W51" s="5">
        <f t="shared" ca="1" si="13"/>
        <v>0.14230000000000001</v>
      </c>
      <c r="X51" s="5">
        <f t="shared" ca="1" si="13"/>
        <v>5.6399999999999999E-2</v>
      </c>
      <c r="Y51" s="5">
        <f t="shared" ca="1" si="13"/>
        <v>2.69E-2</v>
      </c>
      <c r="Z51" s="5">
        <f t="shared" ca="1" si="13"/>
        <v>1.47E-2</v>
      </c>
      <c r="AA51" s="5">
        <f t="shared" ca="1" si="13"/>
        <v>6.7999999999999996E-3</v>
      </c>
      <c r="AB51" s="5">
        <f t="shared" ca="1" si="13"/>
        <v>2.3E-3</v>
      </c>
      <c r="AC51" s="5">
        <f t="shared" ca="1" si="13"/>
        <v>8.9999999999999998E-4</v>
      </c>
      <c r="AD51" s="5">
        <f t="shared" ca="1" si="13"/>
        <v>9.1499999999999998E-2</v>
      </c>
      <c r="AE51" s="5">
        <f t="shared" ca="1" si="13"/>
        <v>0.78239999999999998</v>
      </c>
      <c r="AF51" s="5">
        <f t="shared" ca="1" si="13"/>
        <v>3.9679000000000002</v>
      </c>
      <c r="AH51">
        <v>8</v>
      </c>
      <c r="AI51" t="s">
        <v>5</v>
      </c>
      <c r="AJ51" s="5">
        <f t="shared" ca="1" si="14"/>
        <v>0.52559999999999996</v>
      </c>
      <c r="AK51" s="5">
        <f t="shared" ca="1" si="14"/>
        <v>1.0166999999999999</v>
      </c>
      <c r="AL51" s="5">
        <f t="shared" ca="1" si="14"/>
        <v>0.97209999999999996</v>
      </c>
      <c r="AM51" s="5">
        <f t="shared" ca="1" si="14"/>
        <v>0.25530000000000003</v>
      </c>
      <c r="AN51" s="5">
        <f t="shared" ca="1" si="14"/>
        <v>0.1106</v>
      </c>
      <c r="AO51" s="5">
        <f t="shared" ca="1" si="14"/>
        <v>3.7100000000000001E-2</v>
      </c>
      <c r="AP51" s="5">
        <f t="shared" ca="1" si="14"/>
        <v>1.9400000000000001E-2</v>
      </c>
      <c r="AQ51" s="5">
        <f t="shared" ca="1" si="14"/>
        <v>9.7000000000000003E-3</v>
      </c>
      <c r="AR51" s="5">
        <f t="shared" ca="1" si="14"/>
        <v>4.1000000000000003E-3</v>
      </c>
      <c r="AS51" s="5">
        <f t="shared" ca="1" si="14"/>
        <v>1.5E-3</v>
      </c>
      <c r="AT51" s="5">
        <f t="shared" ca="1" si="14"/>
        <v>1.55E-2</v>
      </c>
      <c r="AU51" s="5">
        <f t="shared" ca="1" si="14"/>
        <v>0.14749999999999999</v>
      </c>
      <c r="AV51" s="5">
        <f t="shared" ca="1" si="14"/>
        <v>3.1151000000000004</v>
      </c>
      <c r="AX51">
        <v>8</v>
      </c>
      <c r="AY51" t="s">
        <v>5</v>
      </c>
      <c r="AZ51" s="5">
        <f t="shared" ca="1" si="15"/>
        <v>0.52200000000000002</v>
      </c>
      <c r="BA51" s="5">
        <f t="shared" ca="1" si="15"/>
        <v>0.57899999999999996</v>
      </c>
      <c r="BB51" s="5">
        <f t="shared" ca="1" si="15"/>
        <v>0.41020000000000001</v>
      </c>
      <c r="BC51" s="5">
        <f t="shared" ca="1" si="15"/>
        <v>0.1847</v>
      </c>
      <c r="BD51" s="5">
        <f t="shared" ca="1" si="15"/>
        <v>5.6099999999999997E-2</v>
      </c>
      <c r="BE51" s="5">
        <f t="shared" ca="1" si="15"/>
        <v>2.3099999999999999E-2</v>
      </c>
      <c r="BF51" s="5">
        <f t="shared" ca="1" si="15"/>
        <v>1.17E-2</v>
      </c>
      <c r="BG51" s="5">
        <f t="shared" ca="1" si="15"/>
        <v>5.1000000000000004E-3</v>
      </c>
      <c r="BH51" s="5">
        <f t="shared" ca="1" si="15"/>
        <v>1.1999999999999999E-3</v>
      </c>
      <c r="BI51" s="5">
        <f t="shared" ca="1" si="15"/>
        <v>4.0000000000000002E-4</v>
      </c>
      <c r="BJ51" s="5">
        <f t="shared" ca="1" si="15"/>
        <v>0.24829999999999999</v>
      </c>
      <c r="BK51" s="5">
        <f t="shared" ca="1" si="15"/>
        <v>0.77659999999999996</v>
      </c>
      <c r="BL51" s="5">
        <f t="shared" ca="1" si="15"/>
        <v>2.8184000000000005</v>
      </c>
    </row>
    <row r="52" spans="1:64" x14ac:dyDescent="0.25">
      <c r="A52">
        <v>5</v>
      </c>
      <c r="B52">
        <v>8</v>
      </c>
      <c r="C52" t="s">
        <v>6</v>
      </c>
      <c r="D52" s="5">
        <f t="shared" ca="1" si="12"/>
        <v>0.8075</v>
      </c>
      <c r="E52" s="5">
        <f t="shared" ca="1" si="12"/>
        <v>0.43020000000000003</v>
      </c>
      <c r="F52" s="5">
        <f t="shared" ca="1" si="12"/>
        <v>0.62780000000000002</v>
      </c>
      <c r="G52" s="5">
        <f t="shared" ca="1" si="12"/>
        <v>0.2838</v>
      </c>
      <c r="H52" s="5">
        <f t="shared" ca="1" si="12"/>
        <v>6.5799999999999997E-2</v>
      </c>
      <c r="I52" s="5">
        <f t="shared" ca="1" si="12"/>
        <v>2.6599999999999999E-2</v>
      </c>
      <c r="J52" s="5">
        <f t="shared" ca="1" si="12"/>
        <v>1.3599999999999999E-2</v>
      </c>
      <c r="K52" s="5">
        <f t="shared" ca="1" si="12"/>
        <v>5.7999999999999996E-3</v>
      </c>
      <c r="L52" s="5">
        <f t="shared" ca="1" si="12"/>
        <v>1.4E-3</v>
      </c>
      <c r="M52" s="5">
        <f t="shared" ca="1" si="12"/>
        <v>1E-4</v>
      </c>
      <c r="N52" s="5">
        <f t="shared" ca="1" si="12"/>
        <v>8.9999999999999998E-4</v>
      </c>
      <c r="O52" s="5">
        <f t="shared" ca="1" si="12"/>
        <v>0.35370000000000001</v>
      </c>
      <c r="P52" s="5">
        <f t="shared" ca="1" si="12"/>
        <v>2.6171999999999995</v>
      </c>
      <c r="R52">
        <v>8</v>
      </c>
      <c r="S52" t="s">
        <v>6</v>
      </c>
      <c r="T52" s="5">
        <f t="shared" ca="1" si="13"/>
        <v>1.2217</v>
      </c>
      <c r="U52" s="5">
        <f t="shared" ca="1" si="13"/>
        <v>1.5226999999999999</v>
      </c>
      <c r="V52" s="5">
        <f t="shared" ca="1" si="13"/>
        <v>0.74299999999999999</v>
      </c>
      <c r="W52" s="5">
        <f t="shared" ca="1" si="13"/>
        <v>0.25829999999999997</v>
      </c>
      <c r="X52" s="5">
        <f t="shared" ca="1" si="13"/>
        <v>8.6599999999999996E-2</v>
      </c>
      <c r="Y52" s="5">
        <f t="shared" ca="1" si="13"/>
        <v>3.7999999999999999E-2</v>
      </c>
      <c r="Z52" s="5">
        <f t="shared" ca="1" si="13"/>
        <v>2.1299999999999999E-2</v>
      </c>
      <c r="AA52" s="5">
        <f t="shared" ca="1" si="13"/>
        <v>9.7999999999999997E-3</v>
      </c>
      <c r="AB52" s="5">
        <f t="shared" ca="1" si="13"/>
        <v>3.2000000000000002E-3</v>
      </c>
      <c r="AC52" s="5">
        <f t="shared" ca="1" si="13"/>
        <v>5.0000000000000001E-4</v>
      </c>
      <c r="AD52" s="5">
        <f t="shared" ca="1" si="13"/>
        <v>1.4E-2</v>
      </c>
      <c r="AE52" s="5">
        <f t="shared" ca="1" si="13"/>
        <v>0.4269</v>
      </c>
      <c r="AF52" s="5">
        <f t="shared" ca="1" si="13"/>
        <v>4.3459999999999992</v>
      </c>
      <c r="AH52">
        <v>8</v>
      </c>
      <c r="AI52" t="s">
        <v>6</v>
      </c>
      <c r="AJ52" s="5">
        <f t="shared" ca="1" si="14"/>
        <v>0.82830000000000004</v>
      </c>
      <c r="AK52" s="5">
        <f t="shared" ca="1" si="14"/>
        <v>1.3524</v>
      </c>
      <c r="AL52" s="5">
        <f t="shared" ca="1" si="14"/>
        <v>1.3371999999999999</v>
      </c>
      <c r="AM52" s="5">
        <f t="shared" ca="1" si="14"/>
        <v>0.27600000000000002</v>
      </c>
      <c r="AN52" s="5">
        <f t="shared" ca="1" si="14"/>
        <v>9.2299999999999993E-2</v>
      </c>
      <c r="AO52" s="5">
        <f t="shared" ca="1" si="14"/>
        <v>4.3099999999999999E-2</v>
      </c>
      <c r="AP52" s="5">
        <f t="shared" ca="1" si="14"/>
        <v>2.29E-2</v>
      </c>
      <c r="AQ52" s="5">
        <f t="shared" ca="1" si="14"/>
        <v>1.0999999999999999E-2</v>
      </c>
      <c r="AR52" s="5">
        <f t="shared" ca="1" si="14"/>
        <v>3.8999999999999998E-3</v>
      </c>
      <c r="AS52" s="5">
        <f t="shared" ca="1" si="14"/>
        <v>8.9999999999999998E-4</v>
      </c>
      <c r="AT52" s="5">
        <f t="shared" ca="1" si="14"/>
        <v>9.4000000000000004E-3</v>
      </c>
      <c r="AU52" s="5">
        <f t="shared" ca="1" si="14"/>
        <v>0.25769999999999998</v>
      </c>
      <c r="AV52" s="5">
        <f t="shared" ca="1" si="14"/>
        <v>4.2350999999999992</v>
      </c>
      <c r="AX52">
        <v>8</v>
      </c>
      <c r="AY52" t="s">
        <v>6</v>
      </c>
      <c r="AZ52" s="5">
        <f t="shared" ca="1" si="15"/>
        <v>0.54069999999999996</v>
      </c>
      <c r="BA52" s="5">
        <f t="shared" ca="1" si="15"/>
        <v>1.0094000000000001</v>
      </c>
      <c r="BB52" s="5">
        <f t="shared" ca="1" si="15"/>
        <v>0.49120000000000003</v>
      </c>
      <c r="BC52" s="5">
        <f t="shared" ca="1" si="15"/>
        <v>0.1235</v>
      </c>
      <c r="BD52" s="5">
        <f t="shared" ca="1" si="15"/>
        <v>5.3900000000000003E-2</v>
      </c>
      <c r="BE52" s="5">
        <f t="shared" ca="1" si="15"/>
        <v>2.4400000000000002E-2</v>
      </c>
      <c r="BF52" s="5">
        <f t="shared" ca="1" si="15"/>
        <v>1.32E-2</v>
      </c>
      <c r="BG52" s="5">
        <f t="shared" ca="1" si="15"/>
        <v>5.8999999999999999E-3</v>
      </c>
      <c r="BH52" s="5">
        <f t="shared" ca="1" si="15"/>
        <v>1.6000000000000001E-3</v>
      </c>
      <c r="BI52" s="5">
        <f t="shared" ca="1" si="15"/>
        <v>2.0000000000000001E-4</v>
      </c>
      <c r="BJ52" s="5">
        <f t="shared" ca="1" si="15"/>
        <v>1.0699999999999999E-2</v>
      </c>
      <c r="BK52" s="5">
        <f t="shared" ca="1" si="15"/>
        <v>0.53300000000000003</v>
      </c>
      <c r="BL52" s="5">
        <f t="shared" ca="1" si="15"/>
        <v>2.8076999999999996</v>
      </c>
    </row>
    <row r="53" spans="1:64" x14ac:dyDescent="0.25">
      <c r="A53">
        <v>1</v>
      </c>
      <c r="B53">
        <v>9</v>
      </c>
      <c r="C53" t="s">
        <v>2</v>
      </c>
      <c r="D53" s="5">
        <f t="shared" ca="1" si="12"/>
        <v>0.75249999999999995</v>
      </c>
      <c r="E53" s="5">
        <f t="shared" ca="1" si="12"/>
        <v>1.0985</v>
      </c>
      <c r="F53" s="5">
        <f t="shared" ca="1" si="12"/>
        <v>1.1019000000000001</v>
      </c>
      <c r="G53" s="5">
        <f t="shared" ca="1" si="12"/>
        <v>0.1633</v>
      </c>
      <c r="H53" s="5">
        <f t="shared" ca="1" si="12"/>
        <v>5.57E-2</v>
      </c>
      <c r="I53" s="5">
        <f t="shared" ca="1" si="12"/>
        <v>2.6499999999999999E-2</v>
      </c>
      <c r="J53" s="5">
        <f t="shared" ca="1" si="12"/>
        <v>1.5900000000000001E-2</v>
      </c>
      <c r="K53" s="5">
        <f t="shared" ca="1" si="12"/>
        <v>9.7999999999999997E-3</v>
      </c>
      <c r="L53" s="5">
        <f t="shared" ca="1" si="12"/>
        <v>5.5999999999999999E-3</v>
      </c>
      <c r="M53" s="5">
        <f t="shared" ca="1" si="12"/>
        <v>3.3300000000000003E-2</v>
      </c>
      <c r="N53" s="5">
        <f t="shared" ca="1" si="12"/>
        <v>9.9000000000000005E-2</v>
      </c>
      <c r="O53" s="5">
        <f t="shared" ca="1" si="12"/>
        <v>0.63470000000000004</v>
      </c>
      <c r="P53" s="5">
        <f t="shared" ca="1" si="12"/>
        <v>3.9966999999999997</v>
      </c>
      <c r="R53">
        <v>9</v>
      </c>
      <c r="S53" t="s">
        <v>2</v>
      </c>
      <c r="T53" s="5">
        <f t="shared" ca="1" si="13"/>
        <v>0.7823</v>
      </c>
      <c r="U53" s="5">
        <f t="shared" ca="1" si="13"/>
        <v>1.4372</v>
      </c>
      <c r="V53" s="5">
        <f t="shared" ca="1" si="13"/>
        <v>0.82189999999999996</v>
      </c>
      <c r="W53" s="5">
        <f t="shared" ca="1" si="13"/>
        <v>0.15010000000000001</v>
      </c>
      <c r="X53" s="5">
        <f t="shared" ca="1" si="13"/>
        <v>4.9399999999999999E-2</v>
      </c>
      <c r="Y53" s="5">
        <f t="shared" ca="1" si="13"/>
        <v>2.23E-2</v>
      </c>
      <c r="Z53" s="5">
        <f t="shared" ca="1" si="13"/>
        <v>1.24E-2</v>
      </c>
      <c r="AA53" s="5">
        <f t="shared" ca="1" si="13"/>
        <v>7.0000000000000001E-3</v>
      </c>
      <c r="AB53" s="5">
        <f t="shared" ca="1" si="13"/>
        <v>3.7000000000000002E-3</v>
      </c>
      <c r="AC53" s="5">
        <f t="shared" ca="1" si="13"/>
        <v>6.7999999999999996E-3</v>
      </c>
      <c r="AD53" s="5">
        <f t="shared" ca="1" si="13"/>
        <v>0.13489999999999999</v>
      </c>
      <c r="AE53" s="5">
        <f t="shared" ca="1" si="13"/>
        <v>0.86750000000000005</v>
      </c>
      <c r="AF53" s="5">
        <f t="shared" ca="1" si="13"/>
        <v>4.2954999999999997</v>
      </c>
      <c r="AH53">
        <v>9</v>
      </c>
      <c r="AI53" t="s">
        <v>2</v>
      </c>
      <c r="AJ53" s="5">
        <f t="shared" ca="1" si="14"/>
        <v>1.8523000000000001</v>
      </c>
      <c r="AK53" s="5">
        <f t="shared" ca="1" si="14"/>
        <v>1.4294</v>
      </c>
      <c r="AL53" s="5">
        <f t="shared" ca="1" si="14"/>
        <v>1.0137</v>
      </c>
      <c r="AM53" s="5">
        <f t="shared" ca="1" si="14"/>
        <v>0.29659999999999997</v>
      </c>
      <c r="AN53" s="5">
        <f t="shared" ca="1" si="14"/>
        <v>6.9400000000000003E-2</v>
      </c>
      <c r="AO53" s="5">
        <f t="shared" ca="1" si="14"/>
        <v>3.04E-2</v>
      </c>
      <c r="AP53" s="5">
        <f t="shared" ca="1" si="14"/>
        <v>1.8200000000000001E-2</v>
      </c>
      <c r="AQ53" s="5">
        <f t="shared" ca="1" si="14"/>
        <v>1.0500000000000001E-2</v>
      </c>
      <c r="AR53" s="5">
        <f t="shared" ca="1" si="14"/>
        <v>5.5999999999999999E-3</v>
      </c>
      <c r="AS53" s="5">
        <f t="shared" ca="1" si="14"/>
        <v>1.6799999999999999E-2</v>
      </c>
      <c r="AT53" s="5">
        <f t="shared" ca="1" si="14"/>
        <v>8.6199999999999999E-2</v>
      </c>
      <c r="AU53" s="5">
        <f t="shared" ca="1" si="14"/>
        <v>0.6421</v>
      </c>
      <c r="AV53" s="5">
        <f t="shared" ca="1" si="14"/>
        <v>5.4712000000000005</v>
      </c>
      <c r="AX53">
        <v>9</v>
      </c>
      <c r="AY53" t="s">
        <v>2</v>
      </c>
      <c r="AZ53" s="5">
        <f t="shared" ca="1" si="15"/>
        <v>1.1469</v>
      </c>
      <c r="BA53" s="5">
        <f t="shared" ca="1" si="15"/>
        <v>1.0265</v>
      </c>
      <c r="BB53" s="5">
        <f t="shared" ca="1" si="15"/>
        <v>0.76580000000000004</v>
      </c>
      <c r="BC53" s="5">
        <f t="shared" ca="1" si="15"/>
        <v>0.14410000000000001</v>
      </c>
      <c r="BD53" s="5">
        <f t="shared" ca="1" si="15"/>
        <v>4.1799999999999997E-2</v>
      </c>
      <c r="BE53" s="5">
        <f t="shared" ca="1" si="15"/>
        <v>1.89E-2</v>
      </c>
      <c r="BF53" s="5">
        <f t="shared" ca="1" si="15"/>
        <v>1.03E-2</v>
      </c>
      <c r="BG53" s="5">
        <f t="shared" ca="1" si="15"/>
        <v>5.4000000000000003E-3</v>
      </c>
      <c r="BH53" s="5">
        <f t="shared" ca="1" si="15"/>
        <v>2.5999999999999999E-3</v>
      </c>
      <c r="BI53" s="5">
        <f t="shared" ca="1" si="15"/>
        <v>8.0000000000000004E-4</v>
      </c>
      <c r="BJ53" s="5">
        <f t="shared" ca="1" si="15"/>
        <v>4.4900000000000002E-2</v>
      </c>
      <c r="BK53" s="5">
        <f t="shared" ca="1" si="15"/>
        <v>0.43669999999999998</v>
      </c>
      <c r="BL53" s="5">
        <f t="shared" ca="1" si="15"/>
        <v>3.6446999999999998</v>
      </c>
    </row>
    <row r="54" spans="1:64" x14ac:dyDescent="0.25">
      <c r="A54">
        <v>2</v>
      </c>
      <c r="B54">
        <v>9</v>
      </c>
      <c r="C54" t="s">
        <v>3</v>
      </c>
      <c r="D54" s="5">
        <f t="shared" ca="1" si="12"/>
        <v>0.99919999999999998</v>
      </c>
      <c r="E54" s="5">
        <f t="shared" ca="1" si="12"/>
        <v>1.3066</v>
      </c>
      <c r="F54" s="5">
        <f t="shared" ca="1" si="12"/>
        <v>1.5546</v>
      </c>
      <c r="G54" s="5">
        <f t="shared" ca="1" si="12"/>
        <v>0.32929999999999998</v>
      </c>
      <c r="H54" s="5">
        <f t="shared" ca="1" si="12"/>
        <v>8.0100000000000005E-2</v>
      </c>
      <c r="I54" s="5">
        <f t="shared" ca="1" si="12"/>
        <v>3.56E-2</v>
      </c>
      <c r="J54" s="5">
        <f t="shared" ca="1" si="12"/>
        <v>2.0899999999999998E-2</v>
      </c>
      <c r="K54" s="5">
        <f t="shared" ca="1" si="12"/>
        <v>1.18E-2</v>
      </c>
      <c r="L54" s="5">
        <f t="shared" ca="1" si="12"/>
        <v>6.1000000000000004E-3</v>
      </c>
      <c r="M54" s="5">
        <f t="shared" ca="1" si="12"/>
        <v>8.9999999999999993E-3</v>
      </c>
      <c r="N54" s="5">
        <f t="shared" ca="1" si="12"/>
        <v>0.13619999999999999</v>
      </c>
      <c r="O54" s="5">
        <f t="shared" ca="1" si="12"/>
        <v>0.90539999999999998</v>
      </c>
      <c r="P54" s="5">
        <f t="shared" ca="1" si="12"/>
        <v>5.3948</v>
      </c>
      <c r="R54">
        <v>9</v>
      </c>
      <c r="S54" t="s">
        <v>3</v>
      </c>
      <c r="T54" s="5">
        <f t="shared" ca="1" si="13"/>
        <v>2.4937</v>
      </c>
      <c r="U54" s="5">
        <f t="shared" ca="1" si="13"/>
        <v>2.6044999999999998</v>
      </c>
      <c r="V54" s="5">
        <f t="shared" ca="1" si="13"/>
        <v>0.96409999999999996</v>
      </c>
      <c r="W54" s="5">
        <f t="shared" ca="1" si="13"/>
        <v>0.1726</v>
      </c>
      <c r="X54" s="5">
        <f t="shared" ca="1" si="13"/>
        <v>6.3899999999999998E-2</v>
      </c>
      <c r="Y54" s="5">
        <f t="shared" ca="1" si="13"/>
        <v>3.1E-2</v>
      </c>
      <c r="Z54" s="5">
        <f t="shared" ca="1" si="13"/>
        <v>1.8100000000000002E-2</v>
      </c>
      <c r="AA54" s="5">
        <f t="shared" ca="1" si="13"/>
        <v>1.0500000000000001E-2</v>
      </c>
      <c r="AB54" s="5">
        <f t="shared" ca="1" si="13"/>
        <v>6.1999999999999998E-3</v>
      </c>
      <c r="AC54" s="5">
        <f t="shared" ca="1" si="13"/>
        <v>1.6E-2</v>
      </c>
      <c r="AD54" s="5">
        <f t="shared" ca="1" si="13"/>
        <v>0.1172</v>
      </c>
      <c r="AE54" s="5">
        <f t="shared" ca="1" si="13"/>
        <v>0.998</v>
      </c>
      <c r="AF54" s="5">
        <f t="shared" ca="1" si="13"/>
        <v>7.4958000000000009</v>
      </c>
      <c r="AH54">
        <v>9</v>
      </c>
      <c r="AI54" t="s">
        <v>3</v>
      </c>
      <c r="AJ54" s="5">
        <f t="shared" ca="1" si="14"/>
        <v>1.5936999999999999</v>
      </c>
      <c r="AK54" s="5">
        <f t="shared" ca="1" si="14"/>
        <v>0.99050000000000005</v>
      </c>
      <c r="AL54" s="5">
        <f t="shared" ca="1" si="14"/>
        <v>2.1202999999999999</v>
      </c>
      <c r="AM54" s="5">
        <f t="shared" ca="1" si="14"/>
        <v>0.31330000000000002</v>
      </c>
      <c r="AN54" s="5">
        <f t="shared" ca="1" si="14"/>
        <v>0.16669999999999999</v>
      </c>
      <c r="AO54" s="5">
        <f t="shared" ca="1" si="14"/>
        <v>5.9700000000000003E-2</v>
      </c>
      <c r="AP54" s="5">
        <f t="shared" ca="1" si="14"/>
        <v>2.3699999999999999E-2</v>
      </c>
      <c r="AQ54" s="5">
        <f t="shared" ca="1" si="14"/>
        <v>1.2699999999999999E-2</v>
      </c>
      <c r="AR54" s="5">
        <f t="shared" ca="1" si="14"/>
        <v>6.6E-3</v>
      </c>
      <c r="AS54" s="5">
        <f t="shared" ca="1" si="14"/>
        <v>3.3E-3</v>
      </c>
      <c r="AT54" s="5">
        <f t="shared" ca="1" si="14"/>
        <v>0.1</v>
      </c>
      <c r="AU54" s="5">
        <f t="shared" ca="1" si="14"/>
        <v>0.46089999999999998</v>
      </c>
      <c r="AV54" s="5">
        <f t="shared" ca="1" si="14"/>
        <v>5.8513999999999982</v>
      </c>
      <c r="AX54">
        <v>9</v>
      </c>
      <c r="AY54" t="s">
        <v>3</v>
      </c>
      <c r="AZ54" s="5">
        <f t="shared" ca="1" si="15"/>
        <v>1.3704000000000001</v>
      </c>
      <c r="BA54" s="5">
        <f t="shared" ca="1" si="15"/>
        <v>0.7036</v>
      </c>
      <c r="BB54" s="5">
        <f t="shared" ca="1" si="15"/>
        <v>0.34320000000000001</v>
      </c>
      <c r="BC54" s="5">
        <f t="shared" ca="1" si="15"/>
        <v>9.7799999999999998E-2</v>
      </c>
      <c r="BD54" s="5">
        <f t="shared" ca="1" si="15"/>
        <v>3.7600000000000001E-2</v>
      </c>
      <c r="BE54" s="5">
        <f t="shared" ca="1" si="15"/>
        <v>1.8499999999999999E-2</v>
      </c>
      <c r="BF54" s="5">
        <f t="shared" ca="1" si="15"/>
        <v>1.14E-2</v>
      </c>
      <c r="BG54" s="5">
        <f t="shared" ca="1" si="15"/>
        <v>7.0000000000000001E-3</v>
      </c>
      <c r="BH54" s="5">
        <f t="shared" ca="1" si="15"/>
        <v>3.5999999999999999E-3</v>
      </c>
      <c r="BI54" s="5">
        <f t="shared" ca="1" si="15"/>
        <v>2.8999999999999998E-3</v>
      </c>
      <c r="BJ54" s="5">
        <f t="shared" ca="1" si="15"/>
        <v>0.1057</v>
      </c>
      <c r="BK54" s="5">
        <f t="shared" ca="1" si="15"/>
        <v>0.68369999999999997</v>
      </c>
      <c r="BL54" s="5">
        <f t="shared" ca="1" si="15"/>
        <v>3.3853999999999997</v>
      </c>
    </row>
    <row r="55" spans="1:64" x14ac:dyDescent="0.25">
      <c r="A55">
        <v>3</v>
      </c>
      <c r="B55">
        <v>9</v>
      </c>
      <c r="C55" t="s">
        <v>4</v>
      </c>
      <c r="D55" s="5">
        <f t="shared" ca="1" si="12"/>
        <v>0.90959999999999996</v>
      </c>
      <c r="E55" s="5">
        <f t="shared" ca="1" si="12"/>
        <v>1.0717000000000001</v>
      </c>
      <c r="F55" s="5">
        <f t="shared" ca="1" si="12"/>
        <v>0.77749999999999997</v>
      </c>
      <c r="G55" s="5">
        <f t="shared" ca="1" si="12"/>
        <v>0.35049999999999998</v>
      </c>
      <c r="H55" s="5">
        <f t="shared" ca="1" si="12"/>
        <v>5.5599999999999997E-2</v>
      </c>
      <c r="I55" s="5">
        <f t="shared" ca="1" si="12"/>
        <v>2.5100000000000001E-2</v>
      </c>
      <c r="J55" s="5">
        <f t="shared" ca="1" si="12"/>
        <v>1.4999999999999999E-2</v>
      </c>
      <c r="K55" s="5">
        <f t="shared" ca="1" si="12"/>
        <v>9.5999999999999992E-3</v>
      </c>
      <c r="L55" s="5">
        <f t="shared" ca="1" si="12"/>
        <v>3.8999999999999998E-3</v>
      </c>
      <c r="M55" s="5">
        <f t="shared" ca="1" si="12"/>
        <v>1.7600000000000001E-2</v>
      </c>
      <c r="N55" s="5">
        <f t="shared" ca="1" si="12"/>
        <v>0.14879999999999999</v>
      </c>
      <c r="O55" s="5">
        <f t="shared" ca="1" si="12"/>
        <v>1.1291</v>
      </c>
      <c r="P55" s="5">
        <f t="shared" ca="1" si="12"/>
        <v>4.5139999999999993</v>
      </c>
      <c r="R55">
        <v>9</v>
      </c>
      <c r="S55" t="s">
        <v>4</v>
      </c>
      <c r="T55" s="5">
        <f t="shared" ca="1" si="13"/>
        <v>2.5914000000000001</v>
      </c>
      <c r="U55" s="5">
        <f t="shared" ca="1" si="13"/>
        <v>1.6361000000000001</v>
      </c>
      <c r="V55" s="5">
        <f t="shared" ca="1" si="13"/>
        <v>0.83609999999999995</v>
      </c>
      <c r="W55" s="5">
        <f t="shared" ca="1" si="13"/>
        <v>0.15179999999999999</v>
      </c>
      <c r="X55" s="5">
        <f t="shared" ca="1" si="13"/>
        <v>5.6000000000000001E-2</v>
      </c>
      <c r="Y55" s="5">
        <f t="shared" ca="1" si="13"/>
        <v>2.7400000000000001E-2</v>
      </c>
      <c r="Z55" s="5">
        <f t="shared" ca="1" si="13"/>
        <v>1.6299999999999999E-2</v>
      </c>
      <c r="AA55" s="5">
        <f t="shared" ca="1" si="13"/>
        <v>9.9000000000000008E-3</v>
      </c>
      <c r="AB55" s="5">
        <f t="shared" ca="1" si="13"/>
        <v>5.1999999999999998E-3</v>
      </c>
      <c r="AC55" s="5">
        <f t="shared" ca="1" si="13"/>
        <v>1.14E-2</v>
      </c>
      <c r="AD55" s="5">
        <f t="shared" ca="1" si="13"/>
        <v>0.15509999999999999</v>
      </c>
      <c r="AE55" s="5">
        <f t="shared" ca="1" si="13"/>
        <v>0.96630000000000005</v>
      </c>
      <c r="AF55" s="5">
        <f t="shared" ca="1" si="13"/>
        <v>6.463000000000001</v>
      </c>
      <c r="AH55">
        <v>9</v>
      </c>
      <c r="AI55" t="s">
        <v>4</v>
      </c>
      <c r="AJ55" s="5">
        <f t="shared" ca="1" si="14"/>
        <v>1.1504000000000001</v>
      </c>
      <c r="AK55" s="5">
        <f t="shared" ca="1" si="14"/>
        <v>1.1744000000000001</v>
      </c>
      <c r="AL55" s="5">
        <f t="shared" ca="1" si="14"/>
        <v>0.40989999999999999</v>
      </c>
      <c r="AM55" s="5">
        <f t="shared" ca="1" si="14"/>
        <v>7.9899999999999999E-2</v>
      </c>
      <c r="AN55" s="5">
        <f t="shared" ca="1" si="14"/>
        <v>3.9E-2</v>
      </c>
      <c r="AO55" s="5">
        <f t="shared" ca="1" si="14"/>
        <v>1.6E-2</v>
      </c>
      <c r="AP55" s="5">
        <f t="shared" ca="1" si="14"/>
        <v>1.12E-2</v>
      </c>
      <c r="AQ55" s="5">
        <f t="shared" ca="1" si="14"/>
        <v>6.8999999999999999E-3</v>
      </c>
      <c r="AR55" s="5">
        <f t="shared" ca="1" si="14"/>
        <v>3.3999999999999998E-3</v>
      </c>
      <c r="AS55" s="5">
        <f t="shared" ca="1" si="14"/>
        <v>0.2374</v>
      </c>
      <c r="AT55" s="5">
        <f t="shared" ca="1" si="14"/>
        <v>0.1686</v>
      </c>
      <c r="AU55" s="5">
        <f t="shared" ca="1" si="14"/>
        <v>0.63470000000000004</v>
      </c>
      <c r="AV55" s="5">
        <f t="shared" ca="1" si="14"/>
        <v>3.9318000000000004</v>
      </c>
      <c r="AX55">
        <v>9</v>
      </c>
      <c r="AY55" t="s">
        <v>4</v>
      </c>
      <c r="AZ55" s="5">
        <f t="shared" ca="1" si="15"/>
        <v>1.27</v>
      </c>
      <c r="BA55" s="5">
        <f t="shared" ca="1" si="15"/>
        <v>1.3380000000000001</v>
      </c>
      <c r="BB55" s="5">
        <f t="shared" ca="1" si="15"/>
        <v>0.76670000000000005</v>
      </c>
      <c r="BC55" s="5">
        <f t="shared" ca="1" si="15"/>
        <v>0.23369999999999999</v>
      </c>
      <c r="BD55" s="5">
        <f t="shared" ca="1" si="15"/>
        <v>5.8599999999999999E-2</v>
      </c>
      <c r="BE55" s="5">
        <f t="shared" ca="1" si="15"/>
        <v>2.64E-2</v>
      </c>
      <c r="BF55" s="5">
        <f t="shared" ca="1" si="15"/>
        <v>1.5299999999999999E-2</v>
      </c>
      <c r="BG55" s="5">
        <f t="shared" ca="1" si="15"/>
        <v>8.9999999999999993E-3</v>
      </c>
      <c r="BH55" s="5">
        <f t="shared" ca="1" si="15"/>
        <v>4.7000000000000002E-3</v>
      </c>
      <c r="BI55" s="5">
        <f t="shared" ca="1" si="15"/>
        <v>1.2999999999999999E-3</v>
      </c>
      <c r="BJ55" s="5">
        <f t="shared" ca="1" si="15"/>
        <v>8.9599999999999999E-2</v>
      </c>
      <c r="BK55" s="5">
        <f t="shared" ca="1" si="15"/>
        <v>0.68169999999999997</v>
      </c>
      <c r="BL55" s="5">
        <f t="shared" ca="1" si="15"/>
        <v>4.4950000000000001</v>
      </c>
    </row>
    <row r="56" spans="1:64" x14ac:dyDescent="0.25">
      <c r="A56">
        <v>4</v>
      </c>
      <c r="B56">
        <v>9</v>
      </c>
      <c r="C56" t="s">
        <v>5</v>
      </c>
      <c r="D56" s="5">
        <f t="shared" ca="1" si="12"/>
        <v>1.3088</v>
      </c>
      <c r="E56" s="5">
        <f t="shared" ca="1" si="12"/>
        <v>2.1821000000000002</v>
      </c>
      <c r="F56" s="5">
        <f t="shared" ca="1" si="12"/>
        <v>1.1191</v>
      </c>
      <c r="G56" s="5">
        <f t="shared" ca="1" si="12"/>
        <v>0.23419999999999999</v>
      </c>
      <c r="H56" s="5">
        <f t="shared" ca="1" si="12"/>
        <v>6.1899999999999997E-2</v>
      </c>
      <c r="I56" s="5">
        <f t="shared" ca="1" si="12"/>
        <v>2.7300000000000001E-2</v>
      </c>
      <c r="J56" s="5">
        <f t="shared" ca="1" si="12"/>
        <v>1.61E-2</v>
      </c>
      <c r="K56" s="5">
        <f t="shared" ca="1" si="12"/>
        <v>9.2999999999999992E-3</v>
      </c>
      <c r="L56" s="5">
        <f t="shared" ca="1" si="12"/>
        <v>4.7000000000000002E-3</v>
      </c>
      <c r="M56" s="5">
        <f t="shared" ca="1" si="12"/>
        <v>1.1999999999999999E-3</v>
      </c>
      <c r="N56" s="5">
        <f t="shared" ca="1" si="12"/>
        <v>4.0800000000000003E-2</v>
      </c>
      <c r="O56" s="5">
        <f t="shared" ca="1" si="12"/>
        <v>0.6482</v>
      </c>
      <c r="P56" s="5">
        <f t="shared" ca="1" si="12"/>
        <v>5.6536999999999988</v>
      </c>
      <c r="R56">
        <v>9</v>
      </c>
      <c r="S56" t="s">
        <v>5</v>
      </c>
      <c r="T56" s="5">
        <f t="shared" ca="1" si="13"/>
        <v>2.0105</v>
      </c>
      <c r="U56" s="5">
        <f t="shared" ca="1" si="13"/>
        <v>1.7987</v>
      </c>
      <c r="V56" s="5">
        <f t="shared" ca="1" si="13"/>
        <v>0.93710000000000004</v>
      </c>
      <c r="W56" s="5">
        <f t="shared" ca="1" si="13"/>
        <v>0.1236</v>
      </c>
      <c r="X56" s="5">
        <f t="shared" ca="1" si="13"/>
        <v>4.9500000000000002E-2</v>
      </c>
      <c r="Y56" s="5">
        <f t="shared" ca="1" si="13"/>
        <v>2.4400000000000002E-2</v>
      </c>
      <c r="Z56" s="5">
        <f t="shared" ca="1" si="13"/>
        <v>1.49E-2</v>
      </c>
      <c r="AA56" s="5">
        <f t="shared" ca="1" si="13"/>
        <v>9.1999999999999998E-3</v>
      </c>
      <c r="AB56" s="5">
        <f t="shared" ca="1" si="13"/>
        <v>4.4999999999999997E-3</v>
      </c>
      <c r="AC56" s="5">
        <f t="shared" ca="1" si="13"/>
        <v>1.6000000000000001E-3</v>
      </c>
      <c r="AD56" s="5">
        <f t="shared" ca="1" si="13"/>
        <v>6.4899999999999999E-2</v>
      </c>
      <c r="AE56" s="5">
        <f t="shared" ca="1" si="13"/>
        <v>1.3189</v>
      </c>
      <c r="AF56" s="5">
        <f t="shared" ca="1" si="13"/>
        <v>6.3577999999999992</v>
      </c>
      <c r="AH56">
        <v>9</v>
      </c>
      <c r="AI56" t="s">
        <v>5</v>
      </c>
      <c r="AJ56" s="5">
        <f t="shared" ca="1" si="14"/>
        <v>0.68959999999999999</v>
      </c>
      <c r="AK56" s="5">
        <f t="shared" ca="1" si="14"/>
        <v>1.4890000000000001</v>
      </c>
      <c r="AL56" s="5">
        <f t="shared" ca="1" si="14"/>
        <v>2.2648000000000001</v>
      </c>
      <c r="AM56" s="5">
        <f t="shared" ca="1" si="14"/>
        <v>0.18859999999999999</v>
      </c>
      <c r="AN56" s="5">
        <f t="shared" ca="1" si="14"/>
        <v>7.9299999999999995E-2</v>
      </c>
      <c r="AO56" s="5">
        <f t="shared" ca="1" si="14"/>
        <v>2.7300000000000001E-2</v>
      </c>
      <c r="AP56" s="5">
        <f t="shared" ca="1" si="14"/>
        <v>1.4999999999999999E-2</v>
      </c>
      <c r="AQ56" s="5">
        <f t="shared" ca="1" si="14"/>
        <v>8.0999999999999996E-3</v>
      </c>
      <c r="AR56" s="5">
        <f t="shared" ca="1" si="14"/>
        <v>3.8999999999999998E-3</v>
      </c>
      <c r="AS56" s="5">
        <f t="shared" ca="1" si="14"/>
        <v>2.2000000000000001E-3</v>
      </c>
      <c r="AT56" s="5">
        <f t="shared" ca="1" si="14"/>
        <v>4.0099999999999997E-2</v>
      </c>
      <c r="AU56" s="5">
        <f t="shared" ca="1" si="14"/>
        <v>0.59489999999999998</v>
      </c>
      <c r="AV56" s="5">
        <f t="shared" ca="1" si="14"/>
        <v>5.4028</v>
      </c>
      <c r="AX56">
        <v>9</v>
      </c>
      <c r="AY56" t="s">
        <v>5</v>
      </c>
      <c r="AZ56" s="5">
        <f t="shared" ca="1" si="15"/>
        <v>0.81289999999999996</v>
      </c>
      <c r="BA56" s="5">
        <f t="shared" ca="1" si="15"/>
        <v>1.1113999999999999</v>
      </c>
      <c r="BB56" s="5">
        <f t="shared" ca="1" si="15"/>
        <v>0.41299999999999998</v>
      </c>
      <c r="BC56" s="5">
        <f t="shared" ca="1" si="15"/>
        <v>0.10340000000000001</v>
      </c>
      <c r="BD56" s="5">
        <f t="shared" ca="1" si="15"/>
        <v>3.78E-2</v>
      </c>
      <c r="BE56" s="5">
        <f t="shared" ca="1" si="15"/>
        <v>1.84E-2</v>
      </c>
      <c r="BF56" s="5">
        <f t="shared" ca="1" si="15"/>
        <v>1.11E-2</v>
      </c>
      <c r="BG56" s="5">
        <f t="shared" ca="1" si="15"/>
        <v>7.1999999999999998E-3</v>
      </c>
      <c r="BH56" s="5">
        <f t="shared" ca="1" si="15"/>
        <v>3.8E-3</v>
      </c>
      <c r="BI56" s="5">
        <f t="shared" ca="1" si="15"/>
        <v>2.3999999999999998E-3</v>
      </c>
      <c r="BJ56" s="5">
        <f t="shared" ca="1" si="15"/>
        <v>0.33279999999999998</v>
      </c>
      <c r="BK56" s="5">
        <f t="shared" ca="1" si="15"/>
        <v>0.75739999999999996</v>
      </c>
      <c r="BL56" s="5">
        <f t="shared" ca="1" si="15"/>
        <v>3.6116000000000006</v>
      </c>
    </row>
    <row r="57" spans="1:64" x14ac:dyDescent="0.25">
      <c r="A57">
        <v>5</v>
      </c>
      <c r="B57">
        <v>9</v>
      </c>
      <c r="C57" t="s">
        <v>6</v>
      </c>
      <c r="D57" s="5">
        <f t="shared" ca="1" si="12"/>
        <v>1.2054</v>
      </c>
      <c r="E57" s="5">
        <f t="shared" ca="1" si="12"/>
        <v>0.84450000000000003</v>
      </c>
      <c r="F57" s="5">
        <f t="shared" ca="1" si="12"/>
        <v>0.97589999999999999</v>
      </c>
      <c r="G57" s="5">
        <f t="shared" ca="1" si="12"/>
        <v>0.3155</v>
      </c>
      <c r="H57" s="5">
        <f t="shared" ca="1" si="12"/>
        <v>5.8999999999999997E-2</v>
      </c>
      <c r="I57" s="5">
        <f t="shared" ca="1" si="12"/>
        <v>2.7699999999999999E-2</v>
      </c>
      <c r="J57" s="5">
        <f t="shared" ca="1" si="12"/>
        <v>1.5699999999999999E-2</v>
      </c>
      <c r="K57" s="5">
        <f t="shared" ca="1" si="12"/>
        <v>8.8000000000000005E-3</v>
      </c>
      <c r="L57" s="5">
        <f t="shared" ca="1" si="12"/>
        <v>4.5999999999999999E-3</v>
      </c>
      <c r="M57" s="5">
        <f t="shared" ca="1" si="12"/>
        <v>1.2999999999999999E-3</v>
      </c>
      <c r="N57" s="5">
        <f t="shared" ca="1" si="12"/>
        <v>2.7199999999999998E-2</v>
      </c>
      <c r="O57" s="5">
        <f t="shared" ca="1" si="12"/>
        <v>0.58330000000000004</v>
      </c>
      <c r="P57" s="5">
        <f t="shared" ca="1" si="12"/>
        <v>4.0689000000000002</v>
      </c>
      <c r="R57">
        <v>9</v>
      </c>
      <c r="S57" t="s">
        <v>6</v>
      </c>
      <c r="T57" s="5">
        <f t="shared" ca="1" si="13"/>
        <v>1.9735</v>
      </c>
      <c r="U57" s="5">
        <f t="shared" ca="1" si="13"/>
        <v>2.8681000000000001</v>
      </c>
      <c r="V57" s="5">
        <f t="shared" ca="1" si="13"/>
        <v>0.68540000000000001</v>
      </c>
      <c r="W57" s="5">
        <f t="shared" ca="1" si="13"/>
        <v>0.25419999999999998</v>
      </c>
      <c r="X57" s="5">
        <f t="shared" ca="1" si="13"/>
        <v>6.8500000000000005E-2</v>
      </c>
      <c r="Y57" s="5">
        <f t="shared" ca="1" si="13"/>
        <v>3.1E-2</v>
      </c>
      <c r="Z57" s="5">
        <f t="shared" ca="1" si="13"/>
        <v>1.77E-2</v>
      </c>
      <c r="AA57" s="5">
        <f t="shared" ca="1" si="13"/>
        <v>0.01</v>
      </c>
      <c r="AB57" s="5">
        <f t="shared" ca="1" si="13"/>
        <v>5.1999999999999998E-3</v>
      </c>
      <c r="AC57" s="5">
        <f t="shared" ca="1" si="13"/>
        <v>1.6999999999999999E-3</v>
      </c>
      <c r="AD57" s="5">
        <f t="shared" ca="1" si="13"/>
        <v>0.16700000000000001</v>
      </c>
      <c r="AE57" s="5">
        <f t="shared" ca="1" si="13"/>
        <v>1.0253000000000001</v>
      </c>
      <c r="AF57" s="5">
        <f t="shared" ca="1" si="13"/>
        <v>7.1075999999999979</v>
      </c>
      <c r="AH57">
        <v>9</v>
      </c>
      <c r="AI57" t="s">
        <v>6</v>
      </c>
      <c r="AJ57" s="5">
        <f t="shared" ca="1" si="14"/>
        <v>1.5132000000000001</v>
      </c>
      <c r="AK57" s="5">
        <f t="shared" ca="1" si="14"/>
        <v>2.6305999999999998</v>
      </c>
      <c r="AL57" s="5">
        <f t="shared" ca="1" si="14"/>
        <v>2.0777999999999999</v>
      </c>
      <c r="AM57" s="5">
        <f t="shared" ca="1" si="14"/>
        <v>0.20080000000000001</v>
      </c>
      <c r="AN57" s="5">
        <f t="shared" ca="1" si="14"/>
        <v>7.0400000000000004E-2</v>
      </c>
      <c r="AO57" s="5">
        <f t="shared" ca="1" si="14"/>
        <v>3.9E-2</v>
      </c>
      <c r="AP57" s="5">
        <f t="shared" ca="1" si="14"/>
        <v>1.77E-2</v>
      </c>
      <c r="AQ57" s="5">
        <f t="shared" ca="1" si="14"/>
        <v>9.7000000000000003E-3</v>
      </c>
      <c r="AR57" s="5">
        <f t="shared" ca="1" si="14"/>
        <v>5.1000000000000004E-3</v>
      </c>
      <c r="AS57" s="5">
        <f t="shared" ca="1" si="14"/>
        <v>3.8E-3</v>
      </c>
      <c r="AT57" s="5">
        <f t="shared" ca="1" si="14"/>
        <v>3.1099999999999999E-2</v>
      </c>
      <c r="AU57" s="5">
        <f t="shared" ca="1" si="14"/>
        <v>0.77739999999999998</v>
      </c>
      <c r="AV57" s="5">
        <f t="shared" ca="1" si="14"/>
        <v>7.3765999999999989</v>
      </c>
      <c r="AX57">
        <v>9</v>
      </c>
      <c r="AY57" t="s">
        <v>6</v>
      </c>
      <c r="AZ57" s="5">
        <f t="shared" ca="1" si="15"/>
        <v>0.82310000000000005</v>
      </c>
      <c r="BA57" s="5">
        <f t="shared" ca="1" si="15"/>
        <v>1.4887999999999999</v>
      </c>
      <c r="BB57" s="5">
        <f t="shared" ca="1" si="15"/>
        <v>0.72599999999999998</v>
      </c>
      <c r="BC57" s="5">
        <f t="shared" ca="1" si="15"/>
        <v>0.1308</v>
      </c>
      <c r="BD57" s="5">
        <f t="shared" ca="1" si="15"/>
        <v>4.9700000000000001E-2</v>
      </c>
      <c r="BE57" s="5">
        <f t="shared" ca="1" si="15"/>
        <v>2.4E-2</v>
      </c>
      <c r="BF57" s="5">
        <f t="shared" ca="1" si="15"/>
        <v>1.4200000000000001E-2</v>
      </c>
      <c r="BG57" s="5">
        <f t="shared" ca="1" si="15"/>
        <v>8.3999999999999995E-3</v>
      </c>
      <c r="BH57" s="5">
        <f t="shared" ca="1" si="15"/>
        <v>4.4999999999999997E-3</v>
      </c>
      <c r="BI57" s="5">
        <f t="shared" ca="1" si="15"/>
        <v>1.2999999999999999E-3</v>
      </c>
      <c r="BJ57" s="5">
        <f t="shared" ca="1" si="15"/>
        <v>1.61E-2</v>
      </c>
      <c r="BK57" s="5">
        <f t="shared" ca="1" si="15"/>
        <v>0.66959999999999997</v>
      </c>
      <c r="BL57" s="5">
        <f t="shared" ca="1" si="15"/>
        <v>3.9565000000000001</v>
      </c>
    </row>
    <row r="58" spans="1:64" x14ac:dyDescent="0.25">
      <c r="A58">
        <v>1</v>
      </c>
      <c r="B58">
        <v>10</v>
      </c>
      <c r="C58" t="s">
        <v>2</v>
      </c>
      <c r="D58" s="5">
        <f t="shared" ca="1" si="12"/>
        <v>3.3995000000000002</v>
      </c>
      <c r="E58" s="5">
        <f t="shared" ca="1" si="12"/>
        <v>3.1109</v>
      </c>
      <c r="F58" s="5">
        <f t="shared" ca="1" si="12"/>
        <v>3.5314000000000001</v>
      </c>
      <c r="G58" s="5">
        <f t="shared" ca="1" si="12"/>
        <v>3.5872000000000002</v>
      </c>
      <c r="H58" s="5">
        <f t="shared" ca="1" si="12"/>
        <v>3.9923000000000002</v>
      </c>
      <c r="I58" s="5">
        <f t="shared" ca="1" si="12"/>
        <v>3.9449000000000001</v>
      </c>
      <c r="J58" s="5">
        <f t="shared" ca="1" si="12"/>
        <v>3.9134000000000002</v>
      </c>
      <c r="K58" s="5">
        <f t="shared" ca="1" si="12"/>
        <v>3.6833999999999998</v>
      </c>
      <c r="L58" s="5">
        <f t="shared" ca="1" si="12"/>
        <v>3.4121000000000001</v>
      </c>
      <c r="M58" s="5">
        <f t="shared" ca="1" si="12"/>
        <v>3.4657</v>
      </c>
      <c r="N58" s="5">
        <f t="shared" ca="1" si="12"/>
        <v>3.3014999999999999</v>
      </c>
      <c r="O58" s="5">
        <f t="shared" ca="1" si="12"/>
        <v>3.3908999999999998</v>
      </c>
      <c r="P58" s="5">
        <f t="shared" ca="1" si="12"/>
        <v>42.733199999999997</v>
      </c>
      <c r="R58">
        <v>10</v>
      </c>
      <c r="S58" t="s">
        <v>2</v>
      </c>
      <c r="T58" s="5">
        <f t="shared" ca="1" si="13"/>
        <v>3.319</v>
      </c>
      <c r="U58" s="5">
        <f t="shared" ca="1" si="13"/>
        <v>3.1029</v>
      </c>
      <c r="V58" s="5">
        <f t="shared" ca="1" si="13"/>
        <v>3.9902000000000002</v>
      </c>
      <c r="W58" s="5">
        <f t="shared" ca="1" si="13"/>
        <v>4.3712999999999997</v>
      </c>
      <c r="X58" s="5">
        <f t="shared" ca="1" si="13"/>
        <v>5.2404000000000002</v>
      </c>
      <c r="Y58" s="5">
        <f t="shared" ca="1" si="13"/>
        <v>4.8064999999999998</v>
      </c>
      <c r="Z58" s="5">
        <f t="shared" ca="1" si="13"/>
        <v>4.7453000000000003</v>
      </c>
      <c r="AA58" s="5">
        <f t="shared" ca="1" si="13"/>
        <v>4.3155000000000001</v>
      </c>
      <c r="AB58" s="5">
        <f t="shared" ca="1" si="13"/>
        <v>3.7923</v>
      </c>
      <c r="AC58" s="5">
        <f t="shared" ca="1" si="13"/>
        <v>3.6147999999999998</v>
      </c>
      <c r="AD58" s="5">
        <f t="shared" ca="1" si="13"/>
        <v>3.2454000000000001</v>
      </c>
      <c r="AE58" s="5">
        <f t="shared" ca="1" si="13"/>
        <v>3.2501000000000002</v>
      </c>
      <c r="AF58" s="5">
        <f t="shared" ca="1" si="13"/>
        <v>47.793700000000001</v>
      </c>
      <c r="AH58">
        <v>10</v>
      </c>
      <c r="AI58" t="s">
        <v>2</v>
      </c>
      <c r="AJ58" s="5">
        <f t="shared" ca="1" si="14"/>
        <v>3.2461000000000002</v>
      </c>
      <c r="AK58" s="5">
        <f t="shared" ca="1" si="14"/>
        <v>2.9895</v>
      </c>
      <c r="AL58" s="5">
        <f t="shared" ca="1" si="14"/>
        <v>3.7854999999999999</v>
      </c>
      <c r="AM58" s="5">
        <f t="shared" ca="1" si="14"/>
        <v>4.5547000000000004</v>
      </c>
      <c r="AN58" s="5">
        <f t="shared" ca="1" si="14"/>
        <v>5.3076999999999996</v>
      </c>
      <c r="AO58" s="5">
        <f t="shared" ca="1" si="14"/>
        <v>5.1597</v>
      </c>
      <c r="AP58" s="5">
        <f t="shared" ca="1" si="14"/>
        <v>4.8696999999999999</v>
      </c>
      <c r="AQ58" s="5">
        <f t="shared" ca="1" si="14"/>
        <v>4.1612999999999998</v>
      </c>
      <c r="AR58" s="5">
        <f t="shared" ca="1" si="14"/>
        <v>3.4222999999999999</v>
      </c>
      <c r="AS58" s="5">
        <f t="shared" ca="1" si="14"/>
        <v>3.3397999999999999</v>
      </c>
      <c r="AT58" s="5">
        <f t="shared" ca="1" si="14"/>
        <v>3.1776</v>
      </c>
      <c r="AU58" s="5">
        <f t="shared" ca="1" si="14"/>
        <v>3.2827000000000002</v>
      </c>
      <c r="AV58" s="5">
        <f t="shared" ca="1" si="14"/>
        <v>47.296599999999991</v>
      </c>
      <c r="AX58">
        <v>10</v>
      </c>
      <c r="AY58" t="s">
        <v>2</v>
      </c>
      <c r="AZ58" s="5">
        <f t="shared" ca="1" si="15"/>
        <v>1.9076</v>
      </c>
      <c r="BA58" s="5">
        <f t="shared" ca="1" si="15"/>
        <v>1.8301000000000001</v>
      </c>
      <c r="BB58" s="5">
        <f t="shared" ca="1" si="15"/>
        <v>2.2158000000000002</v>
      </c>
      <c r="BC58" s="5">
        <f t="shared" ca="1" si="15"/>
        <v>2.3098999999999998</v>
      </c>
      <c r="BD58" s="5">
        <f t="shared" ca="1" si="15"/>
        <v>2.5261</v>
      </c>
      <c r="BE58" s="5">
        <f t="shared" ca="1" si="15"/>
        <v>2.5022000000000002</v>
      </c>
      <c r="BF58" s="5">
        <f t="shared" ca="1" si="15"/>
        <v>2.5670999999999999</v>
      </c>
      <c r="BG58" s="5">
        <f t="shared" ca="1" si="15"/>
        <v>2.4832999999999998</v>
      </c>
      <c r="BH58" s="5">
        <f t="shared" ca="1" si="15"/>
        <v>2.2675999999999998</v>
      </c>
      <c r="BI58" s="5">
        <f t="shared" ca="1" si="15"/>
        <v>2.1674000000000002</v>
      </c>
      <c r="BJ58" s="5">
        <f t="shared" ca="1" si="15"/>
        <v>1.9303999999999999</v>
      </c>
      <c r="BK58" s="5">
        <f t="shared" ca="1" si="15"/>
        <v>1.9047000000000001</v>
      </c>
      <c r="BL58" s="5">
        <f t="shared" ca="1" si="15"/>
        <v>26.612200000000001</v>
      </c>
    </row>
    <row r="59" spans="1:64" x14ac:dyDescent="0.25">
      <c r="A59">
        <v>2</v>
      </c>
      <c r="B59">
        <v>10</v>
      </c>
      <c r="C59" t="s">
        <v>3</v>
      </c>
      <c r="D59" s="5">
        <f t="shared" ca="1" si="12"/>
        <v>3.4451000000000001</v>
      </c>
      <c r="E59" s="5">
        <f t="shared" ca="1" si="12"/>
        <v>3.2751999999999999</v>
      </c>
      <c r="F59" s="5">
        <f t="shared" ca="1" si="12"/>
        <v>4.1048999999999998</v>
      </c>
      <c r="G59" s="5">
        <f t="shared" ca="1" si="12"/>
        <v>4.8014000000000001</v>
      </c>
      <c r="H59" s="5">
        <f t="shared" ca="1" si="12"/>
        <v>5.7263999999999999</v>
      </c>
      <c r="I59" s="5">
        <f t="shared" ca="1" si="12"/>
        <v>5.7165999999999997</v>
      </c>
      <c r="J59" s="5">
        <f t="shared" ca="1" si="12"/>
        <v>5.4688999999999997</v>
      </c>
      <c r="K59" s="5">
        <f t="shared" ca="1" si="12"/>
        <v>4.7164999999999999</v>
      </c>
      <c r="L59" s="5">
        <f t="shared" ca="1" si="12"/>
        <v>3.7932999999999999</v>
      </c>
      <c r="M59" s="5">
        <f t="shared" ca="1" si="12"/>
        <v>3.5482999999999998</v>
      </c>
      <c r="N59" s="5">
        <f t="shared" ca="1" si="12"/>
        <v>3.3561999999999999</v>
      </c>
      <c r="O59" s="5">
        <f t="shared" ca="1" si="12"/>
        <v>3.4365000000000001</v>
      </c>
      <c r="P59" s="5">
        <f t="shared" ca="1" si="12"/>
        <v>51.389299999999999</v>
      </c>
      <c r="R59">
        <v>10</v>
      </c>
      <c r="S59" t="s">
        <v>3</v>
      </c>
      <c r="T59" s="5">
        <f t="shared" ca="1" si="13"/>
        <v>3.2357999999999998</v>
      </c>
      <c r="U59" s="5">
        <f t="shared" ca="1" si="13"/>
        <v>3.2947000000000002</v>
      </c>
      <c r="V59" s="5">
        <f t="shared" ca="1" si="13"/>
        <v>4.4968000000000004</v>
      </c>
      <c r="W59" s="5">
        <f t="shared" ca="1" si="13"/>
        <v>4.8367000000000004</v>
      </c>
      <c r="X59" s="5">
        <f t="shared" ca="1" si="13"/>
        <v>5.5242000000000004</v>
      </c>
      <c r="Y59" s="5">
        <f t="shared" ca="1" si="13"/>
        <v>5.5164</v>
      </c>
      <c r="Z59" s="5">
        <f t="shared" ca="1" si="13"/>
        <v>5.2489999999999997</v>
      </c>
      <c r="AA59" s="5">
        <f t="shared" ca="1" si="13"/>
        <v>4.5237999999999996</v>
      </c>
      <c r="AB59" s="5">
        <f t="shared" ca="1" si="13"/>
        <v>3.6657999999999999</v>
      </c>
      <c r="AC59" s="5">
        <f t="shared" ca="1" si="13"/>
        <v>3.3220000000000001</v>
      </c>
      <c r="AD59" s="5">
        <f t="shared" ca="1" si="13"/>
        <v>3.0811999999999999</v>
      </c>
      <c r="AE59" s="5">
        <f t="shared" ca="1" si="13"/>
        <v>3.1829000000000001</v>
      </c>
      <c r="AF59" s="5">
        <f t="shared" ca="1" si="13"/>
        <v>49.929300000000012</v>
      </c>
      <c r="AH59">
        <v>10</v>
      </c>
      <c r="AI59" t="s">
        <v>3</v>
      </c>
      <c r="AJ59" s="5">
        <f t="shared" ca="1" si="14"/>
        <v>3.6743000000000001</v>
      </c>
      <c r="AK59" s="5">
        <f t="shared" ca="1" si="14"/>
        <v>3.9376000000000002</v>
      </c>
      <c r="AL59" s="5">
        <f t="shared" ca="1" si="14"/>
        <v>5.6074000000000002</v>
      </c>
      <c r="AM59" s="5">
        <f t="shared" ca="1" si="14"/>
        <v>7.0286999999999997</v>
      </c>
      <c r="AN59" s="5">
        <f t="shared" ca="1" si="14"/>
        <v>8.2806999999999995</v>
      </c>
      <c r="AO59" s="5">
        <f t="shared" ca="1" si="14"/>
        <v>7.7343999999999999</v>
      </c>
      <c r="AP59" s="5">
        <f t="shared" ca="1" si="14"/>
        <v>6.9280999999999997</v>
      </c>
      <c r="AQ59" s="5">
        <f t="shared" ca="1" si="14"/>
        <v>5.5434000000000001</v>
      </c>
      <c r="AR59" s="5">
        <f t="shared" ca="1" si="14"/>
        <v>4.0515999999999996</v>
      </c>
      <c r="AS59" s="5">
        <f t="shared" ca="1" si="14"/>
        <v>3.5554999999999999</v>
      </c>
      <c r="AT59" s="5">
        <f t="shared" ca="1" si="14"/>
        <v>3.4045999999999998</v>
      </c>
      <c r="AU59" s="5">
        <f t="shared" ca="1" si="14"/>
        <v>3.5316000000000001</v>
      </c>
      <c r="AV59" s="5">
        <f t="shared" ca="1" si="14"/>
        <v>63.277900000000002</v>
      </c>
      <c r="AX59">
        <v>10</v>
      </c>
      <c r="AY59" t="s">
        <v>3</v>
      </c>
      <c r="AZ59" s="5">
        <f t="shared" ca="1" si="15"/>
        <v>2.391</v>
      </c>
      <c r="BA59" s="5">
        <f t="shared" ca="1" si="15"/>
        <v>2.2475999999999998</v>
      </c>
      <c r="BB59" s="5">
        <f t="shared" ca="1" si="15"/>
        <v>2.6394000000000002</v>
      </c>
      <c r="BC59" s="5">
        <f t="shared" ca="1" si="15"/>
        <v>2.7505000000000002</v>
      </c>
      <c r="BD59" s="5">
        <f t="shared" ca="1" si="15"/>
        <v>2.9542000000000002</v>
      </c>
      <c r="BE59" s="5">
        <f t="shared" ca="1" si="15"/>
        <v>2.8971</v>
      </c>
      <c r="BF59" s="5">
        <f t="shared" ca="1" si="15"/>
        <v>2.9716999999999998</v>
      </c>
      <c r="BG59" s="5">
        <f t="shared" ca="1" si="15"/>
        <v>2.8885000000000001</v>
      </c>
      <c r="BH59" s="5">
        <f t="shared" ca="1" si="15"/>
        <v>2.6475</v>
      </c>
      <c r="BI59" s="5">
        <f t="shared" ca="1" si="15"/>
        <v>2.5415999999999999</v>
      </c>
      <c r="BJ59" s="5">
        <f t="shared" ca="1" si="15"/>
        <v>2.2660999999999998</v>
      </c>
      <c r="BK59" s="5">
        <f t="shared" ca="1" si="15"/>
        <v>2.2648999999999999</v>
      </c>
      <c r="BL59" s="5">
        <f t="shared" ca="1" si="15"/>
        <v>31.460100000000001</v>
      </c>
    </row>
    <row r="60" spans="1:64" x14ac:dyDescent="0.25">
      <c r="A60">
        <v>3</v>
      </c>
      <c r="B60">
        <v>10</v>
      </c>
      <c r="C60" t="s">
        <v>4</v>
      </c>
      <c r="D60" s="5">
        <f t="shared" ca="1" si="12"/>
        <v>3.4765999999999999</v>
      </c>
      <c r="E60" s="5">
        <f t="shared" ca="1" si="12"/>
        <v>3.2349999999999999</v>
      </c>
      <c r="F60" s="5">
        <f t="shared" ca="1" si="12"/>
        <v>4.2751999999999999</v>
      </c>
      <c r="G60" s="5">
        <f t="shared" ca="1" si="12"/>
        <v>5.0091999999999999</v>
      </c>
      <c r="H60" s="5">
        <f t="shared" ca="1" si="12"/>
        <v>5.7941000000000003</v>
      </c>
      <c r="I60" s="5">
        <f t="shared" ca="1" si="12"/>
        <v>5.6383999999999999</v>
      </c>
      <c r="J60" s="5">
        <f t="shared" ca="1" si="12"/>
        <v>5.3277000000000001</v>
      </c>
      <c r="K60" s="5">
        <f t="shared" ca="1" si="12"/>
        <v>4.6555</v>
      </c>
      <c r="L60" s="5">
        <f t="shared" ca="1" si="12"/>
        <v>3.8759999999999999</v>
      </c>
      <c r="M60" s="5">
        <f t="shared" ca="1" si="12"/>
        <v>3.5497000000000001</v>
      </c>
      <c r="N60" s="5">
        <f t="shared" ca="1" si="12"/>
        <v>3.3555999999999999</v>
      </c>
      <c r="O60" s="5">
        <f t="shared" ca="1" si="12"/>
        <v>3.4752000000000001</v>
      </c>
      <c r="P60" s="5">
        <f t="shared" ca="1" si="12"/>
        <v>51.668199999999999</v>
      </c>
      <c r="R60">
        <v>10</v>
      </c>
      <c r="S60" t="s">
        <v>4</v>
      </c>
      <c r="T60" s="5">
        <f t="shared" ca="1" si="13"/>
        <v>3.4826999999999999</v>
      </c>
      <c r="U60" s="5">
        <f t="shared" ca="1" si="13"/>
        <v>3.3751000000000002</v>
      </c>
      <c r="V60" s="5">
        <f t="shared" ca="1" si="13"/>
        <v>3.9133</v>
      </c>
      <c r="W60" s="5">
        <f t="shared" ca="1" si="13"/>
        <v>4.2134</v>
      </c>
      <c r="X60" s="5">
        <f t="shared" ca="1" si="13"/>
        <v>5.0266000000000002</v>
      </c>
      <c r="Y60" s="5">
        <f t="shared" ca="1" si="13"/>
        <v>5.0566000000000004</v>
      </c>
      <c r="Z60" s="5">
        <f t="shared" ca="1" si="13"/>
        <v>4.8563000000000001</v>
      </c>
      <c r="AA60" s="5">
        <f t="shared" ca="1" si="13"/>
        <v>4.2294</v>
      </c>
      <c r="AB60" s="5">
        <f t="shared" ca="1" si="13"/>
        <v>3.5686</v>
      </c>
      <c r="AC60" s="5">
        <f t="shared" ca="1" si="13"/>
        <v>3.4723000000000002</v>
      </c>
      <c r="AD60" s="5">
        <f t="shared" ca="1" si="13"/>
        <v>3.2753999999999999</v>
      </c>
      <c r="AE60" s="5">
        <f t="shared" ca="1" si="13"/>
        <v>3.3994</v>
      </c>
      <c r="AF60" s="5">
        <f t="shared" ca="1" si="13"/>
        <v>47.869099999999989</v>
      </c>
      <c r="AH60">
        <v>10</v>
      </c>
      <c r="AI60" t="s">
        <v>4</v>
      </c>
      <c r="AJ60" s="5">
        <f t="shared" ca="1" si="14"/>
        <v>3.5141</v>
      </c>
      <c r="AK60" s="5">
        <f t="shared" ca="1" si="14"/>
        <v>3.2294</v>
      </c>
      <c r="AL60" s="5">
        <f t="shared" ca="1" si="14"/>
        <v>4.0343999999999998</v>
      </c>
      <c r="AM60" s="5">
        <f t="shared" ca="1" si="14"/>
        <v>4.8773</v>
      </c>
      <c r="AN60" s="5">
        <f t="shared" ca="1" si="14"/>
        <v>5.6882000000000001</v>
      </c>
      <c r="AO60" s="5">
        <f t="shared" ca="1" si="14"/>
        <v>5.4496000000000002</v>
      </c>
      <c r="AP60" s="5">
        <f t="shared" ca="1" si="14"/>
        <v>5.1097999999999999</v>
      </c>
      <c r="AQ60" s="5">
        <f t="shared" ca="1" si="14"/>
        <v>4.3978999999999999</v>
      </c>
      <c r="AR60" s="5">
        <f t="shared" ca="1" si="14"/>
        <v>3.6516000000000002</v>
      </c>
      <c r="AS60" s="5">
        <f t="shared" ca="1" si="14"/>
        <v>3.5024999999999999</v>
      </c>
      <c r="AT60" s="5">
        <f t="shared" ca="1" si="14"/>
        <v>3.3549000000000002</v>
      </c>
      <c r="AU60" s="5">
        <f t="shared" ca="1" si="14"/>
        <v>3.4803999999999999</v>
      </c>
      <c r="AV60" s="5">
        <f t="shared" ca="1" si="14"/>
        <v>50.290100000000002</v>
      </c>
      <c r="AX60">
        <v>10</v>
      </c>
      <c r="AY60" t="s">
        <v>4</v>
      </c>
      <c r="AZ60" s="5">
        <f t="shared" ca="1" si="15"/>
        <v>2.3824000000000001</v>
      </c>
      <c r="BA60" s="5">
        <f t="shared" ca="1" si="15"/>
        <v>2.2791999999999999</v>
      </c>
      <c r="BB60" s="5">
        <f t="shared" ca="1" si="15"/>
        <v>2.7267000000000001</v>
      </c>
      <c r="BC60" s="5">
        <f t="shared" ca="1" si="15"/>
        <v>2.8186</v>
      </c>
      <c r="BD60" s="5">
        <f t="shared" ca="1" si="15"/>
        <v>3.028</v>
      </c>
      <c r="BE60" s="5">
        <f t="shared" ca="1" si="15"/>
        <v>2.9615999999999998</v>
      </c>
      <c r="BF60" s="5">
        <f t="shared" ca="1" si="15"/>
        <v>3.0257999999999998</v>
      </c>
      <c r="BG60" s="5">
        <f t="shared" ca="1" si="15"/>
        <v>2.9192</v>
      </c>
      <c r="BH60" s="5">
        <f t="shared" ca="1" si="15"/>
        <v>2.6692999999999998</v>
      </c>
      <c r="BI60" s="5">
        <f t="shared" ca="1" si="15"/>
        <v>2.5586000000000002</v>
      </c>
      <c r="BJ60" s="5">
        <f t="shared" ca="1" si="15"/>
        <v>2.3010000000000002</v>
      </c>
      <c r="BK60" s="5">
        <f t="shared" ca="1" si="15"/>
        <v>2.3136999999999999</v>
      </c>
      <c r="BL60" s="5">
        <f t="shared" ca="1" si="15"/>
        <v>31.984100000000002</v>
      </c>
    </row>
    <row r="61" spans="1:64" x14ac:dyDescent="0.25">
      <c r="A61">
        <v>4</v>
      </c>
      <c r="B61">
        <v>10</v>
      </c>
      <c r="C61" t="s">
        <v>5</v>
      </c>
      <c r="D61" s="5">
        <f t="shared" ca="1" si="12"/>
        <v>3.52</v>
      </c>
      <c r="E61" s="5">
        <f t="shared" ca="1" si="12"/>
        <v>3.2856999999999998</v>
      </c>
      <c r="F61" s="5">
        <f t="shared" ca="1" si="12"/>
        <v>4.0694999999999997</v>
      </c>
      <c r="G61" s="5">
        <f t="shared" ca="1" si="12"/>
        <v>4.6485000000000003</v>
      </c>
      <c r="H61" s="5">
        <f t="shared" ca="1" si="12"/>
        <v>5.6421000000000001</v>
      </c>
      <c r="I61" s="5">
        <f t="shared" ca="1" si="12"/>
        <v>5.5635000000000003</v>
      </c>
      <c r="J61" s="5">
        <f t="shared" ca="1" si="12"/>
        <v>5.2690999999999999</v>
      </c>
      <c r="K61" s="5">
        <f t="shared" ca="1" si="12"/>
        <v>4.569</v>
      </c>
      <c r="L61" s="5">
        <f t="shared" ca="1" si="12"/>
        <v>3.7759</v>
      </c>
      <c r="M61" s="5">
        <f t="shared" ca="1" si="12"/>
        <v>3.54</v>
      </c>
      <c r="N61" s="5">
        <f t="shared" ca="1" si="12"/>
        <v>3.3824999999999998</v>
      </c>
      <c r="O61" s="5">
        <f t="shared" ca="1" si="12"/>
        <v>3.5087999999999999</v>
      </c>
      <c r="P61" s="5">
        <f t="shared" ca="1" si="12"/>
        <v>50.774600000000007</v>
      </c>
      <c r="R61">
        <v>10</v>
      </c>
      <c r="S61" t="s">
        <v>5</v>
      </c>
      <c r="T61" s="5">
        <f t="shared" ca="1" si="13"/>
        <v>3.8906000000000001</v>
      </c>
      <c r="U61" s="5">
        <f t="shared" ca="1" si="13"/>
        <v>3.72</v>
      </c>
      <c r="V61" s="5">
        <f t="shared" ca="1" si="13"/>
        <v>5.2089999999999996</v>
      </c>
      <c r="W61" s="5">
        <f t="shared" ca="1" si="13"/>
        <v>6.6889000000000003</v>
      </c>
      <c r="X61" s="5">
        <f t="shared" ca="1" si="13"/>
        <v>7.6984000000000004</v>
      </c>
      <c r="Y61" s="5">
        <f t="shared" ca="1" si="13"/>
        <v>7.1387</v>
      </c>
      <c r="Z61" s="5">
        <f t="shared" ca="1" si="13"/>
        <v>6.4493999999999998</v>
      </c>
      <c r="AA61" s="5">
        <f t="shared" ca="1" si="13"/>
        <v>5.2759</v>
      </c>
      <c r="AB61" s="5">
        <f t="shared" ca="1" si="13"/>
        <v>4.0031999999999996</v>
      </c>
      <c r="AC61" s="5">
        <f t="shared" ca="1" si="13"/>
        <v>3.6082000000000001</v>
      </c>
      <c r="AD61" s="5">
        <f t="shared" ca="1" si="13"/>
        <v>3.4018000000000002</v>
      </c>
      <c r="AE61" s="5">
        <f t="shared" ca="1" si="13"/>
        <v>3.5939000000000001</v>
      </c>
      <c r="AF61" s="5">
        <f t="shared" ca="1" si="13"/>
        <v>60.677999999999997</v>
      </c>
      <c r="AH61">
        <v>10</v>
      </c>
      <c r="AI61" t="s">
        <v>5</v>
      </c>
      <c r="AJ61" s="5">
        <f t="shared" ca="1" si="14"/>
        <v>2.9813999999999998</v>
      </c>
      <c r="AK61" s="5">
        <f t="shared" ca="1" si="14"/>
        <v>2.7951999999999999</v>
      </c>
      <c r="AL61" s="5">
        <f t="shared" ca="1" si="14"/>
        <v>3.3896000000000002</v>
      </c>
      <c r="AM61" s="5">
        <f t="shared" ca="1" si="14"/>
        <v>3.5716999999999999</v>
      </c>
      <c r="AN61" s="5">
        <f t="shared" ca="1" si="14"/>
        <v>4.0576999999999996</v>
      </c>
      <c r="AO61" s="5">
        <f t="shared" ca="1" si="14"/>
        <v>3.9979</v>
      </c>
      <c r="AP61" s="5">
        <f t="shared" ca="1" si="14"/>
        <v>3.9146000000000001</v>
      </c>
      <c r="AQ61" s="5">
        <f t="shared" ca="1" si="14"/>
        <v>3.5278</v>
      </c>
      <c r="AR61" s="5">
        <f t="shared" ca="1" si="14"/>
        <v>3.0409999999999999</v>
      </c>
      <c r="AS61" s="5">
        <f t="shared" ca="1" si="14"/>
        <v>2.9380000000000002</v>
      </c>
      <c r="AT61" s="5">
        <f t="shared" ca="1" si="14"/>
        <v>2.7212000000000001</v>
      </c>
      <c r="AU61" s="5">
        <f t="shared" ca="1" si="14"/>
        <v>2.7410999999999999</v>
      </c>
      <c r="AV61" s="5">
        <f t="shared" ca="1" si="14"/>
        <v>39.677200000000006</v>
      </c>
      <c r="AX61">
        <v>10</v>
      </c>
      <c r="AY61" t="s">
        <v>5</v>
      </c>
      <c r="AZ61" s="5">
        <f t="shared" ca="1" si="15"/>
        <v>2.5213000000000001</v>
      </c>
      <c r="BA61" s="5">
        <f t="shared" ca="1" si="15"/>
        <v>2.3540999999999999</v>
      </c>
      <c r="BB61" s="5">
        <f t="shared" ca="1" si="15"/>
        <v>2.7425000000000002</v>
      </c>
      <c r="BC61" s="5">
        <f t="shared" ca="1" si="15"/>
        <v>2.8292999999999999</v>
      </c>
      <c r="BD61" s="5">
        <f t="shared" ca="1" si="15"/>
        <v>3.0337000000000001</v>
      </c>
      <c r="BE61" s="5">
        <f t="shared" ca="1" si="15"/>
        <v>2.9620000000000002</v>
      </c>
      <c r="BF61" s="5">
        <f t="shared" ca="1" si="15"/>
        <v>3.0385</v>
      </c>
      <c r="BG61" s="5">
        <f t="shared" ca="1" si="15"/>
        <v>2.9748999999999999</v>
      </c>
      <c r="BH61" s="5">
        <f t="shared" ca="1" si="15"/>
        <v>2.7635000000000001</v>
      </c>
      <c r="BI61" s="5">
        <f t="shared" ca="1" si="15"/>
        <v>2.6623000000000001</v>
      </c>
      <c r="BJ61" s="5">
        <f t="shared" ca="1" si="15"/>
        <v>2.4112</v>
      </c>
      <c r="BK61" s="5">
        <f t="shared" ca="1" si="15"/>
        <v>2.4352</v>
      </c>
      <c r="BL61" s="5">
        <f t="shared" ca="1" si="15"/>
        <v>32.728500000000004</v>
      </c>
    </row>
    <row r="62" spans="1:64" x14ac:dyDescent="0.25">
      <c r="A62">
        <v>5</v>
      </c>
      <c r="B62">
        <v>10</v>
      </c>
      <c r="C62" t="s">
        <v>6</v>
      </c>
      <c r="D62" s="5">
        <f t="shared" ca="1" si="12"/>
        <v>3.3923000000000001</v>
      </c>
      <c r="E62" s="5">
        <f t="shared" ca="1" si="12"/>
        <v>3.0760999999999998</v>
      </c>
      <c r="F62" s="5">
        <f t="shared" ca="1" si="12"/>
        <v>3.6789999999999998</v>
      </c>
      <c r="G62" s="5">
        <f t="shared" ca="1" si="12"/>
        <v>4.2529000000000003</v>
      </c>
      <c r="H62" s="5">
        <f t="shared" ca="1" si="12"/>
        <v>5.2367999999999997</v>
      </c>
      <c r="I62" s="5">
        <f t="shared" ca="1" si="12"/>
        <v>5.5030000000000001</v>
      </c>
      <c r="J62" s="5">
        <f t="shared" ca="1" si="12"/>
        <v>5.4421999999999997</v>
      </c>
      <c r="K62" s="5">
        <f t="shared" ca="1" si="12"/>
        <v>4.7962999999999996</v>
      </c>
      <c r="L62" s="5">
        <f t="shared" ca="1" si="12"/>
        <v>4.0091000000000001</v>
      </c>
      <c r="M62" s="5">
        <f t="shared" ca="1" si="12"/>
        <v>3.7566000000000002</v>
      </c>
      <c r="N62" s="5">
        <f t="shared" ca="1" si="12"/>
        <v>3.3902999999999999</v>
      </c>
      <c r="O62" s="5">
        <f t="shared" ca="1" si="12"/>
        <v>3.3927999999999998</v>
      </c>
      <c r="P62" s="5">
        <f t="shared" ca="1" si="12"/>
        <v>49.927399999999999</v>
      </c>
      <c r="R62">
        <v>10</v>
      </c>
      <c r="S62" t="s">
        <v>6</v>
      </c>
      <c r="T62" s="5">
        <f t="shared" ca="1" si="13"/>
        <v>3.5522999999999998</v>
      </c>
      <c r="U62" s="5">
        <f t="shared" ca="1" si="13"/>
        <v>3.468</v>
      </c>
      <c r="V62" s="5">
        <f t="shared" ca="1" si="13"/>
        <v>4.3150000000000004</v>
      </c>
      <c r="W62" s="5">
        <f t="shared" ca="1" si="13"/>
        <v>4.7050000000000001</v>
      </c>
      <c r="X62" s="5">
        <f t="shared" ca="1" si="13"/>
        <v>5.4752999999999998</v>
      </c>
      <c r="Y62" s="5">
        <f t="shared" ca="1" si="13"/>
        <v>5.4856999999999996</v>
      </c>
      <c r="Z62" s="5">
        <f t="shared" ca="1" si="13"/>
        <v>5.242</v>
      </c>
      <c r="AA62" s="5">
        <f t="shared" ca="1" si="13"/>
        <v>4.5473999999999997</v>
      </c>
      <c r="AB62" s="5">
        <f t="shared" ca="1" si="13"/>
        <v>3.9350999999999998</v>
      </c>
      <c r="AC62" s="5">
        <f t="shared" ca="1" si="13"/>
        <v>3.7109999999999999</v>
      </c>
      <c r="AD62" s="5">
        <f t="shared" ca="1" si="13"/>
        <v>3.4235000000000002</v>
      </c>
      <c r="AE62" s="5">
        <f t="shared" ca="1" si="13"/>
        <v>3.5444</v>
      </c>
      <c r="AF62" s="5">
        <f t="shared" ca="1" si="13"/>
        <v>51.404699999999998</v>
      </c>
      <c r="AH62">
        <v>10</v>
      </c>
      <c r="AI62" t="s">
        <v>6</v>
      </c>
      <c r="AJ62" s="5">
        <f t="shared" ca="1" si="14"/>
        <v>2.1518000000000002</v>
      </c>
      <c r="AK62" s="5">
        <f t="shared" ca="1" si="14"/>
        <v>2.0455999999999999</v>
      </c>
      <c r="AL62" s="5">
        <f t="shared" ca="1" si="14"/>
        <v>2.6107</v>
      </c>
      <c r="AM62" s="5">
        <f t="shared" ca="1" si="14"/>
        <v>3.0960999999999999</v>
      </c>
      <c r="AN62" s="5">
        <f t="shared" ca="1" si="14"/>
        <v>3.4958999999999998</v>
      </c>
      <c r="AO62" s="5">
        <f t="shared" ca="1" si="14"/>
        <v>3.3982000000000001</v>
      </c>
      <c r="AP62" s="5">
        <f t="shared" ca="1" si="14"/>
        <v>3.3168000000000002</v>
      </c>
      <c r="AQ62" s="5">
        <f t="shared" ca="1" si="14"/>
        <v>3.0145</v>
      </c>
      <c r="AR62" s="5">
        <f t="shared" ca="1" si="14"/>
        <v>2.6440000000000001</v>
      </c>
      <c r="AS62" s="5">
        <f t="shared" ca="1" si="14"/>
        <v>2.4895999999999998</v>
      </c>
      <c r="AT62" s="5">
        <f t="shared" ca="1" si="14"/>
        <v>2.3054000000000001</v>
      </c>
      <c r="AU62" s="5">
        <f t="shared" ca="1" si="14"/>
        <v>2.3595999999999999</v>
      </c>
      <c r="AV62" s="5">
        <f t="shared" ca="1" si="14"/>
        <v>32.92819999999999</v>
      </c>
      <c r="AX62">
        <v>10</v>
      </c>
      <c r="AY62" t="s">
        <v>6</v>
      </c>
      <c r="AZ62" s="5">
        <f t="shared" ca="1" si="15"/>
        <v>2.0257999999999998</v>
      </c>
      <c r="BA62" s="5">
        <f t="shared" ca="1" si="15"/>
        <v>1.9552</v>
      </c>
      <c r="BB62" s="5">
        <f t="shared" ca="1" si="15"/>
        <v>2.4348000000000001</v>
      </c>
      <c r="BC62" s="5">
        <f t="shared" ca="1" si="15"/>
        <v>2.6080000000000001</v>
      </c>
      <c r="BD62" s="5">
        <f t="shared" ca="1" si="15"/>
        <v>2.8441999999999998</v>
      </c>
      <c r="BE62" s="5">
        <f t="shared" ca="1" si="15"/>
        <v>2.8016999999999999</v>
      </c>
      <c r="BF62" s="5">
        <f t="shared" ca="1" si="15"/>
        <v>2.8654999999999999</v>
      </c>
      <c r="BG62" s="5">
        <f t="shared" ca="1" si="15"/>
        <v>2.7706</v>
      </c>
      <c r="BH62" s="5">
        <f t="shared" ca="1" si="15"/>
        <v>2.5274000000000001</v>
      </c>
      <c r="BI62" s="5">
        <f t="shared" ca="1" si="15"/>
        <v>2.3936999999999999</v>
      </c>
      <c r="BJ62" s="5">
        <f t="shared" ca="1" si="15"/>
        <v>2.1107</v>
      </c>
      <c r="BK62" s="5">
        <f t="shared" ca="1" si="15"/>
        <v>2.0998000000000001</v>
      </c>
      <c r="BL62" s="5">
        <f t="shared" ca="1" si="15"/>
        <v>29.437399999999997</v>
      </c>
    </row>
    <row r="63" spans="1:64" x14ac:dyDescent="0.25">
      <c r="A63">
        <v>1</v>
      </c>
      <c r="B63">
        <v>11</v>
      </c>
      <c r="C63" t="s">
        <v>2</v>
      </c>
      <c r="D63" s="5">
        <f t="shared" ca="1" si="12"/>
        <v>0.26450000000000001</v>
      </c>
      <c r="E63" s="5">
        <f t="shared" ca="1" si="12"/>
        <v>0.75580000000000003</v>
      </c>
      <c r="F63" s="5">
        <f t="shared" ca="1" si="12"/>
        <v>1.4233</v>
      </c>
      <c r="G63" s="5">
        <f t="shared" ca="1" si="12"/>
        <v>1.3321000000000001</v>
      </c>
      <c r="H63" s="5">
        <f t="shared" ca="1" si="12"/>
        <v>0.94120000000000004</v>
      </c>
      <c r="I63" s="5">
        <f t="shared" ca="1" si="12"/>
        <v>0.64419999999999999</v>
      </c>
      <c r="J63" s="5">
        <f t="shared" ca="1" si="12"/>
        <v>0.48609999999999998</v>
      </c>
      <c r="K63" s="5">
        <f t="shared" ca="1" si="12"/>
        <v>0.35549999999999998</v>
      </c>
      <c r="L63" s="5">
        <f t="shared" ca="1" si="12"/>
        <v>0.25269999999999998</v>
      </c>
      <c r="M63" s="5">
        <f t="shared" ca="1" si="12"/>
        <v>0.19320000000000001</v>
      </c>
      <c r="N63" s="5">
        <f t="shared" ca="1" si="12"/>
        <v>0.15179999999999999</v>
      </c>
      <c r="O63" s="5">
        <f t="shared" ca="1" si="12"/>
        <v>0.15029999999999999</v>
      </c>
      <c r="P63" s="5">
        <f t="shared" ca="1" si="12"/>
        <v>6.9506999999999985</v>
      </c>
      <c r="R63">
        <v>11</v>
      </c>
      <c r="S63" t="s">
        <v>2</v>
      </c>
      <c r="T63" s="5">
        <f t="shared" ca="1" si="13"/>
        <v>0.62639999999999996</v>
      </c>
      <c r="U63" s="5">
        <f t="shared" ca="1" si="13"/>
        <v>1.7329000000000001</v>
      </c>
      <c r="V63" s="5">
        <f t="shared" ca="1" si="13"/>
        <v>2.4135</v>
      </c>
      <c r="W63" s="5">
        <f t="shared" ca="1" si="13"/>
        <v>1.9319</v>
      </c>
      <c r="X63" s="5">
        <f t="shared" ca="1" si="13"/>
        <v>1.3374999999999999</v>
      </c>
      <c r="Y63" s="5">
        <f t="shared" ca="1" si="13"/>
        <v>0.93079999999999996</v>
      </c>
      <c r="Z63" s="5">
        <f t="shared" ca="1" si="13"/>
        <v>0.7046</v>
      </c>
      <c r="AA63" s="5">
        <f t="shared" ca="1" si="13"/>
        <v>0.51749999999999996</v>
      </c>
      <c r="AB63" s="5">
        <f t="shared" ca="1" si="13"/>
        <v>0.37080000000000002</v>
      </c>
      <c r="AC63" s="5">
        <f t="shared" ca="1" si="13"/>
        <v>0.28639999999999999</v>
      </c>
      <c r="AD63" s="5">
        <f t="shared" ca="1" si="13"/>
        <v>0.21460000000000001</v>
      </c>
      <c r="AE63" s="5">
        <f t="shared" ca="1" si="13"/>
        <v>0.25819999999999999</v>
      </c>
      <c r="AF63" s="5">
        <f t="shared" ca="1" si="13"/>
        <v>11.325100000000001</v>
      </c>
      <c r="AH63">
        <v>11</v>
      </c>
      <c r="AI63" t="s">
        <v>2</v>
      </c>
      <c r="AJ63" s="5">
        <f t="shared" ca="1" si="14"/>
        <v>0.47160000000000002</v>
      </c>
      <c r="AK63" s="5">
        <f t="shared" ca="1" si="14"/>
        <v>1.3989</v>
      </c>
      <c r="AL63" s="5">
        <f t="shared" ca="1" si="14"/>
        <v>1.9293</v>
      </c>
      <c r="AM63" s="5">
        <f t="shared" ca="1" si="14"/>
        <v>1.6842999999999999</v>
      </c>
      <c r="AN63" s="5">
        <f t="shared" ca="1" si="14"/>
        <v>1.1495</v>
      </c>
      <c r="AO63" s="5">
        <f t="shared" ca="1" si="14"/>
        <v>0.79069999999999996</v>
      </c>
      <c r="AP63" s="5">
        <f t="shared" ca="1" si="14"/>
        <v>0.59609999999999996</v>
      </c>
      <c r="AQ63" s="5">
        <f t="shared" ca="1" si="14"/>
        <v>0.43630000000000002</v>
      </c>
      <c r="AR63" s="5">
        <f t="shared" ca="1" si="14"/>
        <v>0.31119999999999998</v>
      </c>
      <c r="AS63" s="5">
        <f t="shared" ca="1" si="14"/>
        <v>0.23830000000000001</v>
      </c>
      <c r="AT63" s="5">
        <f t="shared" ca="1" si="14"/>
        <v>0.17599999999999999</v>
      </c>
      <c r="AU63" s="5">
        <f t="shared" ca="1" si="14"/>
        <v>0.17330000000000001</v>
      </c>
      <c r="AV63" s="5">
        <f t="shared" ca="1" si="14"/>
        <v>9.3554999999999993</v>
      </c>
      <c r="AX63">
        <v>11</v>
      </c>
      <c r="AY63" t="s">
        <v>2</v>
      </c>
      <c r="AZ63" s="5">
        <f t="shared" ca="1" si="15"/>
        <v>0.23760000000000001</v>
      </c>
      <c r="BA63" s="5">
        <f t="shared" ca="1" si="15"/>
        <v>0.78059999999999996</v>
      </c>
      <c r="BB63" s="5">
        <f t="shared" ca="1" si="15"/>
        <v>1.2255</v>
      </c>
      <c r="BC63" s="5">
        <f t="shared" ca="1" si="15"/>
        <v>0.96209999999999996</v>
      </c>
      <c r="BD63" s="5">
        <f t="shared" ca="1" si="15"/>
        <v>0.68500000000000005</v>
      </c>
      <c r="BE63" s="5">
        <f t="shared" ca="1" si="15"/>
        <v>0.47260000000000002</v>
      </c>
      <c r="BF63" s="5">
        <f t="shared" ca="1" si="15"/>
        <v>0.35809999999999997</v>
      </c>
      <c r="BG63" s="5">
        <f t="shared" ca="1" si="15"/>
        <v>0.2626</v>
      </c>
      <c r="BH63" s="5">
        <f t="shared" ca="1" si="15"/>
        <v>0.18629999999999999</v>
      </c>
      <c r="BI63" s="5">
        <f t="shared" ca="1" si="15"/>
        <v>0.14169999999999999</v>
      </c>
      <c r="BJ63" s="5">
        <f t="shared" ca="1" si="15"/>
        <v>0.10639999999999999</v>
      </c>
      <c r="BK63" s="5">
        <f t="shared" ca="1" si="15"/>
        <v>9.9500000000000005E-2</v>
      </c>
      <c r="BL63" s="5">
        <f t="shared" ca="1" si="15"/>
        <v>5.5180000000000007</v>
      </c>
    </row>
    <row r="64" spans="1:64" x14ac:dyDescent="0.25">
      <c r="A64">
        <v>2</v>
      </c>
      <c r="B64">
        <v>11</v>
      </c>
      <c r="C64" t="s">
        <v>3</v>
      </c>
      <c r="D64" s="5">
        <f t="shared" ca="1" si="12"/>
        <v>0.34660000000000002</v>
      </c>
      <c r="E64" s="5">
        <f t="shared" ca="1" si="12"/>
        <v>1.5374000000000001</v>
      </c>
      <c r="F64" s="5">
        <f t="shared" ca="1" si="12"/>
        <v>1.8560000000000001</v>
      </c>
      <c r="G64" s="5">
        <f t="shared" ca="1" si="12"/>
        <v>1.4093</v>
      </c>
      <c r="H64" s="5">
        <f t="shared" ca="1" si="12"/>
        <v>0.99080000000000001</v>
      </c>
      <c r="I64" s="5">
        <f t="shared" ca="1" si="12"/>
        <v>0.6875</v>
      </c>
      <c r="J64" s="5">
        <f t="shared" ca="1" si="12"/>
        <v>0.52110000000000001</v>
      </c>
      <c r="K64" s="5">
        <f t="shared" ca="1" si="12"/>
        <v>0.38279999999999997</v>
      </c>
      <c r="L64" s="5">
        <f t="shared" ca="1" si="12"/>
        <v>0.27350000000000002</v>
      </c>
      <c r="M64" s="5">
        <f t="shared" ca="1" si="12"/>
        <v>0.20910000000000001</v>
      </c>
      <c r="N64" s="5">
        <f t="shared" ca="1" si="12"/>
        <v>0.15379999999999999</v>
      </c>
      <c r="O64" s="5">
        <f t="shared" ca="1" si="12"/>
        <v>0.16819999999999999</v>
      </c>
      <c r="P64" s="5">
        <f t="shared" ca="1" si="12"/>
        <v>8.5360999999999994</v>
      </c>
      <c r="R64">
        <v>11</v>
      </c>
      <c r="S64" t="s">
        <v>3</v>
      </c>
      <c r="T64" s="5">
        <f t="shared" ca="1" si="13"/>
        <v>0.62409999999999999</v>
      </c>
      <c r="U64" s="5">
        <f t="shared" ca="1" si="13"/>
        <v>2.0396000000000001</v>
      </c>
      <c r="V64" s="5">
        <f t="shared" ca="1" si="13"/>
        <v>3.2242000000000002</v>
      </c>
      <c r="W64" s="5">
        <f t="shared" ca="1" si="13"/>
        <v>3.3083999999999998</v>
      </c>
      <c r="X64" s="5">
        <f t="shared" ca="1" si="13"/>
        <v>2.2320000000000002</v>
      </c>
      <c r="Y64" s="5">
        <f t="shared" ca="1" si="13"/>
        <v>1.5354000000000001</v>
      </c>
      <c r="Z64" s="5">
        <f t="shared" ca="1" si="13"/>
        <v>1.151</v>
      </c>
      <c r="AA64" s="5">
        <f t="shared" ca="1" si="13"/>
        <v>0.83979999999999999</v>
      </c>
      <c r="AB64" s="5">
        <f t="shared" ca="1" si="13"/>
        <v>0.59970000000000001</v>
      </c>
      <c r="AC64" s="5">
        <f t="shared" ca="1" si="13"/>
        <v>0.4612</v>
      </c>
      <c r="AD64" s="5">
        <f t="shared" ca="1" si="13"/>
        <v>0.34250000000000003</v>
      </c>
      <c r="AE64" s="5">
        <f t="shared" ca="1" si="13"/>
        <v>0.30719999999999997</v>
      </c>
      <c r="AF64" s="5">
        <f t="shared" ca="1" si="13"/>
        <v>16.665100000000002</v>
      </c>
      <c r="AH64">
        <v>11</v>
      </c>
      <c r="AI64" t="s">
        <v>3</v>
      </c>
      <c r="AJ64" s="5">
        <f t="shared" ca="1" si="14"/>
        <v>1.0456000000000001</v>
      </c>
      <c r="AK64" s="5">
        <f t="shared" ca="1" si="14"/>
        <v>1.7394000000000001</v>
      </c>
      <c r="AL64" s="5">
        <f t="shared" ca="1" si="14"/>
        <v>2.2814000000000001</v>
      </c>
      <c r="AM64" s="5">
        <f t="shared" ca="1" si="14"/>
        <v>1.7078</v>
      </c>
      <c r="AN64" s="5">
        <f t="shared" ca="1" si="14"/>
        <v>1.2262</v>
      </c>
      <c r="AO64" s="5">
        <f t="shared" ca="1" si="14"/>
        <v>0.85489999999999999</v>
      </c>
      <c r="AP64" s="5">
        <f t="shared" ca="1" si="14"/>
        <v>0.64880000000000004</v>
      </c>
      <c r="AQ64" s="5">
        <f t="shared" ca="1" si="14"/>
        <v>0.4778</v>
      </c>
      <c r="AR64" s="5">
        <f t="shared" ca="1" si="14"/>
        <v>0.34289999999999998</v>
      </c>
      <c r="AS64" s="5">
        <f t="shared" ca="1" si="14"/>
        <v>0.26450000000000001</v>
      </c>
      <c r="AT64" s="5">
        <f t="shared" ca="1" si="14"/>
        <v>0.1988</v>
      </c>
      <c r="AU64" s="5">
        <f t="shared" ca="1" si="14"/>
        <v>0.39250000000000002</v>
      </c>
      <c r="AV64" s="5">
        <f t="shared" ca="1" si="14"/>
        <v>11.1806</v>
      </c>
      <c r="AX64">
        <v>11</v>
      </c>
      <c r="AY64" t="s">
        <v>3</v>
      </c>
      <c r="AZ64" s="5">
        <f t="shared" ca="1" si="15"/>
        <v>0.41320000000000001</v>
      </c>
      <c r="BA64" s="5">
        <f t="shared" ca="1" si="15"/>
        <v>1.2727999999999999</v>
      </c>
      <c r="BB64" s="5">
        <f t="shared" ca="1" si="15"/>
        <v>1.8315999999999999</v>
      </c>
      <c r="BC64" s="5">
        <f t="shared" ca="1" si="15"/>
        <v>1.4016</v>
      </c>
      <c r="BD64" s="5">
        <f t="shared" ca="1" si="15"/>
        <v>0.99119999999999997</v>
      </c>
      <c r="BE64" s="5">
        <f t="shared" ca="1" si="15"/>
        <v>0.68640000000000001</v>
      </c>
      <c r="BF64" s="5">
        <f t="shared" ca="1" si="15"/>
        <v>0.51800000000000002</v>
      </c>
      <c r="BG64" s="5">
        <f t="shared" ca="1" si="15"/>
        <v>0.37909999999999999</v>
      </c>
      <c r="BH64" s="5">
        <f t="shared" ca="1" si="15"/>
        <v>0.26950000000000002</v>
      </c>
      <c r="BI64" s="5">
        <f t="shared" ca="1" si="15"/>
        <v>0.20569999999999999</v>
      </c>
      <c r="BJ64" s="5">
        <f t="shared" ca="1" si="15"/>
        <v>0.15310000000000001</v>
      </c>
      <c r="BK64" s="5">
        <f t="shared" ca="1" si="15"/>
        <v>0.1464</v>
      </c>
      <c r="BL64" s="5">
        <f t="shared" ca="1" si="15"/>
        <v>8.2685999999999993</v>
      </c>
    </row>
    <row r="65" spans="1:64" x14ac:dyDescent="0.25">
      <c r="A65">
        <v>3</v>
      </c>
      <c r="B65">
        <v>11</v>
      </c>
      <c r="C65" t="s">
        <v>4</v>
      </c>
      <c r="D65" s="5">
        <f t="shared" ca="1" si="12"/>
        <v>0.74629999999999996</v>
      </c>
      <c r="E65" s="5">
        <f t="shared" ca="1" si="12"/>
        <v>1.7164999999999999</v>
      </c>
      <c r="F65" s="5">
        <f t="shared" ca="1" si="12"/>
        <v>2.0057</v>
      </c>
      <c r="G65" s="5">
        <f t="shared" ca="1" si="12"/>
        <v>1.7995000000000001</v>
      </c>
      <c r="H65" s="5">
        <f t="shared" ca="1" si="12"/>
        <v>1.2849999999999999</v>
      </c>
      <c r="I65" s="5">
        <f t="shared" ca="1" si="12"/>
        <v>0.88970000000000005</v>
      </c>
      <c r="J65" s="5">
        <f t="shared" ca="1" si="12"/>
        <v>0.67379999999999995</v>
      </c>
      <c r="K65" s="5">
        <f t="shared" ca="1" si="12"/>
        <v>0.49509999999999998</v>
      </c>
      <c r="L65" s="5">
        <f t="shared" ca="1" si="12"/>
        <v>0.35460000000000003</v>
      </c>
      <c r="M65" s="5">
        <f t="shared" ca="1" si="12"/>
        <v>0.27279999999999999</v>
      </c>
      <c r="N65" s="5">
        <f t="shared" ca="1" si="12"/>
        <v>0.20619999999999999</v>
      </c>
      <c r="O65" s="5">
        <f t="shared" ca="1" si="12"/>
        <v>0.28520000000000001</v>
      </c>
      <c r="P65" s="5">
        <f t="shared" ca="1" si="12"/>
        <v>10.730400000000001</v>
      </c>
      <c r="R65">
        <v>11</v>
      </c>
      <c r="S65" t="s">
        <v>4</v>
      </c>
      <c r="T65" s="5">
        <f t="shared" ca="1" si="13"/>
        <v>0.68089999999999995</v>
      </c>
      <c r="U65" s="5">
        <f t="shared" ca="1" si="13"/>
        <v>1.7866</v>
      </c>
      <c r="V65" s="5">
        <f t="shared" ca="1" si="13"/>
        <v>2.0747</v>
      </c>
      <c r="W65" s="5">
        <f t="shared" ca="1" si="13"/>
        <v>1.9975000000000001</v>
      </c>
      <c r="X65" s="5">
        <f t="shared" ca="1" si="13"/>
        <v>1.4372</v>
      </c>
      <c r="Y65" s="5">
        <f t="shared" ca="1" si="13"/>
        <v>0.99429999999999996</v>
      </c>
      <c r="Z65" s="5">
        <f t="shared" ca="1" si="13"/>
        <v>0.75019999999999998</v>
      </c>
      <c r="AA65" s="5">
        <f t="shared" ca="1" si="13"/>
        <v>0.54949999999999999</v>
      </c>
      <c r="AB65" s="5">
        <f t="shared" ca="1" si="13"/>
        <v>0.39240000000000003</v>
      </c>
      <c r="AC65" s="5">
        <f t="shared" ca="1" si="13"/>
        <v>0.30149999999999999</v>
      </c>
      <c r="AD65" s="5">
        <f t="shared" ca="1" si="13"/>
        <v>0.22700000000000001</v>
      </c>
      <c r="AE65" s="5">
        <f t="shared" ca="1" si="13"/>
        <v>0.2404</v>
      </c>
      <c r="AF65" s="5">
        <f t="shared" ca="1" si="13"/>
        <v>11.4322</v>
      </c>
      <c r="AH65">
        <v>11</v>
      </c>
      <c r="AI65" t="s">
        <v>4</v>
      </c>
      <c r="AJ65" s="5">
        <f t="shared" ca="1" si="14"/>
        <v>0.6956</v>
      </c>
      <c r="AK65" s="5">
        <f t="shared" ca="1" si="14"/>
        <v>1.5253000000000001</v>
      </c>
      <c r="AL65" s="5">
        <f t="shared" ca="1" si="14"/>
        <v>2.1196999999999999</v>
      </c>
      <c r="AM65" s="5">
        <f t="shared" ca="1" si="14"/>
        <v>1.581</v>
      </c>
      <c r="AN65" s="5">
        <f t="shared" ca="1" si="14"/>
        <v>1.1384000000000001</v>
      </c>
      <c r="AO65" s="5">
        <f t="shared" ca="1" si="14"/>
        <v>0.78839999999999999</v>
      </c>
      <c r="AP65" s="5">
        <f t="shared" ca="1" si="14"/>
        <v>0.5958</v>
      </c>
      <c r="AQ65" s="5">
        <f t="shared" ca="1" si="14"/>
        <v>0.43669999999999998</v>
      </c>
      <c r="AR65" s="5">
        <f t="shared" ca="1" si="14"/>
        <v>0.31169999999999998</v>
      </c>
      <c r="AS65" s="5">
        <f t="shared" ca="1" si="14"/>
        <v>0.2389</v>
      </c>
      <c r="AT65" s="5">
        <f t="shared" ca="1" si="14"/>
        <v>0.17780000000000001</v>
      </c>
      <c r="AU65" s="5">
        <f t="shared" ca="1" si="14"/>
        <v>0.21240000000000001</v>
      </c>
      <c r="AV65" s="5">
        <f t="shared" ca="1" si="14"/>
        <v>9.8216999999999999</v>
      </c>
      <c r="AX65">
        <v>11</v>
      </c>
      <c r="AY65" t="s">
        <v>4</v>
      </c>
      <c r="AZ65" s="5">
        <f t="shared" ca="1" si="15"/>
        <v>0.2707</v>
      </c>
      <c r="BA65" s="5">
        <f t="shared" ca="1" si="15"/>
        <v>1.0783</v>
      </c>
      <c r="BB65" s="5">
        <f t="shared" ca="1" si="15"/>
        <v>1.6672</v>
      </c>
      <c r="BC65" s="5">
        <f t="shared" ca="1" si="15"/>
        <v>1.3486</v>
      </c>
      <c r="BD65" s="5">
        <f t="shared" ca="1" si="15"/>
        <v>0.95330000000000004</v>
      </c>
      <c r="BE65" s="5">
        <f t="shared" ca="1" si="15"/>
        <v>0.65739999999999998</v>
      </c>
      <c r="BF65" s="5">
        <f t="shared" ca="1" si="15"/>
        <v>0.49709999999999999</v>
      </c>
      <c r="BG65" s="5">
        <f t="shared" ca="1" si="15"/>
        <v>0.36430000000000001</v>
      </c>
      <c r="BH65" s="5">
        <f t="shared" ca="1" si="15"/>
        <v>0.25900000000000001</v>
      </c>
      <c r="BI65" s="5">
        <f t="shared" ca="1" si="15"/>
        <v>0.19739999999999999</v>
      </c>
      <c r="BJ65" s="5">
        <f t="shared" ca="1" si="15"/>
        <v>0.14710000000000001</v>
      </c>
      <c r="BK65" s="5">
        <f t="shared" ca="1" si="15"/>
        <v>0.1341</v>
      </c>
      <c r="BL65" s="5">
        <f t="shared" ca="1" si="15"/>
        <v>7.5744999999999996</v>
      </c>
    </row>
    <row r="66" spans="1:64" x14ac:dyDescent="0.25">
      <c r="A66">
        <v>4</v>
      </c>
      <c r="B66">
        <v>11</v>
      </c>
      <c r="C66" t="s">
        <v>5</v>
      </c>
      <c r="D66" s="5">
        <f t="shared" ca="1" si="12"/>
        <v>0.51549999999999996</v>
      </c>
      <c r="E66" s="5">
        <f t="shared" ca="1" si="12"/>
        <v>0.95089999999999997</v>
      </c>
      <c r="F66" s="5">
        <f t="shared" ca="1" si="12"/>
        <v>1.5488</v>
      </c>
      <c r="G66" s="5">
        <f t="shared" ca="1" si="12"/>
        <v>1.7296</v>
      </c>
      <c r="H66" s="5">
        <f t="shared" ca="1" si="12"/>
        <v>1.1765000000000001</v>
      </c>
      <c r="I66" s="5">
        <f t="shared" ca="1" si="12"/>
        <v>0.80689999999999995</v>
      </c>
      <c r="J66" s="5">
        <f t="shared" ca="1" si="12"/>
        <v>0.60860000000000003</v>
      </c>
      <c r="K66" s="5">
        <f t="shared" ca="1" si="12"/>
        <v>0.4456</v>
      </c>
      <c r="L66" s="5">
        <f t="shared" ca="1" si="12"/>
        <v>0.31780000000000003</v>
      </c>
      <c r="M66" s="5">
        <f t="shared" ca="1" si="12"/>
        <v>0.24279999999999999</v>
      </c>
      <c r="N66" s="5">
        <f t="shared" ca="1" si="12"/>
        <v>0.17879999999999999</v>
      </c>
      <c r="O66" s="5">
        <f t="shared" ca="1" si="12"/>
        <v>0.17100000000000001</v>
      </c>
      <c r="P66" s="5">
        <f t="shared" ca="1" si="12"/>
        <v>8.6928000000000001</v>
      </c>
      <c r="R66">
        <v>11</v>
      </c>
      <c r="S66" t="s">
        <v>5</v>
      </c>
      <c r="T66" s="5">
        <f t="shared" ca="1" si="13"/>
        <v>0.72419999999999995</v>
      </c>
      <c r="U66" s="5">
        <f t="shared" ca="1" si="13"/>
        <v>2.1591</v>
      </c>
      <c r="V66" s="5">
        <f t="shared" ca="1" si="13"/>
        <v>3.1366999999999998</v>
      </c>
      <c r="W66" s="5">
        <f t="shared" ca="1" si="13"/>
        <v>2.2109999999999999</v>
      </c>
      <c r="X66" s="5">
        <f t="shared" ca="1" si="13"/>
        <v>1.5807</v>
      </c>
      <c r="Y66" s="5">
        <f t="shared" ca="1" si="13"/>
        <v>1.0969</v>
      </c>
      <c r="Z66" s="5">
        <f t="shared" ca="1" si="13"/>
        <v>0.8296</v>
      </c>
      <c r="AA66" s="5">
        <f t="shared" ca="1" si="13"/>
        <v>0.60929999999999995</v>
      </c>
      <c r="AB66" s="5">
        <f t="shared" ca="1" si="13"/>
        <v>0.437</v>
      </c>
      <c r="AC66" s="5">
        <f t="shared" ca="1" si="13"/>
        <v>0.33729999999999999</v>
      </c>
      <c r="AD66" s="5">
        <f t="shared" ca="1" si="13"/>
        <v>0.25440000000000002</v>
      </c>
      <c r="AE66" s="5">
        <f t="shared" ca="1" si="13"/>
        <v>0.25700000000000001</v>
      </c>
      <c r="AF66" s="5">
        <f t="shared" ca="1" si="13"/>
        <v>13.633199999999999</v>
      </c>
      <c r="AH66">
        <v>11</v>
      </c>
      <c r="AI66" t="s">
        <v>5</v>
      </c>
      <c r="AJ66" s="5">
        <f t="shared" ca="1" si="14"/>
        <v>0.74719999999999998</v>
      </c>
      <c r="AK66" s="5">
        <f t="shared" ca="1" si="14"/>
        <v>1.3028</v>
      </c>
      <c r="AL66" s="5">
        <f t="shared" ca="1" si="14"/>
        <v>1.5958000000000001</v>
      </c>
      <c r="AM66" s="5">
        <f t="shared" ca="1" si="14"/>
        <v>1.4124000000000001</v>
      </c>
      <c r="AN66" s="5">
        <f t="shared" ca="1" si="14"/>
        <v>0.99319999999999997</v>
      </c>
      <c r="AO66" s="5">
        <f t="shared" ca="1" si="14"/>
        <v>0.68759999999999999</v>
      </c>
      <c r="AP66" s="5">
        <f t="shared" ca="1" si="14"/>
        <v>0.51919999999999999</v>
      </c>
      <c r="AQ66" s="5">
        <f t="shared" ca="1" si="14"/>
        <v>0.3805</v>
      </c>
      <c r="AR66" s="5">
        <f t="shared" ca="1" si="14"/>
        <v>0.27160000000000001</v>
      </c>
      <c r="AS66" s="5">
        <f t="shared" ca="1" si="14"/>
        <v>0.20849999999999999</v>
      </c>
      <c r="AT66" s="5">
        <f t="shared" ca="1" si="14"/>
        <v>0.15509999999999999</v>
      </c>
      <c r="AU66" s="5">
        <f t="shared" ca="1" si="14"/>
        <v>0.26079999999999998</v>
      </c>
      <c r="AV66" s="5">
        <f t="shared" ca="1" si="14"/>
        <v>8.5346999999999991</v>
      </c>
      <c r="AX66">
        <v>11</v>
      </c>
      <c r="AY66" t="s">
        <v>5</v>
      </c>
      <c r="AZ66" s="5">
        <f t="shared" ca="1" si="15"/>
        <v>0.51139999999999997</v>
      </c>
      <c r="BA66" s="5">
        <f t="shared" ca="1" si="15"/>
        <v>1.903</v>
      </c>
      <c r="BB66" s="5">
        <f t="shared" ca="1" si="15"/>
        <v>2.2035999999999998</v>
      </c>
      <c r="BC66" s="5">
        <f t="shared" ca="1" si="15"/>
        <v>1.8314999999999999</v>
      </c>
      <c r="BD66" s="5">
        <f t="shared" ca="1" si="15"/>
        <v>1.3038000000000001</v>
      </c>
      <c r="BE66" s="5">
        <f t="shared" ca="1" si="15"/>
        <v>0.91</v>
      </c>
      <c r="BF66" s="5">
        <f t="shared" ca="1" si="15"/>
        <v>0.69010000000000005</v>
      </c>
      <c r="BG66" s="5">
        <f t="shared" ca="1" si="15"/>
        <v>0.50800000000000001</v>
      </c>
      <c r="BH66" s="5">
        <f t="shared" ca="1" si="15"/>
        <v>0.36430000000000001</v>
      </c>
      <c r="BI66" s="5">
        <f t="shared" ca="1" si="15"/>
        <v>0.28120000000000001</v>
      </c>
      <c r="BJ66" s="5">
        <f t="shared" ca="1" si="15"/>
        <v>0.21310000000000001</v>
      </c>
      <c r="BK66" s="5">
        <f t="shared" ca="1" si="15"/>
        <v>0.21390000000000001</v>
      </c>
      <c r="BL66" s="5">
        <f t="shared" ca="1" si="15"/>
        <v>10.933900000000001</v>
      </c>
    </row>
    <row r="67" spans="1:64" x14ac:dyDescent="0.25">
      <c r="A67">
        <v>5</v>
      </c>
      <c r="B67">
        <v>11</v>
      </c>
      <c r="C67" t="s">
        <v>6</v>
      </c>
      <c r="D67" s="5">
        <f t="shared" ca="1" si="12"/>
        <v>0.23350000000000001</v>
      </c>
      <c r="E67" s="5">
        <f t="shared" ca="1" si="12"/>
        <v>0.65100000000000002</v>
      </c>
      <c r="F67" s="5">
        <f t="shared" ca="1" si="12"/>
        <v>1.1766000000000001</v>
      </c>
      <c r="G67" s="5">
        <f t="shared" ca="1" si="12"/>
        <v>1.4725999999999999</v>
      </c>
      <c r="H67" s="5">
        <f t="shared" ca="1" si="12"/>
        <v>1.026</v>
      </c>
      <c r="I67" s="5">
        <f t="shared" ca="1" si="12"/>
        <v>0.6976</v>
      </c>
      <c r="J67" s="5">
        <f t="shared" ca="1" si="12"/>
        <v>0.52359999999999995</v>
      </c>
      <c r="K67" s="5">
        <f t="shared" ca="1" si="12"/>
        <v>0.38179999999999997</v>
      </c>
      <c r="L67" s="5">
        <f t="shared" ca="1" si="12"/>
        <v>0.27060000000000001</v>
      </c>
      <c r="M67" s="5">
        <f t="shared" ca="1" si="12"/>
        <v>0.2051</v>
      </c>
      <c r="N67" s="5">
        <f t="shared" ca="1" si="12"/>
        <v>0.14910000000000001</v>
      </c>
      <c r="O67" s="5">
        <f t="shared" ca="1" si="12"/>
        <v>0.13159999999999999</v>
      </c>
      <c r="P67" s="5">
        <f t="shared" ca="1" si="12"/>
        <v>6.9191000000000003</v>
      </c>
      <c r="R67">
        <v>11</v>
      </c>
      <c r="S67" t="s">
        <v>6</v>
      </c>
      <c r="T67" s="5">
        <f t="shared" ca="1" si="13"/>
        <v>0.79320000000000002</v>
      </c>
      <c r="U67" s="5">
        <f t="shared" ca="1" si="13"/>
        <v>1.3888</v>
      </c>
      <c r="V67" s="5">
        <f t="shared" ca="1" si="13"/>
        <v>1.8079000000000001</v>
      </c>
      <c r="W67" s="5">
        <f t="shared" ca="1" si="13"/>
        <v>1.9704999999999999</v>
      </c>
      <c r="X67" s="5">
        <f t="shared" ca="1" si="13"/>
        <v>1.454</v>
      </c>
      <c r="Y67" s="5">
        <f t="shared" ca="1" si="13"/>
        <v>0.98750000000000004</v>
      </c>
      <c r="Z67" s="5">
        <f t="shared" ca="1" si="13"/>
        <v>0.74139999999999995</v>
      </c>
      <c r="AA67" s="5">
        <f t="shared" ca="1" si="13"/>
        <v>0.54110000000000003</v>
      </c>
      <c r="AB67" s="5">
        <f t="shared" ca="1" si="13"/>
        <v>0.38550000000000001</v>
      </c>
      <c r="AC67" s="5">
        <f t="shared" ca="1" si="13"/>
        <v>0.29530000000000001</v>
      </c>
      <c r="AD67" s="5">
        <f t="shared" ca="1" si="13"/>
        <v>0.2215</v>
      </c>
      <c r="AE67" s="5">
        <f t="shared" ca="1" si="13"/>
        <v>0.22220000000000001</v>
      </c>
      <c r="AF67" s="5">
        <f t="shared" ca="1" si="13"/>
        <v>10.808900000000001</v>
      </c>
      <c r="AH67">
        <v>11</v>
      </c>
      <c r="AI67" t="s">
        <v>6</v>
      </c>
      <c r="AJ67" s="5">
        <f t="shared" ca="1" si="14"/>
        <v>0.71079999999999999</v>
      </c>
      <c r="AK67" s="5">
        <f t="shared" ca="1" si="14"/>
        <v>1.9246000000000001</v>
      </c>
      <c r="AL67" s="5">
        <f t="shared" ca="1" si="14"/>
        <v>2.1400999999999999</v>
      </c>
      <c r="AM67" s="5">
        <f t="shared" ca="1" si="14"/>
        <v>1.8976999999999999</v>
      </c>
      <c r="AN67" s="5">
        <f t="shared" ca="1" si="14"/>
        <v>1.2932999999999999</v>
      </c>
      <c r="AO67" s="5">
        <f t="shared" ca="1" si="14"/>
        <v>0.89400000000000002</v>
      </c>
      <c r="AP67" s="5">
        <f t="shared" ca="1" si="14"/>
        <v>0.6734</v>
      </c>
      <c r="AQ67" s="5">
        <f t="shared" ca="1" si="14"/>
        <v>0.49280000000000002</v>
      </c>
      <c r="AR67" s="5">
        <f t="shared" ca="1" si="14"/>
        <v>0.35139999999999999</v>
      </c>
      <c r="AS67" s="5">
        <f t="shared" ca="1" si="14"/>
        <v>0.26979999999999998</v>
      </c>
      <c r="AT67" s="5">
        <f t="shared" ca="1" si="14"/>
        <v>0.20280000000000001</v>
      </c>
      <c r="AU67" s="5">
        <f t="shared" ca="1" si="14"/>
        <v>0.1956</v>
      </c>
      <c r="AV67" s="5">
        <f t="shared" ca="1" si="14"/>
        <v>11.0463</v>
      </c>
      <c r="AX67">
        <v>11</v>
      </c>
      <c r="AY67" t="s">
        <v>6</v>
      </c>
      <c r="AZ67" s="5">
        <f t="shared" ca="1" si="15"/>
        <v>0.24610000000000001</v>
      </c>
      <c r="BA67" s="5">
        <f t="shared" ca="1" si="15"/>
        <v>1.1548</v>
      </c>
      <c r="BB67" s="5">
        <f t="shared" ca="1" si="15"/>
        <v>1.8668</v>
      </c>
      <c r="BC67" s="5">
        <f t="shared" ca="1" si="15"/>
        <v>1.5143</v>
      </c>
      <c r="BD67" s="5">
        <f t="shared" ca="1" si="15"/>
        <v>1.054</v>
      </c>
      <c r="BE67" s="5">
        <f t="shared" ca="1" si="15"/>
        <v>0.73170000000000002</v>
      </c>
      <c r="BF67" s="5">
        <f t="shared" ca="1" si="15"/>
        <v>0.55379999999999996</v>
      </c>
      <c r="BG67" s="5">
        <f t="shared" ca="1" si="15"/>
        <v>0.40679999999999999</v>
      </c>
      <c r="BH67" s="5">
        <f t="shared" ca="1" si="15"/>
        <v>0.29070000000000001</v>
      </c>
      <c r="BI67" s="5">
        <f t="shared" ca="1" si="15"/>
        <v>0.2223</v>
      </c>
      <c r="BJ67" s="5">
        <f t="shared" ca="1" si="15"/>
        <v>0.1646</v>
      </c>
      <c r="BK67" s="5">
        <f t="shared" ca="1" si="15"/>
        <v>0.1462</v>
      </c>
      <c r="BL67" s="5">
        <f t="shared" ca="1" si="15"/>
        <v>8.3521000000000001</v>
      </c>
    </row>
    <row r="68" spans="1:64" x14ac:dyDescent="0.25">
      <c r="A68">
        <v>1</v>
      </c>
      <c r="B68">
        <v>12</v>
      </c>
      <c r="C68" t="s">
        <v>2</v>
      </c>
      <c r="D68" s="5">
        <f t="shared" ca="1" si="12"/>
        <v>1.4892000000000001</v>
      </c>
      <c r="E68" s="5">
        <f t="shared" ca="1" si="12"/>
        <v>1.5551999999999999</v>
      </c>
      <c r="F68" s="5">
        <f t="shared" ca="1" si="12"/>
        <v>2.7900999999999998</v>
      </c>
      <c r="G68" s="5">
        <f t="shared" ref="D68:P87" ca="1" si="16">INDIRECT($A$1&amp;"!"&amp;ADDRESS(ROW(),COLUMN()))</f>
        <v>1.8708</v>
      </c>
      <c r="H68" s="5">
        <f t="shared" ca="1" si="16"/>
        <v>1.2934000000000001</v>
      </c>
      <c r="I68" s="5">
        <f t="shared" ca="1" si="16"/>
        <v>0.86409999999999998</v>
      </c>
      <c r="J68" s="5">
        <f t="shared" ca="1" si="16"/>
        <v>0.61419999999999997</v>
      </c>
      <c r="K68" s="5">
        <f t="shared" ca="1" si="16"/>
        <v>0.42230000000000001</v>
      </c>
      <c r="L68" s="5">
        <f t="shared" ca="1" si="16"/>
        <v>0.28210000000000002</v>
      </c>
      <c r="M68" s="5">
        <f t="shared" ca="1" si="16"/>
        <v>0.21390000000000001</v>
      </c>
      <c r="N68" s="5">
        <f t="shared" ca="1" si="16"/>
        <v>0.25309999999999999</v>
      </c>
      <c r="O68" s="5">
        <f t="shared" ca="1" si="16"/>
        <v>0.4511</v>
      </c>
      <c r="P68" s="5">
        <f t="shared" ca="1" si="16"/>
        <v>12.099500000000001</v>
      </c>
      <c r="R68">
        <v>12</v>
      </c>
      <c r="S68" t="s">
        <v>2</v>
      </c>
      <c r="T68" s="5">
        <f t="shared" ca="1" si="13"/>
        <v>1.8010999999999999</v>
      </c>
      <c r="U68" s="5">
        <f t="shared" ca="1" si="13"/>
        <v>2.6200999999999999</v>
      </c>
      <c r="V68" s="5">
        <f t="shared" ca="1" si="13"/>
        <v>4.0359999999999996</v>
      </c>
      <c r="W68" s="5">
        <f t="shared" ref="T68:AF87" ca="1" si="17">INDIRECT($A$1&amp;"!"&amp;ADDRESS(ROW(),COLUMN()))</f>
        <v>2.4923999999999999</v>
      </c>
      <c r="X68" s="5">
        <f t="shared" ca="1" si="17"/>
        <v>1.6465000000000001</v>
      </c>
      <c r="Y68" s="5">
        <f t="shared" ca="1" si="17"/>
        <v>1.1671</v>
      </c>
      <c r="Z68" s="5">
        <f t="shared" ca="1" si="17"/>
        <v>0.86550000000000005</v>
      </c>
      <c r="AA68" s="5">
        <f t="shared" ca="1" si="17"/>
        <v>0.62150000000000005</v>
      </c>
      <c r="AB68" s="5">
        <f t="shared" ca="1" si="17"/>
        <v>0.40189999999999998</v>
      </c>
      <c r="AC68" s="5">
        <f t="shared" ca="1" si="17"/>
        <v>0.2959</v>
      </c>
      <c r="AD68" s="5">
        <f t="shared" ca="1" si="17"/>
        <v>0.26490000000000002</v>
      </c>
      <c r="AE68" s="5">
        <f t="shared" ca="1" si="17"/>
        <v>1.1489</v>
      </c>
      <c r="AF68" s="5">
        <f t="shared" ca="1" si="17"/>
        <v>17.361799999999999</v>
      </c>
      <c r="AH68">
        <v>12</v>
      </c>
      <c r="AI68" t="s">
        <v>2</v>
      </c>
      <c r="AJ68" s="5">
        <f t="shared" ca="1" si="14"/>
        <v>2.1613000000000002</v>
      </c>
      <c r="AK68" s="5">
        <f t="shared" ca="1" si="14"/>
        <v>3.1168999999999998</v>
      </c>
      <c r="AL68" s="5">
        <f t="shared" ca="1" si="14"/>
        <v>3.0091999999999999</v>
      </c>
      <c r="AM68" s="5">
        <f t="shared" ref="AJ68:AV87" ca="1" si="18">INDIRECT($A$1&amp;"!"&amp;ADDRESS(ROW(),COLUMN()))</f>
        <v>2.2473999999999998</v>
      </c>
      <c r="AN68" s="5">
        <f t="shared" ca="1" si="18"/>
        <v>1.4495</v>
      </c>
      <c r="AO68" s="5">
        <f t="shared" ca="1" si="18"/>
        <v>0.98760000000000003</v>
      </c>
      <c r="AP68" s="5">
        <f t="shared" ca="1" si="18"/>
        <v>0.77280000000000004</v>
      </c>
      <c r="AQ68" s="5">
        <f t="shared" ca="1" si="18"/>
        <v>0.53439999999999999</v>
      </c>
      <c r="AR68" s="5">
        <f t="shared" ca="1" si="18"/>
        <v>0.34360000000000002</v>
      </c>
      <c r="AS68" s="5">
        <f t="shared" ca="1" si="18"/>
        <v>0.21590000000000001</v>
      </c>
      <c r="AT68" s="5">
        <f t="shared" ca="1" si="18"/>
        <v>0.17249999999999999</v>
      </c>
      <c r="AU68" s="5">
        <f t="shared" ca="1" si="18"/>
        <v>1.0021</v>
      </c>
      <c r="AV68" s="5">
        <f t="shared" ca="1" si="18"/>
        <v>16.013200000000001</v>
      </c>
      <c r="AX68">
        <v>12</v>
      </c>
      <c r="AY68" t="s">
        <v>2</v>
      </c>
      <c r="AZ68" s="5">
        <f t="shared" ca="1" si="15"/>
        <v>1.7457</v>
      </c>
      <c r="BA68" s="5">
        <f t="shared" ca="1" si="15"/>
        <v>1.6241000000000001</v>
      </c>
      <c r="BB68" s="5">
        <f t="shared" ca="1" si="15"/>
        <v>1.9943</v>
      </c>
      <c r="BC68" s="5">
        <f t="shared" ref="AZ68:BL87" ca="1" si="19">INDIRECT($A$1&amp;"!"&amp;ADDRESS(ROW(),COLUMN()))</f>
        <v>1.3409</v>
      </c>
      <c r="BD68" s="5">
        <f t="shared" ca="1" si="19"/>
        <v>0.98029999999999995</v>
      </c>
      <c r="BE68" s="5">
        <f t="shared" ca="1" si="19"/>
        <v>0.6139</v>
      </c>
      <c r="BF68" s="5">
        <f t="shared" ca="1" si="19"/>
        <v>0.44440000000000002</v>
      </c>
      <c r="BG68" s="5">
        <f t="shared" ca="1" si="19"/>
        <v>0.30320000000000003</v>
      </c>
      <c r="BH68" s="5">
        <f t="shared" ca="1" si="19"/>
        <v>0.2079</v>
      </c>
      <c r="BI68" s="5">
        <f t="shared" ca="1" si="19"/>
        <v>0.1411</v>
      </c>
      <c r="BJ68" s="5">
        <f t="shared" ca="1" si="19"/>
        <v>6.8199999999999997E-2</v>
      </c>
      <c r="BK68" s="5">
        <f t="shared" ca="1" si="19"/>
        <v>0.36280000000000001</v>
      </c>
      <c r="BL68" s="5">
        <f t="shared" ca="1" si="19"/>
        <v>9.8267999999999986</v>
      </c>
    </row>
    <row r="69" spans="1:64" x14ac:dyDescent="0.25">
      <c r="A69">
        <v>2</v>
      </c>
      <c r="B69">
        <v>12</v>
      </c>
      <c r="C69" t="s">
        <v>3</v>
      </c>
      <c r="D69" s="5">
        <f t="shared" ca="1" si="16"/>
        <v>1.7851999999999999</v>
      </c>
      <c r="E69" s="5">
        <f t="shared" ca="1" si="16"/>
        <v>3.3544999999999998</v>
      </c>
      <c r="F69" s="5">
        <f t="shared" ca="1" si="16"/>
        <v>2.8129</v>
      </c>
      <c r="G69" s="5">
        <f t="shared" ca="1" si="16"/>
        <v>1.9298</v>
      </c>
      <c r="H69" s="5">
        <f t="shared" ca="1" si="16"/>
        <v>1.3129</v>
      </c>
      <c r="I69" s="5">
        <f t="shared" ca="1" si="16"/>
        <v>0.89410000000000001</v>
      </c>
      <c r="J69" s="5">
        <f t="shared" ca="1" si="16"/>
        <v>0.67110000000000003</v>
      </c>
      <c r="K69" s="5">
        <f t="shared" ca="1" si="16"/>
        <v>0.44669999999999999</v>
      </c>
      <c r="L69" s="5">
        <f t="shared" ca="1" si="16"/>
        <v>0.29699999999999999</v>
      </c>
      <c r="M69" s="5">
        <f t="shared" ca="1" si="16"/>
        <v>0.21460000000000001</v>
      </c>
      <c r="N69" s="5">
        <f t="shared" ca="1" si="16"/>
        <v>0.15160000000000001</v>
      </c>
      <c r="O69" s="5">
        <f t="shared" ca="1" si="16"/>
        <v>0.73270000000000002</v>
      </c>
      <c r="P69" s="5">
        <f t="shared" ca="1" si="16"/>
        <v>14.603100000000001</v>
      </c>
      <c r="R69">
        <v>12</v>
      </c>
      <c r="S69" t="s">
        <v>3</v>
      </c>
      <c r="T69" s="5">
        <f t="shared" ca="1" si="17"/>
        <v>2.7250000000000001</v>
      </c>
      <c r="U69" s="5">
        <f t="shared" ca="1" si="17"/>
        <v>3.8304999999999998</v>
      </c>
      <c r="V69" s="5">
        <f t="shared" ca="1" si="17"/>
        <v>4.1940999999999997</v>
      </c>
      <c r="W69" s="5">
        <f t="shared" ca="1" si="17"/>
        <v>3.9159999999999999</v>
      </c>
      <c r="X69" s="5">
        <f t="shared" ca="1" si="17"/>
        <v>2.5979999999999999</v>
      </c>
      <c r="Y69" s="5">
        <f t="shared" ca="1" si="17"/>
        <v>1.7690999999999999</v>
      </c>
      <c r="Z69" s="5">
        <f t="shared" ca="1" si="17"/>
        <v>1.3361000000000001</v>
      </c>
      <c r="AA69" s="5">
        <f t="shared" ca="1" si="17"/>
        <v>0.97989999999999999</v>
      </c>
      <c r="AB69" s="5">
        <f t="shared" ca="1" si="17"/>
        <v>0.69269999999999998</v>
      </c>
      <c r="AC69" s="5">
        <f t="shared" ca="1" si="17"/>
        <v>0.48799999999999999</v>
      </c>
      <c r="AD69" s="5">
        <f t="shared" ca="1" si="17"/>
        <v>0.39190000000000003</v>
      </c>
      <c r="AE69" s="5">
        <f t="shared" ca="1" si="17"/>
        <v>0.96519999999999995</v>
      </c>
      <c r="AF69" s="5">
        <f t="shared" ca="1" si="17"/>
        <v>23.886499999999998</v>
      </c>
      <c r="AH69">
        <v>12</v>
      </c>
      <c r="AI69" t="s">
        <v>3</v>
      </c>
      <c r="AJ69" s="5">
        <f t="shared" ca="1" si="18"/>
        <v>2.5295000000000001</v>
      </c>
      <c r="AK69" s="5">
        <f t="shared" ca="1" si="18"/>
        <v>2.8824999999999998</v>
      </c>
      <c r="AL69" s="5">
        <f t="shared" ca="1" si="18"/>
        <v>3.4887000000000001</v>
      </c>
      <c r="AM69" s="5">
        <f t="shared" ca="1" si="18"/>
        <v>2.1610999999999998</v>
      </c>
      <c r="AN69" s="5">
        <f t="shared" ca="1" si="18"/>
        <v>1.5302</v>
      </c>
      <c r="AO69" s="5">
        <f t="shared" ca="1" si="18"/>
        <v>1.0998000000000001</v>
      </c>
      <c r="AP69" s="5">
        <f t="shared" ca="1" si="18"/>
        <v>0.7913</v>
      </c>
      <c r="AQ69" s="5">
        <f t="shared" ca="1" si="18"/>
        <v>0.56220000000000003</v>
      </c>
      <c r="AR69" s="5">
        <f t="shared" ca="1" si="18"/>
        <v>0.37969999999999998</v>
      </c>
      <c r="AS69" s="5">
        <f t="shared" ca="1" si="18"/>
        <v>0.26840000000000003</v>
      </c>
      <c r="AT69" s="5">
        <f t="shared" ca="1" si="18"/>
        <v>0.22259999999999999</v>
      </c>
      <c r="AU69" s="5">
        <f t="shared" ca="1" si="18"/>
        <v>1.6879</v>
      </c>
      <c r="AV69" s="5">
        <f t="shared" ca="1" si="18"/>
        <v>17.603899999999999</v>
      </c>
      <c r="AX69">
        <v>12</v>
      </c>
      <c r="AY69" t="s">
        <v>3</v>
      </c>
      <c r="AZ69" s="5">
        <f t="shared" ca="1" si="19"/>
        <v>2.1191</v>
      </c>
      <c r="BA69" s="5">
        <f t="shared" ca="1" si="19"/>
        <v>2.5554000000000001</v>
      </c>
      <c r="BB69" s="5">
        <f t="shared" ca="1" si="19"/>
        <v>2.5962000000000001</v>
      </c>
      <c r="BC69" s="5">
        <f t="shared" ca="1" si="19"/>
        <v>1.806</v>
      </c>
      <c r="BD69" s="5">
        <f t="shared" ca="1" si="19"/>
        <v>1.2744</v>
      </c>
      <c r="BE69" s="5">
        <f t="shared" ca="1" si="19"/>
        <v>0.88009999999999999</v>
      </c>
      <c r="BF69" s="5">
        <f t="shared" ca="1" si="19"/>
        <v>0.64590000000000003</v>
      </c>
      <c r="BG69" s="5">
        <f t="shared" ca="1" si="19"/>
        <v>0.44169999999999998</v>
      </c>
      <c r="BH69" s="5">
        <f t="shared" ca="1" si="19"/>
        <v>0.29420000000000002</v>
      </c>
      <c r="BI69" s="5">
        <f t="shared" ca="1" si="19"/>
        <v>0.2099</v>
      </c>
      <c r="BJ69" s="5">
        <f t="shared" ca="1" si="19"/>
        <v>0.13350000000000001</v>
      </c>
      <c r="BK69" s="5">
        <f t="shared" ca="1" si="19"/>
        <v>0.58460000000000001</v>
      </c>
      <c r="BL69" s="5">
        <f t="shared" ca="1" si="19"/>
        <v>13.540999999999999</v>
      </c>
    </row>
    <row r="70" spans="1:64" x14ac:dyDescent="0.25">
      <c r="A70">
        <v>3</v>
      </c>
      <c r="B70">
        <v>12</v>
      </c>
      <c r="C70" t="s">
        <v>4</v>
      </c>
      <c r="D70" s="5">
        <f t="shared" ca="1" si="16"/>
        <v>1.8942000000000001</v>
      </c>
      <c r="E70" s="5">
        <f t="shared" ca="1" si="16"/>
        <v>3.1621999999999999</v>
      </c>
      <c r="F70" s="5">
        <f t="shared" ca="1" si="16"/>
        <v>2.9540000000000002</v>
      </c>
      <c r="G70" s="5">
        <f t="shared" ca="1" si="16"/>
        <v>2.34</v>
      </c>
      <c r="H70" s="5">
        <f t="shared" ca="1" si="16"/>
        <v>1.5711999999999999</v>
      </c>
      <c r="I70" s="5">
        <f t="shared" ca="1" si="16"/>
        <v>1.1248</v>
      </c>
      <c r="J70" s="5">
        <f t="shared" ca="1" si="16"/>
        <v>0.83460000000000001</v>
      </c>
      <c r="K70" s="5">
        <f t="shared" ca="1" si="16"/>
        <v>0.59750000000000003</v>
      </c>
      <c r="L70" s="5">
        <f t="shared" ca="1" si="16"/>
        <v>0.38540000000000002</v>
      </c>
      <c r="M70" s="5">
        <f t="shared" ca="1" si="16"/>
        <v>0.26979999999999998</v>
      </c>
      <c r="N70" s="5">
        <f t="shared" ca="1" si="16"/>
        <v>0.30049999999999999</v>
      </c>
      <c r="O70" s="5">
        <f t="shared" ca="1" si="16"/>
        <v>0.75729999999999997</v>
      </c>
      <c r="P70" s="5">
        <f t="shared" ca="1" si="16"/>
        <v>16.191500000000001</v>
      </c>
      <c r="R70">
        <v>12</v>
      </c>
      <c r="S70" t="s">
        <v>4</v>
      </c>
      <c r="T70" s="5">
        <f t="shared" ca="1" si="17"/>
        <v>2.6978</v>
      </c>
      <c r="U70" s="5">
        <f t="shared" ca="1" si="17"/>
        <v>4.5058999999999996</v>
      </c>
      <c r="V70" s="5">
        <f t="shared" ca="1" si="17"/>
        <v>3.3231999999999999</v>
      </c>
      <c r="W70" s="5">
        <f t="shared" ca="1" si="17"/>
        <v>2.4773999999999998</v>
      </c>
      <c r="X70" s="5">
        <f t="shared" ca="1" si="17"/>
        <v>1.7726999999999999</v>
      </c>
      <c r="Y70" s="5">
        <f t="shared" ca="1" si="17"/>
        <v>1.2454000000000001</v>
      </c>
      <c r="Z70" s="5">
        <f t="shared" ca="1" si="17"/>
        <v>0.93310000000000004</v>
      </c>
      <c r="AA70" s="5">
        <f t="shared" ca="1" si="17"/>
        <v>0.66930000000000001</v>
      </c>
      <c r="AB70" s="5">
        <f t="shared" ca="1" si="17"/>
        <v>0.4415</v>
      </c>
      <c r="AC70" s="5">
        <f t="shared" ca="1" si="17"/>
        <v>0.3014</v>
      </c>
      <c r="AD70" s="5">
        <f t="shared" ca="1" si="17"/>
        <v>0.26019999999999999</v>
      </c>
      <c r="AE70" s="5">
        <f t="shared" ca="1" si="17"/>
        <v>0.97160000000000002</v>
      </c>
      <c r="AF70" s="5">
        <f t="shared" ca="1" si="17"/>
        <v>19.599499999999999</v>
      </c>
      <c r="AH70">
        <v>12</v>
      </c>
      <c r="AI70" t="s">
        <v>4</v>
      </c>
      <c r="AJ70" s="5">
        <f t="shared" ca="1" si="18"/>
        <v>2.2886000000000002</v>
      </c>
      <c r="AK70" s="5">
        <f t="shared" ca="1" si="18"/>
        <v>3.4217</v>
      </c>
      <c r="AL70" s="5">
        <f t="shared" ca="1" si="18"/>
        <v>3.3546999999999998</v>
      </c>
      <c r="AM70" s="5">
        <f t="shared" ca="1" si="18"/>
        <v>2.0137</v>
      </c>
      <c r="AN70" s="5">
        <f t="shared" ca="1" si="18"/>
        <v>1.4226000000000001</v>
      </c>
      <c r="AO70" s="5">
        <f t="shared" ca="1" si="18"/>
        <v>1.0165999999999999</v>
      </c>
      <c r="AP70" s="5">
        <f t="shared" ca="1" si="18"/>
        <v>0.7591</v>
      </c>
      <c r="AQ70" s="5">
        <f t="shared" ca="1" si="18"/>
        <v>0.50780000000000003</v>
      </c>
      <c r="AR70" s="5">
        <f t="shared" ca="1" si="18"/>
        <v>0.33279999999999998</v>
      </c>
      <c r="AS70" s="5">
        <f t="shared" ca="1" si="18"/>
        <v>0.2505</v>
      </c>
      <c r="AT70" s="5">
        <f t="shared" ca="1" si="18"/>
        <v>0.2087</v>
      </c>
      <c r="AU70" s="5">
        <f t="shared" ca="1" si="18"/>
        <v>0.90249999999999997</v>
      </c>
      <c r="AV70" s="5">
        <f t="shared" ca="1" si="18"/>
        <v>16.479300000000002</v>
      </c>
      <c r="AX70">
        <v>12</v>
      </c>
      <c r="AY70" t="s">
        <v>4</v>
      </c>
      <c r="AZ70" s="5">
        <f t="shared" ca="1" si="19"/>
        <v>1.9262999999999999</v>
      </c>
      <c r="BA70" s="5">
        <f t="shared" ca="1" si="19"/>
        <v>2.2115999999999998</v>
      </c>
      <c r="BB70" s="5">
        <f t="shared" ca="1" si="19"/>
        <v>2.5785999999999998</v>
      </c>
      <c r="BC70" s="5">
        <f t="shared" ca="1" si="19"/>
        <v>1.7805</v>
      </c>
      <c r="BD70" s="5">
        <f t="shared" ca="1" si="19"/>
        <v>1.2208000000000001</v>
      </c>
      <c r="BE70" s="5">
        <f t="shared" ca="1" si="19"/>
        <v>0.82369999999999999</v>
      </c>
      <c r="BF70" s="5">
        <f t="shared" ca="1" si="19"/>
        <v>0.62829999999999997</v>
      </c>
      <c r="BG70" s="5">
        <f t="shared" ca="1" si="19"/>
        <v>0.43180000000000002</v>
      </c>
      <c r="BH70" s="5">
        <f t="shared" ca="1" si="19"/>
        <v>0.28410000000000002</v>
      </c>
      <c r="BI70" s="5">
        <f t="shared" ca="1" si="19"/>
        <v>0.18049999999999999</v>
      </c>
      <c r="BJ70" s="5">
        <f t="shared" ca="1" si="19"/>
        <v>0.13350000000000001</v>
      </c>
      <c r="BK70" s="5">
        <f t="shared" ca="1" si="19"/>
        <v>0.51139999999999997</v>
      </c>
      <c r="BL70" s="5">
        <f t="shared" ca="1" si="19"/>
        <v>12.711100000000002</v>
      </c>
    </row>
    <row r="71" spans="1:64" x14ac:dyDescent="0.25">
      <c r="A71">
        <v>4</v>
      </c>
      <c r="B71">
        <v>12</v>
      </c>
      <c r="C71" t="s">
        <v>5</v>
      </c>
      <c r="D71" s="5">
        <f t="shared" ca="1" si="16"/>
        <v>2.0160999999999998</v>
      </c>
      <c r="E71" s="5">
        <f t="shared" ca="1" si="16"/>
        <v>2.6806999999999999</v>
      </c>
      <c r="F71" s="5">
        <f t="shared" ca="1" si="16"/>
        <v>2.7625000000000002</v>
      </c>
      <c r="G71" s="5">
        <f t="shared" ca="1" si="16"/>
        <v>2.3071999999999999</v>
      </c>
      <c r="H71" s="5">
        <f t="shared" ca="1" si="16"/>
        <v>1.5432999999999999</v>
      </c>
      <c r="I71" s="5">
        <f t="shared" ca="1" si="16"/>
        <v>1.0194000000000001</v>
      </c>
      <c r="J71" s="5">
        <f t="shared" ca="1" si="16"/>
        <v>0.74239999999999995</v>
      </c>
      <c r="K71" s="5">
        <f t="shared" ca="1" si="16"/>
        <v>0.55110000000000003</v>
      </c>
      <c r="L71" s="5">
        <f t="shared" ca="1" si="16"/>
        <v>0.35670000000000002</v>
      </c>
      <c r="M71" s="5">
        <f t="shared" ca="1" si="16"/>
        <v>0.25330000000000003</v>
      </c>
      <c r="N71" s="5">
        <f t="shared" ca="1" si="16"/>
        <v>0.1643</v>
      </c>
      <c r="O71" s="5">
        <f t="shared" ca="1" si="16"/>
        <v>0.77029999999999998</v>
      </c>
      <c r="P71" s="5">
        <f t="shared" ca="1" si="16"/>
        <v>15.167300000000001</v>
      </c>
      <c r="R71">
        <v>12</v>
      </c>
      <c r="S71" t="s">
        <v>5</v>
      </c>
      <c r="T71" s="5">
        <f t="shared" ca="1" si="17"/>
        <v>3.0508999999999999</v>
      </c>
      <c r="U71" s="5">
        <f t="shared" ca="1" si="17"/>
        <v>3.5758999999999999</v>
      </c>
      <c r="V71" s="5">
        <f t="shared" ca="1" si="17"/>
        <v>4.6852999999999998</v>
      </c>
      <c r="W71" s="5">
        <f t="shared" ca="1" si="17"/>
        <v>2.8193999999999999</v>
      </c>
      <c r="X71" s="5">
        <f t="shared" ca="1" si="17"/>
        <v>1.9184000000000001</v>
      </c>
      <c r="Y71" s="5">
        <f t="shared" ca="1" si="17"/>
        <v>1.3203</v>
      </c>
      <c r="Z71" s="5">
        <f t="shared" ca="1" si="17"/>
        <v>1</v>
      </c>
      <c r="AA71" s="5">
        <f t="shared" ca="1" si="17"/>
        <v>0.70299999999999996</v>
      </c>
      <c r="AB71" s="5">
        <f t="shared" ca="1" si="17"/>
        <v>0.50829999999999997</v>
      </c>
      <c r="AC71" s="5">
        <f t="shared" ca="1" si="17"/>
        <v>0.34720000000000001</v>
      </c>
      <c r="AD71" s="5">
        <f t="shared" ca="1" si="17"/>
        <v>0.31929999999999997</v>
      </c>
      <c r="AE71" s="5">
        <f t="shared" ca="1" si="17"/>
        <v>1.4134</v>
      </c>
      <c r="AF71" s="5">
        <f t="shared" ca="1" si="17"/>
        <v>21.661399999999997</v>
      </c>
      <c r="AH71">
        <v>12</v>
      </c>
      <c r="AI71" t="s">
        <v>5</v>
      </c>
      <c r="AJ71" s="5">
        <f t="shared" ca="1" si="18"/>
        <v>1.7216</v>
      </c>
      <c r="AK71" s="5">
        <f t="shared" ca="1" si="18"/>
        <v>2.37</v>
      </c>
      <c r="AL71" s="5">
        <f t="shared" ca="1" si="18"/>
        <v>2.5108999999999999</v>
      </c>
      <c r="AM71" s="5">
        <f t="shared" ca="1" si="18"/>
        <v>1.8083</v>
      </c>
      <c r="AN71" s="5">
        <f t="shared" ca="1" si="18"/>
        <v>1.2189000000000001</v>
      </c>
      <c r="AO71" s="5">
        <f t="shared" ca="1" si="18"/>
        <v>0.85129999999999995</v>
      </c>
      <c r="AP71" s="5">
        <f t="shared" ca="1" si="18"/>
        <v>0.64059999999999995</v>
      </c>
      <c r="AQ71" s="5">
        <f t="shared" ca="1" si="18"/>
        <v>0.43519999999999998</v>
      </c>
      <c r="AR71" s="5">
        <f t="shared" ca="1" si="18"/>
        <v>0.29239999999999999</v>
      </c>
      <c r="AS71" s="5">
        <f t="shared" ca="1" si="18"/>
        <v>0.19500000000000001</v>
      </c>
      <c r="AT71" s="5">
        <f t="shared" ca="1" si="18"/>
        <v>0.1469</v>
      </c>
      <c r="AU71" s="5">
        <f t="shared" ca="1" si="18"/>
        <v>0.50409999999999999</v>
      </c>
      <c r="AV71" s="5">
        <f t="shared" ca="1" si="18"/>
        <v>12.695199999999998</v>
      </c>
      <c r="AX71">
        <v>12</v>
      </c>
      <c r="AY71" t="s">
        <v>5</v>
      </c>
      <c r="AZ71" s="5">
        <f t="shared" ca="1" si="19"/>
        <v>1.6693</v>
      </c>
      <c r="BA71" s="5">
        <f t="shared" ca="1" si="19"/>
        <v>2.7479</v>
      </c>
      <c r="BB71" s="5">
        <f t="shared" ca="1" si="19"/>
        <v>2.8479999999999999</v>
      </c>
      <c r="BC71" s="5">
        <f t="shared" ca="1" si="19"/>
        <v>2.1556999999999999</v>
      </c>
      <c r="BD71" s="5">
        <f t="shared" ca="1" si="19"/>
        <v>1.5126999999999999</v>
      </c>
      <c r="BE71" s="5">
        <f t="shared" ca="1" si="19"/>
        <v>1.0418000000000001</v>
      </c>
      <c r="BF71" s="5">
        <f t="shared" ca="1" si="19"/>
        <v>0.86429999999999996</v>
      </c>
      <c r="BG71" s="5">
        <f t="shared" ca="1" si="19"/>
        <v>0.60499999999999998</v>
      </c>
      <c r="BH71" s="5">
        <f t="shared" ca="1" si="19"/>
        <v>0.3856</v>
      </c>
      <c r="BI71" s="5">
        <f t="shared" ca="1" si="19"/>
        <v>0.25469999999999998</v>
      </c>
      <c r="BJ71" s="5">
        <f t="shared" ca="1" si="19"/>
        <v>0.40229999999999999</v>
      </c>
      <c r="BK71" s="5">
        <f t="shared" ca="1" si="19"/>
        <v>0.67200000000000004</v>
      </c>
      <c r="BL71" s="5">
        <f t="shared" ca="1" si="19"/>
        <v>15.159300000000002</v>
      </c>
    </row>
    <row r="72" spans="1:64" x14ac:dyDescent="0.25">
      <c r="A72">
        <v>5</v>
      </c>
      <c r="B72">
        <v>12</v>
      </c>
      <c r="C72" t="s">
        <v>6</v>
      </c>
      <c r="D72" s="5">
        <f t="shared" ca="1" si="16"/>
        <v>1.6397999999999999</v>
      </c>
      <c r="E72" s="5">
        <f t="shared" ca="1" si="16"/>
        <v>1.9899</v>
      </c>
      <c r="F72" s="5">
        <f t="shared" ca="1" si="16"/>
        <v>2.1516000000000002</v>
      </c>
      <c r="G72" s="5">
        <f t="shared" ca="1" si="16"/>
        <v>1.8948</v>
      </c>
      <c r="H72" s="5">
        <f t="shared" ca="1" si="16"/>
        <v>1.3952</v>
      </c>
      <c r="I72" s="5">
        <f t="shared" ca="1" si="16"/>
        <v>0.89429999999999998</v>
      </c>
      <c r="J72" s="5">
        <f t="shared" ca="1" si="16"/>
        <v>0.66200000000000003</v>
      </c>
      <c r="K72" s="5">
        <f t="shared" ca="1" si="16"/>
        <v>0.45190000000000002</v>
      </c>
      <c r="L72" s="5">
        <f t="shared" ca="1" si="16"/>
        <v>0.30020000000000002</v>
      </c>
      <c r="M72" s="5">
        <f t="shared" ca="1" si="16"/>
        <v>0.20569999999999999</v>
      </c>
      <c r="N72" s="5">
        <f t="shared" ca="1" si="16"/>
        <v>0.11310000000000001</v>
      </c>
      <c r="O72" s="5">
        <f t="shared" ca="1" si="16"/>
        <v>0.3664</v>
      </c>
      <c r="P72" s="5">
        <f t="shared" ca="1" si="16"/>
        <v>12.064900000000002</v>
      </c>
      <c r="R72">
        <v>12</v>
      </c>
      <c r="S72" t="s">
        <v>6</v>
      </c>
      <c r="T72" s="5">
        <f t="shared" ca="1" si="17"/>
        <v>3.0748000000000002</v>
      </c>
      <c r="U72" s="5">
        <f t="shared" ca="1" si="17"/>
        <v>3.3559000000000001</v>
      </c>
      <c r="V72" s="5">
        <f t="shared" ca="1" si="17"/>
        <v>2.6288</v>
      </c>
      <c r="W72" s="5">
        <f t="shared" ca="1" si="17"/>
        <v>2.3879000000000001</v>
      </c>
      <c r="X72" s="5">
        <f t="shared" ca="1" si="17"/>
        <v>1.8342000000000001</v>
      </c>
      <c r="Y72" s="5">
        <f t="shared" ca="1" si="17"/>
        <v>1.2141</v>
      </c>
      <c r="Z72" s="5">
        <f t="shared" ca="1" si="17"/>
        <v>0.90759999999999996</v>
      </c>
      <c r="AA72" s="5">
        <f t="shared" ca="1" si="17"/>
        <v>0.64700000000000002</v>
      </c>
      <c r="AB72" s="5">
        <f t="shared" ca="1" si="17"/>
        <v>0.42770000000000002</v>
      </c>
      <c r="AC72" s="5">
        <f t="shared" ca="1" si="17"/>
        <v>0.31269999999999998</v>
      </c>
      <c r="AD72" s="5">
        <f t="shared" ca="1" si="17"/>
        <v>0.2712</v>
      </c>
      <c r="AE72" s="5">
        <f t="shared" ca="1" si="17"/>
        <v>1.4615</v>
      </c>
      <c r="AF72" s="5">
        <f t="shared" ca="1" si="17"/>
        <v>18.523400000000002</v>
      </c>
      <c r="AH72">
        <v>12</v>
      </c>
      <c r="AI72" t="s">
        <v>6</v>
      </c>
      <c r="AJ72" s="5">
        <f t="shared" ca="1" si="18"/>
        <v>1.8759999999999999</v>
      </c>
      <c r="AK72" s="5">
        <f t="shared" ca="1" si="18"/>
        <v>3.2528999999999999</v>
      </c>
      <c r="AL72" s="5">
        <f t="shared" ca="1" si="18"/>
        <v>3.4613999999999998</v>
      </c>
      <c r="AM72" s="5">
        <f t="shared" ca="1" si="18"/>
        <v>2.3978000000000002</v>
      </c>
      <c r="AN72" s="5">
        <f t="shared" ca="1" si="18"/>
        <v>1.5722</v>
      </c>
      <c r="AO72" s="5">
        <f t="shared" ca="1" si="18"/>
        <v>1.1196999999999999</v>
      </c>
      <c r="AP72" s="5">
        <f t="shared" ca="1" si="18"/>
        <v>0.83530000000000004</v>
      </c>
      <c r="AQ72" s="5">
        <f t="shared" ca="1" si="18"/>
        <v>0.57820000000000005</v>
      </c>
      <c r="AR72" s="5">
        <f t="shared" ca="1" si="18"/>
        <v>0.37259999999999999</v>
      </c>
      <c r="AS72" s="5">
        <f t="shared" ca="1" si="18"/>
        <v>0.27550000000000002</v>
      </c>
      <c r="AT72" s="5">
        <f t="shared" ca="1" si="18"/>
        <v>0.2077</v>
      </c>
      <c r="AU72" s="5">
        <f t="shared" ca="1" si="18"/>
        <v>0.78449999999999998</v>
      </c>
      <c r="AV72" s="5">
        <f t="shared" ca="1" si="18"/>
        <v>16.733800000000002</v>
      </c>
      <c r="AX72">
        <v>12</v>
      </c>
      <c r="AY72" t="s">
        <v>6</v>
      </c>
      <c r="AZ72" s="5">
        <f t="shared" ca="1" si="19"/>
        <v>1.3647</v>
      </c>
      <c r="BA72" s="5">
        <f t="shared" ca="1" si="19"/>
        <v>2.1756000000000002</v>
      </c>
      <c r="BB72" s="5">
        <f t="shared" ca="1" si="19"/>
        <v>3.1372</v>
      </c>
      <c r="BC72" s="5">
        <f t="shared" ca="1" si="19"/>
        <v>2.0432999999999999</v>
      </c>
      <c r="BD72" s="5">
        <f t="shared" ca="1" si="19"/>
        <v>1.3613999999999999</v>
      </c>
      <c r="BE72" s="5">
        <f t="shared" ca="1" si="19"/>
        <v>0.92310000000000003</v>
      </c>
      <c r="BF72" s="5">
        <f t="shared" ca="1" si="19"/>
        <v>0.69599999999999995</v>
      </c>
      <c r="BG72" s="5">
        <f t="shared" ca="1" si="19"/>
        <v>0.48039999999999999</v>
      </c>
      <c r="BH72" s="5">
        <f t="shared" ca="1" si="19"/>
        <v>0.31709999999999999</v>
      </c>
      <c r="BI72" s="5">
        <f t="shared" ca="1" si="19"/>
        <v>0.21110000000000001</v>
      </c>
      <c r="BJ72" s="5">
        <f t="shared" ca="1" si="19"/>
        <v>0.13289999999999999</v>
      </c>
      <c r="BK72" s="5">
        <f t="shared" ca="1" si="19"/>
        <v>0.45019999999999999</v>
      </c>
      <c r="BL72" s="5">
        <f t="shared" ca="1" si="19"/>
        <v>13.292999999999999</v>
      </c>
    </row>
    <row r="73" spans="1:64" x14ac:dyDescent="0.25">
      <c r="A73">
        <v>1</v>
      </c>
      <c r="B73">
        <v>13</v>
      </c>
      <c r="C73" t="s">
        <v>2</v>
      </c>
      <c r="D73" s="5">
        <f t="shared" ca="1" si="16"/>
        <v>5.3742000000000001</v>
      </c>
      <c r="E73" s="5">
        <f t="shared" ca="1" si="16"/>
        <v>5.0669000000000004</v>
      </c>
      <c r="F73" s="5">
        <f t="shared" ca="1" si="16"/>
        <v>6.6661000000000001</v>
      </c>
      <c r="G73" s="5">
        <f t="shared" ca="1" si="16"/>
        <v>5.5799000000000003</v>
      </c>
      <c r="H73" s="5">
        <f t="shared" ca="1" si="16"/>
        <v>5.2777000000000003</v>
      </c>
      <c r="I73" s="5">
        <f t="shared" ca="1" si="16"/>
        <v>4.8136999999999999</v>
      </c>
      <c r="J73" s="5">
        <f t="shared" ca="1" si="16"/>
        <v>4.548</v>
      </c>
      <c r="K73" s="5">
        <f t="shared" ca="1" si="16"/>
        <v>4.0785999999999998</v>
      </c>
      <c r="L73" s="5">
        <f t="shared" ca="1" si="16"/>
        <v>3.6185</v>
      </c>
      <c r="M73" s="5">
        <f t="shared" ca="1" si="16"/>
        <v>3.5670999999999999</v>
      </c>
      <c r="N73" s="5">
        <f t="shared" ca="1" si="16"/>
        <v>3.4956</v>
      </c>
      <c r="O73" s="5">
        <f t="shared" ca="1" si="16"/>
        <v>3.9876999999999998</v>
      </c>
      <c r="P73" s="5">
        <f t="shared" ca="1" si="16"/>
        <v>56.073999999999998</v>
      </c>
      <c r="R73">
        <v>13</v>
      </c>
      <c r="S73" t="s">
        <v>2</v>
      </c>
      <c r="T73" s="5">
        <f t="shared" ca="1" si="17"/>
        <v>5.6543999999999999</v>
      </c>
      <c r="U73" s="5">
        <f t="shared" ca="1" si="17"/>
        <v>6.0410000000000004</v>
      </c>
      <c r="V73" s="5">
        <f t="shared" ca="1" si="17"/>
        <v>8.5266999999999999</v>
      </c>
      <c r="W73" s="5">
        <f t="shared" ca="1" si="17"/>
        <v>6.9532999999999996</v>
      </c>
      <c r="X73" s="5">
        <f t="shared" ca="1" si="17"/>
        <v>6.8761000000000001</v>
      </c>
      <c r="Y73" s="5">
        <f t="shared" ca="1" si="17"/>
        <v>5.9821</v>
      </c>
      <c r="Z73" s="5">
        <f t="shared" ca="1" si="17"/>
        <v>5.6452999999999998</v>
      </c>
      <c r="AA73" s="5">
        <f t="shared" ca="1" si="17"/>
        <v>4.9405999999999999</v>
      </c>
      <c r="AB73" s="5">
        <f t="shared" ca="1" si="17"/>
        <v>4.1650999999999998</v>
      </c>
      <c r="AC73" s="5">
        <f t="shared" ca="1" si="17"/>
        <v>3.8304</v>
      </c>
      <c r="AD73" s="5">
        <f t="shared" ca="1" si="17"/>
        <v>3.5272000000000001</v>
      </c>
      <c r="AE73" s="5">
        <f t="shared" ca="1" si="17"/>
        <v>4.9599000000000002</v>
      </c>
      <c r="AF73" s="5">
        <f t="shared" ca="1" si="17"/>
        <v>67.102100000000007</v>
      </c>
      <c r="AH73">
        <v>13</v>
      </c>
      <c r="AI73" t="s">
        <v>2</v>
      </c>
      <c r="AJ73" s="5">
        <f t="shared" ca="1" si="18"/>
        <v>6.7316000000000003</v>
      </c>
      <c r="AK73" s="5">
        <f t="shared" ca="1" si="18"/>
        <v>6.8093000000000004</v>
      </c>
      <c r="AL73" s="5">
        <f t="shared" ca="1" si="18"/>
        <v>7.3956</v>
      </c>
      <c r="AM73" s="5">
        <f t="shared" ca="1" si="18"/>
        <v>6.8681000000000001</v>
      </c>
      <c r="AN73" s="5">
        <f t="shared" ca="1" si="18"/>
        <v>6.7411000000000003</v>
      </c>
      <c r="AO73" s="5">
        <f t="shared" ca="1" si="18"/>
        <v>6.1647999999999996</v>
      </c>
      <c r="AP73" s="5">
        <f t="shared" ca="1" si="18"/>
        <v>5.7089999999999996</v>
      </c>
      <c r="AQ73" s="5">
        <f t="shared" ca="1" si="18"/>
        <v>4.7714999999999996</v>
      </c>
      <c r="AR73" s="5">
        <f t="shared" ca="1" si="18"/>
        <v>3.7551999999999999</v>
      </c>
      <c r="AS73" s="5">
        <f t="shared" ca="1" si="18"/>
        <v>3.4554999999999998</v>
      </c>
      <c r="AT73" s="5">
        <f t="shared" ca="1" si="18"/>
        <v>3.2578</v>
      </c>
      <c r="AU73" s="5">
        <f t="shared" ca="1" si="18"/>
        <v>4.5848000000000004</v>
      </c>
      <c r="AV73" s="5">
        <f t="shared" ca="1" si="18"/>
        <v>66.24430000000001</v>
      </c>
      <c r="AX73">
        <v>13</v>
      </c>
      <c r="AY73" t="s">
        <v>2</v>
      </c>
      <c r="AZ73" s="5">
        <f t="shared" ca="1" si="19"/>
        <v>3.9718</v>
      </c>
      <c r="BA73" s="5">
        <f t="shared" ca="1" si="19"/>
        <v>3.8984999999999999</v>
      </c>
      <c r="BB73" s="5">
        <f t="shared" ca="1" si="19"/>
        <v>4.5387000000000004</v>
      </c>
      <c r="BC73" s="5">
        <f t="shared" ca="1" si="19"/>
        <v>3.7637</v>
      </c>
      <c r="BD73" s="5">
        <f t="shared" ca="1" si="19"/>
        <v>3.4836999999999998</v>
      </c>
      <c r="BE73" s="5">
        <f t="shared" ca="1" si="19"/>
        <v>3.1076000000000001</v>
      </c>
      <c r="BF73" s="5">
        <f t="shared" ca="1" si="19"/>
        <v>2.9824999999999999</v>
      </c>
      <c r="BG73" s="5">
        <f t="shared" ca="1" si="19"/>
        <v>2.7473000000000001</v>
      </c>
      <c r="BH73" s="5">
        <f t="shared" ca="1" si="19"/>
        <v>2.3963999999999999</v>
      </c>
      <c r="BI73" s="5">
        <f t="shared" ca="1" si="19"/>
        <v>2.2389999999999999</v>
      </c>
      <c r="BJ73" s="5">
        <f t="shared" ca="1" si="19"/>
        <v>1.9421999999999999</v>
      </c>
      <c r="BK73" s="5">
        <f t="shared" ca="1" si="19"/>
        <v>2.4117000000000002</v>
      </c>
      <c r="BL73" s="5">
        <f t="shared" ca="1" si="19"/>
        <v>37.4831</v>
      </c>
    </row>
    <row r="74" spans="1:64" x14ac:dyDescent="0.25">
      <c r="A74">
        <v>2</v>
      </c>
      <c r="B74">
        <v>13</v>
      </c>
      <c r="C74" t="s">
        <v>3</v>
      </c>
      <c r="D74" s="5">
        <f t="shared" ca="1" si="16"/>
        <v>5.6752000000000002</v>
      </c>
      <c r="E74" s="5">
        <f t="shared" ca="1" si="16"/>
        <v>7.3239000000000001</v>
      </c>
      <c r="F74" s="5">
        <f t="shared" ca="1" si="16"/>
        <v>7.2324000000000002</v>
      </c>
      <c r="G74" s="5">
        <f t="shared" ca="1" si="16"/>
        <v>6.7323000000000004</v>
      </c>
      <c r="H74" s="5">
        <f t="shared" ca="1" si="16"/>
        <v>6.96</v>
      </c>
      <c r="I74" s="5">
        <f t="shared" ca="1" si="16"/>
        <v>6.6288999999999998</v>
      </c>
      <c r="J74" s="5">
        <f t="shared" ca="1" si="16"/>
        <v>6.2012999999999998</v>
      </c>
      <c r="K74" s="5">
        <f t="shared" ca="1" si="16"/>
        <v>5.2370999999999999</v>
      </c>
      <c r="L74" s="5">
        <f t="shared" ca="1" si="16"/>
        <v>4.1077000000000004</v>
      </c>
      <c r="M74" s="5">
        <f t="shared" ca="1" si="16"/>
        <v>3.6648999999999998</v>
      </c>
      <c r="N74" s="5">
        <f t="shared" ca="1" si="16"/>
        <v>3.3940000000000001</v>
      </c>
      <c r="O74" s="5">
        <f t="shared" ca="1" si="16"/>
        <v>4.4169</v>
      </c>
      <c r="P74" s="5">
        <f t="shared" ca="1" si="16"/>
        <v>67.574600000000004</v>
      </c>
      <c r="R74">
        <v>13</v>
      </c>
      <c r="S74" t="s">
        <v>3</v>
      </c>
      <c r="T74" s="5">
        <f t="shared" ca="1" si="17"/>
        <v>6.9957000000000003</v>
      </c>
      <c r="U74" s="5">
        <f t="shared" ca="1" si="17"/>
        <v>8.0888000000000009</v>
      </c>
      <c r="V74" s="5">
        <f t="shared" ca="1" si="17"/>
        <v>9.1628000000000007</v>
      </c>
      <c r="W74" s="5">
        <f t="shared" ca="1" si="17"/>
        <v>8.9088999999999992</v>
      </c>
      <c r="X74" s="5">
        <f t="shared" ca="1" si="17"/>
        <v>8.1439000000000004</v>
      </c>
      <c r="Y74" s="5">
        <f t="shared" ca="1" si="17"/>
        <v>7.3263999999999996</v>
      </c>
      <c r="Z74" s="5">
        <f t="shared" ca="1" si="17"/>
        <v>6.6719999999999997</v>
      </c>
      <c r="AA74" s="5">
        <f t="shared" ca="1" si="17"/>
        <v>5.5833000000000004</v>
      </c>
      <c r="AB74" s="5">
        <f t="shared" ca="1" si="17"/>
        <v>4.3973000000000004</v>
      </c>
      <c r="AC74" s="5">
        <f t="shared" ca="1" si="17"/>
        <v>3.7559999999999998</v>
      </c>
      <c r="AD74" s="5">
        <f t="shared" ca="1" si="17"/>
        <v>3.3996</v>
      </c>
      <c r="AE74" s="5">
        <f t="shared" ca="1" si="17"/>
        <v>4.4371</v>
      </c>
      <c r="AF74" s="5">
        <f t="shared" ca="1" si="17"/>
        <v>76.871800000000007</v>
      </c>
      <c r="AH74">
        <v>13</v>
      </c>
      <c r="AI74" t="s">
        <v>3</v>
      </c>
      <c r="AJ74" s="5">
        <f t="shared" ca="1" si="18"/>
        <v>6.9981999999999998</v>
      </c>
      <c r="AK74" s="5">
        <f t="shared" ca="1" si="18"/>
        <v>7.5038999999999998</v>
      </c>
      <c r="AL74" s="5">
        <f t="shared" ca="1" si="18"/>
        <v>9.3795999999999999</v>
      </c>
      <c r="AM74" s="5">
        <f t="shared" ca="1" si="18"/>
        <v>9.0896000000000008</v>
      </c>
      <c r="AN74" s="5">
        <f t="shared" ca="1" si="18"/>
        <v>9.7584999999999997</v>
      </c>
      <c r="AO74" s="5">
        <f t="shared" ca="1" si="18"/>
        <v>8.9136000000000006</v>
      </c>
      <c r="AP74" s="5">
        <f t="shared" ca="1" si="18"/>
        <v>7.8823999999999996</v>
      </c>
      <c r="AQ74" s="5">
        <f t="shared" ca="1" si="18"/>
        <v>6.2702</v>
      </c>
      <c r="AR74" s="5">
        <f t="shared" ca="1" si="18"/>
        <v>4.5510999999999999</v>
      </c>
      <c r="AS74" s="5">
        <f t="shared" ca="1" si="18"/>
        <v>3.75</v>
      </c>
      <c r="AT74" s="5">
        <f t="shared" ca="1" si="18"/>
        <v>3.5516000000000001</v>
      </c>
      <c r="AU74" s="5">
        <f t="shared" ca="1" si="18"/>
        <v>5.1230000000000002</v>
      </c>
      <c r="AV74" s="5">
        <f t="shared" ca="1" si="18"/>
        <v>82.771699999999996</v>
      </c>
      <c r="AX74">
        <v>13</v>
      </c>
      <c r="AY74" t="s">
        <v>3</v>
      </c>
      <c r="AZ74" s="5">
        <f t="shared" ca="1" si="19"/>
        <v>5.2313000000000001</v>
      </c>
      <c r="BA74" s="5">
        <f t="shared" ca="1" si="19"/>
        <v>5.3642000000000003</v>
      </c>
      <c r="BB74" s="5">
        <f t="shared" ca="1" si="19"/>
        <v>5.5109000000000004</v>
      </c>
      <c r="BC74" s="5">
        <f t="shared" ca="1" si="19"/>
        <v>4.6429999999999998</v>
      </c>
      <c r="BD74" s="5">
        <f t="shared" ca="1" si="19"/>
        <v>4.2390999999999996</v>
      </c>
      <c r="BE74" s="5">
        <f t="shared" ca="1" si="19"/>
        <v>3.7667999999999999</v>
      </c>
      <c r="BF74" s="5">
        <f t="shared" ca="1" si="19"/>
        <v>3.6044999999999998</v>
      </c>
      <c r="BG74" s="5">
        <f t="shared" ca="1" si="19"/>
        <v>3.2957000000000001</v>
      </c>
      <c r="BH74" s="5">
        <f t="shared" ca="1" si="19"/>
        <v>2.8746</v>
      </c>
      <c r="BI74" s="5">
        <f t="shared" ca="1" si="19"/>
        <v>2.6781000000000001</v>
      </c>
      <c r="BJ74" s="5">
        <f t="shared" ca="1" si="19"/>
        <v>2.3464</v>
      </c>
      <c r="BK74" s="5">
        <f t="shared" ca="1" si="19"/>
        <v>3.1307999999999998</v>
      </c>
      <c r="BL74" s="5">
        <f t="shared" ca="1" si="19"/>
        <v>46.685400000000008</v>
      </c>
    </row>
    <row r="75" spans="1:64" x14ac:dyDescent="0.25">
      <c r="A75">
        <v>3</v>
      </c>
      <c r="B75">
        <v>13</v>
      </c>
      <c r="C75" t="s">
        <v>4</v>
      </c>
      <c r="D75" s="5">
        <f t="shared" ca="1" si="16"/>
        <v>5.7991000000000001</v>
      </c>
      <c r="E75" s="5">
        <f t="shared" ca="1" si="16"/>
        <v>6.7228000000000003</v>
      </c>
      <c r="F75" s="5">
        <f t="shared" ca="1" si="16"/>
        <v>7.4244000000000003</v>
      </c>
      <c r="G75" s="5">
        <f t="shared" ca="1" si="16"/>
        <v>7.5590000000000002</v>
      </c>
      <c r="H75" s="5">
        <f t="shared" ca="1" si="16"/>
        <v>7.3495999999999997</v>
      </c>
      <c r="I75" s="5">
        <f t="shared" ca="1" si="16"/>
        <v>6.7964000000000002</v>
      </c>
      <c r="J75" s="5">
        <f t="shared" ca="1" si="16"/>
        <v>6.2275999999999998</v>
      </c>
      <c r="K75" s="5">
        <f t="shared" ca="1" si="16"/>
        <v>5.2995000000000001</v>
      </c>
      <c r="L75" s="5">
        <f t="shared" ca="1" si="16"/>
        <v>4.2763</v>
      </c>
      <c r="M75" s="5">
        <f t="shared" ca="1" si="16"/>
        <v>3.7387000000000001</v>
      </c>
      <c r="N75" s="5">
        <f t="shared" ca="1" si="16"/>
        <v>3.5608</v>
      </c>
      <c r="O75" s="5">
        <f t="shared" ca="1" si="16"/>
        <v>4.3617999999999997</v>
      </c>
      <c r="P75" s="5">
        <f t="shared" ca="1" si="16"/>
        <v>69.116</v>
      </c>
      <c r="R75">
        <v>13</v>
      </c>
      <c r="S75" t="s">
        <v>4</v>
      </c>
      <c r="T75" s="5">
        <f t="shared" ca="1" si="17"/>
        <v>7.1021999999999998</v>
      </c>
      <c r="U75" s="5">
        <f t="shared" ca="1" si="17"/>
        <v>8.7339000000000002</v>
      </c>
      <c r="V75" s="5">
        <f t="shared" ca="1" si="17"/>
        <v>7.8051000000000004</v>
      </c>
      <c r="W75" s="5">
        <f t="shared" ca="1" si="17"/>
        <v>6.7107999999999999</v>
      </c>
      <c r="X75" s="5">
        <f t="shared" ca="1" si="17"/>
        <v>6.7622</v>
      </c>
      <c r="Y75" s="5">
        <f t="shared" ca="1" si="17"/>
        <v>6.3152999999999997</v>
      </c>
      <c r="Z75" s="5">
        <f t="shared" ca="1" si="17"/>
        <v>5.8604000000000003</v>
      </c>
      <c r="AA75" s="5">
        <f t="shared" ca="1" si="17"/>
        <v>4.9546999999999999</v>
      </c>
      <c r="AB75" s="5">
        <f t="shared" ca="1" si="17"/>
        <v>3.9832999999999998</v>
      </c>
      <c r="AC75" s="5">
        <f t="shared" ca="1" si="17"/>
        <v>3.6850999999999998</v>
      </c>
      <c r="AD75" s="5">
        <f t="shared" ca="1" si="17"/>
        <v>3.4531000000000001</v>
      </c>
      <c r="AE75" s="5">
        <f t="shared" ca="1" si="17"/>
        <v>4.7435</v>
      </c>
      <c r="AF75" s="5">
        <f t="shared" ca="1" si="17"/>
        <v>70.1096</v>
      </c>
      <c r="AH75">
        <v>13</v>
      </c>
      <c r="AI75" t="s">
        <v>4</v>
      </c>
      <c r="AJ75" s="5">
        <f t="shared" ca="1" si="18"/>
        <v>6.3757000000000001</v>
      </c>
      <c r="AK75" s="5">
        <f t="shared" ca="1" si="18"/>
        <v>7.2057000000000002</v>
      </c>
      <c r="AL75" s="5">
        <f t="shared" ca="1" si="18"/>
        <v>7.6726000000000001</v>
      </c>
      <c r="AM75" s="5">
        <f t="shared" ca="1" si="18"/>
        <v>6.8932000000000002</v>
      </c>
      <c r="AN75" s="5">
        <f t="shared" ca="1" si="18"/>
        <v>7.0692000000000004</v>
      </c>
      <c r="AO75" s="5">
        <f t="shared" ca="1" si="18"/>
        <v>6.4960000000000004</v>
      </c>
      <c r="AP75" s="5">
        <f t="shared" ca="1" si="18"/>
        <v>5.9466000000000001</v>
      </c>
      <c r="AQ75" s="5">
        <f t="shared" ca="1" si="18"/>
        <v>4.9687999999999999</v>
      </c>
      <c r="AR75" s="5">
        <f t="shared" ca="1" si="18"/>
        <v>3.9777999999999998</v>
      </c>
      <c r="AS75" s="5">
        <f t="shared" ca="1" si="18"/>
        <v>3.6463999999999999</v>
      </c>
      <c r="AT75" s="5">
        <f t="shared" ca="1" si="18"/>
        <v>3.4651000000000001</v>
      </c>
      <c r="AU75" s="5">
        <f t="shared" ca="1" si="18"/>
        <v>4.431</v>
      </c>
      <c r="AV75" s="5">
        <f t="shared" ca="1" si="18"/>
        <v>68.148100000000014</v>
      </c>
      <c r="AX75">
        <v>13</v>
      </c>
      <c r="AY75" t="s">
        <v>4</v>
      </c>
      <c r="AZ75" s="5">
        <f t="shared" ca="1" si="19"/>
        <v>4.8270999999999997</v>
      </c>
      <c r="BA75" s="5">
        <f t="shared" ca="1" si="19"/>
        <v>5.1021999999999998</v>
      </c>
      <c r="BB75" s="5">
        <f t="shared" ca="1" si="19"/>
        <v>5.7965</v>
      </c>
      <c r="BC75" s="5">
        <f t="shared" ca="1" si="19"/>
        <v>4.6985000000000001</v>
      </c>
      <c r="BD75" s="5">
        <f t="shared" ca="1" si="19"/>
        <v>4.2652999999999999</v>
      </c>
      <c r="BE75" s="5">
        <f t="shared" ca="1" si="19"/>
        <v>3.7787000000000002</v>
      </c>
      <c r="BF75" s="5">
        <f t="shared" ca="1" si="19"/>
        <v>3.6347</v>
      </c>
      <c r="BG75" s="5">
        <f t="shared" ca="1" si="19"/>
        <v>3.3188</v>
      </c>
      <c r="BH75" s="5">
        <f t="shared" ca="1" si="19"/>
        <v>2.8877999999999999</v>
      </c>
      <c r="BI75" s="5">
        <f t="shared" ca="1" si="19"/>
        <v>2.6591</v>
      </c>
      <c r="BJ75" s="5">
        <f t="shared" ca="1" si="19"/>
        <v>2.3834</v>
      </c>
      <c r="BK75" s="5">
        <f t="shared" ca="1" si="19"/>
        <v>3.0674999999999999</v>
      </c>
      <c r="BL75" s="5">
        <f t="shared" ca="1" si="19"/>
        <v>46.41960000000001</v>
      </c>
    </row>
    <row r="76" spans="1:64" x14ac:dyDescent="0.25">
      <c r="A76">
        <v>4</v>
      </c>
      <c r="B76">
        <v>13</v>
      </c>
      <c r="C76" t="s">
        <v>5</v>
      </c>
      <c r="D76" s="5">
        <f t="shared" ca="1" si="16"/>
        <v>6.0105000000000004</v>
      </c>
      <c r="E76" s="5">
        <f t="shared" ca="1" si="16"/>
        <v>6.4748000000000001</v>
      </c>
      <c r="F76" s="5">
        <f t="shared" ca="1" si="16"/>
        <v>7.2462</v>
      </c>
      <c r="G76" s="5">
        <f t="shared" ca="1" si="16"/>
        <v>6.9816000000000003</v>
      </c>
      <c r="H76" s="5">
        <f t="shared" ca="1" si="16"/>
        <v>7.14</v>
      </c>
      <c r="I76" s="5">
        <f t="shared" ca="1" si="16"/>
        <v>6.6124999999999998</v>
      </c>
      <c r="J76" s="5">
        <f t="shared" ca="1" si="16"/>
        <v>6.0792000000000002</v>
      </c>
      <c r="K76" s="5">
        <f t="shared" ca="1" si="16"/>
        <v>5.1683000000000003</v>
      </c>
      <c r="L76" s="5">
        <f t="shared" ca="1" si="16"/>
        <v>4.1355000000000004</v>
      </c>
      <c r="M76" s="5">
        <f t="shared" ca="1" si="16"/>
        <v>3.6938</v>
      </c>
      <c r="N76" s="5">
        <f t="shared" ca="1" si="16"/>
        <v>3.4298999999999999</v>
      </c>
      <c r="O76" s="5">
        <f t="shared" ca="1" si="16"/>
        <v>4.4336000000000002</v>
      </c>
      <c r="P76" s="5">
        <f t="shared" ca="1" si="16"/>
        <v>67.405900000000003</v>
      </c>
      <c r="R76">
        <v>13</v>
      </c>
      <c r="S76" t="s">
        <v>5</v>
      </c>
      <c r="T76" s="5">
        <f t="shared" ca="1" si="17"/>
        <v>8.1684999999999999</v>
      </c>
      <c r="U76" s="5">
        <f t="shared" ca="1" si="17"/>
        <v>7.6658999999999997</v>
      </c>
      <c r="V76" s="5">
        <f t="shared" ca="1" si="17"/>
        <v>10.3072</v>
      </c>
      <c r="W76" s="5">
        <f t="shared" ca="1" si="17"/>
        <v>9.5177999999999994</v>
      </c>
      <c r="X76" s="5">
        <f t="shared" ca="1" si="17"/>
        <v>9.6164000000000005</v>
      </c>
      <c r="Y76" s="5">
        <f t="shared" ca="1" si="17"/>
        <v>8.5452999999999992</v>
      </c>
      <c r="Z76" s="5">
        <f t="shared" ca="1" si="17"/>
        <v>7.5837000000000003</v>
      </c>
      <c r="AA76" s="5">
        <f t="shared" ca="1" si="17"/>
        <v>6.1143000000000001</v>
      </c>
      <c r="AB76" s="5">
        <f t="shared" ca="1" si="17"/>
        <v>4.5903999999999998</v>
      </c>
      <c r="AC76" s="5">
        <f t="shared" ca="1" si="17"/>
        <v>3.8803000000000001</v>
      </c>
      <c r="AD76" s="5">
        <f t="shared" ca="1" si="17"/>
        <v>3.6164000000000001</v>
      </c>
      <c r="AE76" s="5">
        <f t="shared" ca="1" si="17"/>
        <v>5.3646000000000003</v>
      </c>
      <c r="AF76" s="5">
        <f t="shared" ca="1" si="17"/>
        <v>84.970799999999997</v>
      </c>
      <c r="AH76">
        <v>13</v>
      </c>
      <c r="AI76" t="s">
        <v>5</v>
      </c>
      <c r="AJ76" s="5">
        <f t="shared" ca="1" si="18"/>
        <v>4.9875999999999996</v>
      </c>
      <c r="AK76" s="5">
        <f t="shared" ca="1" si="18"/>
        <v>5.9781000000000004</v>
      </c>
      <c r="AL76" s="5">
        <f t="shared" ca="1" si="18"/>
        <v>7.0292000000000003</v>
      </c>
      <c r="AM76" s="5">
        <f t="shared" ca="1" si="18"/>
        <v>5.4469000000000003</v>
      </c>
      <c r="AN76" s="5">
        <f t="shared" ca="1" si="18"/>
        <v>5.2541000000000002</v>
      </c>
      <c r="AO76" s="5">
        <f t="shared" ca="1" si="18"/>
        <v>4.8426</v>
      </c>
      <c r="AP76" s="5">
        <f t="shared" ca="1" si="18"/>
        <v>4.5807000000000002</v>
      </c>
      <c r="AQ76" s="5">
        <f t="shared" ca="1" si="18"/>
        <v>3.9802</v>
      </c>
      <c r="AR76" s="5">
        <f t="shared" ca="1" si="18"/>
        <v>3.2965</v>
      </c>
      <c r="AS76" s="5">
        <f t="shared" ca="1" si="18"/>
        <v>3.0392000000000001</v>
      </c>
      <c r="AT76" s="5">
        <f t="shared" ca="1" si="18"/>
        <v>2.7784</v>
      </c>
      <c r="AU76" s="5">
        <f t="shared" ca="1" si="18"/>
        <v>3.4199000000000002</v>
      </c>
      <c r="AV76" s="5">
        <f t="shared" ca="1" si="18"/>
        <v>54.633400000000002</v>
      </c>
      <c r="AX76">
        <v>13</v>
      </c>
      <c r="AY76" t="s">
        <v>5</v>
      </c>
      <c r="AZ76" s="5">
        <f t="shared" ca="1" si="19"/>
        <v>4.6425000000000001</v>
      </c>
      <c r="BA76" s="5">
        <f t="shared" ca="1" si="19"/>
        <v>5.5624000000000002</v>
      </c>
      <c r="BB76" s="5">
        <f t="shared" ca="1" si="19"/>
        <v>5.9025999999999996</v>
      </c>
      <c r="BC76" s="5">
        <f t="shared" ca="1" si="19"/>
        <v>5.0328999999999997</v>
      </c>
      <c r="BD76" s="5">
        <f t="shared" ca="1" si="19"/>
        <v>4.5616000000000003</v>
      </c>
      <c r="BE76" s="5">
        <f t="shared" ca="1" si="19"/>
        <v>3.9918999999999998</v>
      </c>
      <c r="BF76" s="5">
        <f t="shared" ca="1" si="19"/>
        <v>3.8769999999999998</v>
      </c>
      <c r="BG76" s="5">
        <f t="shared" ca="1" si="19"/>
        <v>3.5497000000000001</v>
      </c>
      <c r="BH76" s="5">
        <f t="shared" ca="1" si="19"/>
        <v>3.0868000000000002</v>
      </c>
      <c r="BI76" s="5">
        <f t="shared" ca="1" si="19"/>
        <v>2.8424</v>
      </c>
      <c r="BJ76" s="5">
        <f t="shared" ca="1" si="19"/>
        <v>2.7153</v>
      </c>
      <c r="BK76" s="5">
        <f t="shared" ca="1" si="19"/>
        <v>3.2391999999999999</v>
      </c>
      <c r="BL76" s="5">
        <f t="shared" ca="1" si="19"/>
        <v>49.004300000000001</v>
      </c>
    </row>
    <row r="77" spans="1:64" x14ac:dyDescent="0.25">
      <c r="A77">
        <v>5</v>
      </c>
      <c r="B77">
        <v>13</v>
      </c>
      <c r="C77" t="s">
        <v>6</v>
      </c>
      <c r="D77" s="5">
        <f t="shared" ca="1" si="16"/>
        <v>5.4733000000000001</v>
      </c>
      <c r="E77" s="5">
        <f t="shared" ca="1" si="16"/>
        <v>5.4241000000000001</v>
      </c>
      <c r="F77" s="5">
        <f t="shared" ca="1" si="16"/>
        <v>6.1688000000000001</v>
      </c>
      <c r="G77" s="5">
        <f t="shared" ca="1" si="16"/>
        <v>6.1509</v>
      </c>
      <c r="H77" s="5">
        <f t="shared" ca="1" si="16"/>
        <v>6.5656999999999996</v>
      </c>
      <c r="I77" s="5">
        <f t="shared" ca="1" si="16"/>
        <v>6.3731</v>
      </c>
      <c r="J77" s="5">
        <f t="shared" ca="1" si="16"/>
        <v>6.1485000000000003</v>
      </c>
      <c r="K77" s="5">
        <f t="shared" ca="1" si="16"/>
        <v>5.2908999999999997</v>
      </c>
      <c r="L77" s="5">
        <f t="shared" ca="1" si="16"/>
        <v>4.3010000000000002</v>
      </c>
      <c r="M77" s="5">
        <f t="shared" ca="1" si="16"/>
        <v>3.8704000000000001</v>
      </c>
      <c r="N77" s="5">
        <f t="shared" ca="1" si="16"/>
        <v>3.4081000000000001</v>
      </c>
      <c r="O77" s="5">
        <f t="shared" ca="1" si="16"/>
        <v>3.9015</v>
      </c>
      <c r="P77" s="5">
        <f t="shared" ca="1" si="16"/>
        <v>63.076299999999996</v>
      </c>
      <c r="R77">
        <v>13</v>
      </c>
      <c r="S77" t="s">
        <v>6</v>
      </c>
      <c r="T77" s="5">
        <f t="shared" ca="1" si="17"/>
        <v>7.3543000000000003</v>
      </c>
      <c r="U77" s="5">
        <f t="shared" ca="1" si="17"/>
        <v>7.7933000000000003</v>
      </c>
      <c r="V77" s="5">
        <f t="shared" ca="1" si="17"/>
        <v>7.3555999999999999</v>
      </c>
      <c r="W77" s="5">
        <f t="shared" ca="1" si="17"/>
        <v>7.0170000000000003</v>
      </c>
      <c r="X77" s="5">
        <f t="shared" ca="1" si="17"/>
        <v>7.28</v>
      </c>
      <c r="Y77" s="5">
        <f t="shared" ca="1" si="17"/>
        <v>6.7186000000000003</v>
      </c>
      <c r="Z77" s="5">
        <f t="shared" ca="1" si="17"/>
        <v>6.2210999999999999</v>
      </c>
      <c r="AA77" s="5">
        <f t="shared" ca="1" si="17"/>
        <v>5.2435999999999998</v>
      </c>
      <c r="AB77" s="5">
        <f t="shared" ca="1" si="17"/>
        <v>4.3282999999999996</v>
      </c>
      <c r="AC77" s="5">
        <f t="shared" ca="1" si="17"/>
        <v>3.9466000000000001</v>
      </c>
      <c r="AD77" s="5">
        <f t="shared" ca="1" si="17"/>
        <v>3.6179000000000001</v>
      </c>
      <c r="AE77" s="5">
        <f t="shared" ca="1" si="17"/>
        <v>5.5320999999999998</v>
      </c>
      <c r="AF77" s="5">
        <f t="shared" ca="1" si="17"/>
        <v>72.4084</v>
      </c>
      <c r="AH77">
        <v>13</v>
      </c>
      <c r="AI77" t="s">
        <v>6</v>
      </c>
      <c r="AJ77" s="5">
        <f t="shared" ca="1" si="18"/>
        <v>5.0244999999999997</v>
      </c>
      <c r="AK77" s="5">
        <f t="shared" ca="1" si="18"/>
        <v>5.9356</v>
      </c>
      <c r="AL77" s="5">
        <f t="shared" ca="1" si="18"/>
        <v>7.0481999999999996</v>
      </c>
      <c r="AM77" s="5">
        <f t="shared" ca="1" si="18"/>
        <v>5.6592000000000002</v>
      </c>
      <c r="AN77" s="5">
        <f t="shared" ca="1" si="18"/>
        <v>5.0849000000000002</v>
      </c>
      <c r="AO77" s="5">
        <f t="shared" ca="1" si="18"/>
        <v>4.5303000000000004</v>
      </c>
      <c r="AP77" s="5">
        <f t="shared" ca="1" si="18"/>
        <v>4.1776</v>
      </c>
      <c r="AQ77" s="5">
        <f t="shared" ca="1" si="18"/>
        <v>3.6027</v>
      </c>
      <c r="AR77" s="5">
        <f t="shared" ca="1" si="18"/>
        <v>2.9781</v>
      </c>
      <c r="AS77" s="5">
        <f t="shared" ca="1" si="18"/>
        <v>2.6768000000000001</v>
      </c>
      <c r="AT77" s="5">
        <f t="shared" ca="1" si="18"/>
        <v>2.4386999999999999</v>
      </c>
      <c r="AU77" s="5">
        <f t="shared" ca="1" si="18"/>
        <v>3.3807</v>
      </c>
      <c r="AV77" s="5">
        <f t="shared" ca="1" si="18"/>
        <v>52.537299999999988</v>
      </c>
      <c r="AX77">
        <v>13</v>
      </c>
      <c r="AY77" t="s">
        <v>6</v>
      </c>
      <c r="AZ77" s="5">
        <f t="shared" ca="1" si="19"/>
        <v>3.8258999999999999</v>
      </c>
      <c r="BA77" s="5">
        <f t="shared" ca="1" si="19"/>
        <v>4.4989999999999997</v>
      </c>
      <c r="BB77" s="5">
        <f t="shared" ca="1" si="19"/>
        <v>6.0049000000000001</v>
      </c>
      <c r="BC77" s="5">
        <f t="shared" ca="1" si="19"/>
        <v>4.7914000000000003</v>
      </c>
      <c r="BD77" s="5">
        <f t="shared" ca="1" si="19"/>
        <v>4.2148000000000003</v>
      </c>
      <c r="BE77" s="5">
        <f t="shared" ca="1" si="19"/>
        <v>3.7212999999999998</v>
      </c>
      <c r="BF77" s="5">
        <f t="shared" ca="1" si="19"/>
        <v>3.5421999999999998</v>
      </c>
      <c r="BG77" s="5">
        <f t="shared" ca="1" si="19"/>
        <v>3.2239</v>
      </c>
      <c r="BH77" s="5">
        <f t="shared" ca="1" si="19"/>
        <v>2.7867000000000002</v>
      </c>
      <c r="BI77" s="5">
        <f t="shared" ca="1" si="19"/>
        <v>2.5236999999999998</v>
      </c>
      <c r="BJ77" s="5">
        <f t="shared" ca="1" si="19"/>
        <v>2.1631999999999998</v>
      </c>
      <c r="BK77" s="5">
        <f t="shared" ca="1" si="19"/>
        <v>2.6922999999999999</v>
      </c>
      <c r="BL77" s="5">
        <f t="shared" ca="1" si="19"/>
        <v>43.9893</v>
      </c>
    </row>
    <row r="78" spans="1:64" x14ac:dyDescent="0.25">
      <c r="A78">
        <v>1</v>
      </c>
      <c r="B78">
        <v>14</v>
      </c>
      <c r="C78" t="s">
        <v>2</v>
      </c>
      <c r="D78" s="5">
        <f t="shared" ca="1" si="16"/>
        <v>2.8896000000000002</v>
      </c>
      <c r="E78" s="5">
        <f t="shared" ca="1" si="16"/>
        <v>3.4952999999999999</v>
      </c>
      <c r="F78" s="5">
        <f t="shared" ca="1" si="16"/>
        <v>3.6797</v>
      </c>
      <c r="G78" s="5">
        <f t="shared" ca="1" si="16"/>
        <v>2.0280999999999998</v>
      </c>
      <c r="H78" s="5">
        <f t="shared" ca="1" si="16"/>
        <v>0.79390000000000005</v>
      </c>
      <c r="I78" s="5">
        <f t="shared" ca="1" si="16"/>
        <v>0.34370000000000001</v>
      </c>
      <c r="J78" s="5">
        <f t="shared" ca="1" si="16"/>
        <v>0.186</v>
      </c>
      <c r="K78" s="5">
        <f t="shared" ca="1" si="16"/>
        <v>0.1023</v>
      </c>
      <c r="L78" s="5">
        <f t="shared" ca="1" si="16"/>
        <v>5.8200000000000002E-2</v>
      </c>
      <c r="M78" s="5">
        <f t="shared" ca="1" si="16"/>
        <v>3.8800000000000001E-2</v>
      </c>
      <c r="N78" s="5">
        <f t="shared" ca="1" si="16"/>
        <v>0.17780000000000001</v>
      </c>
      <c r="O78" s="5">
        <f t="shared" ca="1" si="16"/>
        <v>0.53200000000000003</v>
      </c>
      <c r="P78" s="5">
        <f t="shared" ca="1" si="16"/>
        <v>14.3254</v>
      </c>
      <c r="R78">
        <v>14</v>
      </c>
      <c r="S78" t="s">
        <v>2</v>
      </c>
      <c r="T78" s="5">
        <f t="shared" ca="1" si="17"/>
        <v>4.0411999999999999</v>
      </c>
      <c r="U78" s="5">
        <f t="shared" ca="1" si="17"/>
        <v>4.5959000000000003</v>
      </c>
      <c r="V78" s="5">
        <f t="shared" ca="1" si="17"/>
        <v>3.9693000000000001</v>
      </c>
      <c r="W78" s="5">
        <f t="shared" ca="1" si="17"/>
        <v>1.8963000000000001</v>
      </c>
      <c r="X78" s="5">
        <f t="shared" ca="1" si="17"/>
        <v>0.77759999999999996</v>
      </c>
      <c r="Y78" s="5">
        <f t="shared" ca="1" si="17"/>
        <v>0.35049999999999998</v>
      </c>
      <c r="Z78" s="5">
        <f t="shared" ca="1" si="17"/>
        <v>0.19750000000000001</v>
      </c>
      <c r="AA78" s="5">
        <f t="shared" ca="1" si="17"/>
        <v>0.1158</v>
      </c>
      <c r="AB78" s="5">
        <f t="shared" ca="1" si="17"/>
        <v>6.8400000000000002E-2</v>
      </c>
      <c r="AC78" s="5">
        <f t="shared" ca="1" si="17"/>
        <v>4.5199999999999997E-2</v>
      </c>
      <c r="AD78" s="5">
        <f t="shared" ca="1" si="17"/>
        <v>0.12839999999999999</v>
      </c>
      <c r="AE78" s="5">
        <f t="shared" ca="1" si="17"/>
        <v>1.8146</v>
      </c>
      <c r="AF78" s="5">
        <f t="shared" ca="1" si="17"/>
        <v>18.000699999999998</v>
      </c>
      <c r="AH78">
        <v>14</v>
      </c>
      <c r="AI78" t="s">
        <v>2</v>
      </c>
      <c r="AJ78" s="5">
        <f t="shared" ca="1" si="18"/>
        <v>4.0625</v>
      </c>
      <c r="AK78" s="5">
        <f t="shared" ca="1" si="18"/>
        <v>5.0046999999999997</v>
      </c>
      <c r="AL78" s="5">
        <f t="shared" ca="1" si="18"/>
        <v>5.0480999999999998</v>
      </c>
      <c r="AM78" s="5">
        <f t="shared" ca="1" si="18"/>
        <v>2.4943</v>
      </c>
      <c r="AN78" s="5">
        <f t="shared" ca="1" si="18"/>
        <v>0.9929</v>
      </c>
      <c r="AO78" s="5">
        <f t="shared" ca="1" si="18"/>
        <v>0.42659999999999998</v>
      </c>
      <c r="AP78" s="5">
        <f t="shared" ca="1" si="18"/>
        <v>0.23230000000000001</v>
      </c>
      <c r="AQ78" s="5">
        <f t="shared" ca="1" si="18"/>
        <v>0.13339999999999999</v>
      </c>
      <c r="AR78" s="5">
        <f t="shared" ca="1" si="18"/>
        <v>7.8399999999999997E-2</v>
      </c>
      <c r="AS78" s="5">
        <f t="shared" ca="1" si="18"/>
        <v>5.1499999999999997E-2</v>
      </c>
      <c r="AT78" s="5">
        <f t="shared" ca="1" si="18"/>
        <v>8.9800000000000005E-2</v>
      </c>
      <c r="AU78" s="5">
        <f t="shared" ca="1" si="18"/>
        <v>1.5337000000000001</v>
      </c>
      <c r="AV78" s="5">
        <f t="shared" ca="1" si="18"/>
        <v>20.148199999999999</v>
      </c>
      <c r="AX78">
        <v>14</v>
      </c>
      <c r="AY78" t="s">
        <v>2</v>
      </c>
      <c r="AZ78" s="5">
        <f t="shared" ca="1" si="19"/>
        <v>2.3420999999999998</v>
      </c>
      <c r="BA78" s="5">
        <f t="shared" ca="1" si="19"/>
        <v>3.5686</v>
      </c>
      <c r="BB78" s="5">
        <f t="shared" ca="1" si="19"/>
        <v>3.7946</v>
      </c>
      <c r="BC78" s="5">
        <f t="shared" ca="1" si="19"/>
        <v>1.8791</v>
      </c>
      <c r="BD78" s="5">
        <f t="shared" ca="1" si="19"/>
        <v>0.66759999999999997</v>
      </c>
      <c r="BE78" s="5">
        <f t="shared" ca="1" si="19"/>
        <v>0.28710000000000002</v>
      </c>
      <c r="BF78" s="5">
        <f t="shared" ca="1" si="19"/>
        <v>0.15040000000000001</v>
      </c>
      <c r="BG78" s="5">
        <f t="shared" ca="1" si="19"/>
        <v>8.0100000000000005E-2</v>
      </c>
      <c r="BH78" s="5">
        <f t="shared" ca="1" si="19"/>
        <v>4.1799999999999997E-2</v>
      </c>
      <c r="BI78" s="5">
        <f t="shared" ca="1" si="19"/>
        <v>2.3699999999999999E-2</v>
      </c>
      <c r="BJ78" s="5">
        <f t="shared" ca="1" si="19"/>
        <v>5.67E-2</v>
      </c>
      <c r="BK78" s="5">
        <f t="shared" ca="1" si="19"/>
        <v>0.48380000000000001</v>
      </c>
      <c r="BL78" s="5">
        <f t="shared" ca="1" si="19"/>
        <v>13.3756</v>
      </c>
    </row>
    <row r="79" spans="1:64" x14ac:dyDescent="0.25">
      <c r="A79">
        <v>2</v>
      </c>
      <c r="B79">
        <v>14</v>
      </c>
      <c r="C79" t="s">
        <v>3</v>
      </c>
      <c r="D79" s="5">
        <f t="shared" ca="1" si="16"/>
        <v>2.1678999999999999</v>
      </c>
      <c r="E79" s="5">
        <f t="shared" ca="1" si="16"/>
        <v>3.1667000000000001</v>
      </c>
      <c r="F79" s="5">
        <f t="shared" ca="1" si="16"/>
        <v>2.9135</v>
      </c>
      <c r="G79" s="5">
        <f t="shared" ca="1" si="16"/>
        <v>1.3513999999999999</v>
      </c>
      <c r="H79" s="5">
        <f t="shared" ca="1" si="16"/>
        <v>0.60119999999999996</v>
      </c>
      <c r="I79" s="5">
        <f t="shared" ca="1" si="16"/>
        <v>0.26900000000000002</v>
      </c>
      <c r="J79" s="5">
        <f t="shared" ca="1" si="16"/>
        <v>0.15129999999999999</v>
      </c>
      <c r="K79" s="5">
        <f t="shared" ca="1" si="16"/>
        <v>8.7300000000000003E-2</v>
      </c>
      <c r="L79" s="5">
        <f t="shared" ca="1" si="16"/>
        <v>5.0799999999999998E-2</v>
      </c>
      <c r="M79" s="5">
        <f t="shared" ca="1" si="16"/>
        <v>3.2599999999999997E-2</v>
      </c>
      <c r="N79" s="5">
        <f t="shared" ca="1" si="16"/>
        <v>3.1300000000000001E-2</v>
      </c>
      <c r="O79" s="5">
        <f t="shared" ca="1" si="16"/>
        <v>0.82220000000000004</v>
      </c>
      <c r="P79" s="5">
        <f t="shared" ca="1" si="16"/>
        <v>11.645200000000004</v>
      </c>
      <c r="R79">
        <v>14</v>
      </c>
      <c r="S79" t="s">
        <v>3</v>
      </c>
      <c r="T79" s="5">
        <f t="shared" ca="1" si="17"/>
        <v>4.9008000000000003</v>
      </c>
      <c r="U79" s="5">
        <f t="shared" ca="1" si="17"/>
        <v>6.2062999999999997</v>
      </c>
      <c r="V79" s="5">
        <f t="shared" ca="1" si="17"/>
        <v>7.9080000000000004</v>
      </c>
      <c r="W79" s="5">
        <f t="shared" ca="1" si="17"/>
        <v>3.5539999999999998</v>
      </c>
      <c r="X79" s="5">
        <f t="shared" ca="1" si="17"/>
        <v>1.3938999999999999</v>
      </c>
      <c r="Y79" s="5">
        <f t="shared" ca="1" si="17"/>
        <v>0.60940000000000005</v>
      </c>
      <c r="Z79" s="5">
        <f t="shared" ca="1" si="17"/>
        <v>0.3427</v>
      </c>
      <c r="AA79" s="5">
        <f t="shared" ca="1" si="17"/>
        <v>0.20430000000000001</v>
      </c>
      <c r="AB79" s="5">
        <f t="shared" ca="1" si="17"/>
        <v>0.1265</v>
      </c>
      <c r="AC79" s="5">
        <f t="shared" ca="1" si="17"/>
        <v>8.3699999999999997E-2</v>
      </c>
      <c r="AD79" s="5">
        <f t="shared" ca="1" si="17"/>
        <v>9.98E-2</v>
      </c>
      <c r="AE79" s="5">
        <f t="shared" ca="1" si="17"/>
        <v>1.0021</v>
      </c>
      <c r="AF79" s="5">
        <f t="shared" ca="1" si="17"/>
        <v>26.431499999999996</v>
      </c>
      <c r="AH79">
        <v>14</v>
      </c>
      <c r="AI79" t="s">
        <v>3</v>
      </c>
      <c r="AJ79" s="5">
        <f t="shared" ca="1" si="18"/>
        <v>3.7984</v>
      </c>
      <c r="AK79" s="5">
        <f t="shared" ca="1" si="18"/>
        <v>4.5027999999999997</v>
      </c>
      <c r="AL79" s="5">
        <f t="shared" ca="1" si="18"/>
        <v>3.927</v>
      </c>
      <c r="AM79" s="5">
        <f t="shared" ca="1" si="18"/>
        <v>1.8091999999999999</v>
      </c>
      <c r="AN79" s="5">
        <f t="shared" ca="1" si="18"/>
        <v>0.8095</v>
      </c>
      <c r="AO79" s="5">
        <f t="shared" ca="1" si="18"/>
        <v>0.34570000000000001</v>
      </c>
      <c r="AP79" s="5">
        <f t="shared" ca="1" si="18"/>
        <v>0.18790000000000001</v>
      </c>
      <c r="AQ79" s="5">
        <f t="shared" ca="1" si="18"/>
        <v>0.1061</v>
      </c>
      <c r="AR79" s="5">
        <f t="shared" ca="1" si="18"/>
        <v>6.1199999999999997E-2</v>
      </c>
      <c r="AS79" s="5">
        <f t="shared" ca="1" si="18"/>
        <v>3.9E-2</v>
      </c>
      <c r="AT79" s="5">
        <f t="shared" ca="1" si="18"/>
        <v>4.6600000000000003E-2</v>
      </c>
      <c r="AU79" s="5">
        <f t="shared" ca="1" si="18"/>
        <v>1.1426000000000001</v>
      </c>
      <c r="AV79" s="5">
        <f t="shared" ca="1" si="18"/>
        <v>16.776</v>
      </c>
      <c r="AX79">
        <v>14</v>
      </c>
      <c r="AY79" t="s">
        <v>3</v>
      </c>
      <c r="AZ79" s="5">
        <f t="shared" ca="1" si="19"/>
        <v>4.0429000000000004</v>
      </c>
      <c r="BA79" s="5">
        <f t="shared" ca="1" si="19"/>
        <v>5.0138999999999996</v>
      </c>
      <c r="BB79" s="5">
        <f t="shared" ca="1" si="19"/>
        <v>5.4078999999999997</v>
      </c>
      <c r="BC79" s="5">
        <f t="shared" ca="1" si="19"/>
        <v>2.1396000000000002</v>
      </c>
      <c r="BD79" s="5">
        <f t="shared" ca="1" si="19"/>
        <v>0.90329999999999999</v>
      </c>
      <c r="BE79" s="5">
        <f t="shared" ca="1" si="19"/>
        <v>0.40410000000000001</v>
      </c>
      <c r="BF79" s="5">
        <f t="shared" ca="1" si="19"/>
        <v>0.22470000000000001</v>
      </c>
      <c r="BG79" s="5">
        <f t="shared" ca="1" si="19"/>
        <v>0.13039999999999999</v>
      </c>
      <c r="BH79" s="5">
        <f t="shared" ca="1" si="19"/>
        <v>7.5600000000000001E-2</v>
      </c>
      <c r="BI79" s="5">
        <f t="shared" ca="1" si="19"/>
        <v>4.9000000000000002E-2</v>
      </c>
      <c r="BJ79" s="5">
        <f t="shared" ca="1" si="19"/>
        <v>8.0699999999999994E-2</v>
      </c>
      <c r="BK79" s="5">
        <f t="shared" ca="1" si="19"/>
        <v>0.93859999999999999</v>
      </c>
      <c r="BL79" s="5">
        <f t="shared" ca="1" si="19"/>
        <v>19.410700000000002</v>
      </c>
    </row>
    <row r="80" spans="1:64" x14ac:dyDescent="0.25">
      <c r="A80">
        <v>3</v>
      </c>
      <c r="B80">
        <v>14</v>
      </c>
      <c r="C80" t="s">
        <v>4</v>
      </c>
      <c r="D80" s="5">
        <f t="shared" ca="1" si="16"/>
        <v>3.0318000000000001</v>
      </c>
      <c r="E80" s="5">
        <f t="shared" ca="1" si="16"/>
        <v>3.3645999999999998</v>
      </c>
      <c r="F80" s="5">
        <f t="shared" ca="1" si="16"/>
        <v>3.8940000000000001</v>
      </c>
      <c r="G80" s="5">
        <f t="shared" ca="1" si="16"/>
        <v>2.1101999999999999</v>
      </c>
      <c r="H80" s="5">
        <f t="shared" ca="1" si="16"/>
        <v>0.79830000000000001</v>
      </c>
      <c r="I80" s="5">
        <f t="shared" ca="1" si="16"/>
        <v>0.35170000000000001</v>
      </c>
      <c r="J80" s="5">
        <f t="shared" ca="1" si="16"/>
        <v>0.19570000000000001</v>
      </c>
      <c r="K80" s="5">
        <f t="shared" ca="1" si="16"/>
        <v>0.1132</v>
      </c>
      <c r="L80" s="5">
        <f t="shared" ca="1" si="16"/>
        <v>6.6100000000000006E-2</v>
      </c>
      <c r="M80" s="5">
        <f t="shared" ca="1" si="16"/>
        <v>4.36E-2</v>
      </c>
      <c r="N80" s="5">
        <f t="shared" ca="1" si="16"/>
        <v>6.3799999999999996E-2</v>
      </c>
      <c r="O80" s="5">
        <f t="shared" ca="1" si="16"/>
        <v>0.67120000000000002</v>
      </c>
      <c r="P80" s="5">
        <f t="shared" ca="1" si="16"/>
        <v>14.704200000000002</v>
      </c>
      <c r="R80">
        <v>14</v>
      </c>
      <c r="S80" t="s">
        <v>4</v>
      </c>
      <c r="T80" s="5">
        <f t="shared" ca="1" si="17"/>
        <v>4.8358999999999996</v>
      </c>
      <c r="U80" s="5">
        <f t="shared" ca="1" si="17"/>
        <v>5.1731999999999996</v>
      </c>
      <c r="V80" s="5">
        <f t="shared" ca="1" si="17"/>
        <v>4.8160999999999996</v>
      </c>
      <c r="W80" s="5">
        <f t="shared" ca="1" si="17"/>
        <v>2.5632000000000001</v>
      </c>
      <c r="X80" s="5">
        <f t="shared" ca="1" si="17"/>
        <v>1.0228999999999999</v>
      </c>
      <c r="Y80" s="5">
        <f t="shared" ca="1" si="17"/>
        <v>0.4708</v>
      </c>
      <c r="Z80" s="5">
        <f t="shared" ca="1" si="17"/>
        <v>0.27300000000000002</v>
      </c>
      <c r="AA80" s="5">
        <f t="shared" ca="1" si="17"/>
        <v>0.16639999999999999</v>
      </c>
      <c r="AB80" s="5">
        <f t="shared" ca="1" si="17"/>
        <v>0.1021</v>
      </c>
      <c r="AC80" s="5">
        <f t="shared" ca="1" si="17"/>
        <v>7.1099999999999997E-2</v>
      </c>
      <c r="AD80" s="5">
        <f t="shared" ca="1" si="17"/>
        <v>0.1163</v>
      </c>
      <c r="AE80" s="5">
        <f t="shared" ca="1" si="17"/>
        <v>1.2032</v>
      </c>
      <c r="AF80" s="5">
        <f t="shared" ca="1" si="17"/>
        <v>20.814199999999996</v>
      </c>
      <c r="AH80">
        <v>14</v>
      </c>
      <c r="AI80" t="s">
        <v>4</v>
      </c>
      <c r="AJ80" s="5">
        <f t="shared" ca="1" si="18"/>
        <v>2.5977999999999999</v>
      </c>
      <c r="AK80" s="5">
        <f t="shared" ca="1" si="18"/>
        <v>5.5119999999999996</v>
      </c>
      <c r="AL80" s="5">
        <f t="shared" ca="1" si="18"/>
        <v>4.6420000000000003</v>
      </c>
      <c r="AM80" s="5">
        <f t="shared" ca="1" si="18"/>
        <v>2.3012000000000001</v>
      </c>
      <c r="AN80" s="5">
        <f t="shared" ca="1" si="18"/>
        <v>0.87670000000000003</v>
      </c>
      <c r="AO80" s="5">
        <f t="shared" ca="1" si="18"/>
        <v>0.38250000000000001</v>
      </c>
      <c r="AP80" s="5">
        <f t="shared" ca="1" si="18"/>
        <v>0.21099999999999999</v>
      </c>
      <c r="AQ80" s="5">
        <f t="shared" ca="1" si="18"/>
        <v>0.1206</v>
      </c>
      <c r="AR80" s="5">
        <f t="shared" ca="1" si="18"/>
        <v>6.9800000000000001E-2</v>
      </c>
      <c r="AS80" s="5">
        <f t="shared" ca="1" si="18"/>
        <v>4.2900000000000001E-2</v>
      </c>
      <c r="AT80" s="5">
        <f t="shared" ca="1" si="18"/>
        <v>0.1123</v>
      </c>
      <c r="AU80" s="5">
        <f t="shared" ca="1" si="18"/>
        <v>0.64139999999999997</v>
      </c>
      <c r="AV80" s="5">
        <f t="shared" ca="1" si="18"/>
        <v>17.510199999999998</v>
      </c>
      <c r="AX80">
        <v>14</v>
      </c>
      <c r="AY80" t="s">
        <v>4</v>
      </c>
      <c r="AZ80" s="5">
        <f t="shared" ca="1" si="19"/>
        <v>2.8755000000000002</v>
      </c>
      <c r="BA80" s="5">
        <f t="shared" ca="1" si="19"/>
        <v>3.9064000000000001</v>
      </c>
      <c r="BB80" s="5">
        <f t="shared" ca="1" si="19"/>
        <v>6.5793999999999997</v>
      </c>
      <c r="BC80" s="5">
        <f t="shared" ca="1" si="19"/>
        <v>2.7429000000000001</v>
      </c>
      <c r="BD80" s="5">
        <f t="shared" ca="1" si="19"/>
        <v>1.0551999999999999</v>
      </c>
      <c r="BE80" s="5">
        <f t="shared" ca="1" si="19"/>
        <v>0.4481</v>
      </c>
      <c r="BF80" s="5">
        <f t="shared" ca="1" si="19"/>
        <v>0.23619999999999999</v>
      </c>
      <c r="BG80" s="5">
        <f t="shared" ca="1" si="19"/>
        <v>0.13</v>
      </c>
      <c r="BH80" s="5">
        <f t="shared" ca="1" si="19"/>
        <v>7.2599999999999998E-2</v>
      </c>
      <c r="BI80" s="5">
        <f t="shared" ca="1" si="19"/>
        <v>4.5100000000000001E-2</v>
      </c>
      <c r="BJ80" s="5">
        <f t="shared" ca="1" si="19"/>
        <v>4.9299999999999997E-2</v>
      </c>
      <c r="BK80" s="5">
        <f t="shared" ca="1" si="19"/>
        <v>0.85760000000000003</v>
      </c>
      <c r="BL80" s="5">
        <f t="shared" ca="1" si="19"/>
        <v>18.9983</v>
      </c>
    </row>
    <row r="81" spans="1:64" x14ac:dyDescent="0.25">
      <c r="A81">
        <v>4</v>
      </c>
      <c r="B81">
        <v>14</v>
      </c>
      <c r="C81" t="s">
        <v>5</v>
      </c>
      <c r="D81" s="5">
        <f t="shared" ca="1" si="16"/>
        <v>2.1657000000000002</v>
      </c>
      <c r="E81" s="5">
        <f t="shared" ca="1" si="16"/>
        <v>2.9767999999999999</v>
      </c>
      <c r="F81" s="5">
        <f t="shared" ca="1" si="16"/>
        <v>3.6116000000000001</v>
      </c>
      <c r="G81" s="5">
        <f t="shared" ca="1" si="16"/>
        <v>1.8311999999999999</v>
      </c>
      <c r="H81" s="5">
        <f t="shared" ca="1" si="16"/>
        <v>0.75090000000000001</v>
      </c>
      <c r="I81" s="5">
        <f t="shared" ca="1" si="16"/>
        <v>0.316</v>
      </c>
      <c r="J81" s="5">
        <f t="shared" ca="1" si="16"/>
        <v>0.1676</v>
      </c>
      <c r="K81" s="5">
        <f t="shared" ca="1" si="16"/>
        <v>9.2700000000000005E-2</v>
      </c>
      <c r="L81" s="5">
        <f t="shared" ca="1" si="16"/>
        <v>5.2299999999999999E-2</v>
      </c>
      <c r="M81" s="5">
        <f t="shared" ca="1" si="16"/>
        <v>3.5099999999999999E-2</v>
      </c>
      <c r="N81" s="5">
        <f t="shared" ca="1" si="16"/>
        <v>5.33E-2</v>
      </c>
      <c r="O81" s="5">
        <f t="shared" ca="1" si="16"/>
        <v>1.0702</v>
      </c>
      <c r="P81" s="5">
        <f t="shared" ca="1" si="16"/>
        <v>13.123400000000002</v>
      </c>
      <c r="R81">
        <v>14</v>
      </c>
      <c r="S81" t="s">
        <v>5</v>
      </c>
      <c r="T81" s="5">
        <f t="shared" ca="1" si="17"/>
        <v>5.1733000000000002</v>
      </c>
      <c r="U81" s="5">
        <f t="shared" ca="1" si="17"/>
        <v>5.2462</v>
      </c>
      <c r="V81" s="5">
        <f t="shared" ca="1" si="17"/>
        <v>4.1773999999999996</v>
      </c>
      <c r="W81" s="5">
        <f t="shared" ca="1" si="17"/>
        <v>2.1055999999999999</v>
      </c>
      <c r="X81" s="5">
        <f t="shared" ca="1" si="17"/>
        <v>0.89990000000000003</v>
      </c>
      <c r="Y81" s="5">
        <f t="shared" ca="1" si="17"/>
        <v>0.41210000000000002</v>
      </c>
      <c r="Z81" s="5">
        <f t="shared" ca="1" si="17"/>
        <v>0.24010000000000001</v>
      </c>
      <c r="AA81" s="5">
        <f t="shared" ca="1" si="17"/>
        <v>0.14599999999999999</v>
      </c>
      <c r="AB81" s="5">
        <f t="shared" ca="1" si="17"/>
        <v>9.06E-2</v>
      </c>
      <c r="AC81" s="5">
        <f t="shared" ca="1" si="17"/>
        <v>6.3E-2</v>
      </c>
      <c r="AD81" s="5">
        <f t="shared" ca="1" si="17"/>
        <v>0.17849999999999999</v>
      </c>
      <c r="AE81" s="5">
        <f t="shared" ca="1" si="17"/>
        <v>1.8469</v>
      </c>
      <c r="AF81" s="5">
        <f t="shared" ca="1" si="17"/>
        <v>20.579599999999996</v>
      </c>
      <c r="AH81">
        <v>14</v>
      </c>
      <c r="AI81" t="s">
        <v>5</v>
      </c>
      <c r="AJ81" s="5">
        <f t="shared" ca="1" si="18"/>
        <v>4.3685</v>
      </c>
      <c r="AK81" s="5">
        <f t="shared" ca="1" si="18"/>
        <v>5.4934000000000003</v>
      </c>
      <c r="AL81" s="5">
        <f t="shared" ca="1" si="18"/>
        <v>4.3079999999999998</v>
      </c>
      <c r="AM81" s="5">
        <f t="shared" ca="1" si="18"/>
        <v>2.2345000000000002</v>
      </c>
      <c r="AN81" s="5">
        <f t="shared" ca="1" si="18"/>
        <v>0.87819999999999998</v>
      </c>
      <c r="AO81" s="5">
        <f t="shared" ca="1" si="18"/>
        <v>0.38329999999999997</v>
      </c>
      <c r="AP81" s="5">
        <f t="shared" ca="1" si="18"/>
        <v>0.2097</v>
      </c>
      <c r="AQ81" s="5">
        <f t="shared" ca="1" si="18"/>
        <v>0.1206</v>
      </c>
      <c r="AR81" s="5">
        <f t="shared" ca="1" si="18"/>
        <v>6.9599999999999995E-2</v>
      </c>
      <c r="AS81" s="5">
        <f t="shared" ca="1" si="18"/>
        <v>4.58E-2</v>
      </c>
      <c r="AT81" s="5">
        <f t="shared" ca="1" si="18"/>
        <v>7.5200000000000003E-2</v>
      </c>
      <c r="AU81" s="5">
        <f t="shared" ca="1" si="18"/>
        <v>1.8232999999999999</v>
      </c>
      <c r="AV81" s="5">
        <f t="shared" ca="1" si="18"/>
        <v>20.010099999999998</v>
      </c>
      <c r="AX81">
        <v>14</v>
      </c>
      <c r="AY81" t="s">
        <v>5</v>
      </c>
      <c r="AZ81" s="5">
        <f t="shared" ca="1" si="19"/>
        <v>2.6802999999999999</v>
      </c>
      <c r="BA81" s="5">
        <f t="shared" ca="1" si="19"/>
        <v>4.9259000000000004</v>
      </c>
      <c r="BB81" s="5">
        <f t="shared" ca="1" si="19"/>
        <v>5.6513</v>
      </c>
      <c r="BC81" s="5">
        <f t="shared" ca="1" si="19"/>
        <v>2.4910000000000001</v>
      </c>
      <c r="BD81" s="5">
        <f t="shared" ca="1" si="19"/>
        <v>0.97230000000000005</v>
      </c>
      <c r="BE81" s="5">
        <f t="shared" ca="1" si="19"/>
        <v>0.43159999999999998</v>
      </c>
      <c r="BF81" s="5">
        <f t="shared" ca="1" si="19"/>
        <v>0.23749999999999999</v>
      </c>
      <c r="BG81" s="5">
        <f t="shared" ca="1" si="19"/>
        <v>0.13589999999999999</v>
      </c>
      <c r="BH81" s="5">
        <f t="shared" ca="1" si="19"/>
        <v>7.9399999999999998E-2</v>
      </c>
      <c r="BI81" s="5">
        <f t="shared" ca="1" si="19"/>
        <v>5.2299999999999999E-2</v>
      </c>
      <c r="BJ81" s="5">
        <f t="shared" ca="1" si="19"/>
        <v>0.13139999999999999</v>
      </c>
      <c r="BK81" s="5">
        <f t="shared" ca="1" si="19"/>
        <v>0.62490000000000001</v>
      </c>
      <c r="BL81" s="5">
        <f t="shared" ca="1" si="19"/>
        <v>18.413799999999998</v>
      </c>
    </row>
    <row r="82" spans="1:64" x14ac:dyDescent="0.25">
      <c r="A82">
        <v>5</v>
      </c>
      <c r="B82">
        <v>14</v>
      </c>
      <c r="C82" t="s">
        <v>6</v>
      </c>
      <c r="D82" s="5">
        <f t="shared" ca="1" si="16"/>
        <v>1.7745</v>
      </c>
      <c r="E82" s="5">
        <f t="shared" ca="1" si="16"/>
        <v>3.0175000000000001</v>
      </c>
      <c r="F82" s="5">
        <f t="shared" ca="1" si="16"/>
        <v>3.6303000000000001</v>
      </c>
      <c r="G82" s="5">
        <f t="shared" ca="1" si="16"/>
        <v>1.9819</v>
      </c>
      <c r="H82" s="5">
        <f t="shared" ca="1" si="16"/>
        <v>0.76880000000000004</v>
      </c>
      <c r="I82" s="5">
        <f t="shared" ca="1" si="16"/>
        <v>0.31769999999999998</v>
      </c>
      <c r="J82" s="5">
        <f t="shared" ca="1" si="16"/>
        <v>0.16170000000000001</v>
      </c>
      <c r="K82" s="5">
        <f t="shared" ca="1" si="16"/>
        <v>8.5000000000000006E-2</v>
      </c>
      <c r="L82" s="5">
        <f t="shared" ca="1" si="16"/>
        <v>4.5699999999999998E-2</v>
      </c>
      <c r="M82" s="5">
        <f t="shared" ca="1" si="16"/>
        <v>2.76E-2</v>
      </c>
      <c r="N82" s="5">
        <f t="shared" ca="1" si="16"/>
        <v>2.07E-2</v>
      </c>
      <c r="O82" s="5">
        <f t="shared" ca="1" si="16"/>
        <v>0.26679999999999998</v>
      </c>
      <c r="P82" s="5">
        <f t="shared" ca="1" si="16"/>
        <v>12.0982</v>
      </c>
      <c r="R82">
        <v>14</v>
      </c>
      <c r="S82" t="s">
        <v>6</v>
      </c>
      <c r="T82" s="5">
        <f t="shared" ca="1" si="17"/>
        <v>4.2976999999999999</v>
      </c>
      <c r="U82" s="5">
        <f t="shared" ca="1" si="17"/>
        <v>5.1067</v>
      </c>
      <c r="V82" s="5">
        <f t="shared" ca="1" si="17"/>
        <v>4.5114000000000001</v>
      </c>
      <c r="W82" s="5">
        <f t="shared" ca="1" si="17"/>
        <v>2.4310999999999998</v>
      </c>
      <c r="X82" s="5">
        <f t="shared" ca="1" si="17"/>
        <v>0.97370000000000001</v>
      </c>
      <c r="Y82" s="5">
        <f t="shared" ca="1" si="17"/>
        <v>0.43419999999999997</v>
      </c>
      <c r="Z82" s="5">
        <f t="shared" ca="1" si="17"/>
        <v>0.2422</v>
      </c>
      <c r="AA82" s="5">
        <f t="shared" ca="1" si="17"/>
        <v>0.1429</v>
      </c>
      <c r="AB82" s="5">
        <f t="shared" ca="1" si="17"/>
        <v>8.5599999999999996E-2</v>
      </c>
      <c r="AC82" s="5">
        <f t="shared" ca="1" si="17"/>
        <v>5.7799999999999997E-2</v>
      </c>
      <c r="AD82" s="5">
        <f t="shared" ca="1" si="17"/>
        <v>0.12820000000000001</v>
      </c>
      <c r="AE82" s="5">
        <f t="shared" ca="1" si="17"/>
        <v>1.6866000000000001</v>
      </c>
      <c r="AF82" s="5">
        <f t="shared" ca="1" si="17"/>
        <v>20.098099999999999</v>
      </c>
      <c r="AH82">
        <v>14</v>
      </c>
      <c r="AI82" t="s">
        <v>6</v>
      </c>
      <c r="AJ82" s="5">
        <f t="shared" ca="1" si="18"/>
        <v>5.6540999999999997</v>
      </c>
      <c r="AK82" s="5">
        <f t="shared" ca="1" si="18"/>
        <v>7.5002000000000004</v>
      </c>
      <c r="AL82" s="5">
        <f t="shared" ca="1" si="18"/>
        <v>7.2087000000000003</v>
      </c>
      <c r="AM82" s="5">
        <f t="shared" ca="1" si="18"/>
        <v>2.7078000000000002</v>
      </c>
      <c r="AN82" s="5">
        <f t="shared" ca="1" si="18"/>
        <v>1.1108</v>
      </c>
      <c r="AO82" s="5">
        <f t="shared" ca="1" si="18"/>
        <v>0.50180000000000002</v>
      </c>
      <c r="AP82" s="5">
        <f t="shared" ca="1" si="18"/>
        <v>0.28029999999999999</v>
      </c>
      <c r="AQ82" s="5">
        <f t="shared" ca="1" si="18"/>
        <v>0.1648</v>
      </c>
      <c r="AR82" s="5">
        <f t="shared" ca="1" si="18"/>
        <v>9.7900000000000001E-2</v>
      </c>
      <c r="AS82" s="5">
        <f t="shared" ca="1" si="18"/>
        <v>6.5600000000000006E-2</v>
      </c>
      <c r="AT82" s="5">
        <f t="shared" ca="1" si="18"/>
        <v>6.0400000000000002E-2</v>
      </c>
      <c r="AU82" s="5">
        <f t="shared" ca="1" si="18"/>
        <v>0.96660000000000001</v>
      </c>
      <c r="AV82" s="5">
        <f t="shared" ca="1" si="18"/>
        <v>26.318999999999999</v>
      </c>
      <c r="AX82">
        <v>14</v>
      </c>
      <c r="AY82" t="s">
        <v>6</v>
      </c>
      <c r="AZ82" s="5">
        <f t="shared" ca="1" si="19"/>
        <v>2.4323000000000001</v>
      </c>
      <c r="BA82" s="5">
        <f t="shared" ca="1" si="19"/>
        <v>3.3344999999999998</v>
      </c>
      <c r="BB82" s="5">
        <f t="shared" ca="1" si="19"/>
        <v>5.1193</v>
      </c>
      <c r="BC82" s="5">
        <f t="shared" ca="1" si="19"/>
        <v>2.0876999999999999</v>
      </c>
      <c r="BD82" s="5">
        <f t="shared" ca="1" si="19"/>
        <v>0.8367</v>
      </c>
      <c r="BE82" s="5">
        <f t="shared" ca="1" si="19"/>
        <v>0.35649999999999998</v>
      </c>
      <c r="BF82" s="5">
        <f t="shared" ca="1" si="19"/>
        <v>0.19009999999999999</v>
      </c>
      <c r="BG82" s="5">
        <f t="shared" ca="1" si="19"/>
        <v>0.1047</v>
      </c>
      <c r="BH82" s="5">
        <f t="shared" ca="1" si="19"/>
        <v>5.8200000000000002E-2</v>
      </c>
      <c r="BI82" s="5">
        <f t="shared" ca="1" si="19"/>
        <v>3.49E-2</v>
      </c>
      <c r="BJ82" s="5">
        <f t="shared" ca="1" si="19"/>
        <v>2.5000000000000001E-2</v>
      </c>
      <c r="BK82" s="5">
        <f t="shared" ca="1" si="19"/>
        <v>0.56200000000000006</v>
      </c>
      <c r="BL82" s="5">
        <f t="shared" ca="1" si="19"/>
        <v>15.141899999999998</v>
      </c>
    </row>
    <row r="83" spans="1:64" x14ac:dyDescent="0.25">
      <c r="A83">
        <v>1</v>
      </c>
      <c r="B83">
        <v>15</v>
      </c>
      <c r="C83" t="s">
        <v>2</v>
      </c>
      <c r="D83" s="5">
        <f t="shared" ca="1" si="16"/>
        <v>0.41830000000000001</v>
      </c>
      <c r="E83" s="5">
        <f t="shared" ca="1" si="16"/>
        <v>0.4274</v>
      </c>
      <c r="F83" s="5">
        <f t="shared" ca="1" si="16"/>
        <v>0.52580000000000005</v>
      </c>
      <c r="G83" s="5">
        <f t="shared" ca="1" si="16"/>
        <v>7.6999999999999999E-2</v>
      </c>
      <c r="H83" s="5">
        <f t="shared" ca="1" si="16"/>
        <v>2.07E-2</v>
      </c>
      <c r="I83" s="5">
        <f t="shared" ca="1" si="16"/>
        <v>1.3599999999999999E-2</v>
      </c>
      <c r="J83" s="5">
        <f t="shared" ca="1" si="16"/>
        <v>1.04E-2</v>
      </c>
      <c r="K83" s="5">
        <f t="shared" ca="1" si="16"/>
        <v>7.3000000000000001E-3</v>
      </c>
      <c r="L83" s="5">
        <f t="shared" ca="1" si="16"/>
        <v>4.0000000000000001E-3</v>
      </c>
      <c r="M83" s="5">
        <f t="shared" ca="1" si="16"/>
        <v>3.1E-2</v>
      </c>
      <c r="N83" s="5">
        <f t="shared" ca="1" si="16"/>
        <v>2.2100000000000002E-2</v>
      </c>
      <c r="O83" s="5">
        <f t="shared" ca="1" si="16"/>
        <v>0.40200000000000002</v>
      </c>
      <c r="P83" s="5">
        <f t="shared" ca="1" si="16"/>
        <v>1.9596</v>
      </c>
      <c r="R83">
        <v>15</v>
      </c>
      <c r="S83" t="s">
        <v>2</v>
      </c>
      <c r="T83" s="5">
        <f t="shared" ca="1" si="17"/>
        <v>0.42270000000000002</v>
      </c>
      <c r="U83" s="5">
        <f t="shared" ca="1" si="17"/>
        <v>1.012</v>
      </c>
      <c r="V83" s="5">
        <f t="shared" ca="1" si="17"/>
        <v>0.60699999999999998</v>
      </c>
      <c r="W83" s="5">
        <f t="shared" ca="1" si="17"/>
        <v>6.5699999999999995E-2</v>
      </c>
      <c r="X83" s="5">
        <f t="shared" ca="1" si="17"/>
        <v>2.47E-2</v>
      </c>
      <c r="Y83" s="5">
        <f t="shared" ca="1" si="17"/>
        <v>1.52E-2</v>
      </c>
      <c r="Z83" s="5">
        <f t="shared" ca="1" si="17"/>
        <v>1.2200000000000001E-2</v>
      </c>
      <c r="AA83" s="5">
        <f t="shared" ca="1" si="17"/>
        <v>9.1999999999999998E-3</v>
      </c>
      <c r="AB83" s="5">
        <f t="shared" ca="1" si="17"/>
        <v>6.1000000000000004E-3</v>
      </c>
      <c r="AC83" s="5">
        <f t="shared" ca="1" si="17"/>
        <v>5.4999999999999997E-3</v>
      </c>
      <c r="AD83" s="5">
        <f t="shared" ca="1" si="17"/>
        <v>0.20280000000000001</v>
      </c>
      <c r="AE83" s="5">
        <f t="shared" ca="1" si="17"/>
        <v>0.70279999999999998</v>
      </c>
      <c r="AF83" s="5">
        <f t="shared" ca="1" si="17"/>
        <v>3.0859000000000001</v>
      </c>
      <c r="AH83">
        <v>15</v>
      </c>
      <c r="AI83" t="s">
        <v>2</v>
      </c>
      <c r="AJ83" s="5">
        <f t="shared" ca="1" si="18"/>
        <v>1.3704000000000001</v>
      </c>
      <c r="AK83" s="5">
        <f t="shared" ca="1" si="18"/>
        <v>0.76890000000000003</v>
      </c>
      <c r="AL83" s="5">
        <f t="shared" ca="1" si="18"/>
        <v>0.81030000000000002</v>
      </c>
      <c r="AM83" s="5">
        <f t="shared" ca="1" si="18"/>
        <v>0.13039999999999999</v>
      </c>
      <c r="AN83" s="5">
        <f t="shared" ca="1" si="18"/>
        <v>3.7100000000000001E-2</v>
      </c>
      <c r="AO83" s="5">
        <f t="shared" ca="1" si="18"/>
        <v>2.06E-2</v>
      </c>
      <c r="AP83" s="5">
        <f t="shared" ca="1" si="18"/>
        <v>1.7299999999999999E-2</v>
      </c>
      <c r="AQ83" s="5">
        <f t="shared" ca="1" si="18"/>
        <v>1.37E-2</v>
      </c>
      <c r="AR83" s="5">
        <f t="shared" ca="1" si="18"/>
        <v>9.4000000000000004E-3</v>
      </c>
      <c r="AS83" s="5">
        <f t="shared" ca="1" si="18"/>
        <v>9.1000000000000004E-3</v>
      </c>
      <c r="AT83" s="5">
        <f t="shared" ca="1" si="18"/>
        <v>2.69E-2</v>
      </c>
      <c r="AU83" s="5">
        <f t="shared" ca="1" si="18"/>
        <v>0.51160000000000005</v>
      </c>
      <c r="AV83" s="5">
        <f t="shared" ca="1" si="18"/>
        <v>3.7257000000000002</v>
      </c>
      <c r="AX83">
        <v>15</v>
      </c>
      <c r="AY83" t="s">
        <v>2</v>
      </c>
      <c r="AZ83" s="5">
        <f t="shared" ca="1" si="19"/>
        <v>0.61</v>
      </c>
      <c r="BA83" s="5">
        <f t="shared" ca="1" si="19"/>
        <v>0.63260000000000005</v>
      </c>
      <c r="BB83" s="5">
        <f t="shared" ca="1" si="19"/>
        <v>0.62509999999999999</v>
      </c>
      <c r="BC83" s="5">
        <f t="shared" ca="1" si="19"/>
        <v>0.12509999999999999</v>
      </c>
      <c r="BD83" s="5">
        <f t="shared" ca="1" si="19"/>
        <v>2.1999999999999999E-2</v>
      </c>
      <c r="BE83" s="5">
        <f t="shared" ca="1" si="19"/>
        <v>1.24E-2</v>
      </c>
      <c r="BF83" s="5">
        <f t="shared" ca="1" si="19"/>
        <v>9.7999999999999997E-3</v>
      </c>
      <c r="BG83" s="5">
        <f t="shared" ca="1" si="19"/>
        <v>7.1999999999999998E-3</v>
      </c>
      <c r="BH83" s="5">
        <f t="shared" ca="1" si="19"/>
        <v>4.5999999999999999E-3</v>
      </c>
      <c r="BI83" s="5">
        <f t="shared" ca="1" si="19"/>
        <v>3.0000000000000001E-3</v>
      </c>
      <c r="BJ83" s="5">
        <f t="shared" ca="1" si="19"/>
        <v>2.0899999999999998E-2</v>
      </c>
      <c r="BK83" s="5">
        <f t="shared" ca="1" si="19"/>
        <v>0.27550000000000002</v>
      </c>
      <c r="BL83" s="5">
        <f t="shared" ca="1" si="19"/>
        <v>2.3481999999999998</v>
      </c>
    </row>
    <row r="84" spans="1:64" x14ac:dyDescent="0.25">
      <c r="A84">
        <v>2</v>
      </c>
      <c r="B84">
        <v>15</v>
      </c>
      <c r="C84" t="s">
        <v>3</v>
      </c>
      <c r="D84" s="5">
        <f t="shared" ca="1" si="16"/>
        <v>0.60909999999999997</v>
      </c>
      <c r="E84" s="5">
        <f t="shared" ca="1" si="16"/>
        <v>0.66</v>
      </c>
      <c r="F84" s="5">
        <f t="shared" ca="1" si="16"/>
        <v>0.86309999999999998</v>
      </c>
      <c r="G84" s="5">
        <f t="shared" ca="1" si="16"/>
        <v>0.13389999999999999</v>
      </c>
      <c r="H84" s="5">
        <f t="shared" ca="1" si="16"/>
        <v>3.9E-2</v>
      </c>
      <c r="I84" s="5">
        <f t="shared" ca="1" si="16"/>
        <v>2.2700000000000001E-2</v>
      </c>
      <c r="J84" s="5">
        <f t="shared" ca="1" si="16"/>
        <v>1.8200000000000001E-2</v>
      </c>
      <c r="K84" s="5">
        <f t="shared" ca="1" si="16"/>
        <v>1.41E-2</v>
      </c>
      <c r="L84" s="5">
        <f t="shared" ca="1" si="16"/>
        <v>9.4999999999999998E-3</v>
      </c>
      <c r="M84" s="5">
        <f t="shared" ca="1" si="16"/>
        <v>6.7000000000000002E-3</v>
      </c>
      <c r="N84" s="5">
        <f t="shared" ca="1" si="16"/>
        <v>4.1700000000000001E-2</v>
      </c>
      <c r="O84" s="5">
        <f t="shared" ca="1" si="16"/>
        <v>0.53259999999999996</v>
      </c>
      <c r="P84" s="5">
        <f t="shared" ca="1" si="16"/>
        <v>2.9506000000000006</v>
      </c>
      <c r="R84">
        <v>15</v>
      </c>
      <c r="S84" t="s">
        <v>3</v>
      </c>
      <c r="T84" s="5">
        <f t="shared" ca="1" si="17"/>
        <v>1.4679</v>
      </c>
      <c r="U84" s="5">
        <f t="shared" ca="1" si="17"/>
        <v>1.4897</v>
      </c>
      <c r="V84" s="5">
        <f t="shared" ca="1" si="17"/>
        <v>0.70309999999999995</v>
      </c>
      <c r="W84" s="5">
        <f t="shared" ca="1" si="17"/>
        <v>9.9099999999999994E-2</v>
      </c>
      <c r="X84" s="5">
        <f t="shared" ca="1" si="17"/>
        <v>3.7400000000000003E-2</v>
      </c>
      <c r="Y84" s="5">
        <f t="shared" ca="1" si="17"/>
        <v>2.24E-2</v>
      </c>
      <c r="Z84" s="5">
        <f t="shared" ca="1" si="17"/>
        <v>1.8800000000000001E-2</v>
      </c>
      <c r="AA84" s="5">
        <f t="shared" ca="1" si="17"/>
        <v>1.4800000000000001E-2</v>
      </c>
      <c r="AB84" s="5">
        <f t="shared" ca="1" si="17"/>
        <v>0.01</v>
      </c>
      <c r="AC84" s="5">
        <f t="shared" ca="1" si="17"/>
        <v>6.7000000000000002E-3</v>
      </c>
      <c r="AD84" s="5">
        <f t="shared" ca="1" si="17"/>
        <v>4.9500000000000002E-2</v>
      </c>
      <c r="AE84" s="5">
        <f t="shared" ca="1" si="17"/>
        <v>0.71540000000000004</v>
      </c>
      <c r="AF84" s="5">
        <f t="shared" ca="1" si="17"/>
        <v>4.6348000000000003</v>
      </c>
      <c r="AH84">
        <v>15</v>
      </c>
      <c r="AI84" t="s">
        <v>3</v>
      </c>
      <c r="AJ84" s="5">
        <f t="shared" ca="1" si="18"/>
        <v>0.93669999999999998</v>
      </c>
      <c r="AK84" s="5">
        <f t="shared" ca="1" si="18"/>
        <v>0.71479999999999999</v>
      </c>
      <c r="AL84" s="5">
        <f t="shared" ca="1" si="18"/>
        <v>0.7792</v>
      </c>
      <c r="AM84" s="5">
        <f t="shared" ca="1" si="18"/>
        <v>0.12939999999999999</v>
      </c>
      <c r="AN84" s="5">
        <f t="shared" ca="1" si="18"/>
        <v>6.6799999999999998E-2</v>
      </c>
      <c r="AO84" s="5">
        <f t="shared" ca="1" si="18"/>
        <v>3.4099999999999998E-2</v>
      </c>
      <c r="AP84" s="5">
        <f t="shared" ca="1" si="18"/>
        <v>2.06E-2</v>
      </c>
      <c r="AQ84" s="5">
        <f t="shared" ca="1" si="18"/>
        <v>1.6E-2</v>
      </c>
      <c r="AR84" s="5">
        <f t="shared" ca="1" si="18"/>
        <v>1.14E-2</v>
      </c>
      <c r="AS84" s="5">
        <f t="shared" ca="1" si="18"/>
        <v>1.5900000000000001E-2</v>
      </c>
      <c r="AT84" s="5">
        <f t="shared" ca="1" si="18"/>
        <v>6.2300000000000001E-2</v>
      </c>
      <c r="AU84" s="5">
        <f t="shared" ca="1" si="18"/>
        <v>0.2848</v>
      </c>
      <c r="AV84" s="5">
        <f t="shared" ca="1" si="18"/>
        <v>3.0720000000000001</v>
      </c>
      <c r="AX84">
        <v>15</v>
      </c>
      <c r="AY84" t="s">
        <v>3</v>
      </c>
      <c r="AZ84" s="5">
        <f t="shared" ca="1" si="19"/>
        <v>0.9224</v>
      </c>
      <c r="BA84" s="5">
        <f t="shared" ca="1" si="19"/>
        <v>0.56889999999999996</v>
      </c>
      <c r="BB84" s="5">
        <f t="shared" ca="1" si="19"/>
        <v>0.28760000000000002</v>
      </c>
      <c r="BC84" s="5">
        <f t="shared" ca="1" si="19"/>
        <v>5.8999999999999997E-2</v>
      </c>
      <c r="BD84" s="5">
        <f t="shared" ca="1" si="19"/>
        <v>1.9400000000000001E-2</v>
      </c>
      <c r="BE84" s="5">
        <f t="shared" ca="1" si="19"/>
        <v>1.2999999999999999E-2</v>
      </c>
      <c r="BF84" s="5">
        <f t="shared" ca="1" si="19"/>
        <v>1.04E-2</v>
      </c>
      <c r="BG84" s="5">
        <f t="shared" ca="1" si="19"/>
        <v>7.4999999999999997E-3</v>
      </c>
      <c r="BH84" s="5">
        <f t="shared" ca="1" si="19"/>
        <v>4.4999999999999997E-3</v>
      </c>
      <c r="BI84" s="5">
        <f t="shared" ca="1" si="19"/>
        <v>3.8E-3</v>
      </c>
      <c r="BJ84" s="5">
        <f t="shared" ca="1" si="19"/>
        <v>4.4400000000000002E-2</v>
      </c>
      <c r="BK84" s="5">
        <f t="shared" ca="1" si="19"/>
        <v>0.61709999999999998</v>
      </c>
      <c r="BL84" s="5">
        <f t="shared" ca="1" si="19"/>
        <v>2.5579999999999998</v>
      </c>
    </row>
    <row r="85" spans="1:64" x14ac:dyDescent="0.25">
      <c r="A85">
        <v>3</v>
      </c>
      <c r="B85">
        <v>15</v>
      </c>
      <c r="C85" t="s">
        <v>4</v>
      </c>
      <c r="D85" s="5">
        <f t="shared" ca="1" si="16"/>
        <v>0.44969999999999999</v>
      </c>
      <c r="E85" s="5">
        <f t="shared" ca="1" si="16"/>
        <v>0.48039999999999999</v>
      </c>
      <c r="F85" s="5">
        <f t="shared" ca="1" si="16"/>
        <v>0.45860000000000001</v>
      </c>
      <c r="G85" s="5">
        <f t="shared" ca="1" si="16"/>
        <v>0.31009999999999999</v>
      </c>
      <c r="H85" s="5">
        <f t="shared" ca="1" si="16"/>
        <v>3.1699999999999999E-2</v>
      </c>
      <c r="I85" s="5">
        <f t="shared" ca="1" si="16"/>
        <v>1.6799999999999999E-2</v>
      </c>
      <c r="J85" s="5">
        <f t="shared" ca="1" si="16"/>
        <v>1.17E-2</v>
      </c>
      <c r="K85" s="5">
        <f t="shared" ca="1" si="16"/>
        <v>8.6E-3</v>
      </c>
      <c r="L85" s="5">
        <f t="shared" ca="1" si="16"/>
        <v>5.7000000000000002E-3</v>
      </c>
      <c r="M85" s="5">
        <f t="shared" ca="1" si="16"/>
        <v>3.8999999999999998E-3</v>
      </c>
      <c r="N85" s="5">
        <f t="shared" ca="1" si="16"/>
        <v>9.1899999999999996E-2</v>
      </c>
      <c r="O85" s="5">
        <f t="shared" ca="1" si="16"/>
        <v>0.3987</v>
      </c>
      <c r="P85" s="5">
        <f t="shared" ca="1" si="16"/>
        <v>2.2678000000000003</v>
      </c>
      <c r="R85">
        <v>15</v>
      </c>
      <c r="S85" t="s">
        <v>4</v>
      </c>
      <c r="T85" s="5">
        <f t="shared" ca="1" si="17"/>
        <v>1.29</v>
      </c>
      <c r="U85" s="5">
        <f t="shared" ca="1" si="17"/>
        <v>0.88139999999999996</v>
      </c>
      <c r="V85" s="5">
        <f t="shared" ca="1" si="17"/>
        <v>0.53720000000000001</v>
      </c>
      <c r="W85" s="5">
        <f t="shared" ca="1" si="17"/>
        <v>8.1500000000000003E-2</v>
      </c>
      <c r="X85" s="5">
        <f t="shared" ca="1" si="17"/>
        <v>3.1699999999999999E-2</v>
      </c>
      <c r="Y85" s="5">
        <f t="shared" ca="1" si="17"/>
        <v>2.2700000000000001E-2</v>
      </c>
      <c r="Z85" s="5">
        <f t="shared" ca="1" si="17"/>
        <v>1.95E-2</v>
      </c>
      <c r="AA85" s="5">
        <f t="shared" ca="1" si="17"/>
        <v>1.49E-2</v>
      </c>
      <c r="AB85" s="5">
        <f t="shared" ca="1" si="17"/>
        <v>9.7999999999999997E-3</v>
      </c>
      <c r="AC85" s="5">
        <f t="shared" ca="1" si="17"/>
        <v>1.2E-2</v>
      </c>
      <c r="AD85" s="5">
        <f t="shared" ca="1" si="17"/>
        <v>4.4900000000000002E-2</v>
      </c>
      <c r="AE85" s="5">
        <f t="shared" ca="1" si="17"/>
        <v>0.65600000000000003</v>
      </c>
      <c r="AF85" s="5">
        <f t="shared" ca="1" si="17"/>
        <v>3.6015999999999999</v>
      </c>
      <c r="AH85">
        <v>15</v>
      </c>
      <c r="AI85" t="s">
        <v>4</v>
      </c>
      <c r="AJ85" s="5">
        <f t="shared" ca="1" si="18"/>
        <v>0.54530000000000001</v>
      </c>
      <c r="AK85" s="5">
        <f t="shared" ca="1" si="18"/>
        <v>0.749</v>
      </c>
      <c r="AL85" s="5">
        <f t="shared" ca="1" si="18"/>
        <v>0.33050000000000002</v>
      </c>
      <c r="AM85" s="5">
        <f t="shared" ca="1" si="18"/>
        <v>5.9499999999999997E-2</v>
      </c>
      <c r="AN85" s="5">
        <f t="shared" ca="1" si="18"/>
        <v>1.9199999999999998E-2</v>
      </c>
      <c r="AO85" s="5">
        <f t="shared" ca="1" si="18"/>
        <v>1.29E-2</v>
      </c>
      <c r="AP85" s="5">
        <f t="shared" ca="1" si="18"/>
        <v>1.0500000000000001E-2</v>
      </c>
      <c r="AQ85" s="5">
        <f t="shared" ca="1" si="18"/>
        <v>7.4999999999999997E-3</v>
      </c>
      <c r="AR85" s="5">
        <f t="shared" ca="1" si="18"/>
        <v>4.7000000000000002E-3</v>
      </c>
      <c r="AS85" s="5">
        <f t="shared" ca="1" si="18"/>
        <v>5.0200000000000002E-2</v>
      </c>
      <c r="AT85" s="5">
        <f t="shared" ca="1" si="18"/>
        <v>6.3299999999999995E-2</v>
      </c>
      <c r="AU85" s="5">
        <f t="shared" ca="1" si="18"/>
        <v>0.3332</v>
      </c>
      <c r="AV85" s="5">
        <f t="shared" ca="1" si="18"/>
        <v>2.1858</v>
      </c>
      <c r="AX85">
        <v>15</v>
      </c>
      <c r="AY85" t="s">
        <v>4</v>
      </c>
      <c r="AZ85" s="5">
        <f t="shared" ca="1" si="19"/>
        <v>0.62829999999999997</v>
      </c>
      <c r="BA85" s="5">
        <f t="shared" ca="1" si="19"/>
        <v>0.91500000000000004</v>
      </c>
      <c r="BB85" s="5">
        <f t="shared" ca="1" si="19"/>
        <v>0.65539999999999998</v>
      </c>
      <c r="BC85" s="5">
        <f t="shared" ca="1" si="19"/>
        <v>8.9700000000000002E-2</v>
      </c>
      <c r="BD85" s="5">
        <f t="shared" ca="1" si="19"/>
        <v>2.9399999999999999E-2</v>
      </c>
      <c r="BE85" s="5">
        <f t="shared" ca="1" si="19"/>
        <v>1.7999999999999999E-2</v>
      </c>
      <c r="BF85" s="5">
        <f t="shared" ca="1" si="19"/>
        <v>1.4999999999999999E-2</v>
      </c>
      <c r="BG85" s="5">
        <f t="shared" ca="1" si="19"/>
        <v>1.12E-2</v>
      </c>
      <c r="BH85" s="5">
        <f t="shared" ca="1" si="19"/>
        <v>7.1000000000000004E-3</v>
      </c>
      <c r="BI85" s="5">
        <f t="shared" ca="1" si="19"/>
        <v>4.7000000000000002E-3</v>
      </c>
      <c r="BJ85" s="5">
        <f t="shared" ca="1" si="19"/>
        <v>0.06</v>
      </c>
      <c r="BK85" s="5">
        <f t="shared" ca="1" si="19"/>
        <v>0.42659999999999998</v>
      </c>
      <c r="BL85" s="5">
        <f t="shared" ca="1" si="19"/>
        <v>2.8603999999999998</v>
      </c>
    </row>
    <row r="86" spans="1:64" x14ac:dyDescent="0.25">
      <c r="A86">
        <v>4</v>
      </c>
      <c r="B86">
        <v>15</v>
      </c>
      <c r="C86" t="s">
        <v>5</v>
      </c>
      <c r="D86" s="5">
        <f t="shared" ca="1" si="16"/>
        <v>0.67759999999999998</v>
      </c>
      <c r="E86" s="5">
        <f t="shared" ca="1" si="16"/>
        <v>1.1081000000000001</v>
      </c>
      <c r="F86" s="5">
        <f t="shared" ca="1" si="16"/>
        <v>0.58960000000000001</v>
      </c>
      <c r="G86" s="5">
        <f t="shared" ca="1" si="16"/>
        <v>8.5500000000000007E-2</v>
      </c>
      <c r="H86" s="5">
        <f t="shared" ca="1" si="16"/>
        <v>2.76E-2</v>
      </c>
      <c r="I86" s="5">
        <f t="shared" ca="1" si="16"/>
        <v>1.72E-2</v>
      </c>
      <c r="J86" s="5">
        <f t="shared" ca="1" si="16"/>
        <v>1.4999999999999999E-2</v>
      </c>
      <c r="K86" s="5">
        <f t="shared" ca="1" si="16"/>
        <v>1.15E-2</v>
      </c>
      <c r="L86" s="5">
        <f t="shared" ca="1" si="16"/>
        <v>7.4000000000000003E-3</v>
      </c>
      <c r="M86" s="5">
        <f t="shared" ca="1" si="16"/>
        <v>5.3E-3</v>
      </c>
      <c r="N86" s="5">
        <f t="shared" ca="1" si="16"/>
        <v>4.7100000000000003E-2</v>
      </c>
      <c r="O86" s="5">
        <f t="shared" ca="1" si="16"/>
        <v>0.4521</v>
      </c>
      <c r="P86" s="5">
        <f t="shared" ca="1" si="16"/>
        <v>3.0440000000000005</v>
      </c>
      <c r="R86">
        <v>15</v>
      </c>
      <c r="S86" t="s">
        <v>5</v>
      </c>
      <c r="T86" s="5">
        <f t="shared" ca="1" si="17"/>
        <v>1.0015000000000001</v>
      </c>
      <c r="U86" s="5">
        <f t="shared" ca="1" si="17"/>
        <v>0.98699999999999999</v>
      </c>
      <c r="V86" s="5">
        <f t="shared" ca="1" si="17"/>
        <v>0.8337</v>
      </c>
      <c r="W86" s="5">
        <f t="shared" ca="1" si="17"/>
        <v>7.7299999999999994E-2</v>
      </c>
      <c r="X86" s="5">
        <f t="shared" ca="1" si="17"/>
        <v>3.2500000000000001E-2</v>
      </c>
      <c r="Y86" s="5">
        <f t="shared" ca="1" si="17"/>
        <v>2.07E-2</v>
      </c>
      <c r="Z86" s="5">
        <f t="shared" ca="1" si="17"/>
        <v>1.7399999999999999E-2</v>
      </c>
      <c r="AA86" s="5">
        <f t="shared" ca="1" si="17"/>
        <v>1.34E-2</v>
      </c>
      <c r="AB86" s="5">
        <f t="shared" ca="1" si="17"/>
        <v>8.8000000000000005E-3</v>
      </c>
      <c r="AC86" s="5">
        <f t="shared" ca="1" si="17"/>
        <v>1.2699999999999999E-2</v>
      </c>
      <c r="AD86" s="5">
        <f t="shared" ca="1" si="17"/>
        <v>3.6600000000000001E-2</v>
      </c>
      <c r="AE86" s="5">
        <f t="shared" ca="1" si="17"/>
        <v>0.85980000000000001</v>
      </c>
      <c r="AF86" s="5">
        <f t="shared" ca="1" si="17"/>
        <v>3.9014000000000002</v>
      </c>
      <c r="AH86">
        <v>15</v>
      </c>
      <c r="AI86" t="s">
        <v>5</v>
      </c>
      <c r="AJ86" s="5">
        <f t="shared" ca="1" si="18"/>
        <v>0.45340000000000003</v>
      </c>
      <c r="AK86" s="5">
        <f t="shared" ca="1" si="18"/>
        <v>0.94179999999999997</v>
      </c>
      <c r="AL86" s="5">
        <f t="shared" ca="1" si="18"/>
        <v>1.5422</v>
      </c>
      <c r="AM86" s="5">
        <f t="shared" ca="1" si="18"/>
        <v>9.3399999999999997E-2</v>
      </c>
      <c r="AN86" s="5">
        <f t="shared" ca="1" si="18"/>
        <v>3.9199999999999999E-2</v>
      </c>
      <c r="AO86" s="5">
        <f t="shared" ca="1" si="18"/>
        <v>1.7999999999999999E-2</v>
      </c>
      <c r="AP86" s="5">
        <f t="shared" ca="1" si="18"/>
        <v>1.44E-2</v>
      </c>
      <c r="AQ86" s="5">
        <f t="shared" ca="1" si="18"/>
        <v>1.1299999999999999E-2</v>
      </c>
      <c r="AR86" s="5">
        <f t="shared" ca="1" si="18"/>
        <v>7.7000000000000002E-3</v>
      </c>
      <c r="AS86" s="5">
        <f t="shared" ca="1" si="18"/>
        <v>5.5999999999999999E-3</v>
      </c>
      <c r="AT86" s="5">
        <f t="shared" ca="1" si="18"/>
        <v>9.4000000000000004E-3</v>
      </c>
      <c r="AU86" s="5">
        <f t="shared" ca="1" si="18"/>
        <v>0.37780000000000002</v>
      </c>
      <c r="AV86" s="5">
        <f t="shared" ca="1" si="18"/>
        <v>3.5141999999999998</v>
      </c>
      <c r="AX86">
        <v>15</v>
      </c>
      <c r="AY86" t="s">
        <v>5</v>
      </c>
      <c r="AZ86" s="5">
        <f t="shared" ca="1" si="19"/>
        <v>0.51919999999999999</v>
      </c>
      <c r="BA86" s="5">
        <f t="shared" ca="1" si="19"/>
        <v>0.82450000000000001</v>
      </c>
      <c r="BB86" s="5">
        <f t="shared" ca="1" si="19"/>
        <v>0.2291</v>
      </c>
      <c r="BC86" s="5">
        <f t="shared" ca="1" si="19"/>
        <v>3.73E-2</v>
      </c>
      <c r="BD86" s="5">
        <f t="shared" ca="1" si="19"/>
        <v>1.4800000000000001E-2</v>
      </c>
      <c r="BE86" s="5">
        <f t="shared" ca="1" si="19"/>
        <v>9.9000000000000008E-3</v>
      </c>
      <c r="BF86" s="5">
        <f t="shared" ca="1" si="19"/>
        <v>7.7999999999999996E-3</v>
      </c>
      <c r="BG86" s="5">
        <f t="shared" ca="1" si="19"/>
        <v>5.4000000000000003E-3</v>
      </c>
      <c r="BH86" s="5">
        <f t="shared" ca="1" si="19"/>
        <v>3.3E-3</v>
      </c>
      <c r="BI86" s="5">
        <f t="shared" ca="1" si="19"/>
        <v>1.9E-3</v>
      </c>
      <c r="BJ86" s="5">
        <f t="shared" ca="1" si="19"/>
        <v>8.0500000000000002E-2</v>
      </c>
      <c r="BK86" s="5">
        <f t="shared" ca="1" si="19"/>
        <v>0.24629999999999999</v>
      </c>
      <c r="BL86" s="5">
        <f t="shared" ca="1" si="19"/>
        <v>1.9800000000000002</v>
      </c>
    </row>
    <row r="87" spans="1:64" x14ac:dyDescent="0.25">
      <c r="A87">
        <v>5</v>
      </c>
      <c r="B87">
        <v>15</v>
      </c>
      <c r="C87" t="s">
        <v>6</v>
      </c>
      <c r="D87" s="5">
        <f t="shared" ca="1" si="16"/>
        <v>0.80269999999999997</v>
      </c>
      <c r="E87" s="5">
        <f t="shared" ca="1" si="16"/>
        <v>0.45529999999999998</v>
      </c>
      <c r="F87" s="5">
        <f t="shared" ca="1" si="16"/>
        <v>0.57920000000000005</v>
      </c>
      <c r="G87" s="5">
        <f t="shared" ca="1" si="16"/>
        <v>0.1326</v>
      </c>
      <c r="H87" s="5">
        <f t="shared" ca="1" si="16"/>
        <v>2.4299999999999999E-2</v>
      </c>
      <c r="I87" s="5">
        <f t="shared" ca="1" si="16"/>
        <v>1.5100000000000001E-2</v>
      </c>
      <c r="J87" s="5">
        <f t="shared" ca="1" si="16"/>
        <v>1.21E-2</v>
      </c>
      <c r="K87" s="5">
        <f t="shared" ca="1" si="16"/>
        <v>8.5000000000000006E-3</v>
      </c>
      <c r="L87" s="5">
        <f t="shared" ca="1" si="16"/>
        <v>5.1999999999999998E-3</v>
      </c>
      <c r="M87" s="5">
        <f t="shared" ca="1" si="16"/>
        <v>2.8999999999999998E-3</v>
      </c>
      <c r="N87" s="5">
        <f t="shared" ca="1" si="16"/>
        <v>4.1000000000000003E-3</v>
      </c>
      <c r="O87" s="5">
        <f t="shared" ref="D87:P107" ca="1" si="20">INDIRECT($A$1&amp;"!"&amp;ADDRESS(ROW(),COLUMN()))</f>
        <v>0.25790000000000002</v>
      </c>
      <c r="P87" s="5">
        <f t="shared" ca="1" si="20"/>
        <v>2.2999000000000001</v>
      </c>
      <c r="R87">
        <v>15</v>
      </c>
      <c r="S87" t="s">
        <v>6</v>
      </c>
      <c r="T87" s="5">
        <f t="shared" ca="1" si="17"/>
        <v>0.79649999999999999</v>
      </c>
      <c r="U87" s="5">
        <f t="shared" ca="1" si="17"/>
        <v>1.5391999999999999</v>
      </c>
      <c r="V87" s="5">
        <f t="shared" ca="1" si="17"/>
        <v>0.36459999999999998</v>
      </c>
      <c r="W87" s="5">
        <f t="shared" ca="1" si="17"/>
        <v>0.12089999999999999</v>
      </c>
      <c r="X87" s="5">
        <f t="shared" ca="1" si="17"/>
        <v>3.5499999999999997E-2</v>
      </c>
      <c r="Y87" s="5">
        <f t="shared" ca="1" si="17"/>
        <v>1.95E-2</v>
      </c>
      <c r="Z87" s="5">
        <f t="shared" ca="1" si="17"/>
        <v>1.5800000000000002E-2</v>
      </c>
      <c r="AA87" s="5">
        <f t="shared" ca="1" si="17"/>
        <v>1.2200000000000001E-2</v>
      </c>
      <c r="AB87" s="5">
        <f t="shared" ca="1" si="17"/>
        <v>8.0000000000000002E-3</v>
      </c>
      <c r="AC87" s="5">
        <f t="shared" ca="1" si="17"/>
        <v>6.1999999999999998E-3</v>
      </c>
      <c r="AD87" s="5">
        <f t="shared" ca="1" si="17"/>
        <v>0.1419</v>
      </c>
      <c r="AE87" s="5">
        <f t="shared" ref="T87:AF107" ca="1" si="21">INDIRECT($A$1&amp;"!"&amp;ADDRESS(ROW(),COLUMN()))</f>
        <v>0.74070000000000003</v>
      </c>
      <c r="AF87" s="5">
        <f t="shared" ca="1" si="21"/>
        <v>3.8009999999999997</v>
      </c>
      <c r="AH87">
        <v>15</v>
      </c>
      <c r="AI87" t="s">
        <v>6</v>
      </c>
      <c r="AJ87" s="5">
        <f t="shared" ca="1" si="18"/>
        <v>1.0563</v>
      </c>
      <c r="AK87" s="5">
        <f t="shared" ca="1" si="18"/>
        <v>1.3053999999999999</v>
      </c>
      <c r="AL87" s="5">
        <f t="shared" ca="1" si="18"/>
        <v>1.2962</v>
      </c>
      <c r="AM87" s="5">
        <f t="shared" ca="1" si="18"/>
        <v>0.1053</v>
      </c>
      <c r="AN87" s="5">
        <f t="shared" ca="1" si="18"/>
        <v>4.2799999999999998E-2</v>
      </c>
      <c r="AO87" s="5">
        <f t="shared" ca="1" si="18"/>
        <v>2.3199999999999998E-2</v>
      </c>
      <c r="AP87" s="5">
        <f t="shared" ca="1" si="18"/>
        <v>1.77E-2</v>
      </c>
      <c r="AQ87" s="5">
        <f t="shared" ca="1" si="18"/>
        <v>1.43E-2</v>
      </c>
      <c r="AR87" s="5">
        <f t="shared" ca="1" si="18"/>
        <v>9.9000000000000008E-3</v>
      </c>
      <c r="AS87" s="5">
        <f t="shared" ca="1" si="18"/>
        <v>9.9000000000000008E-3</v>
      </c>
      <c r="AT87" s="5">
        <f t="shared" ca="1" si="18"/>
        <v>1.9099999999999999E-2</v>
      </c>
      <c r="AU87" s="5">
        <f t="shared" ref="AJ87:AV107" ca="1" si="22">INDIRECT($A$1&amp;"!"&amp;ADDRESS(ROW(),COLUMN()))</f>
        <v>0.51390000000000002</v>
      </c>
      <c r="AV87" s="5">
        <f t="shared" ca="1" si="22"/>
        <v>4.4139999999999997</v>
      </c>
      <c r="AX87">
        <v>15</v>
      </c>
      <c r="AY87" t="s">
        <v>6</v>
      </c>
      <c r="AZ87" s="5">
        <f t="shared" ca="1" si="19"/>
        <v>0.49659999999999999</v>
      </c>
      <c r="BA87" s="5">
        <f t="shared" ca="1" si="19"/>
        <v>0.99429999999999996</v>
      </c>
      <c r="BB87" s="5">
        <f t="shared" ca="1" si="19"/>
        <v>0.49780000000000002</v>
      </c>
      <c r="BC87" s="5">
        <f t="shared" ca="1" si="19"/>
        <v>6.7699999999999996E-2</v>
      </c>
      <c r="BD87" s="5">
        <f t="shared" ca="1" si="19"/>
        <v>2.4500000000000001E-2</v>
      </c>
      <c r="BE87" s="5">
        <f t="shared" ca="1" si="19"/>
        <v>1.6400000000000001E-2</v>
      </c>
      <c r="BF87" s="5">
        <f t="shared" ca="1" si="19"/>
        <v>1.3599999999999999E-2</v>
      </c>
      <c r="BG87" s="5">
        <f t="shared" ca="1" si="19"/>
        <v>1.01E-2</v>
      </c>
      <c r="BH87" s="5">
        <f t="shared" ca="1" si="19"/>
        <v>6.7000000000000002E-3</v>
      </c>
      <c r="BI87" s="5">
        <f t="shared" ca="1" si="19"/>
        <v>4.0000000000000001E-3</v>
      </c>
      <c r="BJ87" s="5">
        <f t="shared" ca="1" si="19"/>
        <v>6.4999999999999997E-3</v>
      </c>
      <c r="BK87" s="5">
        <f t="shared" ref="AZ87:BL107" ca="1" si="23">INDIRECT($A$1&amp;"!"&amp;ADDRESS(ROW(),COLUMN()))</f>
        <v>0.36959999999999998</v>
      </c>
      <c r="BL87" s="5">
        <f t="shared" ca="1" si="23"/>
        <v>2.5078</v>
      </c>
    </row>
    <row r="88" spans="1:64" x14ac:dyDescent="0.25">
      <c r="A88">
        <v>1</v>
      </c>
      <c r="B88">
        <v>16</v>
      </c>
      <c r="C88" t="s">
        <v>2</v>
      </c>
      <c r="D88" s="5">
        <f t="shared" ca="1" si="20"/>
        <v>5.1081000000000003</v>
      </c>
      <c r="E88" s="5">
        <f t="shared" ca="1" si="20"/>
        <v>5.6715</v>
      </c>
      <c r="F88" s="5">
        <f t="shared" ca="1" si="20"/>
        <v>7.1494</v>
      </c>
      <c r="G88" s="5">
        <f t="shared" ca="1" si="20"/>
        <v>7.4048999999999996</v>
      </c>
      <c r="H88" s="5">
        <f t="shared" ca="1" si="20"/>
        <v>7.1586999999999996</v>
      </c>
      <c r="I88" s="5">
        <f t="shared" ca="1" si="20"/>
        <v>6.5793999999999997</v>
      </c>
      <c r="J88" s="5">
        <f t="shared" ca="1" si="20"/>
        <v>6.3529</v>
      </c>
      <c r="K88" s="5">
        <f t="shared" ca="1" si="20"/>
        <v>5.8822000000000001</v>
      </c>
      <c r="L88" s="5">
        <f t="shared" ca="1" si="20"/>
        <v>5.1807999999999996</v>
      </c>
      <c r="M88" s="5">
        <f t="shared" ca="1" si="20"/>
        <v>4.7511999999999999</v>
      </c>
      <c r="N88" s="5">
        <f t="shared" ca="1" si="20"/>
        <v>4.0913000000000004</v>
      </c>
      <c r="O88" s="5">
        <f t="shared" ca="1" si="20"/>
        <v>4.0704000000000002</v>
      </c>
      <c r="P88" s="5">
        <f t="shared" ca="1" si="20"/>
        <v>69.40079999999999</v>
      </c>
      <c r="R88">
        <v>16</v>
      </c>
      <c r="S88" t="s">
        <v>2</v>
      </c>
      <c r="T88" s="5">
        <f t="shared" ca="1" si="21"/>
        <v>6.2648000000000001</v>
      </c>
      <c r="U88" s="5">
        <f t="shared" ca="1" si="21"/>
        <v>7.3967999999999998</v>
      </c>
      <c r="V88" s="5">
        <f t="shared" ca="1" si="21"/>
        <v>11.023199999999999</v>
      </c>
      <c r="W88" s="5">
        <f t="shared" ca="1" si="21"/>
        <v>9.9186999999999994</v>
      </c>
      <c r="X88" s="5">
        <f t="shared" ca="1" si="21"/>
        <v>8.7230000000000008</v>
      </c>
      <c r="Y88" s="5">
        <f t="shared" ca="1" si="21"/>
        <v>7.7576999999999998</v>
      </c>
      <c r="Z88" s="5">
        <f t="shared" ca="1" si="21"/>
        <v>7.4081999999999999</v>
      </c>
      <c r="AA88" s="5">
        <f t="shared" ca="1" si="21"/>
        <v>6.6958000000000002</v>
      </c>
      <c r="AB88" s="5">
        <f t="shared" ca="1" si="21"/>
        <v>5.7530999999999999</v>
      </c>
      <c r="AC88" s="5">
        <f t="shared" ca="1" si="21"/>
        <v>5.1326000000000001</v>
      </c>
      <c r="AD88" s="5">
        <f t="shared" ca="1" si="21"/>
        <v>4.4381000000000004</v>
      </c>
      <c r="AE88" s="5">
        <f t="shared" ca="1" si="21"/>
        <v>4.9432999999999998</v>
      </c>
      <c r="AF88" s="5">
        <f t="shared" ca="1" si="21"/>
        <v>85.455299999999994</v>
      </c>
      <c r="AH88">
        <v>16</v>
      </c>
      <c r="AI88" t="s">
        <v>2</v>
      </c>
      <c r="AJ88" s="5">
        <f t="shared" ca="1" si="22"/>
        <v>6.0365000000000002</v>
      </c>
      <c r="AK88" s="5">
        <f t="shared" ca="1" si="22"/>
        <v>9.2852999999999994</v>
      </c>
      <c r="AL88" s="5">
        <f t="shared" ca="1" si="22"/>
        <v>11.323</v>
      </c>
      <c r="AM88" s="5">
        <f t="shared" ca="1" si="22"/>
        <v>10.0494</v>
      </c>
      <c r="AN88" s="5">
        <f t="shared" ca="1" si="22"/>
        <v>8.2804000000000002</v>
      </c>
      <c r="AO88" s="5">
        <f t="shared" ca="1" si="22"/>
        <v>7.1223999999999998</v>
      </c>
      <c r="AP88" s="5">
        <f t="shared" ca="1" si="22"/>
        <v>6.8414000000000001</v>
      </c>
      <c r="AQ88" s="5">
        <f t="shared" ca="1" si="22"/>
        <v>6.4673999999999996</v>
      </c>
      <c r="AR88" s="5">
        <f t="shared" ca="1" si="22"/>
        <v>5.9981</v>
      </c>
      <c r="AS88" s="5">
        <f t="shared" ca="1" si="22"/>
        <v>5.8327</v>
      </c>
      <c r="AT88" s="5">
        <f t="shared" ca="1" si="22"/>
        <v>5.0387000000000004</v>
      </c>
      <c r="AU88" s="5">
        <f t="shared" ca="1" si="22"/>
        <v>4.9856999999999996</v>
      </c>
      <c r="AV88" s="5">
        <f t="shared" ca="1" si="22"/>
        <v>87.260999999999996</v>
      </c>
      <c r="AX88">
        <v>16</v>
      </c>
      <c r="AY88" t="s">
        <v>2</v>
      </c>
      <c r="AZ88" s="5">
        <f t="shared" ca="1" si="23"/>
        <v>2.9386000000000001</v>
      </c>
      <c r="BA88" s="5">
        <f t="shared" ca="1" si="23"/>
        <v>3.9805000000000001</v>
      </c>
      <c r="BB88" s="5">
        <f t="shared" ca="1" si="23"/>
        <v>6.2294999999999998</v>
      </c>
      <c r="BC88" s="5">
        <f t="shared" ca="1" si="23"/>
        <v>5.9555999999999996</v>
      </c>
      <c r="BD88" s="5">
        <f t="shared" ca="1" si="23"/>
        <v>5.3304</v>
      </c>
      <c r="BE88" s="5">
        <f t="shared" ca="1" si="23"/>
        <v>4.6925999999999997</v>
      </c>
      <c r="BF88" s="5">
        <f t="shared" ca="1" si="23"/>
        <v>4.4039999999999999</v>
      </c>
      <c r="BG88" s="5">
        <f t="shared" ca="1" si="23"/>
        <v>3.9495</v>
      </c>
      <c r="BH88" s="5">
        <f t="shared" ca="1" si="23"/>
        <v>3.3050999999999999</v>
      </c>
      <c r="BI88" s="5">
        <f t="shared" ca="1" si="23"/>
        <v>2.8384</v>
      </c>
      <c r="BJ88" s="5">
        <f t="shared" ca="1" si="23"/>
        <v>2.3041</v>
      </c>
      <c r="BK88" s="5">
        <f t="shared" ca="1" si="23"/>
        <v>2.2995000000000001</v>
      </c>
      <c r="BL88" s="5">
        <f t="shared" ca="1" si="23"/>
        <v>48.227800000000002</v>
      </c>
    </row>
    <row r="89" spans="1:64" x14ac:dyDescent="0.25">
      <c r="A89">
        <v>2</v>
      </c>
      <c r="B89">
        <v>16</v>
      </c>
      <c r="C89" t="s">
        <v>3</v>
      </c>
      <c r="D89" s="5">
        <f t="shared" ca="1" si="20"/>
        <v>4.9518000000000004</v>
      </c>
      <c r="E89" s="5">
        <f t="shared" ca="1" si="20"/>
        <v>6.2260999999999997</v>
      </c>
      <c r="F89" s="5">
        <f t="shared" ca="1" si="20"/>
        <v>8.6222999999999992</v>
      </c>
      <c r="G89" s="5">
        <f t="shared" ca="1" si="20"/>
        <v>8.3755000000000006</v>
      </c>
      <c r="H89" s="5">
        <f t="shared" ca="1" si="20"/>
        <v>8.0457000000000001</v>
      </c>
      <c r="I89" s="5">
        <f t="shared" ca="1" si="20"/>
        <v>7.3262999999999998</v>
      </c>
      <c r="J89" s="5">
        <f t="shared" ca="1" si="20"/>
        <v>6.9379</v>
      </c>
      <c r="K89" s="5">
        <f t="shared" ca="1" si="20"/>
        <v>6.2004000000000001</v>
      </c>
      <c r="L89" s="5">
        <f t="shared" ca="1" si="20"/>
        <v>5.3703000000000003</v>
      </c>
      <c r="M89" s="5">
        <f t="shared" ca="1" si="20"/>
        <v>5.0679999999999996</v>
      </c>
      <c r="N89" s="5">
        <f t="shared" ca="1" si="20"/>
        <v>4.4269999999999996</v>
      </c>
      <c r="O89" s="5">
        <f t="shared" ca="1" si="20"/>
        <v>4.4827000000000004</v>
      </c>
      <c r="P89" s="5">
        <f t="shared" ca="1" si="20"/>
        <v>76.033999999999992</v>
      </c>
      <c r="R89">
        <v>16</v>
      </c>
      <c r="S89" t="s">
        <v>3</v>
      </c>
      <c r="T89" s="5">
        <f t="shared" ca="1" si="21"/>
        <v>6.9189999999999996</v>
      </c>
      <c r="U89" s="5">
        <f t="shared" ca="1" si="21"/>
        <v>11.687200000000001</v>
      </c>
      <c r="V89" s="5">
        <f t="shared" ca="1" si="21"/>
        <v>17.675999999999998</v>
      </c>
      <c r="W89" s="5">
        <f t="shared" ca="1" si="21"/>
        <v>13.755800000000001</v>
      </c>
      <c r="X89" s="5">
        <f t="shared" ca="1" si="21"/>
        <v>10.863200000000001</v>
      </c>
      <c r="Y89" s="5">
        <f t="shared" ca="1" si="21"/>
        <v>8.8742000000000001</v>
      </c>
      <c r="Z89" s="5">
        <f t="shared" ca="1" si="21"/>
        <v>8.1510999999999996</v>
      </c>
      <c r="AA89" s="5">
        <f t="shared" ca="1" si="21"/>
        <v>7.2484000000000002</v>
      </c>
      <c r="AB89" s="5">
        <f t="shared" ca="1" si="21"/>
        <v>6.3425000000000002</v>
      </c>
      <c r="AC89" s="5">
        <f t="shared" ca="1" si="21"/>
        <v>6.1477000000000004</v>
      </c>
      <c r="AD89" s="5">
        <f t="shared" ca="1" si="21"/>
        <v>5.5027999999999997</v>
      </c>
      <c r="AE89" s="5">
        <f t="shared" ca="1" si="21"/>
        <v>5.4462999999999999</v>
      </c>
      <c r="AF89" s="5">
        <f t="shared" ca="1" si="21"/>
        <v>108.6142</v>
      </c>
      <c r="AH89">
        <v>16</v>
      </c>
      <c r="AI89" t="s">
        <v>3</v>
      </c>
      <c r="AJ89" s="5">
        <f t="shared" ca="1" si="22"/>
        <v>7.1172000000000004</v>
      </c>
      <c r="AK89" s="5">
        <f t="shared" ca="1" si="22"/>
        <v>10.3216</v>
      </c>
      <c r="AL89" s="5">
        <f t="shared" ca="1" si="22"/>
        <v>12.1686</v>
      </c>
      <c r="AM89" s="5">
        <f t="shared" ca="1" si="22"/>
        <v>10.323399999999999</v>
      </c>
      <c r="AN89" s="5">
        <f t="shared" ca="1" si="22"/>
        <v>10.1149</v>
      </c>
      <c r="AO89" s="5">
        <f t="shared" ca="1" si="22"/>
        <v>9.1920000000000002</v>
      </c>
      <c r="AP89" s="5">
        <f t="shared" ca="1" si="22"/>
        <v>8.4521999999999995</v>
      </c>
      <c r="AQ89" s="5">
        <f t="shared" ca="1" si="22"/>
        <v>7.2426000000000004</v>
      </c>
      <c r="AR89" s="5">
        <f t="shared" ca="1" si="22"/>
        <v>6.5696000000000003</v>
      </c>
      <c r="AS89" s="5">
        <f t="shared" ca="1" si="22"/>
        <v>6.5654000000000003</v>
      </c>
      <c r="AT89" s="5">
        <f t="shared" ca="1" si="22"/>
        <v>6.0252999999999997</v>
      </c>
      <c r="AU89" s="5">
        <f t="shared" ca="1" si="22"/>
        <v>5.9684999999999997</v>
      </c>
      <c r="AV89" s="5">
        <f t="shared" ca="1" si="22"/>
        <v>100.06129999999999</v>
      </c>
      <c r="AX89">
        <v>16</v>
      </c>
      <c r="AY89" t="s">
        <v>3</v>
      </c>
      <c r="AZ89" s="5">
        <f t="shared" ca="1" si="23"/>
        <v>4.6357999999999997</v>
      </c>
      <c r="BA89" s="5">
        <f t="shared" ca="1" si="23"/>
        <v>5.9802</v>
      </c>
      <c r="BB89" s="5">
        <f t="shared" ca="1" si="23"/>
        <v>8.4431999999999992</v>
      </c>
      <c r="BC89" s="5">
        <f t="shared" ca="1" si="23"/>
        <v>7.4911000000000003</v>
      </c>
      <c r="BD89" s="5">
        <f t="shared" ca="1" si="23"/>
        <v>6.8449</v>
      </c>
      <c r="BE89" s="5">
        <f t="shared" ca="1" si="23"/>
        <v>6.1273999999999997</v>
      </c>
      <c r="BF89" s="5">
        <f t="shared" ca="1" si="23"/>
        <v>5.7816000000000001</v>
      </c>
      <c r="BG89" s="5">
        <f t="shared" ca="1" si="23"/>
        <v>5.2380000000000004</v>
      </c>
      <c r="BH89" s="5">
        <f t="shared" ca="1" si="23"/>
        <v>4.4646999999999997</v>
      </c>
      <c r="BI89" s="5">
        <f t="shared" ca="1" si="23"/>
        <v>3.8744999999999998</v>
      </c>
      <c r="BJ89" s="5">
        <f t="shared" ca="1" si="23"/>
        <v>3.1425000000000001</v>
      </c>
      <c r="BK89" s="5">
        <f t="shared" ca="1" si="23"/>
        <v>3.2208000000000001</v>
      </c>
      <c r="BL89" s="5">
        <f t="shared" ca="1" si="23"/>
        <v>65.244699999999995</v>
      </c>
    </row>
    <row r="90" spans="1:64" x14ac:dyDescent="0.25">
      <c r="A90">
        <v>3</v>
      </c>
      <c r="B90">
        <v>16</v>
      </c>
      <c r="C90" t="s">
        <v>4</v>
      </c>
      <c r="D90" s="5">
        <f t="shared" ca="1" si="20"/>
        <v>5.6908000000000003</v>
      </c>
      <c r="E90" s="5">
        <f t="shared" ca="1" si="20"/>
        <v>6.2176999999999998</v>
      </c>
      <c r="F90" s="5">
        <f t="shared" ca="1" si="20"/>
        <v>9.0784000000000002</v>
      </c>
      <c r="G90" s="5">
        <f t="shared" ca="1" si="20"/>
        <v>9.3508999999999993</v>
      </c>
      <c r="H90" s="5">
        <f t="shared" ca="1" si="20"/>
        <v>8.8188999999999993</v>
      </c>
      <c r="I90" s="5">
        <f t="shared" ca="1" si="20"/>
        <v>7.8521999999999998</v>
      </c>
      <c r="J90" s="5">
        <f t="shared" ca="1" si="20"/>
        <v>7.4241000000000001</v>
      </c>
      <c r="K90" s="5">
        <f t="shared" ca="1" si="20"/>
        <v>6.5053000000000001</v>
      </c>
      <c r="L90" s="5">
        <f t="shared" ca="1" si="20"/>
        <v>5.5936000000000003</v>
      </c>
      <c r="M90" s="5">
        <f t="shared" ca="1" si="20"/>
        <v>5.3880999999999997</v>
      </c>
      <c r="N90" s="5">
        <f t="shared" ca="1" si="20"/>
        <v>4.9214000000000002</v>
      </c>
      <c r="O90" s="5">
        <f t="shared" ca="1" si="20"/>
        <v>4.9752999999999998</v>
      </c>
      <c r="P90" s="5">
        <f t="shared" ca="1" si="20"/>
        <v>81.816699999999997</v>
      </c>
      <c r="R90">
        <v>16</v>
      </c>
      <c r="S90" t="s">
        <v>4</v>
      </c>
      <c r="T90" s="5">
        <f t="shared" ca="1" si="21"/>
        <v>7.4142999999999999</v>
      </c>
      <c r="U90" s="5">
        <f t="shared" ca="1" si="21"/>
        <v>10.288500000000001</v>
      </c>
      <c r="V90" s="5">
        <f t="shared" ca="1" si="21"/>
        <v>11.6523</v>
      </c>
      <c r="W90" s="5">
        <f t="shared" ca="1" si="21"/>
        <v>9.5131999999999994</v>
      </c>
      <c r="X90" s="5">
        <f t="shared" ca="1" si="21"/>
        <v>8.4949999999999992</v>
      </c>
      <c r="Y90" s="5">
        <f t="shared" ca="1" si="21"/>
        <v>7.6646999999999998</v>
      </c>
      <c r="Z90" s="5">
        <f t="shared" ca="1" si="21"/>
        <v>7.5293999999999999</v>
      </c>
      <c r="AA90" s="5">
        <f t="shared" ca="1" si="21"/>
        <v>7.1275000000000004</v>
      </c>
      <c r="AB90" s="5">
        <f t="shared" ca="1" si="21"/>
        <v>6.4652000000000003</v>
      </c>
      <c r="AC90" s="5">
        <f t="shared" ca="1" si="21"/>
        <v>6.1341999999999999</v>
      </c>
      <c r="AD90" s="5">
        <f t="shared" ca="1" si="21"/>
        <v>5.34</v>
      </c>
      <c r="AE90" s="5">
        <f t="shared" ca="1" si="21"/>
        <v>5.3838999999999997</v>
      </c>
      <c r="AF90" s="5">
        <f t="shared" ca="1" si="21"/>
        <v>93.008200000000002</v>
      </c>
      <c r="AH90">
        <v>16</v>
      </c>
      <c r="AI90" t="s">
        <v>4</v>
      </c>
      <c r="AJ90" s="5">
        <f t="shared" ca="1" si="22"/>
        <v>6.0629999999999997</v>
      </c>
      <c r="AK90" s="5">
        <f t="shared" ca="1" si="22"/>
        <v>6.9074999999999998</v>
      </c>
      <c r="AL90" s="5">
        <f t="shared" ca="1" si="22"/>
        <v>9.8775999999999993</v>
      </c>
      <c r="AM90" s="5">
        <f t="shared" ca="1" si="22"/>
        <v>9.4423999999999992</v>
      </c>
      <c r="AN90" s="5">
        <f t="shared" ca="1" si="22"/>
        <v>8.3336000000000006</v>
      </c>
      <c r="AO90" s="5">
        <f t="shared" ca="1" si="22"/>
        <v>7.5580999999999996</v>
      </c>
      <c r="AP90" s="5">
        <f t="shared" ca="1" si="22"/>
        <v>7.2622</v>
      </c>
      <c r="AQ90" s="5">
        <f t="shared" ca="1" si="22"/>
        <v>6.7218999999999998</v>
      </c>
      <c r="AR90" s="5">
        <f t="shared" ca="1" si="22"/>
        <v>6.1700999999999997</v>
      </c>
      <c r="AS90" s="5">
        <f t="shared" ca="1" si="22"/>
        <v>5.9389000000000003</v>
      </c>
      <c r="AT90" s="5">
        <f t="shared" ca="1" si="22"/>
        <v>5.2218999999999998</v>
      </c>
      <c r="AU90" s="5">
        <f t="shared" ca="1" si="22"/>
        <v>5.0881999999999996</v>
      </c>
      <c r="AV90" s="5">
        <f t="shared" ca="1" si="22"/>
        <v>84.585400000000007</v>
      </c>
      <c r="AX90">
        <v>16</v>
      </c>
      <c r="AY90" t="s">
        <v>4</v>
      </c>
      <c r="AZ90" s="5">
        <f t="shared" ca="1" si="23"/>
        <v>4.2759</v>
      </c>
      <c r="BA90" s="5">
        <f t="shared" ca="1" si="23"/>
        <v>5.3086000000000002</v>
      </c>
      <c r="BB90" s="5">
        <f t="shared" ca="1" si="23"/>
        <v>8.8757999999999999</v>
      </c>
      <c r="BC90" s="5">
        <f t="shared" ca="1" si="23"/>
        <v>8.4118999999999993</v>
      </c>
      <c r="BD90" s="5">
        <f t="shared" ca="1" si="23"/>
        <v>7.0137</v>
      </c>
      <c r="BE90" s="5">
        <f t="shared" ca="1" si="23"/>
        <v>5.9675000000000002</v>
      </c>
      <c r="BF90" s="5">
        <f t="shared" ca="1" si="23"/>
        <v>5.7481</v>
      </c>
      <c r="BG90" s="5">
        <f t="shared" ca="1" si="23"/>
        <v>5.2401999999999997</v>
      </c>
      <c r="BH90" s="5">
        <f t="shared" ca="1" si="23"/>
        <v>4.5260999999999996</v>
      </c>
      <c r="BI90" s="5">
        <f t="shared" ca="1" si="23"/>
        <v>3.9540999999999999</v>
      </c>
      <c r="BJ90" s="5">
        <f t="shared" ca="1" si="23"/>
        <v>3.1886999999999999</v>
      </c>
      <c r="BK90" s="5">
        <f t="shared" ca="1" si="23"/>
        <v>3.2078000000000002</v>
      </c>
      <c r="BL90" s="5">
        <f t="shared" ca="1" si="23"/>
        <v>65.718400000000003</v>
      </c>
    </row>
    <row r="91" spans="1:64" x14ac:dyDescent="0.25">
      <c r="A91">
        <v>4</v>
      </c>
      <c r="B91">
        <v>16</v>
      </c>
      <c r="C91" t="s">
        <v>5</v>
      </c>
      <c r="D91" s="5">
        <f t="shared" ca="1" si="20"/>
        <v>5.7477999999999998</v>
      </c>
      <c r="E91" s="5">
        <f t="shared" ca="1" si="20"/>
        <v>6.1515000000000004</v>
      </c>
      <c r="F91" s="5">
        <f t="shared" ca="1" si="20"/>
        <v>7.6169000000000002</v>
      </c>
      <c r="G91" s="5">
        <f t="shared" ca="1" si="20"/>
        <v>8.3804999999999996</v>
      </c>
      <c r="H91" s="5">
        <f t="shared" ca="1" si="20"/>
        <v>8.2662999999999993</v>
      </c>
      <c r="I91" s="5">
        <f t="shared" ca="1" si="20"/>
        <v>7.6142000000000003</v>
      </c>
      <c r="J91" s="5">
        <f t="shared" ca="1" si="20"/>
        <v>7.2488000000000001</v>
      </c>
      <c r="K91" s="5">
        <f t="shared" ca="1" si="20"/>
        <v>6.5298999999999996</v>
      </c>
      <c r="L91" s="5">
        <f t="shared" ca="1" si="20"/>
        <v>5.7986000000000004</v>
      </c>
      <c r="M91" s="5">
        <f t="shared" ca="1" si="20"/>
        <v>5.6494</v>
      </c>
      <c r="N91" s="5">
        <f t="shared" ca="1" si="20"/>
        <v>5.0242000000000004</v>
      </c>
      <c r="O91" s="5">
        <f t="shared" ca="1" si="20"/>
        <v>5.0674000000000001</v>
      </c>
      <c r="P91" s="5">
        <f t="shared" ca="1" si="20"/>
        <v>79.09550000000003</v>
      </c>
      <c r="R91">
        <v>16</v>
      </c>
      <c r="S91" t="s">
        <v>5</v>
      </c>
      <c r="T91" s="5">
        <f t="shared" ca="1" si="21"/>
        <v>8.6920000000000002</v>
      </c>
      <c r="U91" s="5">
        <f t="shared" ca="1" si="21"/>
        <v>11.238200000000001</v>
      </c>
      <c r="V91" s="5">
        <f t="shared" ca="1" si="21"/>
        <v>14.470700000000001</v>
      </c>
      <c r="W91" s="5">
        <f t="shared" ca="1" si="21"/>
        <v>12.2378</v>
      </c>
      <c r="X91" s="5">
        <f t="shared" ca="1" si="21"/>
        <v>10.8317</v>
      </c>
      <c r="Y91" s="5">
        <f t="shared" ca="1" si="21"/>
        <v>9.3733000000000004</v>
      </c>
      <c r="Z91" s="5">
        <f t="shared" ca="1" si="21"/>
        <v>8.4859000000000009</v>
      </c>
      <c r="AA91" s="5">
        <f t="shared" ca="1" si="21"/>
        <v>7.2557</v>
      </c>
      <c r="AB91" s="5">
        <f t="shared" ca="1" si="21"/>
        <v>6.5598999999999998</v>
      </c>
      <c r="AC91" s="5">
        <f t="shared" ca="1" si="21"/>
        <v>6.5586000000000002</v>
      </c>
      <c r="AD91" s="5">
        <f t="shared" ca="1" si="21"/>
        <v>6.0373999999999999</v>
      </c>
      <c r="AE91" s="5">
        <f t="shared" ca="1" si="21"/>
        <v>6.0735999999999999</v>
      </c>
      <c r="AF91" s="5">
        <f t="shared" ca="1" si="21"/>
        <v>107.81480000000001</v>
      </c>
      <c r="AH91">
        <v>16</v>
      </c>
      <c r="AI91" t="s">
        <v>5</v>
      </c>
      <c r="AJ91" s="5">
        <f t="shared" ca="1" si="22"/>
        <v>5.3541999999999996</v>
      </c>
      <c r="AK91" s="5">
        <f t="shared" ca="1" si="22"/>
        <v>6.4217000000000004</v>
      </c>
      <c r="AL91" s="5">
        <f t="shared" ca="1" si="22"/>
        <v>11.934699999999999</v>
      </c>
      <c r="AM91" s="5">
        <f t="shared" ca="1" si="22"/>
        <v>8.4642999999999997</v>
      </c>
      <c r="AN91" s="5">
        <f t="shared" ca="1" si="22"/>
        <v>7.1634000000000002</v>
      </c>
      <c r="AO91" s="5">
        <f t="shared" ca="1" si="22"/>
        <v>6.4348000000000001</v>
      </c>
      <c r="AP91" s="5">
        <f t="shared" ca="1" si="22"/>
        <v>6.3875000000000002</v>
      </c>
      <c r="AQ91" s="5">
        <f t="shared" ca="1" si="22"/>
        <v>6.0091999999999999</v>
      </c>
      <c r="AR91" s="5">
        <f t="shared" ca="1" si="22"/>
        <v>5.4275000000000002</v>
      </c>
      <c r="AS91" s="5">
        <f t="shared" ca="1" si="22"/>
        <v>4.9667000000000003</v>
      </c>
      <c r="AT91" s="5">
        <f t="shared" ca="1" si="22"/>
        <v>4.1612</v>
      </c>
      <c r="AU91" s="5">
        <f t="shared" ca="1" si="22"/>
        <v>4.0518000000000001</v>
      </c>
      <c r="AV91" s="5">
        <f t="shared" ca="1" si="22"/>
        <v>76.777000000000001</v>
      </c>
      <c r="AX91">
        <v>16</v>
      </c>
      <c r="AY91" t="s">
        <v>5</v>
      </c>
      <c r="AZ91" s="5">
        <f t="shared" ca="1" si="23"/>
        <v>4.2274000000000003</v>
      </c>
      <c r="BA91" s="5">
        <f t="shared" ca="1" si="23"/>
        <v>5.1214000000000004</v>
      </c>
      <c r="BB91" s="5">
        <f t="shared" ca="1" si="23"/>
        <v>7.4622999999999999</v>
      </c>
      <c r="BC91" s="5">
        <f t="shared" ca="1" si="23"/>
        <v>7.5698999999999996</v>
      </c>
      <c r="BD91" s="5">
        <f t="shared" ca="1" si="23"/>
        <v>6.6944999999999997</v>
      </c>
      <c r="BE91" s="5">
        <f t="shared" ca="1" si="23"/>
        <v>5.8939000000000004</v>
      </c>
      <c r="BF91" s="5">
        <f t="shared" ca="1" si="23"/>
        <v>5.8320999999999996</v>
      </c>
      <c r="BG91" s="5">
        <f t="shared" ca="1" si="23"/>
        <v>5.5399000000000003</v>
      </c>
      <c r="BH91" s="5">
        <f t="shared" ca="1" si="23"/>
        <v>4.8746</v>
      </c>
      <c r="BI91" s="5">
        <f t="shared" ca="1" si="23"/>
        <v>4.3361999999999998</v>
      </c>
      <c r="BJ91" s="5">
        <f t="shared" ca="1" si="23"/>
        <v>3.5758000000000001</v>
      </c>
      <c r="BK91" s="5">
        <f t="shared" ca="1" si="23"/>
        <v>3.4870000000000001</v>
      </c>
      <c r="BL91" s="5">
        <f t="shared" ca="1" si="23"/>
        <v>64.614999999999995</v>
      </c>
    </row>
    <row r="92" spans="1:64" x14ac:dyDescent="0.25">
      <c r="A92">
        <v>5</v>
      </c>
      <c r="B92">
        <v>16</v>
      </c>
      <c r="C92" t="s">
        <v>6</v>
      </c>
      <c r="D92" s="5">
        <f t="shared" ca="1" si="20"/>
        <v>5.1226000000000003</v>
      </c>
      <c r="E92" s="5">
        <f t="shared" ca="1" si="20"/>
        <v>5.4268000000000001</v>
      </c>
      <c r="F92" s="5">
        <f t="shared" ca="1" si="20"/>
        <v>7.5075000000000003</v>
      </c>
      <c r="G92" s="5">
        <f t="shared" ca="1" si="20"/>
        <v>7.2312000000000003</v>
      </c>
      <c r="H92" s="5">
        <f t="shared" ca="1" si="20"/>
        <v>7.4447000000000001</v>
      </c>
      <c r="I92" s="5">
        <f t="shared" ca="1" si="20"/>
        <v>7.1669999999999998</v>
      </c>
      <c r="J92" s="5">
        <f t="shared" ca="1" si="20"/>
        <v>7.2161999999999997</v>
      </c>
      <c r="K92" s="5">
        <f t="shared" ca="1" si="20"/>
        <v>6.7179000000000002</v>
      </c>
      <c r="L92" s="5">
        <f t="shared" ca="1" si="20"/>
        <v>5.7663000000000002</v>
      </c>
      <c r="M92" s="5">
        <f t="shared" ca="1" si="20"/>
        <v>5.1281999999999996</v>
      </c>
      <c r="N92" s="5">
        <f t="shared" ca="1" si="20"/>
        <v>4.3285999999999998</v>
      </c>
      <c r="O92" s="5">
        <f t="shared" ca="1" si="20"/>
        <v>4.2026000000000003</v>
      </c>
      <c r="P92" s="5">
        <f t="shared" ca="1" si="20"/>
        <v>73.259599999999992</v>
      </c>
      <c r="R92">
        <v>16</v>
      </c>
      <c r="S92" t="s">
        <v>6</v>
      </c>
      <c r="T92" s="5">
        <f t="shared" ca="1" si="21"/>
        <v>6.9466999999999999</v>
      </c>
      <c r="U92" s="5">
        <f t="shared" ca="1" si="21"/>
        <v>12.2087</v>
      </c>
      <c r="V92" s="5">
        <f t="shared" ca="1" si="21"/>
        <v>11.729799999999999</v>
      </c>
      <c r="W92" s="5">
        <f t="shared" ca="1" si="21"/>
        <v>9.0943000000000005</v>
      </c>
      <c r="X92" s="5">
        <f t="shared" ca="1" si="21"/>
        <v>8.6175999999999995</v>
      </c>
      <c r="Y92" s="5">
        <f t="shared" ca="1" si="21"/>
        <v>7.7039</v>
      </c>
      <c r="Z92" s="5">
        <f t="shared" ca="1" si="21"/>
        <v>7.5148999999999999</v>
      </c>
      <c r="AA92" s="5">
        <f t="shared" ca="1" si="21"/>
        <v>6.9657</v>
      </c>
      <c r="AB92" s="5">
        <f t="shared" ca="1" si="21"/>
        <v>6.1501000000000001</v>
      </c>
      <c r="AC92" s="5">
        <f t="shared" ca="1" si="21"/>
        <v>5.7302</v>
      </c>
      <c r="AD92" s="5">
        <f t="shared" ca="1" si="21"/>
        <v>4.9908000000000001</v>
      </c>
      <c r="AE92" s="5">
        <f t="shared" ca="1" si="21"/>
        <v>5.4768999999999997</v>
      </c>
      <c r="AF92" s="5">
        <f t="shared" ca="1" si="21"/>
        <v>93.129599999999982</v>
      </c>
      <c r="AH92">
        <v>16</v>
      </c>
      <c r="AI92" t="s">
        <v>6</v>
      </c>
      <c r="AJ92" s="5">
        <f t="shared" ca="1" si="22"/>
        <v>5.0339999999999998</v>
      </c>
      <c r="AK92" s="5">
        <f t="shared" ca="1" si="22"/>
        <v>8.8907000000000007</v>
      </c>
      <c r="AL92" s="5">
        <f t="shared" ca="1" si="22"/>
        <v>12.8643</v>
      </c>
      <c r="AM92" s="5">
        <f t="shared" ca="1" si="22"/>
        <v>9.3428000000000004</v>
      </c>
      <c r="AN92" s="5">
        <f t="shared" ca="1" si="22"/>
        <v>7.6017000000000001</v>
      </c>
      <c r="AO92" s="5">
        <f t="shared" ca="1" si="22"/>
        <v>6.6509</v>
      </c>
      <c r="AP92" s="5">
        <f t="shared" ca="1" si="22"/>
        <v>6.3940999999999999</v>
      </c>
      <c r="AQ92" s="5">
        <f t="shared" ca="1" si="22"/>
        <v>5.8920000000000003</v>
      </c>
      <c r="AR92" s="5">
        <f t="shared" ca="1" si="22"/>
        <v>5.1859000000000002</v>
      </c>
      <c r="AS92" s="5">
        <f t="shared" ca="1" si="22"/>
        <v>4.7138999999999998</v>
      </c>
      <c r="AT92" s="5">
        <f t="shared" ca="1" si="22"/>
        <v>3.9445000000000001</v>
      </c>
      <c r="AU92" s="5">
        <f t="shared" ca="1" si="22"/>
        <v>3.8580000000000001</v>
      </c>
      <c r="AV92" s="5">
        <f t="shared" ca="1" si="22"/>
        <v>80.372800000000012</v>
      </c>
      <c r="AX92">
        <v>16</v>
      </c>
      <c r="AY92" t="s">
        <v>6</v>
      </c>
      <c r="AZ92" s="5">
        <f t="shared" ca="1" si="23"/>
        <v>3.3513999999999999</v>
      </c>
      <c r="BA92" s="5">
        <f t="shared" ca="1" si="23"/>
        <v>4.3277000000000001</v>
      </c>
      <c r="BB92" s="5">
        <f t="shared" ca="1" si="23"/>
        <v>6.2965</v>
      </c>
      <c r="BC92" s="5">
        <f t="shared" ca="1" si="23"/>
        <v>6.4588000000000001</v>
      </c>
      <c r="BD92" s="5">
        <f t="shared" ca="1" si="23"/>
        <v>6.4120999999999997</v>
      </c>
      <c r="BE92" s="5">
        <f t="shared" ca="1" si="23"/>
        <v>5.7857000000000003</v>
      </c>
      <c r="BF92" s="5">
        <f t="shared" ca="1" si="23"/>
        <v>5.4832999999999998</v>
      </c>
      <c r="BG92" s="5">
        <f t="shared" ca="1" si="23"/>
        <v>4.9038000000000004</v>
      </c>
      <c r="BH92" s="5">
        <f t="shared" ca="1" si="23"/>
        <v>4.1445999999999996</v>
      </c>
      <c r="BI92" s="5">
        <f t="shared" ca="1" si="23"/>
        <v>3.5666000000000002</v>
      </c>
      <c r="BJ92" s="5">
        <f t="shared" ca="1" si="23"/>
        <v>2.8136999999999999</v>
      </c>
      <c r="BK92" s="5">
        <f t="shared" ca="1" si="23"/>
        <v>2.726</v>
      </c>
      <c r="BL92" s="5">
        <f t="shared" ca="1" si="23"/>
        <v>56.270199999999996</v>
      </c>
    </row>
    <row r="93" spans="1:64" x14ac:dyDescent="0.25">
      <c r="A93">
        <v>1</v>
      </c>
      <c r="B93">
        <v>17</v>
      </c>
      <c r="C93" t="s">
        <v>2</v>
      </c>
      <c r="D93" s="5">
        <f t="shared" ca="1" si="20"/>
        <v>10.3315</v>
      </c>
      <c r="E93" s="5">
        <f t="shared" ca="1" si="20"/>
        <v>9.9174000000000007</v>
      </c>
      <c r="F93" s="5">
        <f t="shared" ca="1" si="20"/>
        <v>10.9651</v>
      </c>
      <c r="G93" s="5">
        <f t="shared" ca="1" si="20"/>
        <v>8.3114000000000008</v>
      </c>
      <c r="H93" s="5">
        <f t="shared" ca="1" si="20"/>
        <v>7.2945000000000002</v>
      </c>
      <c r="I93" s="5">
        <f t="shared" ca="1" si="20"/>
        <v>6.6052999999999997</v>
      </c>
      <c r="J93" s="5">
        <f t="shared" ca="1" si="20"/>
        <v>6.3718000000000004</v>
      </c>
      <c r="K93" s="5">
        <f t="shared" ca="1" si="20"/>
        <v>5.8669000000000002</v>
      </c>
      <c r="L93" s="5">
        <f t="shared" ca="1" si="20"/>
        <v>5.1493000000000002</v>
      </c>
      <c r="M93" s="5">
        <f t="shared" ca="1" si="20"/>
        <v>4.7271999999999998</v>
      </c>
      <c r="N93" s="5">
        <f t="shared" ca="1" si="20"/>
        <v>4.4801000000000002</v>
      </c>
      <c r="O93" s="5">
        <f t="shared" ca="1" si="20"/>
        <v>5.8929</v>
      </c>
      <c r="P93" s="5">
        <f t="shared" ca="1" si="20"/>
        <v>85.913399999999996</v>
      </c>
      <c r="R93">
        <v>17</v>
      </c>
      <c r="S93" t="s">
        <v>2</v>
      </c>
      <c r="T93" s="5">
        <f t="shared" ca="1" si="21"/>
        <v>11.432700000000001</v>
      </c>
      <c r="U93" s="5">
        <f t="shared" ca="1" si="21"/>
        <v>11.692500000000001</v>
      </c>
      <c r="V93" s="5">
        <f t="shared" ca="1" si="21"/>
        <v>13.3903</v>
      </c>
      <c r="W93" s="5">
        <f t="shared" ca="1" si="21"/>
        <v>10.632999999999999</v>
      </c>
      <c r="X93" s="5">
        <f t="shared" ca="1" si="21"/>
        <v>8.8658000000000001</v>
      </c>
      <c r="Y93" s="5">
        <f t="shared" ca="1" si="21"/>
        <v>7.7868000000000004</v>
      </c>
      <c r="Z93" s="5">
        <f t="shared" ca="1" si="21"/>
        <v>7.4188999999999998</v>
      </c>
      <c r="AA93" s="5">
        <f t="shared" ca="1" si="21"/>
        <v>6.6885000000000003</v>
      </c>
      <c r="AB93" s="5">
        <f t="shared" ca="1" si="21"/>
        <v>5.7324000000000002</v>
      </c>
      <c r="AC93" s="5">
        <f t="shared" ca="1" si="21"/>
        <v>5.0957999999999997</v>
      </c>
      <c r="AD93" s="5">
        <f t="shared" ca="1" si="21"/>
        <v>5.2920999999999996</v>
      </c>
      <c r="AE93" s="5">
        <f t="shared" ca="1" si="21"/>
        <v>8.8559000000000001</v>
      </c>
      <c r="AF93" s="5">
        <f t="shared" ca="1" si="21"/>
        <v>102.88470000000001</v>
      </c>
      <c r="AH93">
        <v>17</v>
      </c>
      <c r="AI93" t="s">
        <v>2</v>
      </c>
      <c r="AJ93" s="5">
        <f t="shared" ca="1" si="22"/>
        <v>13.485900000000001</v>
      </c>
      <c r="AK93" s="5">
        <f t="shared" ca="1" si="22"/>
        <v>13.2662</v>
      </c>
      <c r="AL93" s="5">
        <f t="shared" ca="1" si="22"/>
        <v>14.944000000000001</v>
      </c>
      <c r="AM93" s="5">
        <f t="shared" ca="1" si="22"/>
        <v>11.0266</v>
      </c>
      <c r="AN93" s="5">
        <f t="shared" ca="1" si="22"/>
        <v>8.5121000000000002</v>
      </c>
      <c r="AO93" s="5">
        <f t="shared" ca="1" si="22"/>
        <v>7.1635</v>
      </c>
      <c r="AP93" s="5">
        <f t="shared" ca="1" si="22"/>
        <v>6.8451000000000004</v>
      </c>
      <c r="AQ93" s="5">
        <f t="shared" ca="1" si="22"/>
        <v>6.4256000000000002</v>
      </c>
      <c r="AR93" s="5">
        <f t="shared" ca="1" si="22"/>
        <v>5.9344000000000001</v>
      </c>
      <c r="AS93" s="5">
        <f t="shared" ca="1" si="22"/>
        <v>5.7687999999999997</v>
      </c>
      <c r="AT93" s="5">
        <f t="shared" ca="1" si="22"/>
        <v>5.5732999999999997</v>
      </c>
      <c r="AU93" s="5">
        <f t="shared" ca="1" si="22"/>
        <v>7.2012999999999998</v>
      </c>
      <c r="AV93" s="5">
        <f t="shared" ca="1" si="22"/>
        <v>106.14680000000001</v>
      </c>
      <c r="AX93">
        <v>17</v>
      </c>
      <c r="AY93" t="s">
        <v>2</v>
      </c>
      <c r="AZ93" s="5">
        <f t="shared" ca="1" si="23"/>
        <v>7.1871</v>
      </c>
      <c r="BA93" s="5">
        <f t="shared" ca="1" si="23"/>
        <v>7.5921000000000003</v>
      </c>
      <c r="BB93" s="5">
        <f t="shared" ca="1" si="23"/>
        <v>8.8869000000000007</v>
      </c>
      <c r="BC93" s="5">
        <f t="shared" ca="1" si="23"/>
        <v>6.5490000000000004</v>
      </c>
      <c r="BD93" s="5">
        <f t="shared" ca="1" si="23"/>
        <v>5.4367999999999999</v>
      </c>
      <c r="BE93" s="5">
        <f t="shared" ca="1" si="23"/>
        <v>4.7171000000000003</v>
      </c>
      <c r="BF93" s="5">
        <f t="shared" ca="1" si="23"/>
        <v>4.4092000000000002</v>
      </c>
      <c r="BG93" s="5">
        <f t="shared" ca="1" si="23"/>
        <v>3.9321000000000002</v>
      </c>
      <c r="BH93" s="5">
        <f t="shared" ca="1" si="23"/>
        <v>3.28</v>
      </c>
      <c r="BI93" s="5">
        <f t="shared" ca="1" si="23"/>
        <v>2.8068</v>
      </c>
      <c r="BJ93" s="5">
        <f t="shared" ca="1" si="23"/>
        <v>2.6661000000000001</v>
      </c>
      <c r="BK93" s="5">
        <f t="shared" ca="1" si="23"/>
        <v>4.0903999999999998</v>
      </c>
      <c r="BL93" s="5">
        <f t="shared" ca="1" si="23"/>
        <v>61.553600000000003</v>
      </c>
    </row>
    <row r="94" spans="1:64" x14ac:dyDescent="0.25">
      <c r="A94">
        <v>2</v>
      </c>
      <c r="B94">
        <v>17</v>
      </c>
      <c r="C94" t="s">
        <v>3</v>
      </c>
      <c r="D94" s="5">
        <f t="shared" ca="1" si="20"/>
        <v>8.4452999999999996</v>
      </c>
      <c r="E94" s="5">
        <f t="shared" ca="1" si="20"/>
        <v>9.4072999999999993</v>
      </c>
      <c r="F94" s="5">
        <f t="shared" ca="1" si="20"/>
        <v>11.2126</v>
      </c>
      <c r="G94" s="5">
        <f t="shared" ca="1" si="20"/>
        <v>9.0654000000000003</v>
      </c>
      <c r="H94" s="5">
        <f t="shared" ca="1" si="20"/>
        <v>8.1731999999999996</v>
      </c>
      <c r="I94" s="5">
        <f t="shared" ca="1" si="20"/>
        <v>7.3571999999999997</v>
      </c>
      <c r="J94" s="5">
        <f t="shared" ca="1" si="20"/>
        <v>6.9638</v>
      </c>
      <c r="K94" s="5">
        <f t="shared" ca="1" si="20"/>
        <v>6.1955</v>
      </c>
      <c r="L94" s="5">
        <f t="shared" ca="1" si="20"/>
        <v>5.3311999999999999</v>
      </c>
      <c r="M94" s="5">
        <f t="shared" ca="1" si="20"/>
        <v>4.9969000000000001</v>
      </c>
      <c r="N94" s="5">
        <f t="shared" ca="1" si="20"/>
        <v>4.41</v>
      </c>
      <c r="O94" s="5">
        <f t="shared" ca="1" si="20"/>
        <v>6.0674999999999999</v>
      </c>
      <c r="P94" s="5">
        <f t="shared" ca="1" si="20"/>
        <v>87.625899999999987</v>
      </c>
      <c r="R94">
        <v>17</v>
      </c>
      <c r="S94" t="s">
        <v>3</v>
      </c>
      <c r="T94" s="5">
        <f t="shared" ca="1" si="21"/>
        <v>15.444800000000001</v>
      </c>
      <c r="U94" s="5">
        <f t="shared" ca="1" si="21"/>
        <v>16.886600000000001</v>
      </c>
      <c r="V94" s="5">
        <f t="shared" ca="1" si="21"/>
        <v>22.576699999999999</v>
      </c>
      <c r="W94" s="5">
        <f t="shared" ca="1" si="21"/>
        <v>15.149900000000001</v>
      </c>
      <c r="X94" s="5">
        <f t="shared" ca="1" si="21"/>
        <v>11.1861</v>
      </c>
      <c r="Y94" s="5">
        <f t="shared" ca="1" si="21"/>
        <v>9.0652000000000008</v>
      </c>
      <c r="Z94" s="5">
        <f t="shared" ca="1" si="21"/>
        <v>8.2032000000000007</v>
      </c>
      <c r="AA94" s="5">
        <f t="shared" ca="1" si="21"/>
        <v>7.2568999999999999</v>
      </c>
      <c r="AB94" s="5">
        <f t="shared" ca="1" si="21"/>
        <v>6.3238000000000003</v>
      </c>
      <c r="AC94" s="5">
        <f t="shared" ca="1" si="21"/>
        <v>6.0711000000000004</v>
      </c>
      <c r="AD94" s="5">
        <f t="shared" ca="1" si="21"/>
        <v>5.7323000000000004</v>
      </c>
      <c r="AE94" s="5">
        <f t="shared" ca="1" si="21"/>
        <v>8.6156000000000006</v>
      </c>
      <c r="AF94" s="5">
        <f t="shared" ca="1" si="21"/>
        <v>132.51220000000001</v>
      </c>
      <c r="AH94">
        <v>17</v>
      </c>
      <c r="AI94" t="s">
        <v>3</v>
      </c>
      <c r="AJ94" s="5">
        <f t="shared" ca="1" si="22"/>
        <v>12.0596</v>
      </c>
      <c r="AK94" s="5">
        <f t="shared" ca="1" si="22"/>
        <v>16.360099999999999</v>
      </c>
      <c r="AL94" s="5">
        <f t="shared" ca="1" si="22"/>
        <v>15.9009</v>
      </c>
      <c r="AM94" s="5">
        <f t="shared" ca="1" si="22"/>
        <v>11.0115</v>
      </c>
      <c r="AN94" s="5">
        <f t="shared" ca="1" si="22"/>
        <v>10.242900000000001</v>
      </c>
      <c r="AO94" s="5">
        <f t="shared" ca="1" si="22"/>
        <v>9.2438000000000002</v>
      </c>
      <c r="AP94" s="5">
        <f t="shared" ca="1" si="22"/>
        <v>8.5161999999999995</v>
      </c>
      <c r="AQ94" s="5">
        <f t="shared" ca="1" si="22"/>
        <v>7.2526999999999999</v>
      </c>
      <c r="AR94" s="5">
        <f t="shared" ca="1" si="22"/>
        <v>6.4958999999999998</v>
      </c>
      <c r="AS94" s="5">
        <f t="shared" ca="1" si="22"/>
        <v>6.4785000000000004</v>
      </c>
      <c r="AT94" s="5">
        <f t="shared" ca="1" si="22"/>
        <v>6.1784999999999997</v>
      </c>
      <c r="AU94" s="5">
        <f t="shared" ca="1" si="22"/>
        <v>7.9973000000000001</v>
      </c>
      <c r="AV94" s="5">
        <f t="shared" ca="1" si="22"/>
        <v>117.73790000000001</v>
      </c>
      <c r="AX94">
        <v>17</v>
      </c>
      <c r="AY94" t="s">
        <v>3</v>
      </c>
      <c r="AZ94" s="5">
        <f t="shared" ca="1" si="23"/>
        <v>10.794600000000001</v>
      </c>
      <c r="BA94" s="5">
        <f t="shared" ca="1" si="23"/>
        <v>9.6071000000000009</v>
      </c>
      <c r="BB94" s="5">
        <f t="shared" ca="1" si="23"/>
        <v>10.609</v>
      </c>
      <c r="BC94" s="5">
        <f t="shared" ca="1" si="23"/>
        <v>8.0241000000000007</v>
      </c>
      <c r="BD94" s="5">
        <f t="shared" ca="1" si="23"/>
        <v>6.9531999999999998</v>
      </c>
      <c r="BE94" s="5">
        <f t="shared" ca="1" si="23"/>
        <v>6.1573000000000002</v>
      </c>
      <c r="BF94" s="5">
        <f t="shared" ca="1" si="23"/>
        <v>5.7923999999999998</v>
      </c>
      <c r="BG94" s="5">
        <f t="shared" ca="1" si="23"/>
        <v>5.2266000000000004</v>
      </c>
      <c r="BH94" s="5">
        <f t="shared" ca="1" si="23"/>
        <v>4.4428000000000001</v>
      </c>
      <c r="BI94" s="5">
        <f t="shared" ca="1" si="23"/>
        <v>3.8412000000000002</v>
      </c>
      <c r="BJ94" s="5">
        <f t="shared" ca="1" si="23"/>
        <v>3.5144000000000002</v>
      </c>
      <c r="BK94" s="5">
        <f t="shared" ca="1" si="23"/>
        <v>5.5533999999999999</v>
      </c>
      <c r="BL94" s="5">
        <f t="shared" ca="1" si="23"/>
        <v>80.516099999999994</v>
      </c>
    </row>
    <row r="95" spans="1:64" x14ac:dyDescent="0.25">
      <c r="A95">
        <v>3</v>
      </c>
      <c r="B95">
        <v>17</v>
      </c>
      <c r="C95" t="s">
        <v>4</v>
      </c>
      <c r="D95" s="5">
        <f t="shared" ca="1" si="20"/>
        <v>9.7601999999999993</v>
      </c>
      <c r="E95" s="5">
        <f t="shared" ca="1" si="20"/>
        <v>9.8577999999999992</v>
      </c>
      <c r="F95" s="5">
        <f t="shared" ca="1" si="20"/>
        <v>11.718999999999999</v>
      </c>
      <c r="G95" s="5">
        <f t="shared" ca="1" si="20"/>
        <v>10.3462</v>
      </c>
      <c r="H95" s="5">
        <f t="shared" ca="1" si="20"/>
        <v>8.9727999999999994</v>
      </c>
      <c r="I95" s="5">
        <f t="shared" ca="1" si="20"/>
        <v>7.8884999999999996</v>
      </c>
      <c r="J95" s="5">
        <f t="shared" ca="1" si="20"/>
        <v>7.4451000000000001</v>
      </c>
      <c r="K95" s="5">
        <f t="shared" ca="1" si="20"/>
        <v>6.5214999999999996</v>
      </c>
      <c r="L95" s="5">
        <f t="shared" ca="1" si="20"/>
        <v>5.5430999999999999</v>
      </c>
      <c r="M95" s="5">
        <f t="shared" ca="1" si="20"/>
        <v>5.3460999999999999</v>
      </c>
      <c r="N95" s="5">
        <f t="shared" ca="1" si="20"/>
        <v>5.1616</v>
      </c>
      <c r="O95" s="5">
        <f t="shared" ca="1" si="20"/>
        <v>6.5141</v>
      </c>
      <c r="P95" s="5">
        <f t="shared" ca="1" si="20"/>
        <v>95.075999999999979</v>
      </c>
      <c r="R95">
        <v>17</v>
      </c>
      <c r="S95" t="s">
        <v>4</v>
      </c>
      <c r="T95" s="5">
        <f t="shared" ca="1" si="21"/>
        <v>13.984999999999999</v>
      </c>
      <c r="U95" s="5">
        <f t="shared" ca="1" si="21"/>
        <v>15.026</v>
      </c>
      <c r="V95" s="5">
        <f t="shared" ca="1" si="21"/>
        <v>14.1744</v>
      </c>
      <c r="W95" s="5">
        <f t="shared" ca="1" si="21"/>
        <v>10.341699999999999</v>
      </c>
      <c r="X95" s="5">
        <f t="shared" ca="1" si="21"/>
        <v>8.7029999999999994</v>
      </c>
      <c r="Y95" s="5">
        <f t="shared" ca="1" si="21"/>
        <v>7.6874000000000002</v>
      </c>
      <c r="Z95" s="5">
        <f t="shared" ca="1" si="21"/>
        <v>7.5235000000000003</v>
      </c>
      <c r="AA95" s="5">
        <f t="shared" ca="1" si="21"/>
        <v>7.0974000000000004</v>
      </c>
      <c r="AB95" s="5">
        <f t="shared" ca="1" si="21"/>
        <v>6.4080000000000004</v>
      </c>
      <c r="AC95" s="5">
        <f t="shared" ca="1" si="21"/>
        <v>6.0993000000000004</v>
      </c>
      <c r="AD95" s="5">
        <f t="shared" ca="1" si="21"/>
        <v>5.9368999999999996</v>
      </c>
      <c r="AE95" s="5">
        <f t="shared" ca="1" si="21"/>
        <v>8.1659000000000006</v>
      </c>
      <c r="AF95" s="5">
        <f t="shared" ca="1" si="21"/>
        <v>111.14849999999998</v>
      </c>
      <c r="AH95">
        <v>17</v>
      </c>
      <c r="AI95" t="s">
        <v>4</v>
      </c>
      <c r="AJ95" s="5">
        <f t="shared" ca="1" si="22"/>
        <v>10.096</v>
      </c>
      <c r="AK95" s="5">
        <f t="shared" ca="1" si="22"/>
        <v>14.4316</v>
      </c>
      <c r="AL95" s="5">
        <f t="shared" ca="1" si="22"/>
        <v>12.1747</v>
      </c>
      <c r="AM95" s="5">
        <f t="shared" ca="1" si="22"/>
        <v>10.4382</v>
      </c>
      <c r="AN95" s="5">
        <f t="shared" ca="1" si="22"/>
        <v>8.5728000000000009</v>
      </c>
      <c r="AO95" s="5">
        <f t="shared" ca="1" si="22"/>
        <v>7.5848000000000004</v>
      </c>
      <c r="AP95" s="5">
        <f t="shared" ca="1" si="22"/>
        <v>7.2760999999999996</v>
      </c>
      <c r="AQ95" s="5">
        <f t="shared" ca="1" si="22"/>
        <v>6.6943000000000001</v>
      </c>
      <c r="AR95" s="5">
        <f t="shared" ca="1" si="22"/>
        <v>6.1112000000000002</v>
      </c>
      <c r="AS95" s="5">
        <f t="shared" ca="1" si="22"/>
        <v>5.9821</v>
      </c>
      <c r="AT95" s="5">
        <f t="shared" ca="1" si="22"/>
        <v>5.4485000000000001</v>
      </c>
      <c r="AU95" s="5">
        <f t="shared" ca="1" si="22"/>
        <v>6.2526999999999999</v>
      </c>
      <c r="AV95" s="5">
        <f t="shared" ca="1" si="22"/>
        <v>101.063</v>
      </c>
      <c r="AX95">
        <v>17</v>
      </c>
      <c r="AY95" t="s">
        <v>4</v>
      </c>
      <c r="AZ95" s="5">
        <f t="shared" ca="1" si="23"/>
        <v>8.3619000000000003</v>
      </c>
      <c r="BA95" s="5">
        <f t="shared" ca="1" si="23"/>
        <v>10.096399999999999</v>
      </c>
      <c r="BB95" s="5">
        <f t="shared" ca="1" si="23"/>
        <v>13.2582</v>
      </c>
      <c r="BC95" s="5">
        <f t="shared" ca="1" si="23"/>
        <v>9.1972000000000005</v>
      </c>
      <c r="BD95" s="5">
        <f t="shared" ca="1" si="23"/>
        <v>7.2137000000000002</v>
      </c>
      <c r="BE95" s="5">
        <f t="shared" ca="1" si="23"/>
        <v>6.0006000000000004</v>
      </c>
      <c r="BF95" s="5">
        <f t="shared" ca="1" si="23"/>
        <v>5.7534000000000001</v>
      </c>
      <c r="BG95" s="5">
        <f t="shared" ca="1" si="23"/>
        <v>5.2283999999999997</v>
      </c>
      <c r="BH95" s="5">
        <f t="shared" ca="1" si="23"/>
        <v>4.4954000000000001</v>
      </c>
      <c r="BI95" s="5">
        <f t="shared" ca="1" si="23"/>
        <v>3.923</v>
      </c>
      <c r="BJ95" s="5">
        <f t="shared" ca="1" si="23"/>
        <v>3.4466000000000001</v>
      </c>
      <c r="BK95" s="5">
        <f t="shared" ca="1" si="23"/>
        <v>5.2091000000000003</v>
      </c>
      <c r="BL95" s="5">
        <f t="shared" ca="1" si="23"/>
        <v>82.183900000000023</v>
      </c>
    </row>
    <row r="96" spans="1:64" x14ac:dyDescent="0.25">
      <c r="A96">
        <v>4</v>
      </c>
      <c r="B96">
        <v>17</v>
      </c>
      <c r="C96" t="s">
        <v>5</v>
      </c>
      <c r="D96" s="5">
        <f t="shared" ca="1" si="20"/>
        <v>9.6211000000000002</v>
      </c>
      <c r="E96" s="5">
        <f t="shared" ca="1" si="20"/>
        <v>10.468500000000001</v>
      </c>
      <c r="F96" s="5">
        <f t="shared" ca="1" si="20"/>
        <v>9.9276999999999997</v>
      </c>
      <c r="G96" s="5">
        <f t="shared" ca="1" si="20"/>
        <v>9.0589999999999993</v>
      </c>
      <c r="H96" s="5">
        <f t="shared" ca="1" si="20"/>
        <v>8.3931000000000004</v>
      </c>
      <c r="I96" s="5">
        <f t="shared" ca="1" si="20"/>
        <v>7.6458000000000004</v>
      </c>
      <c r="J96" s="5">
        <f t="shared" ca="1" si="20"/>
        <v>7.2705000000000002</v>
      </c>
      <c r="K96" s="5">
        <f t="shared" ca="1" si="20"/>
        <v>6.5255999999999998</v>
      </c>
      <c r="L96" s="5">
        <f t="shared" ca="1" si="20"/>
        <v>5.7382</v>
      </c>
      <c r="M96" s="5">
        <f t="shared" ca="1" si="20"/>
        <v>5.6559999999999997</v>
      </c>
      <c r="N96" s="5">
        <f t="shared" ca="1" si="20"/>
        <v>5.0922999999999998</v>
      </c>
      <c r="O96" s="5">
        <f t="shared" ca="1" si="20"/>
        <v>7.8959000000000001</v>
      </c>
      <c r="P96" s="5">
        <f t="shared" ca="1" si="20"/>
        <v>93.293700000000001</v>
      </c>
      <c r="R96">
        <v>17</v>
      </c>
      <c r="S96" t="s">
        <v>5</v>
      </c>
      <c r="T96" s="5">
        <f t="shared" ca="1" si="21"/>
        <v>14.788600000000001</v>
      </c>
      <c r="U96" s="5">
        <f t="shared" ca="1" si="21"/>
        <v>15.341799999999999</v>
      </c>
      <c r="V96" s="5">
        <f t="shared" ca="1" si="21"/>
        <v>16.941299999999998</v>
      </c>
      <c r="W96" s="5">
        <f t="shared" ca="1" si="21"/>
        <v>12.981</v>
      </c>
      <c r="X96" s="5">
        <f t="shared" ca="1" si="21"/>
        <v>10.978300000000001</v>
      </c>
      <c r="Y96" s="5">
        <f t="shared" ca="1" si="21"/>
        <v>9.4499999999999993</v>
      </c>
      <c r="Z96" s="5">
        <f t="shared" ca="1" si="21"/>
        <v>8.5548000000000002</v>
      </c>
      <c r="AA96" s="5">
        <f t="shared" ca="1" si="21"/>
        <v>7.2613000000000003</v>
      </c>
      <c r="AB96" s="5">
        <f t="shared" ca="1" si="21"/>
        <v>6.4885999999999999</v>
      </c>
      <c r="AC96" s="5">
        <f t="shared" ca="1" si="21"/>
        <v>6.4645999999999999</v>
      </c>
      <c r="AD96" s="5">
        <f t="shared" ca="1" si="21"/>
        <v>6.5427999999999997</v>
      </c>
      <c r="AE96" s="5">
        <f t="shared" ca="1" si="21"/>
        <v>9.8032000000000004</v>
      </c>
      <c r="AF96" s="5">
        <f t="shared" ca="1" si="21"/>
        <v>125.59630000000003</v>
      </c>
      <c r="AH96">
        <v>17</v>
      </c>
      <c r="AI96" t="s">
        <v>5</v>
      </c>
      <c r="AJ96" s="5">
        <f t="shared" ca="1" si="22"/>
        <v>9.4594000000000005</v>
      </c>
      <c r="AK96" s="5">
        <f t="shared" ca="1" si="22"/>
        <v>15.546900000000001</v>
      </c>
      <c r="AL96" s="5">
        <f t="shared" ca="1" si="22"/>
        <v>17.556799999999999</v>
      </c>
      <c r="AM96" s="5">
        <f t="shared" ca="1" si="22"/>
        <v>9.4611999999999998</v>
      </c>
      <c r="AN96" s="5">
        <f t="shared" ca="1" si="22"/>
        <v>7.3952999999999998</v>
      </c>
      <c r="AO96" s="5">
        <f t="shared" ca="1" si="22"/>
        <v>6.4603000000000002</v>
      </c>
      <c r="AP96" s="5">
        <f t="shared" ca="1" si="22"/>
        <v>6.3822000000000001</v>
      </c>
      <c r="AQ96" s="5">
        <f t="shared" ca="1" si="22"/>
        <v>5.9855</v>
      </c>
      <c r="AR96" s="5">
        <f t="shared" ca="1" si="22"/>
        <v>5.3833000000000002</v>
      </c>
      <c r="AS96" s="5">
        <f t="shared" ca="1" si="22"/>
        <v>4.9505999999999997</v>
      </c>
      <c r="AT96" s="5">
        <f t="shared" ca="1" si="22"/>
        <v>4.2784000000000004</v>
      </c>
      <c r="AU96" s="5">
        <f t="shared" ca="1" si="22"/>
        <v>6.0548000000000002</v>
      </c>
      <c r="AV96" s="5">
        <f t="shared" ca="1" si="22"/>
        <v>98.914700000000011</v>
      </c>
      <c r="AX96">
        <v>17</v>
      </c>
      <c r="AY96" t="s">
        <v>5</v>
      </c>
      <c r="AZ96" s="5">
        <f t="shared" ca="1" si="23"/>
        <v>7.7008999999999999</v>
      </c>
      <c r="BA96" s="5">
        <f t="shared" ca="1" si="23"/>
        <v>10.597300000000001</v>
      </c>
      <c r="BB96" s="5">
        <f t="shared" ca="1" si="23"/>
        <v>10.125</v>
      </c>
      <c r="BC96" s="5">
        <f t="shared" ca="1" si="23"/>
        <v>8.2429000000000006</v>
      </c>
      <c r="BD96" s="5">
        <f t="shared" ca="1" si="23"/>
        <v>6.8310000000000004</v>
      </c>
      <c r="BE96" s="5">
        <f t="shared" ca="1" si="23"/>
        <v>5.9025999999999996</v>
      </c>
      <c r="BF96" s="5">
        <f t="shared" ca="1" si="23"/>
        <v>5.8151000000000002</v>
      </c>
      <c r="BG96" s="5">
        <f t="shared" ca="1" si="23"/>
        <v>5.5031999999999996</v>
      </c>
      <c r="BH96" s="5">
        <f t="shared" ca="1" si="23"/>
        <v>4.8361999999999998</v>
      </c>
      <c r="BI96" s="5">
        <f t="shared" ca="1" si="23"/>
        <v>4.2956000000000003</v>
      </c>
      <c r="BJ96" s="5">
        <f t="shared" ca="1" si="23"/>
        <v>3.9537</v>
      </c>
      <c r="BK96" s="5">
        <f t="shared" ca="1" si="23"/>
        <v>4.6886000000000001</v>
      </c>
      <c r="BL96" s="5">
        <f t="shared" ca="1" si="23"/>
        <v>78.492100000000008</v>
      </c>
    </row>
    <row r="97" spans="1:64" x14ac:dyDescent="0.25">
      <c r="A97">
        <v>5</v>
      </c>
      <c r="B97">
        <v>17</v>
      </c>
      <c r="C97" t="s">
        <v>6</v>
      </c>
      <c r="D97" s="5">
        <f t="shared" ca="1" si="20"/>
        <v>8.8689</v>
      </c>
      <c r="E97" s="5">
        <f t="shared" ca="1" si="20"/>
        <v>9.6696000000000009</v>
      </c>
      <c r="F97" s="5">
        <f t="shared" ca="1" si="20"/>
        <v>10.3794</v>
      </c>
      <c r="G97" s="5">
        <f t="shared" ca="1" si="20"/>
        <v>8.3020999999999994</v>
      </c>
      <c r="H97" s="5">
        <f t="shared" ca="1" si="20"/>
        <v>7.5694999999999997</v>
      </c>
      <c r="I97" s="5">
        <f t="shared" ca="1" si="20"/>
        <v>7.1657999999999999</v>
      </c>
      <c r="J97" s="5">
        <f t="shared" ca="1" si="20"/>
        <v>7.2089999999999996</v>
      </c>
      <c r="K97" s="5">
        <f t="shared" ca="1" si="20"/>
        <v>6.7069999999999999</v>
      </c>
      <c r="L97" s="5">
        <f t="shared" ca="1" si="20"/>
        <v>5.7394999999999996</v>
      </c>
      <c r="M97" s="5">
        <f t="shared" ca="1" si="20"/>
        <v>5.0785999999999998</v>
      </c>
      <c r="N97" s="5">
        <f t="shared" ca="1" si="20"/>
        <v>4.2653999999999996</v>
      </c>
      <c r="O97" s="5">
        <f t="shared" ca="1" si="20"/>
        <v>5.2561999999999998</v>
      </c>
      <c r="P97" s="5">
        <f t="shared" ca="1" si="20"/>
        <v>86.210999999999984</v>
      </c>
      <c r="R97">
        <v>17</v>
      </c>
      <c r="S97" t="s">
        <v>6</v>
      </c>
      <c r="T97" s="5">
        <f t="shared" ca="1" si="21"/>
        <v>11.869899999999999</v>
      </c>
      <c r="U97" s="5">
        <f t="shared" ca="1" si="21"/>
        <v>17.184200000000001</v>
      </c>
      <c r="V97" s="5">
        <f t="shared" ca="1" si="21"/>
        <v>14.630599999999999</v>
      </c>
      <c r="W97" s="5">
        <f t="shared" ca="1" si="21"/>
        <v>10.4336</v>
      </c>
      <c r="X97" s="5">
        <f t="shared" ca="1" si="21"/>
        <v>8.8497000000000003</v>
      </c>
      <c r="Y97" s="5">
        <f t="shared" ca="1" si="21"/>
        <v>7.7432999999999996</v>
      </c>
      <c r="Z97" s="5">
        <f t="shared" ca="1" si="21"/>
        <v>7.5091999999999999</v>
      </c>
      <c r="AA97" s="5">
        <f t="shared" ca="1" si="21"/>
        <v>6.9459</v>
      </c>
      <c r="AB97" s="5">
        <f t="shared" ca="1" si="21"/>
        <v>6.1078000000000001</v>
      </c>
      <c r="AC97" s="5">
        <f t="shared" ca="1" si="21"/>
        <v>5.6787000000000001</v>
      </c>
      <c r="AD97" s="5">
        <f t="shared" ca="1" si="21"/>
        <v>5.1862000000000004</v>
      </c>
      <c r="AE97" s="5">
        <f t="shared" ca="1" si="21"/>
        <v>8.5161999999999995</v>
      </c>
      <c r="AF97" s="5">
        <f t="shared" ca="1" si="21"/>
        <v>110.65529999999998</v>
      </c>
      <c r="AH97">
        <v>17</v>
      </c>
      <c r="AI97" t="s">
        <v>6</v>
      </c>
      <c r="AJ97" s="5">
        <f t="shared" ca="1" si="22"/>
        <v>11.484400000000001</v>
      </c>
      <c r="AK97" s="5">
        <f t="shared" ca="1" si="22"/>
        <v>14.9198</v>
      </c>
      <c r="AL97" s="5">
        <f t="shared" ca="1" si="22"/>
        <v>19.9057</v>
      </c>
      <c r="AM97" s="5">
        <f t="shared" ca="1" si="22"/>
        <v>10.2997</v>
      </c>
      <c r="AN97" s="5">
        <f t="shared" ca="1" si="22"/>
        <v>7.8292999999999999</v>
      </c>
      <c r="AO97" s="5">
        <f t="shared" ca="1" si="22"/>
        <v>6.6879999999999997</v>
      </c>
      <c r="AP97" s="5">
        <f t="shared" ca="1" si="22"/>
        <v>6.4020999999999999</v>
      </c>
      <c r="AQ97" s="5">
        <f t="shared" ca="1" si="22"/>
        <v>5.8806000000000003</v>
      </c>
      <c r="AR97" s="5">
        <f t="shared" ca="1" si="22"/>
        <v>5.1532</v>
      </c>
      <c r="AS97" s="5">
        <f t="shared" ca="1" si="22"/>
        <v>4.6757</v>
      </c>
      <c r="AT97" s="5">
        <f t="shared" ca="1" si="22"/>
        <v>4.0811000000000002</v>
      </c>
      <c r="AU97" s="5">
        <f t="shared" ca="1" si="22"/>
        <v>5.9161999999999999</v>
      </c>
      <c r="AV97" s="5">
        <f t="shared" ca="1" si="22"/>
        <v>103.23580000000003</v>
      </c>
      <c r="AX97">
        <v>17</v>
      </c>
      <c r="AY97" t="s">
        <v>6</v>
      </c>
      <c r="AZ97" s="5">
        <f t="shared" ca="1" si="23"/>
        <v>6.3841000000000001</v>
      </c>
      <c r="BA97" s="5">
        <f t="shared" ca="1" si="23"/>
        <v>8.5266999999999999</v>
      </c>
      <c r="BB97" s="5">
        <f t="shared" ca="1" si="23"/>
        <v>8.8773999999999997</v>
      </c>
      <c r="BC97" s="5">
        <f t="shared" ca="1" si="23"/>
        <v>7.0590999999999999</v>
      </c>
      <c r="BD97" s="5">
        <f t="shared" ca="1" si="23"/>
        <v>6.5072999999999999</v>
      </c>
      <c r="BE97" s="5">
        <f t="shared" ca="1" si="23"/>
        <v>5.8121999999999998</v>
      </c>
      <c r="BF97" s="5">
        <f t="shared" ca="1" si="23"/>
        <v>5.4931999999999999</v>
      </c>
      <c r="BG97" s="5">
        <f t="shared" ca="1" si="23"/>
        <v>4.8952</v>
      </c>
      <c r="BH97" s="5">
        <f t="shared" ca="1" si="23"/>
        <v>4.1196000000000002</v>
      </c>
      <c r="BI97" s="5">
        <f t="shared" ca="1" si="23"/>
        <v>3.5225</v>
      </c>
      <c r="BJ97" s="5">
        <f t="shared" ca="1" si="23"/>
        <v>2.8643000000000001</v>
      </c>
      <c r="BK97" s="5">
        <f t="shared" ca="1" si="23"/>
        <v>3.9590999999999998</v>
      </c>
      <c r="BL97" s="5">
        <f t="shared" ca="1" si="23"/>
        <v>68.020700000000005</v>
      </c>
    </row>
    <row r="98" spans="1:64" x14ac:dyDescent="0.25">
      <c r="A98">
        <v>1</v>
      </c>
      <c r="B98">
        <v>18</v>
      </c>
      <c r="C98" t="s">
        <v>2</v>
      </c>
      <c r="D98" s="5">
        <f t="shared" ca="1" si="20"/>
        <v>2.2000999999999999</v>
      </c>
      <c r="E98" s="5">
        <f t="shared" ca="1" si="20"/>
        <v>2.3149000000000002</v>
      </c>
      <c r="F98" s="5">
        <f t="shared" ca="1" si="20"/>
        <v>1.8947000000000001</v>
      </c>
      <c r="G98" s="5">
        <f t="shared" ca="1" si="20"/>
        <v>0.33069999999999999</v>
      </c>
      <c r="H98" s="5">
        <f t="shared" ca="1" si="20"/>
        <v>7.1199999999999999E-2</v>
      </c>
      <c r="I98" s="5">
        <f t="shared" ca="1" si="20"/>
        <v>3.6400000000000002E-2</v>
      </c>
      <c r="J98" s="5">
        <f t="shared" ca="1" si="20"/>
        <v>2.5499999999999998E-2</v>
      </c>
      <c r="K98" s="5">
        <f t="shared" ca="1" si="20"/>
        <v>1.3599999999999999E-2</v>
      </c>
      <c r="L98" s="5">
        <f t="shared" ca="1" si="20"/>
        <v>4.7000000000000002E-3</v>
      </c>
      <c r="M98" s="5">
        <f t="shared" ca="1" si="20"/>
        <v>5.6500000000000002E-2</v>
      </c>
      <c r="N98" s="5">
        <f t="shared" ca="1" si="20"/>
        <v>9.0300000000000005E-2</v>
      </c>
      <c r="O98" s="5">
        <f t="shared" ca="1" si="20"/>
        <v>1.54</v>
      </c>
      <c r="P98" s="5">
        <f t="shared" ca="1" si="20"/>
        <v>8.5786000000000016</v>
      </c>
      <c r="R98">
        <v>18</v>
      </c>
      <c r="S98" t="s">
        <v>2</v>
      </c>
      <c r="T98" s="5">
        <f t="shared" ca="1" si="21"/>
        <v>2.1183999999999998</v>
      </c>
      <c r="U98" s="5">
        <f t="shared" ca="1" si="21"/>
        <v>2.6404000000000001</v>
      </c>
      <c r="V98" s="5">
        <f t="shared" ca="1" si="21"/>
        <v>1.2179</v>
      </c>
      <c r="W98" s="5">
        <f t="shared" ca="1" si="21"/>
        <v>0.1484</v>
      </c>
      <c r="X98" s="5">
        <f t="shared" ca="1" si="21"/>
        <v>5.7099999999999998E-2</v>
      </c>
      <c r="Y98" s="5">
        <f t="shared" ca="1" si="21"/>
        <v>2.6800000000000001E-2</v>
      </c>
      <c r="Z98" s="5">
        <f t="shared" ca="1" si="21"/>
        <v>5.0999999999999997E-2</v>
      </c>
      <c r="AA98" s="5">
        <f t="shared" ca="1" si="21"/>
        <v>1.2200000000000001E-2</v>
      </c>
      <c r="AB98" s="5">
        <f t="shared" ca="1" si="21"/>
        <v>4.1999999999999997E-3</v>
      </c>
      <c r="AC98" s="5">
        <f t="shared" ca="1" si="21"/>
        <v>6.1000000000000004E-3</v>
      </c>
      <c r="AD98" s="5">
        <f t="shared" ca="1" si="21"/>
        <v>0.90249999999999997</v>
      </c>
      <c r="AE98" s="5">
        <f t="shared" ca="1" si="21"/>
        <v>2.2732000000000001</v>
      </c>
      <c r="AF98" s="5">
        <f t="shared" ca="1" si="21"/>
        <v>9.4581999999999997</v>
      </c>
      <c r="AH98">
        <v>18</v>
      </c>
      <c r="AI98" t="s">
        <v>2</v>
      </c>
      <c r="AJ98" s="5">
        <f t="shared" ca="1" si="22"/>
        <v>5.3910999999999998</v>
      </c>
      <c r="AK98" s="5">
        <f t="shared" ca="1" si="22"/>
        <v>3.0066000000000002</v>
      </c>
      <c r="AL98" s="5">
        <f t="shared" ca="1" si="22"/>
        <v>2.5293999999999999</v>
      </c>
      <c r="AM98" s="5">
        <f t="shared" ca="1" si="22"/>
        <v>0.46929999999999999</v>
      </c>
      <c r="AN98" s="5">
        <f t="shared" ca="1" si="22"/>
        <v>9.6199999999999994E-2</v>
      </c>
      <c r="AO98" s="5">
        <f t="shared" ca="1" si="22"/>
        <v>4.3900000000000002E-2</v>
      </c>
      <c r="AP98" s="5">
        <f t="shared" ca="1" si="22"/>
        <v>2.69E-2</v>
      </c>
      <c r="AQ98" s="5">
        <f t="shared" ca="1" si="22"/>
        <v>1.3299999999999999E-2</v>
      </c>
      <c r="AR98" s="5">
        <f t="shared" ca="1" si="22"/>
        <v>5.3E-3</v>
      </c>
      <c r="AS98" s="5">
        <f t="shared" ca="1" si="22"/>
        <v>2.3E-3</v>
      </c>
      <c r="AT98" s="5">
        <f t="shared" ca="1" si="22"/>
        <v>0.2051</v>
      </c>
      <c r="AU98" s="5">
        <f t="shared" ca="1" si="22"/>
        <v>1.5904</v>
      </c>
      <c r="AV98" s="5">
        <f t="shared" ca="1" si="22"/>
        <v>13.379799999999999</v>
      </c>
      <c r="AX98">
        <v>18</v>
      </c>
      <c r="AY98" t="s">
        <v>2</v>
      </c>
      <c r="AZ98" s="5">
        <f t="shared" ca="1" si="23"/>
        <v>2.9636</v>
      </c>
      <c r="BA98" s="5">
        <f t="shared" ca="1" si="23"/>
        <v>2.6726999999999999</v>
      </c>
      <c r="BB98" s="5">
        <f t="shared" ca="1" si="23"/>
        <v>2.4377</v>
      </c>
      <c r="BC98" s="5">
        <f t="shared" ca="1" si="23"/>
        <v>0.25390000000000001</v>
      </c>
      <c r="BD98" s="5">
        <f t="shared" ca="1" si="23"/>
        <v>6.1199999999999997E-2</v>
      </c>
      <c r="BE98" s="5">
        <f t="shared" ca="1" si="23"/>
        <v>2.9399999999999999E-2</v>
      </c>
      <c r="BF98" s="5">
        <f t="shared" ca="1" si="23"/>
        <v>1.7000000000000001E-2</v>
      </c>
      <c r="BG98" s="5">
        <f t="shared" ca="1" si="23"/>
        <v>8.3000000000000001E-3</v>
      </c>
      <c r="BH98" s="5">
        <f t="shared" ca="1" si="23"/>
        <v>2.8E-3</v>
      </c>
      <c r="BI98" s="5">
        <f t="shared" ca="1" si="23"/>
        <v>1E-3</v>
      </c>
      <c r="BJ98" s="5">
        <f t="shared" ca="1" si="23"/>
        <v>7.7499999999999999E-2</v>
      </c>
      <c r="BK98" s="5">
        <f t="shared" ca="1" si="23"/>
        <v>1.0854999999999999</v>
      </c>
      <c r="BL98" s="5">
        <f t="shared" ca="1" si="23"/>
        <v>9.6105999999999998</v>
      </c>
    </row>
    <row r="99" spans="1:64" x14ac:dyDescent="0.25">
      <c r="A99">
        <v>2</v>
      </c>
      <c r="B99">
        <v>18</v>
      </c>
      <c r="C99" t="s">
        <v>3</v>
      </c>
      <c r="D99" s="5">
        <f t="shared" ca="1" si="20"/>
        <v>2.3586999999999998</v>
      </c>
      <c r="E99" s="5">
        <f t="shared" ca="1" si="20"/>
        <v>3.0247999999999999</v>
      </c>
      <c r="F99" s="5">
        <f t="shared" ca="1" si="20"/>
        <v>2.5659999999999998</v>
      </c>
      <c r="G99" s="5">
        <f t="shared" ca="1" si="20"/>
        <v>0.34489999999999998</v>
      </c>
      <c r="H99" s="5">
        <f t="shared" ca="1" si="20"/>
        <v>9.1300000000000006E-2</v>
      </c>
      <c r="I99" s="5">
        <f t="shared" ca="1" si="20"/>
        <v>4.2599999999999999E-2</v>
      </c>
      <c r="J99" s="5">
        <f t="shared" ca="1" si="20"/>
        <v>2.6100000000000002E-2</v>
      </c>
      <c r="K99" s="5">
        <f t="shared" ca="1" si="20"/>
        <v>1.54E-2</v>
      </c>
      <c r="L99" s="5">
        <f t="shared" ca="1" si="20"/>
        <v>5.3E-3</v>
      </c>
      <c r="M99" s="5">
        <f t="shared" ca="1" si="20"/>
        <v>5.4000000000000003E-3</v>
      </c>
      <c r="N99" s="5">
        <f t="shared" ca="1" si="20"/>
        <v>0.1012</v>
      </c>
      <c r="O99" s="5">
        <f t="shared" ca="1" si="20"/>
        <v>2.1273</v>
      </c>
      <c r="P99" s="5">
        <f t="shared" ca="1" si="20"/>
        <v>10.709</v>
      </c>
      <c r="R99">
        <v>18</v>
      </c>
      <c r="S99" t="s">
        <v>3</v>
      </c>
      <c r="T99" s="5">
        <f t="shared" ca="1" si="21"/>
        <v>6.3559000000000001</v>
      </c>
      <c r="U99" s="5">
        <f t="shared" ca="1" si="21"/>
        <v>4.8545999999999996</v>
      </c>
      <c r="V99" s="5">
        <f t="shared" ca="1" si="21"/>
        <v>1.7667999999999999</v>
      </c>
      <c r="W99" s="5">
        <f t="shared" ca="1" si="21"/>
        <v>0.22620000000000001</v>
      </c>
      <c r="X99" s="5">
        <f t="shared" ca="1" si="21"/>
        <v>8.8999999999999996E-2</v>
      </c>
      <c r="Y99" s="5">
        <f t="shared" ca="1" si="21"/>
        <v>4.87E-2</v>
      </c>
      <c r="Z99" s="5">
        <f t="shared" ca="1" si="21"/>
        <v>3.8800000000000001E-2</v>
      </c>
      <c r="AA99" s="5">
        <f t="shared" ca="1" si="21"/>
        <v>2.0500000000000001E-2</v>
      </c>
      <c r="AB99" s="5">
        <f t="shared" ca="1" si="21"/>
        <v>8.6E-3</v>
      </c>
      <c r="AC99" s="5">
        <f t="shared" ca="1" si="21"/>
        <v>8.0000000000000002E-3</v>
      </c>
      <c r="AD99" s="5">
        <f t="shared" ca="1" si="21"/>
        <v>0.1053</v>
      </c>
      <c r="AE99" s="5">
        <f t="shared" ca="1" si="21"/>
        <v>2.3481000000000001</v>
      </c>
      <c r="AF99" s="5">
        <f t="shared" ca="1" si="21"/>
        <v>15.8705</v>
      </c>
      <c r="AH99">
        <v>18</v>
      </c>
      <c r="AI99" t="s">
        <v>3</v>
      </c>
      <c r="AJ99" s="5">
        <f t="shared" ca="1" si="22"/>
        <v>3.81</v>
      </c>
      <c r="AK99" s="5">
        <f t="shared" ca="1" si="22"/>
        <v>4.25</v>
      </c>
      <c r="AL99" s="5">
        <f t="shared" ca="1" si="22"/>
        <v>2.7349999999999999</v>
      </c>
      <c r="AM99" s="5">
        <f t="shared" ca="1" si="22"/>
        <v>0.38059999999999999</v>
      </c>
      <c r="AN99" s="5">
        <f t="shared" ca="1" si="22"/>
        <v>0.14580000000000001</v>
      </c>
      <c r="AO99" s="5">
        <f t="shared" ca="1" si="22"/>
        <v>5.9299999999999999E-2</v>
      </c>
      <c r="AP99" s="5">
        <f t="shared" ca="1" si="22"/>
        <v>3.5200000000000002E-2</v>
      </c>
      <c r="AQ99" s="5">
        <f t="shared" ca="1" si="22"/>
        <v>1.5599999999999999E-2</v>
      </c>
      <c r="AR99" s="5">
        <f t="shared" ca="1" si="22"/>
        <v>6.0000000000000001E-3</v>
      </c>
      <c r="AS99" s="5">
        <f t="shared" ca="1" si="22"/>
        <v>2.2000000000000001E-3</v>
      </c>
      <c r="AT99" s="5">
        <f t="shared" ca="1" si="22"/>
        <v>0.18079999999999999</v>
      </c>
      <c r="AU99" s="5">
        <f t="shared" ca="1" si="22"/>
        <v>1.2876000000000001</v>
      </c>
      <c r="AV99" s="5">
        <f t="shared" ca="1" si="22"/>
        <v>12.908099999999997</v>
      </c>
      <c r="AX99">
        <v>18</v>
      </c>
      <c r="AY99" t="s">
        <v>3</v>
      </c>
      <c r="AZ99" s="5">
        <f t="shared" ca="1" si="23"/>
        <v>4.1828000000000003</v>
      </c>
      <c r="BA99" s="5">
        <f t="shared" ca="1" si="23"/>
        <v>1.8593999999999999</v>
      </c>
      <c r="BB99" s="5">
        <f t="shared" ca="1" si="23"/>
        <v>1.1232</v>
      </c>
      <c r="BC99" s="5">
        <f t="shared" ca="1" si="23"/>
        <v>0.13519999999999999</v>
      </c>
      <c r="BD99" s="5">
        <f t="shared" ca="1" si="23"/>
        <v>5.3699999999999998E-2</v>
      </c>
      <c r="BE99" s="5">
        <f t="shared" ca="1" si="23"/>
        <v>2.53E-2</v>
      </c>
      <c r="BF99" s="5">
        <f t="shared" ca="1" si="23"/>
        <v>1.49E-2</v>
      </c>
      <c r="BG99" s="5">
        <f t="shared" ca="1" si="23"/>
        <v>7.1999999999999998E-3</v>
      </c>
      <c r="BH99" s="5">
        <f t="shared" ca="1" si="23"/>
        <v>2.2000000000000001E-3</v>
      </c>
      <c r="BI99" s="5">
        <f t="shared" ca="1" si="23"/>
        <v>1.1299999999999999E-2</v>
      </c>
      <c r="BJ99" s="5">
        <f t="shared" ca="1" si="23"/>
        <v>0.2006</v>
      </c>
      <c r="BK99" s="5">
        <f t="shared" ca="1" si="23"/>
        <v>2.4940000000000002</v>
      </c>
      <c r="BL99" s="5">
        <f t="shared" ca="1" si="23"/>
        <v>10.1098</v>
      </c>
    </row>
    <row r="100" spans="1:64" x14ac:dyDescent="0.25">
      <c r="A100">
        <v>3</v>
      </c>
      <c r="B100">
        <v>18</v>
      </c>
      <c r="C100" t="s">
        <v>4</v>
      </c>
      <c r="D100" s="5">
        <f t="shared" ca="1" si="20"/>
        <v>1.9674</v>
      </c>
      <c r="E100" s="5">
        <f t="shared" ca="1" si="20"/>
        <v>2.5379999999999998</v>
      </c>
      <c r="F100" s="5">
        <f t="shared" ca="1" si="20"/>
        <v>1.2548999999999999</v>
      </c>
      <c r="G100" s="5">
        <f t="shared" ca="1" si="20"/>
        <v>0.62839999999999996</v>
      </c>
      <c r="H100" s="5">
        <f t="shared" ca="1" si="20"/>
        <v>6.8199999999999997E-2</v>
      </c>
      <c r="I100" s="5">
        <f t="shared" ca="1" si="20"/>
        <v>3.0499999999999999E-2</v>
      </c>
      <c r="J100" s="5">
        <f t="shared" ca="1" si="20"/>
        <v>1.7399999999999999E-2</v>
      </c>
      <c r="K100" s="5">
        <f t="shared" ca="1" si="20"/>
        <v>9.4999999999999998E-3</v>
      </c>
      <c r="L100" s="5">
        <f t="shared" ca="1" si="20"/>
        <v>3.0999999999999999E-3</v>
      </c>
      <c r="M100" s="5">
        <f t="shared" ca="1" si="20"/>
        <v>7.4999999999999997E-3</v>
      </c>
      <c r="N100" s="5">
        <f t="shared" ca="1" si="20"/>
        <v>0.4173</v>
      </c>
      <c r="O100" s="5">
        <f t="shared" ca="1" si="20"/>
        <v>1.4755</v>
      </c>
      <c r="P100" s="5">
        <f t="shared" ca="1" si="20"/>
        <v>8.4177</v>
      </c>
      <c r="R100">
        <v>18</v>
      </c>
      <c r="S100" t="s">
        <v>4</v>
      </c>
      <c r="T100" s="5">
        <f t="shared" ca="1" si="21"/>
        <v>5.6622000000000003</v>
      </c>
      <c r="U100" s="5">
        <f t="shared" ca="1" si="21"/>
        <v>2.9559000000000002</v>
      </c>
      <c r="V100" s="5">
        <f t="shared" ca="1" si="21"/>
        <v>1.5826</v>
      </c>
      <c r="W100" s="5">
        <f t="shared" ca="1" si="21"/>
        <v>0.1797</v>
      </c>
      <c r="X100" s="5">
        <f t="shared" ca="1" si="21"/>
        <v>7.3499999999999996E-2</v>
      </c>
      <c r="Y100" s="5">
        <f t="shared" ca="1" si="21"/>
        <v>3.7999999999999999E-2</v>
      </c>
      <c r="Z100" s="5">
        <f t="shared" ca="1" si="21"/>
        <v>3.2399999999999998E-2</v>
      </c>
      <c r="AA100" s="5">
        <f t="shared" ca="1" si="21"/>
        <v>1.2E-2</v>
      </c>
      <c r="AB100" s="5">
        <f t="shared" ca="1" si="21"/>
        <v>4.1999999999999997E-3</v>
      </c>
      <c r="AC100" s="5">
        <f t="shared" ca="1" si="21"/>
        <v>2.87E-2</v>
      </c>
      <c r="AD100" s="5">
        <f t="shared" ca="1" si="21"/>
        <v>0.2636</v>
      </c>
      <c r="AE100" s="5">
        <f t="shared" ca="1" si="21"/>
        <v>3.141</v>
      </c>
      <c r="AF100" s="5">
        <f t="shared" ca="1" si="21"/>
        <v>13.973800000000002</v>
      </c>
      <c r="AH100">
        <v>18</v>
      </c>
      <c r="AI100" t="s">
        <v>4</v>
      </c>
      <c r="AJ100" s="5">
        <f t="shared" ca="1" si="22"/>
        <v>3.4847999999999999</v>
      </c>
      <c r="AK100" s="5">
        <f t="shared" ca="1" si="22"/>
        <v>3.6111</v>
      </c>
      <c r="AL100" s="5">
        <f t="shared" ca="1" si="22"/>
        <v>1.0498000000000001</v>
      </c>
      <c r="AM100" s="5">
        <f t="shared" ca="1" si="22"/>
        <v>0.17680000000000001</v>
      </c>
      <c r="AN100" s="5">
        <f t="shared" ca="1" si="22"/>
        <v>6.3299999999999995E-2</v>
      </c>
      <c r="AO100" s="5">
        <f t="shared" ca="1" si="22"/>
        <v>2.7300000000000001E-2</v>
      </c>
      <c r="AP100" s="5">
        <f t="shared" ca="1" si="22"/>
        <v>1.9599999999999999E-2</v>
      </c>
      <c r="AQ100" s="5">
        <f t="shared" ca="1" si="22"/>
        <v>8.0999999999999996E-3</v>
      </c>
      <c r="AR100" s="5">
        <f t="shared" ca="1" si="22"/>
        <v>2.7000000000000001E-3</v>
      </c>
      <c r="AS100" s="5">
        <f t="shared" ca="1" si="22"/>
        <v>8.8999999999999996E-2</v>
      </c>
      <c r="AT100" s="5">
        <f t="shared" ca="1" si="22"/>
        <v>0.2369</v>
      </c>
      <c r="AU100" s="5">
        <f t="shared" ca="1" si="22"/>
        <v>1.4724999999999999</v>
      </c>
      <c r="AV100" s="5">
        <f t="shared" ca="1" si="22"/>
        <v>10.241900000000003</v>
      </c>
      <c r="AX100">
        <v>18</v>
      </c>
      <c r="AY100" t="s">
        <v>4</v>
      </c>
      <c r="AZ100" s="5">
        <f t="shared" ca="1" si="23"/>
        <v>3.5114999999999998</v>
      </c>
      <c r="BA100" s="5">
        <f t="shared" ca="1" si="23"/>
        <v>4.5119999999999996</v>
      </c>
      <c r="BB100" s="5">
        <f t="shared" ca="1" si="23"/>
        <v>2.0575999999999999</v>
      </c>
      <c r="BC100" s="5">
        <f t="shared" ca="1" si="23"/>
        <v>0.25900000000000001</v>
      </c>
      <c r="BD100" s="5">
        <f t="shared" ca="1" si="23"/>
        <v>7.6300000000000007E-2</v>
      </c>
      <c r="BE100" s="5">
        <f t="shared" ca="1" si="23"/>
        <v>3.73E-2</v>
      </c>
      <c r="BF100" s="5">
        <f t="shared" ca="1" si="23"/>
        <v>2.2599999999999999E-2</v>
      </c>
      <c r="BG100" s="5">
        <f t="shared" ca="1" si="23"/>
        <v>1.1299999999999999E-2</v>
      </c>
      <c r="BH100" s="5">
        <f t="shared" ca="1" si="23"/>
        <v>3.8999999999999998E-3</v>
      </c>
      <c r="BI100" s="5">
        <f t="shared" ca="1" si="23"/>
        <v>1.6999999999999999E-3</v>
      </c>
      <c r="BJ100" s="5">
        <f t="shared" ca="1" si="23"/>
        <v>0.2024</v>
      </c>
      <c r="BK100" s="5">
        <f t="shared" ca="1" si="23"/>
        <v>1.9180999999999999</v>
      </c>
      <c r="BL100" s="5">
        <f t="shared" ca="1" si="23"/>
        <v>12.613700000000001</v>
      </c>
    </row>
    <row r="101" spans="1:64" x14ac:dyDescent="0.25">
      <c r="A101">
        <v>4</v>
      </c>
      <c r="B101">
        <v>18</v>
      </c>
      <c r="C101" t="s">
        <v>5</v>
      </c>
      <c r="D101" s="5">
        <f t="shared" ca="1" si="20"/>
        <v>3.2376999999999998</v>
      </c>
      <c r="E101" s="5">
        <f t="shared" ca="1" si="20"/>
        <v>4.2721999999999998</v>
      </c>
      <c r="F101" s="5">
        <f t="shared" ca="1" si="20"/>
        <v>1.4790000000000001</v>
      </c>
      <c r="G101" s="5">
        <f t="shared" ca="1" si="20"/>
        <v>0.2021</v>
      </c>
      <c r="H101" s="5">
        <f t="shared" ca="1" si="20"/>
        <v>7.3099999999999998E-2</v>
      </c>
      <c r="I101" s="5">
        <f t="shared" ca="1" si="20"/>
        <v>3.4299999999999997E-2</v>
      </c>
      <c r="J101" s="5">
        <f t="shared" ca="1" si="20"/>
        <v>2.1000000000000001E-2</v>
      </c>
      <c r="K101" s="5">
        <f t="shared" ca="1" si="20"/>
        <v>1.26E-2</v>
      </c>
      <c r="L101" s="5">
        <f t="shared" ca="1" si="20"/>
        <v>4.1999999999999997E-3</v>
      </c>
      <c r="M101" s="5">
        <f t="shared" ca="1" si="20"/>
        <v>1.2999999999999999E-3</v>
      </c>
      <c r="N101" s="5">
        <f t="shared" ca="1" si="20"/>
        <v>0.2001</v>
      </c>
      <c r="O101" s="5">
        <f t="shared" ca="1" si="20"/>
        <v>2.1322000000000001</v>
      </c>
      <c r="P101" s="5">
        <f t="shared" ca="1" si="20"/>
        <v>11.669800000000006</v>
      </c>
      <c r="R101">
        <v>18</v>
      </c>
      <c r="S101" t="s">
        <v>5</v>
      </c>
      <c r="T101" s="5">
        <f t="shared" ca="1" si="21"/>
        <v>4.2950999999999997</v>
      </c>
      <c r="U101" s="5">
        <f t="shared" ca="1" si="21"/>
        <v>4.1536999999999997</v>
      </c>
      <c r="V101" s="5">
        <f t="shared" ca="1" si="21"/>
        <v>2.0872000000000002</v>
      </c>
      <c r="W101" s="5">
        <f t="shared" ca="1" si="21"/>
        <v>0.1951</v>
      </c>
      <c r="X101" s="5">
        <f t="shared" ca="1" si="21"/>
        <v>7.1800000000000003E-2</v>
      </c>
      <c r="Y101" s="5">
        <f t="shared" ca="1" si="21"/>
        <v>3.6499999999999998E-2</v>
      </c>
      <c r="Z101" s="5">
        <f t="shared" ca="1" si="21"/>
        <v>3.0300000000000001E-2</v>
      </c>
      <c r="AA101" s="5">
        <f t="shared" ca="1" si="21"/>
        <v>1.14E-2</v>
      </c>
      <c r="AB101" s="5">
        <f t="shared" ca="1" si="21"/>
        <v>4.4000000000000003E-3</v>
      </c>
      <c r="AC101" s="5">
        <f t="shared" ca="1" si="21"/>
        <v>7.7000000000000002E-3</v>
      </c>
      <c r="AD101" s="5">
        <f t="shared" ca="1" si="21"/>
        <v>0.22420000000000001</v>
      </c>
      <c r="AE101" s="5">
        <f t="shared" ca="1" si="21"/>
        <v>3.4003999999999999</v>
      </c>
      <c r="AF101" s="5">
        <f t="shared" ca="1" si="21"/>
        <v>14.517799999999998</v>
      </c>
      <c r="AH101">
        <v>18</v>
      </c>
      <c r="AI101" t="s">
        <v>5</v>
      </c>
      <c r="AJ101" s="5">
        <f t="shared" ca="1" si="22"/>
        <v>2.0478999999999998</v>
      </c>
      <c r="AK101" s="5">
        <f t="shared" ca="1" si="22"/>
        <v>5.5612000000000004</v>
      </c>
      <c r="AL101" s="5">
        <f t="shared" ca="1" si="22"/>
        <v>4.2699999999999996</v>
      </c>
      <c r="AM101" s="5">
        <f t="shared" ca="1" si="22"/>
        <v>0.39090000000000003</v>
      </c>
      <c r="AN101" s="5">
        <f t="shared" ca="1" si="22"/>
        <v>0.1089</v>
      </c>
      <c r="AO101" s="5">
        <f t="shared" ca="1" si="22"/>
        <v>4.2900000000000001E-2</v>
      </c>
      <c r="AP101" s="5">
        <f t="shared" ca="1" si="22"/>
        <v>3.4200000000000001E-2</v>
      </c>
      <c r="AQ101" s="5">
        <f t="shared" ca="1" si="22"/>
        <v>1.38E-2</v>
      </c>
      <c r="AR101" s="5">
        <f t="shared" ca="1" si="22"/>
        <v>5.7999999999999996E-3</v>
      </c>
      <c r="AS101" s="5">
        <f t="shared" ca="1" si="22"/>
        <v>1.95E-2</v>
      </c>
      <c r="AT101" s="5">
        <f t="shared" ca="1" si="22"/>
        <v>3.2000000000000001E-2</v>
      </c>
      <c r="AU101" s="5">
        <f t="shared" ca="1" si="22"/>
        <v>1.7151000000000001</v>
      </c>
      <c r="AV101" s="5">
        <f t="shared" ca="1" si="22"/>
        <v>14.2422</v>
      </c>
      <c r="AX101">
        <v>18</v>
      </c>
      <c r="AY101" t="s">
        <v>5</v>
      </c>
      <c r="AZ101" s="5">
        <f t="shared" ca="1" si="23"/>
        <v>2.4451000000000001</v>
      </c>
      <c r="BA101" s="5">
        <f t="shared" ca="1" si="23"/>
        <v>3.2511000000000001</v>
      </c>
      <c r="BB101" s="5">
        <f t="shared" ca="1" si="23"/>
        <v>0.80489999999999995</v>
      </c>
      <c r="BC101" s="5">
        <f t="shared" ca="1" si="23"/>
        <v>0.157</v>
      </c>
      <c r="BD101" s="5">
        <f t="shared" ca="1" si="23"/>
        <v>4.8399999999999999E-2</v>
      </c>
      <c r="BE101" s="5">
        <f t="shared" ca="1" si="23"/>
        <v>2.3900000000000001E-2</v>
      </c>
      <c r="BF101" s="5">
        <f t="shared" ca="1" si="23"/>
        <v>2.3099999999999999E-2</v>
      </c>
      <c r="BG101" s="5">
        <f t="shared" ca="1" si="23"/>
        <v>7.4000000000000003E-3</v>
      </c>
      <c r="BH101" s="5">
        <f t="shared" ca="1" si="23"/>
        <v>1.9E-3</v>
      </c>
      <c r="BI101" s="5">
        <f t="shared" ca="1" si="23"/>
        <v>4.0000000000000002E-4</v>
      </c>
      <c r="BJ101" s="5">
        <f t="shared" ca="1" si="23"/>
        <v>0.2243</v>
      </c>
      <c r="BK101" s="5">
        <f t="shared" ca="1" si="23"/>
        <v>1.1329</v>
      </c>
      <c r="BL101" s="5">
        <f t="shared" ca="1" si="23"/>
        <v>8.1204000000000001</v>
      </c>
    </row>
    <row r="102" spans="1:64" x14ac:dyDescent="0.25">
      <c r="A102">
        <v>5</v>
      </c>
      <c r="B102">
        <v>18</v>
      </c>
      <c r="C102" t="s">
        <v>6</v>
      </c>
      <c r="D102" s="5">
        <f t="shared" ca="1" si="20"/>
        <v>3.4965999999999999</v>
      </c>
      <c r="E102" s="5">
        <f t="shared" ca="1" si="20"/>
        <v>1.8258000000000001</v>
      </c>
      <c r="F102" s="5">
        <f t="shared" ca="1" si="20"/>
        <v>1.5571999999999999</v>
      </c>
      <c r="G102" s="5">
        <f t="shared" ca="1" si="20"/>
        <v>0.44950000000000001</v>
      </c>
      <c r="H102" s="5">
        <f t="shared" ca="1" si="20"/>
        <v>7.3300000000000004E-2</v>
      </c>
      <c r="I102" s="5">
        <f t="shared" ca="1" si="20"/>
        <v>3.4000000000000002E-2</v>
      </c>
      <c r="J102" s="5">
        <f t="shared" ca="1" si="20"/>
        <v>2.1999999999999999E-2</v>
      </c>
      <c r="K102" s="5">
        <f t="shared" ca="1" si="20"/>
        <v>1.14E-2</v>
      </c>
      <c r="L102" s="5">
        <f t="shared" ca="1" si="20"/>
        <v>3.5000000000000001E-3</v>
      </c>
      <c r="M102" s="5">
        <f t="shared" ca="1" si="20"/>
        <v>8.9999999999999998E-4</v>
      </c>
      <c r="N102" s="5">
        <f t="shared" ca="1" si="20"/>
        <v>8.6E-3</v>
      </c>
      <c r="O102" s="5">
        <f t="shared" ca="1" si="20"/>
        <v>1.0303</v>
      </c>
      <c r="P102" s="5">
        <f t="shared" ca="1" si="20"/>
        <v>8.5130999999999997</v>
      </c>
      <c r="R102">
        <v>18</v>
      </c>
      <c r="S102" t="s">
        <v>6</v>
      </c>
      <c r="T102" s="5">
        <f t="shared" ca="1" si="21"/>
        <v>3.7528000000000001</v>
      </c>
      <c r="U102" s="5">
        <f t="shared" ca="1" si="21"/>
        <v>5.6052</v>
      </c>
      <c r="V102" s="5">
        <f t="shared" ca="1" si="21"/>
        <v>1.3474999999999999</v>
      </c>
      <c r="W102" s="5">
        <f t="shared" ca="1" si="21"/>
        <v>0.33119999999999999</v>
      </c>
      <c r="X102" s="5">
        <f t="shared" ca="1" si="21"/>
        <v>9.1499999999999998E-2</v>
      </c>
      <c r="Y102" s="5">
        <f t="shared" ca="1" si="21"/>
        <v>4.36E-2</v>
      </c>
      <c r="Z102" s="5">
        <f t="shared" ca="1" si="21"/>
        <v>2.6100000000000002E-2</v>
      </c>
      <c r="AA102" s="5">
        <f t="shared" ca="1" si="21"/>
        <v>1.3100000000000001E-2</v>
      </c>
      <c r="AB102" s="5">
        <f t="shared" ca="1" si="21"/>
        <v>5.4999999999999997E-3</v>
      </c>
      <c r="AC102" s="5">
        <f t="shared" ca="1" si="21"/>
        <v>4.2299999999999997E-2</v>
      </c>
      <c r="AD102" s="5">
        <f t="shared" ca="1" si="21"/>
        <v>0.39340000000000003</v>
      </c>
      <c r="AE102" s="5">
        <f t="shared" ca="1" si="21"/>
        <v>2.4639000000000002</v>
      </c>
      <c r="AF102" s="5">
        <f t="shared" ca="1" si="21"/>
        <v>14.116099999999999</v>
      </c>
      <c r="AH102">
        <v>18</v>
      </c>
      <c r="AI102" t="s">
        <v>6</v>
      </c>
      <c r="AJ102" s="5">
        <f t="shared" ca="1" si="22"/>
        <v>4.4088000000000003</v>
      </c>
      <c r="AK102" s="5">
        <f t="shared" ca="1" si="22"/>
        <v>4.3521999999999998</v>
      </c>
      <c r="AL102" s="5">
        <f t="shared" ca="1" si="22"/>
        <v>4.6375000000000002</v>
      </c>
      <c r="AM102" s="5">
        <f t="shared" ca="1" si="22"/>
        <v>0.24249999999999999</v>
      </c>
      <c r="AN102" s="5">
        <f t="shared" ca="1" si="22"/>
        <v>0.10970000000000001</v>
      </c>
      <c r="AO102" s="5">
        <f t="shared" ca="1" si="22"/>
        <v>5.2499999999999998E-2</v>
      </c>
      <c r="AP102" s="5">
        <f t="shared" ca="1" si="22"/>
        <v>3.2800000000000003E-2</v>
      </c>
      <c r="AQ102" s="5">
        <f t="shared" ca="1" si="22"/>
        <v>1.67E-2</v>
      </c>
      <c r="AR102" s="5">
        <f t="shared" ca="1" si="22"/>
        <v>6.4000000000000003E-3</v>
      </c>
      <c r="AS102" s="5">
        <f t="shared" ca="1" si="22"/>
        <v>1.0500000000000001E-2</v>
      </c>
      <c r="AT102" s="5">
        <f t="shared" ca="1" si="22"/>
        <v>9.6799999999999997E-2</v>
      </c>
      <c r="AU102" s="5">
        <f t="shared" ca="1" si="22"/>
        <v>2.129</v>
      </c>
      <c r="AV102" s="5">
        <f t="shared" ca="1" si="22"/>
        <v>16.095399999999998</v>
      </c>
      <c r="AX102">
        <v>18</v>
      </c>
      <c r="AY102" t="s">
        <v>6</v>
      </c>
      <c r="AZ102" s="5">
        <f t="shared" ca="1" si="23"/>
        <v>2.5674999999999999</v>
      </c>
      <c r="BA102" s="5">
        <f t="shared" ca="1" si="23"/>
        <v>4.2091000000000003</v>
      </c>
      <c r="BB102" s="5">
        <f t="shared" ca="1" si="23"/>
        <v>1.6898</v>
      </c>
      <c r="BC102" s="5">
        <f t="shared" ca="1" si="23"/>
        <v>0.1996</v>
      </c>
      <c r="BD102" s="5">
        <f t="shared" ca="1" si="23"/>
        <v>6.4699999999999994E-2</v>
      </c>
      <c r="BE102" s="5">
        <f t="shared" ca="1" si="23"/>
        <v>3.2399999999999998E-2</v>
      </c>
      <c r="BF102" s="5">
        <f t="shared" ca="1" si="23"/>
        <v>0.02</v>
      </c>
      <c r="BG102" s="5">
        <f t="shared" ca="1" si="23"/>
        <v>0.01</v>
      </c>
      <c r="BH102" s="5">
        <f t="shared" ca="1" si="23"/>
        <v>3.3E-3</v>
      </c>
      <c r="BI102" s="5">
        <f t="shared" ca="1" si="23"/>
        <v>1.1999999999999999E-3</v>
      </c>
      <c r="BJ102" s="5">
        <f t="shared" ca="1" si="23"/>
        <v>1.12E-2</v>
      </c>
      <c r="BK102" s="5">
        <f t="shared" ca="1" si="23"/>
        <v>1.4306000000000001</v>
      </c>
      <c r="BL102" s="5">
        <f t="shared" ca="1" si="23"/>
        <v>10.239400000000002</v>
      </c>
    </row>
    <row r="103" spans="1:64" x14ac:dyDescent="0.25">
      <c r="A103">
        <v>1</v>
      </c>
      <c r="B103">
        <v>19</v>
      </c>
      <c r="C103" t="s">
        <v>2</v>
      </c>
      <c r="D103" s="5">
        <f t="shared" ca="1" si="20"/>
        <v>12.417899999999999</v>
      </c>
      <c r="E103" s="5">
        <f t="shared" ca="1" si="20"/>
        <v>13.3384</v>
      </c>
      <c r="F103" s="5">
        <f t="shared" ca="1" si="20"/>
        <v>14.442600000000001</v>
      </c>
      <c r="G103" s="5">
        <f t="shared" ca="1" si="20"/>
        <v>9.1911000000000005</v>
      </c>
      <c r="H103" s="5">
        <f t="shared" ca="1" si="20"/>
        <v>7.4622000000000002</v>
      </c>
      <c r="I103" s="5">
        <f t="shared" ca="1" si="20"/>
        <v>6.6520000000000001</v>
      </c>
      <c r="J103" s="5">
        <f t="shared" ca="1" si="20"/>
        <v>6.4419000000000004</v>
      </c>
      <c r="K103" s="5">
        <f t="shared" ca="1" si="20"/>
        <v>5.8754999999999997</v>
      </c>
      <c r="L103" s="5">
        <f t="shared" ca="1" si="20"/>
        <v>5.1296999999999997</v>
      </c>
      <c r="M103" s="5">
        <f t="shared" ca="1" si="20"/>
        <v>4.6658999999999997</v>
      </c>
      <c r="N103" s="5">
        <f t="shared" ca="1" si="20"/>
        <v>4.4809000000000001</v>
      </c>
      <c r="O103" s="5">
        <f t="shared" ca="1" si="20"/>
        <v>6.7892999999999999</v>
      </c>
      <c r="P103" s="5">
        <f t="shared" ca="1" si="20"/>
        <v>96.8874</v>
      </c>
      <c r="R103">
        <v>19</v>
      </c>
      <c r="S103" t="s">
        <v>2</v>
      </c>
      <c r="T103" s="5">
        <f t="shared" ca="1" si="21"/>
        <v>13.8088</v>
      </c>
      <c r="U103" s="5">
        <f t="shared" ca="1" si="21"/>
        <v>15.3124</v>
      </c>
      <c r="V103" s="5">
        <f t="shared" ca="1" si="21"/>
        <v>15.2858</v>
      </c>
      <c r="W103" s="5">
        <f t="shared" ca="1" si="21"/>
        <v>11.3561</v>
      </c>
      <c r="X103" s="5">
        <f t="shared" ca="1" si="21"/>
        <v>9.0795999999999992</v>
      </c>
      <c r="Y103" s="5">
        <f t="shared" ca="1" si="21"/>
        <v>7.8676000000000004</v>
      </c>
      <c r="Z103" s="5">
        <f t="shared" ca="1" si="21"/>
        <v>7.5054999999999996</v>
      </c>
      <c r="AA103" s="5">
        <f t="shared" ca="1" si="21"/>
        <v>6.7385000000000002</v>
      </c>
      <c r="AB103" s="5">
        <f t="shared" ca="1" si="21"/>
        <v>5.7408999999999999</v>
      </c>
      <c r="AC103" s="5">
        <f t="shared" ca="1" si="21"/>
        <v>5.0805999999999996</v>
      </c>
      <c r="AD103" s="5">
        <f t="shared" ca="1" si="21"/>
        <v>5.3842999999999996</v>
      </c>
      <c r="AE103" s="5">
        <f t="shared" ca="1" si="21"/>
        <v>11.6136</v>
      </c>
      <c r="AF103" s="5">
        <f t="shared" ca="1" si="21"/>
        <v>114.77370000000001</v>
      </c>
      <c r="AH103">
        <v>19</v>
      </c>
      <c r="AI103" t="s">
        <v>2</v>
      </c>
      <c r="AJ103" s="5">
        <f t="shared" ca="1" si="22"/>
        <v>19.678999999999998</v>
      </c>
      <c r="AK103" s="5">
        <f t="shared" ca="1" si="22"/>
        <v>17.746600000000001</v>
      </c>
      <c r="AL103" s="5">
        <f t="shared" ca="1" si="22"/>
        <v>18.993600000000001</v>
      </c>
      <c r="AM103" s="5">
        <f t="shared" ca="1" si="22"/>
        <v>12.1531</v>
      </c>
      <c r="AN103" s="5">
        <f t="shared" ca="1" si="22"/>
        <v>8.9793000000000003</v>
      </c>
      <c r="AO103" s="5">
        <f t="shared" ca="1" si="22"/>
        <v>7.2815000000000003</v>
      </c>
      <c r="AP103" s="5">
        <f t="shared" ca="1" si="22"/>
        <v>6.8944000000000001</v>
      </c>
      <c r="AQ103" s="5">
        <f t="shared" ca="1" si="22"/>
        <v>6.383</v>
      </c>
      <c r="AR103" s="5">
        <f t="shared" ca="1" si="22"/>
        <v>5.8310000000000004</v>
      </c>
      <c r="AS103" s="5">
        <f t="shared" ca="1" si="22"/>
        <v>5.6611000000000002</v>
      </c>
      <c r="AT103" s="5">
        <f t="shared" ca="1" si="22"/>
        <v>5.5125000000000002</v>
      </c>
      <c r="AU103" s="5">
        <f t="shared" ca="1" si="22"/>
        <v>7.9375999999999998</v>
      </c>
      <c r="AV103" s="5">
        <f t="shared" ca="1" si="22"/>
        <v>123.0527</v>
      </c>
      <c r="AX103">
        <v>19</v>
      </c>
      <c r="AY103" t="s">
        <v>2</v>
      </c>
      <c r="AZ103" s="5">
        <f t="shared" ca="1" si="23"/>
        <v>10.5251</v>
      </c>
      <c r="BA103" s="5">
        <f t="shared" ca="1" si="23"/>
        <v>10.121700000000001</v>
      </c>
      <c r="BB103" s="5">
        <f t="shared" ca="1" si="23"/>
        <v>13.415900000000001</v>
      </c>
      <c r="BC103" s="5">
        <f t="shared" ca="1" si="23"/>
        <v>7.1193</v>
      </c>
      <c r="BD103" s="5">
        <f t="shared" ca="1" si="23"/>
        <v>5.6295000000000002</v>
      </c>
      <c r="BE103" s="5">
        <f t="shared" ca="1" si="23"/>
        <v>4.7835000000000001</v>
      </c>
      <c r="BF103" s="5">
        <f t="shared" ca="1" si="23"/>
        <v>4.4554</v>
      </c>
      <c r="BG103" s="5">
        <f t="shared" ca="1" si="23"/>
        <v>3.9424000000000001</v>
      </c>
      <c r="BH103" s="5">
        <f t="shared" ca="1" si="23"/>
        <v>3.2768999999999999</v>
      </c>
      <c r="BI103" s="5">
        <f t="shared" ca="1" si="23"/>
        <v>2.7863000000000002</v>
      </c>
      <c r="BJ103" s="5">
        <f t="shared" ca="1" si="23"/>
        <v>2.4312</v>
      </c>
      <c r="BK103" s="5">
        <f t="shared" ca="1" si="23"/>
        <v>4.4607000000000001</v>
      </c>
      <c r="BL103" s="5">
        <f t="shared" ca="1" si="23"/>
        <v>72.947900000000004</v>
      </c>
    </row>
    <row r="104" spans="1:64" x14ac:dyDescent="0.25">
      <c r="A104">
        <v>2</v>
      </c>
      <c r="B104">
        <v>19</v>
      </c>
      <c r="C104" t="s">
        <v>3</v>
      </c>
      <c r="D104" s="5">
        <f t="shared" ca="1" si="20"/>
        <v>10.856999999999999</v>
      </c>
      <c r="E104" s="5">
        <f t="shared" ca="1" si="20"/>
        <v>13.7189</v>
      </c>
      <c r="F104" s="5">
        <f t="shared" ca="1" si="20"/>
        <v>14.7783</v>
      </c>
      <c r="G104" s="5">
        <f t="shared" ca="1" si="20"/>
        <v>9.9821000000000009</v>
      </c>
      <c r="H104" s="5">
        <f t="shared" ca="1" si="20"/>
        <v>8.3644999999999996</v>
      </c>
      <c r="I104" s="5">
        <f t="shared" ca="1" si="20"/>
        <v>7.4356999999999998</v>
      </c>
      <c r="J104" s="5">
        <f t="shared" ca="1" si="20"/>
        <v>7.0616000000000003</v>
      </c>
      <c r="K104" s="5">
        <f t="shared" ca="1" si="20"/>
        <v>6.2495000000000003</v>
      </c>
      <c r="L104" s="5">
        <f t="shared" ca="1" si="20"/>
        <v>5.3083</v>
      </c>
      <c r="M104" s="5">
        <f t="shared" ca="1" si="20"/>
        <v>4.8887999999999998</v>
      </c>
      <c r="N104" s="5">
        <f t="shared" ca="1" si="20"/>
        <v>4.2972999999999999</v>
      </c>
      <c r="O104" s="5">
        <f t="shared" ca="1" si="20"/>
        <v>7.1218000000000004</v>
      </c>
      <c r="P104" s="5">
        <f t="shared" ca="1" si="20"/>
        <v>100.06380000000001</v>
      </c>
      <c r="R104">
        <v>19</v>
      </c>
      <c r="S104" t="s">
        <v>3</v>
      </c>
      <c r="T104" s="5">
        <f t="shared" ca="1" si="21"/>
        <v>22.2529</v>
      </c>
      <c r="U104" s="5">
        <f t="shared" ca="1" si="21"/>
        <v>23.6845</v>
      </c>
      <c r="V104" s="5">
        <f t="shared" ca="1" si="21"/>
        <v>25.7059</v>
      </c>
      <c r="W104" s="5">
        <f t="shared" ca="1" si="21"/>
        <v>16.575800000000001</v>
      </c>
      <c r="X104" s="5">
        <f t="shared" ca="1" si="21"/>
        <v>11.766</v>
      </c>
      <c r="Y104" s="5">
        <f t="shared" ca="1" si="21"/>
        <v>9.3507999999999996</v>
      </c>
      <c r="Z104" s="5">
        <f t="shared" ca="1" si="21"/>
        <v>8.3567999999999998</v>
      </c>
      <c r="AA104" s="5">
        <f t="shared" ca="1" si="21"/>
        <v>7.3228999999999997</v>
      </c>
      <c r="AB104" s="5">
        <f t="shared" ca="1" si="21"/>
        <v>6.3136999999999999</v>
      </c>
      <c r="AC104" s="5">
        <f t="shared" ca="1" si="21"/>
        <v>5.9393000000000002</v>
      </c>
      <c r="AD104" s="5">
        <f t="shared" ca="1" si="21"/>
        <v>5.5991</v>
      </c>
      <c r="AE104" s="5">
        <f t="shared" ca="1" si="21"/>
        <v>9.4855999999999998</v>
      </c>
      <c r="AF104" s="5">
        <f t="shared" ca="1" si="21"/>
        <v>152.35330000000002</v>
      </c>
      <c r="AH104">
        <v>19</v>
      </c>
      <c r="AI104" t="s">
        <v>3</v>
      </c>
      <c r="AJ104" s="5">
        <f t="shared" ca="1" si="22"/>
        <v>16.758299999999998</v>
      </c>
      <c r="AK104" s="5">
        <f t="shared" ca="1" si="22"/>
        <v>22.6812</v>
      </c>
      <c r="AL104" s="5">
        <f t="shared" ca="1" si="22"/>
        <v>20.593900000000001</v>
      </c>
      <c r="AM104" s="5">
        <f t="shared" ca="1" si="22"/>
        <v>11.948399999999999</v>
      </c>
      <c r="AN104" s="5">
        <f t="shared" ca="1" si="22"/>
        <v>10.465</v>
      </c>
      <c r="AO104" s="5">
        <f t="shared" ca="1" si="22"/>
        <v>9.4030000000000005</v>
      </c>
      <c r="AP104" s="5">
        <f t="shared" ca="1" si="22"/>
        <v>8.7109000000000005</v>
      </c>
      <c r="AQ104" s="5">
        <f t="shared" ca="1" si="22"/>
        <v>7.3704999999999998</v>
      </c>
      <c r="AR104" s="5">
        <f t="shared" ca="1" si="22"/>
        <v>6.3826999999999998</v>
      </c>
      <c r="AS104" s="5">
        <f t="shared" ca="1" si="22"/>
        <v>6.3243</v>
      </c>
      <c r="AT104" s="5">
        <f t="shared" ca="1" si="22"/>
        <v>5.9177</v>
      </c>
      <c r="AU104" s="5">
        <f t="shared" ca="1" si="22"/>
        <v>8.6326999999999998</v>
      </c>
      <c r="AV104" s="5">
        <f t="shared" ca="1" si="22"/>
        <v>135.18859999999998</v>
      </c>
      <c r="AX104">
        <v>19</v>
      </c>
      <c r="AY104" t="s">
        <v>3</v>
      </c>
      <c r="AZ104" s="5">
        <f t="shared" ca="1" si="23"/>
        <v>15.8384</v>
      </c>
      <c r="BA104" s="5">
        <f t="shared" ca="1" si="23"/>
        <v>12.511900000000001</v>
      </c>
      <c r="BB104" s="5">
        <f t="shared" ca="1" si="23"/>
        <v>12.2418</v>
      </c>
      <c r="BC104" s="5">
        <f t="shared" ca="1" si="23"/>
        <v>8.6272000000000002</v>
      </c>
      <c r="BD104" s="5">
        <f t="shared" ca="1" si="23"/>
        <v>7.1254</v>
      </c>
      <c r="BE104" s="5">
        <f t="shared" ca="1" si="23"/>
        <v>6.2225000000000001</v>
      </c>
      <c r="BF104" s="5">
        <f t="shared" ca="1" si="23"/>
        <v>5.8489000000000004</v>
      </c>
      <c r="BG104" s="5">
        <f t="shared" ca="1" si="23"/>
        <v>5.2484000000000002</v>
      </c>
      <c r="BH104" s="5">
        <f t="shared" ca="1" si="23"/>
        <v>4.45</v>
      </c>
      <c r="BI104" s="5">
        <f t="shared" ca="1" si="23"/>
        <v>3.8233000000000001</v>
      </c>
      <c r="BJ104" s="5">
        <f t="shared" ca="1" si="23"/>
        <v>3.2894000000000001</v>
      </c>
      <c r="BK104" s="5">
        <f t="shared" ca="1" si="23"/>
        <v>7.0209999999999999</v>
      </c>
      <c r="BL104" s="5">
        <f t="shared" ca="1" si="23"/>
        <v>92.248200000000011</v>
      </c>
    </row>
    <row r="105" spans="1:64" x14ac:dyDescent="0.25">
      <c r="A105">
        <v>3</v>
      </c>
      <c r="B105">
        <v>19</v>
      </c>
      <c r="C105" t="s">
        <v>4</v>
      </c>
      <c r="D105" s="5">
        <f t="shared" ca="1" si="20"/>
        <v>11.9148</v>
      </c>
      <c r="E105" s="5">
        <f t="shared" ca="1" si="20"/>
        <v>13.7791</v>
      </c>
      <c r="F105" s="5">
        <f t="shared" ca="1" si="20"/>
        <v>13.1031</v>
      </c>
      <c r="G105" s="5">
        <f t="shared" ca="1" si="20"/>
        <v>11.4421</v>
      </c>
      <c r="H105" s="5">
        <f t="shared" ca="1" si="20"/>
        <v>9.1821999999999999</v>
      </c>
      <c r="I105" s="5">
        <f t="shared" ca="1" si="20"/>
        <v>7.9672999999999998</v>
      </c>
      <c r="J105" s="5">
        <f t="shared" ca="1" si="20"/>
        <v>7.5232000000000001</v>
      </c>
      <c r="K105" s="5">
        <f t="shared" ca="1" si="20"/>
        <v>6.6139000000000001</v>
      </c>
      <c r="L105" s="5">
        <f t="shared" ca="1" si="20"/>
        <v>5.4969000000000001</v>
      </c>
      <c r="M105" s="5">
        <f t="shared" ca="1" si="20"/>
        <v>5.2298</v>
      </c>
      <c r="N105" s="5">
        <f t="shared" ca="1" si="20"/>
        <v>5.2027000000000001</v>
      </c>
      <c r="O105" s="5">
        <f t="shared" ca="1" si="20"/>
        <v>7.5898000000000003</v>
      </c>
      <c r="P105" s="5">
        <f t="shared" ca="1" si="20"/>
        <v>105.04489999999998</v>
      </c>
      <c r="R105">
        <v>19</v>
      </c>
      <c r="S105" t="s">
        <v>4</v>
      </c>
      <c r="T105" s="5">
        <f t="shared" ca="1" si="21"/>
        <v>20.2394</v>
      </c>
      <c r="U105" s="5">
        <f t="shared" ca="1" si="21"/>
        <v>19.102699999999999</v>
      </c>
      <c r="V105" s="5">
        <f t="shared" ca="1" si="21"/>
        <v>17.3704</v>
      </c>
      <c r="W105" s="5">
        <f t="shared" ca="1" si="21"/>
        <v>10.9863</v>
      </c>
      <c r="X105" s="5">
        <f t="shared" ca="1" si="21"/>
        <v>8.9684000000000008</v>
      </c>
      <c r="Y105" s="5">
        <f t="shared" ca="1" si="21"/>
        <v>7.7294999999999998</v>
      </c>
      <c r="Z105" s="5">
        <f t="shared" ca="1" si="21"/>
        <v>7.5476000000000001</v>
      </c>
      <c r="AA105" s="5">
        <f t="shared" ca="1" si="21"/>
        <v>7.0683999999999996</v>
      </c>
      <c r="AB105" s="5">
        <f t="shared" ca="1" si="21"/>
        <v>6.3251999999999997</v>
      </c>
      <c r="AC105" s="5">
        <f t="shared" ca="1" si="21"/>
        <v>6.0114000000000001</v>
      </c>
      <c r="AD105" s="5">
        <f t="shared" ca="1" si="21"/>
        <v>5.8486000000000002</v>
      </c>
      <c r="AE105" s="5">
        <f t="shared" ca="1" si="21"/>
        <v>10.7242</v>
      </c>
      <c r="AF105" s="5">
        <f t="shared" ca="1" si="21"/>
        <v>127.9221</v>
      </c>
      <c r="AH105">
        <v>19</v>
      </c>
      <c r="AI105" t="s">
        <v>4</v>
      </c>
      <c r="AJ105" s="5">
        <f t="shared" ca="1" si="22"/>
        <v>14.42</v>
      </c>
      <c r="AK105" s="5">
        <f t="shared" ca="1" si="22"/>
        <v>19.770299999999999</v>
      </c>
      <c r="AL105" s="5">
        <f t="shared" ca="1" si="22"/>
        <v>13.8261</v>
      </c>
      <c r="AM105" s="5">
        <f t="shared" ca="1" si="22"/>
        <v>11.0198</v>
      </c>
      <c r="AN105" s="5">
        <f t="shared" ca="1" si="22"/>
        <v>8.8628999999999998</v>
      </c>
      <c r="AO105" s="5">
        <f t="shared" ca="1" si="22"/>
        <v>7.6245000000000003</v>
      </c>
      <c r="AP105" s="5">
        <f t="shared" ca="1" si="22"/>
        <v>7.3342999999999998</v>
      </c>
      <c r="AQ105" s="5">
        <f t="shared" ca="1" si="22"/>
        <v>6.6792999999999996</v>
      </c>
      <c r="AR105" s="5">
        <f t="shared" ca="1" si="22"/>
        <v>6.0208000000000004</v>
      </c>
      <c r="AS105" s="5">
        <f t="shared" ca="1" si="22"/>
        <v>5.8148999999999997</v>
      </c>
      <c r="AT105" s="5">
        <f t="shared" ca="1" si="22"/>
        <v>5.6376999999999997</v>
      </c>
      <c r="AU105" s="5">
        <f t="shared" ca="1" si="22"/>
        <v>7.0758999999999999</v>
      </c>
      <c r="AV105" s="5">
        <f t="shared" ca="1" si="22"/>
        <v>114.08649999999999</v>
      </c>
      <c r="AX105">
        <v>19</v>
      </c>
      <c r="AY105" t="s">
        <v>4</v>
      </c>
      <c r="AZ105" s="5">
        <f t="shared" ca="1" si="23"/>
        <v>12.431699999999999</v>
      </c>
      <c r="BA105" s="5">
        <f t="shared" ca="1" si="23"/>
        <v>16.0349</v>
      </c>
      <c r="BB105" s="5">
        <f t="shared" ca="1" si="23"/>
        <v>17.1511</v>
      </c>
      <c r="BC105" s="5">
        <f t="shared" ca="1" si="23"/>
        <v>10.0924</v>
      </c>
      <c r="BD105" s="5">
        <f t="shared" ca="1" si="23"/>
        <v>7.5587999999999997</v>
      </c>
      <c r="BE105" s="5">
        <f t="shared" ca="1" si="23"/>
        <v>6.0991</v>
      </c>
      <c r="BF105" s="5">
        <f t="shared" ca="1" si="23"/>
        <v>5.7977999999999996</v>
      </c>
      <c r="BG105" s="5">
        <f t="shared" ca="1" si="23"/>
        <v>5.2507000000000001</v>
      </c>
      <c r="BH105" s="5">
        <f t="shared" ca="1" si="23"/>
        <v>4.4744999999999999</v>
      </c>
      <c r="BI105" s="5">
        <f t="shared" ca="1" si="23"/>
        <v>3.9215</v>
      </c>
      <c r="BJ105" s="5">
        <f t="shared" ca="1" si="23"/>
        <v>3.2290000000000001</v>
      </c>
      <c r="BK105" s="5">
        <f t="shared" ca="1" si="23"/>
        <v>6.5585000000000004</v>
      </c>
      <c r="BL105" s="5">
        <f t="shared" ca="1" si="23"/>
        <v>98.59999999999998</v>
      </c>
    </row>
    <row r="106" spans="1:64" x14ac:dyDescent="0.25">
      <c r="A106">
        <v>4</v>
      </c>
      <c r="B106">
        <v>19</v>
      </c>
      <c r="C106" t="s">
        <v>5</v>
      </c>
      <c r="D106" s="5">
        <f t="shared" ca="1" si="20"/>
        <v>13.528</v>
      </c>
      <c r="E106" s="5">
        <f t="shared" ca="1" si="20"/>
        <v>16.450399999999998</v>
      </c>
      <c r="F106" s="5">
        <f t="shared" ca="1" si="20"/>
        <v>12.2654</v>
      </c>
      <c r="G106" s="5">
        <f t="shared" ca="1" si="20"/>
        <v>9.5229999999999997</v>
      </c>
      <c r="H106" s="5">
        <f t="shared" ca="1" si="20"/>
        <v>8.5327999999999999</v>
      </c>
      <c r="I106" s="5">
        <f t="shared" ca="1" si="20"/>
        <v>7.6980000000000004</v>
      </c>
      <c r="J106" s="5">
        <f t="shared" ca="1" si="20"/>
        <v>7.351</v>
      </c>
      <c r="K106" s="5">
        <f t="shared" ca="1" si="20"/>
        <v>6.5674000000000001</v>
      </c>
      <c r="L106" s="5">
        <f t="shared" ca="1" si="20"/>
        <v>5.6612999999999998</v>
      </c>
      <c r="M106" s="5">
        <f t="shared" ca="1" si="20"/>
        <v>5.4142999999999999</v>
      </c>
      <c r="N106" s="5">
        <f t="shared" ca="1" si="20"/>
        <v>5.0506000000000002</v>
      </c>
      <c r="O106" s="5">
        <f t="shared" ca="1" si="20"/>
        <v>9.1700999999999997</v>
      </c>
      <c r="P106" s="5">
        <f t="shared" ca="1" si="20"/>
        <v>107.21230000000001</v>
      </c>
      <c r="R106">
        <v>19</v>
      </c>
      <c r="S106" t="s">
        <v>5</v>
      </c>
      <c r="T106" s="5">
        <f t="shared" ca="1" si="21"/>
        <v>19.814399999999999</v>
      </c>
      <c r="U106" s="5">
        <f t="shared" ca="1" si="21"/>
        <v>21.1158</v>
      </c>
      <c r="V106" s="5">
        <f t="shared" ca="1" si="21"/>
        <v>20.738199999999999</v>
      </c>
      <c r="W106" s="5">
        <f t="shared" ca="1" si="21"/>
        <v>13.6601</v>
      </c>
      <c r="X106" s="5">
        <f t="shared" ca="1" si="21"/>
        <v>11.2669</v>
      </c>
      <c r="Y106" s="5">
        <f t="shared" ca="1" si="21"/>
        <v>9.6050000000000004</v>
      </c>
      <c r="Z106" s="5">
        <f t="shared" ca="1" si="21"/>
        <v>8.7753999999999994</v>
      </c>
      <c r="AA106" s="5">
        <f t="shared" ca="1" si="21"/>
        <v>7.3665000000000003</v>
      </c>
      <c r="AB106" s="5">
        <f t="shared" ca="1" si="21"/>
        <v>6.3784000000000001</v>
      </c>
      <c r="AC106" s="5">
        <f t="shared" ca="1" si="21"/>
        <v>6.2843999999999998</v>
      </c>
      <c r="AD106" s="5">
        <f t="shared" ca="1" si="21"/>
        <v>6.2633999999999999</v>
      </c>
      <c r="AE106" s="5">
        <f t="shared" ca="1" si="21"/>
        <v>12.5252</v>
      </c>
      <c r="AF106" s="5">
        <f t="shared" ca="1" si="21"/>
        <v>143.7937</v>
      </c>
      <c r="AH106">
        <v>19</v>
      </c>
      <c r="AI106" t="s">
        <v>5</v>
      </c>
      <c r="AJ106" s="5">
        <f t="shared" ca="1" si="22"/>
        <v>11.1366</v>
      </c>
      <c r="AK106" s="5">
        <f t="shared" ca="1" si="22"/>
        <v>23.581099999999999</v>
      </c>
      <c r="AL106" s="5">
        <f t="shared" ca="1" si="22"/>
        <v>24.660399999999999</v>
      </c>
      <c r="AM106" s="5">
        <f t="shared" ca="1" si="22"/>
        <v>10.7089</v>
      </c>
      <c r="AN106" s="5">
        <f t="shared" ca="1" si="22"/>
        <v>7.7923999999999998</v>
      </c>
      <c r="AO106" s="5">
        <f t="shared" ca="1" si="22"/>
        <v>6.5167999999999999</v>
      </c>
      <c r="AP106" s="5">
        <f t="shared" ca="1" si="22"/>
        <v>6.4047000000000001</v>
      </c>
      <c r="AQ106" s="5">
        <f t="shared" ca="1" si="22"/>
        <v>5.9786999999999999</v>
      </c>
      <c r="AR106" s="5">
        <f t="shared" ca="1" si="22"/>
        <v>5.3320999999999996</v>
      </c>
      <c r="AS106" s="5">
        <f t="shared" ca="1" si="22"/>
        <v>4.9414999999999996</v>
      </c>
      <c r="AT106" s="5">
        <f t="shared" ca="1" si="22"/>
        <v>4.2215999999999996</v>
      </c>
      <c r="AU106" s="5">
        <f t="shared" ca="1" si="22"/>
        <v>7.0731000000000002</v>
      </c>
      <c r="AV106" s="5">
        <f t="shared" ca="1" si="22"/>
        <v>118.34790000000001</v>
      </c>
      <c r="AX106">
        <v>19</v>
      </c>
      <c r="AY106" t="s">
        <v>5</v>
      </c>
      <c r="AZ106" s="5">
        <f t="shared" ca="1" si="23"/>
        <v>10.0845</v>
      </c>
      <c r="BA106" s="5">
        <f t="shared" ca="1" si="23"/>
        <v>14.353199999999999</v>
      </c>
      <c r="BB106" s="5">
        <f t="shared" ca="1" si="23"/>
        <v>12.2948</v>
      </c>
      <c r="BC106" s="5">
        <f t="shared" ca="1" si="23"/>
        <v>8.7146000000000008</v>
      </c>
      <c r="BD106" s="5">
        <f t="shared" ca="1" si="23"/>
        <v>7.0438000000000001</v>
      </c>
      <c r="BE106" s="5">
        <f t="shared" ca="1" si="23"/>
        <v>5.9332000000000003</v>
      </c>
      <c r="BF106" s="5">
        <f t="shared" ca="1" si="23"/>
        <v>5.8091999999999997</v>
      </c>
      <c r="BG106" s="5">
        <f t="shared" ca="1" si="23"/>
        <v>5.4608999999999996</v>
      </c>
      <c r="BH106" s="5">
        <f t="shared" ca="1" si="23"/>
        <v>4.8094999999999999</v>
      </c>
      <c r="BI106" s="5">
        <f t="shared" ca="1" si="23"/>
        <v>4.2637999999999998</v>
      </c>
      <c r="BJ106" s="5">
        <f t="shared" ca="1" si="23"/>
        <v>3.7734999999999999</v>
      </c>
      <c r="BK106" s="5">
        <f t="shared" ca="1" si="23"/>
        <v>5.6257999999999999</v>
      </c>
      <c r="BL106" s="5">
        <f t="shared" ca="1" si="23"/>
        <v>88.166799999999995</v>
      </c>
    </row>
    <row r="107" spans="1:64" x14ac:dyDescent="0.25">
      <c r="A107">
        <v>5</v>
      </c>
      <c r="B107">
        <v>19</v>
      </c>
      <c r="C107" t="s">
        <v>6</v>
      </c>
      <c r="D107" s="5">
        <f t="shared" ca="1" si="20"/>
        <v>13.1967</v>
      </c>
      <c r="E107" s="5">
        <f t="shared" ca="1" si="20"/>
        <v>11.0999</v>
      </c>
      <c r="F107" s="5">
        <f t="shared" ca="1" si="20"/>
        <v>13.530799999999999</v>
      </c>
      <c r="G107" s="5">
        <f t="shared" ca="1" si="20"/>
        <v>9.3623999999999992</v>
      </c>
      <c r="H107" s="5">
        <f t="shared" ca="1" si="20"/>
        <v>7.6635</v>
      </c>
      <c r="I107" s="5">
        <f t="shared" ca="1" si="20"/>
        <v>7.1378000000000004</v>
      </c>
      <c r="J107" s="5">
        <f t="shared" ref="D107:P117" ca="1" si="24">INDIRECT($A$1&amp;"!"&amp;ADDRESS(ROW(),COLUMN()))</f>
        <v>7.2066999999999997</v>
      </c>
      <c r="K107" s="5">
        <f t="shared" ca="1" si="24"/>
        <v>6.7140000000000004</v>
      </c>
      <c r="L107" s="5">
        <f t="shared" ca="1" si="24"/>
        <v>5.7356999999999996</v>
      </c>
      <c r="M107" s="5">
        <f t="shared" ca="1" si="24"/>
        <v>5.0355999999999996</v>
      </c>
      <c r="N107" s="5">
        <f t="shared" ca="1" si="24"/>
        <v>4.1608999999999998</v>
      </c>
      <c r="O107" s="5">
        <f t="shared" ca="1" si="24"/>
        <v>5.6969000000000003</v>
      </c>
      <c r="P107" s="5">
        <f t="shared" ca="1" si="24"/>
        <v>96.540899999999993</v>
      </c>
      <c r="R107">
        <v>19</v>
      </c>
      <c r="S107" t="s">
        <v>6</v>
      </c>
      <c r="T107" s="5">
        <f t="shared" ca="1" si="21"/>
        <v>15.5624</v>
      </c>
      <c r="U107" s="5">
        <f t="shared" ca="1" si="21"/>
        <v>25.182200000000002</v>
      </c>
      <c r="V107" s="5">
        <f t="shared" ca="1" si="21"/>
        <v>18.236599999999999</v>
      </c>
      <c r="W107" s="5">
        <f t="shared" ca="1" si="21"/>
        <v>11.223000000000001</v>
      </c>
      <c r="X107" s="5">
        <f t="shared" ca="1" si="21"/>
        <v>9.1386000000000003</v>
      </c>
      <c r="Y107" s="5">
        <f t="shared" ca="1" si="21"/>
        <v>7.8281000000000001</v>
      </c>
      <c r="Z107" s="5">
        <f t="shared" ref="T107:AF117" ca="1" si="25">INDIRECT($A$1&amp;"!"&amp;ADDRESS(ROW(),COLUMN()))</f>
        <v>7.5307000000000004</v>
      </c>
      <c r="AA107" s="5">
        <f t="shared" ca="1" si="25"/>
        <v>6.9508000000000001</v>
      </c>
      <c r="AB107" s="5">
        <f t="shared" ca="1" si="25"/>
        <v>6.0674999999999999</v>
      </c>
      <c r="AC107" s="5">
        <f t="shared" ca="1" si="25"/>
        <v>5.6375000000000002</v>
      </c>
      <c r="AD107" s="5">
        <f t="shared" ca="1" si="25"/>
        <v>5.0701999999999998</v>
      </c>
      <c r="AE107" s="5">
        <f t="shared" ca="1" si="25"/>
        <v>10.681699999999999</v>
      </c>
      <c r="AF107" s="5">
        <f t="shared" ca="1" si="25"/>
        <v>129.10929999999999</v>
      </c>
      <c r="AH107">
        <v>19</v>
      </c>
      <c r="AI107" t="s">
        <v>6</v>
      </c>
      <c r="AJ107" s="5">
        <f t="shared" ca="1" si="22"/>
        <v>16.054200000000002</v>
      </c>
      <c r="AK107" s="5">
        <f t="shared" ca="1" si="22"/>
        <v>20.101299999999998</v>
      </c>
      <c r="AL107" s="5">
        <f t="shared" ca="1" si="22"/>
        <v>28.350999999999999</v>
      </c>
      <c r="AM107" s="5">
        <f t="shared" ca="1" si="22"/>
        <v>11.443099999999999</v>
      </c>
      <c r="AN107" s="5">
        <f t="shared" ca="1" si="22"/>
        <v>8.3152000000000008</v>
      </c>
      <c r="AO107" s="5">
        <f t="shared" ca="1" si="22"/>
        <v>6.8022</v>
      </c>
      <c r="AP107" s="5">
        <f t="shared" ref="AJ107:AV117" ca="1" si="26">INDIRECT($A$1&amp;"!"&amp;ADDRESS(ROW(),COLUMN()))</f>
        <v>6.4619</v>
      </c>
      <c r="AQ107" s="5">
        <f t="shared" ca="1" si="26"/>
        <v>5.9070999999999998</v>
      </c>
      <c r="AR107" s="5">
        <f t="shared" ca="1" si="26"/>
        <v>5.1353999999999997</v>
      </c>
      <c r="AS107" s="5">
        <f t="shared" ca="1" si="26"/>
        <v>4.6547000000000001</v>
      </c>
      <c r="AT107" s="5">
        <f t="shared" ca="1" si="26"/>
        <v>3.9786999999999999</v>
      </c>
      <c r="AU107" s="5">
        <f t="shared" ca="1" si="26"/>
        <v>7.5805999999999996</v>
      </c>
      <c r="AV107" s="5">
        <f t="shared" ca="1" si="26"/>
        <v>124.78540000000002</v>
      </c>
      <c r="AX107">
        <v>19</v>
      </c>
      <c r="AY107" t="s">
        <v>6</v>
      </c>
      <c r="AZ107" s="5">
        <f t="shared" ca="1" si="23"/>
        <v>8.8513999999999999</v>
      </c>
      <c r="BA107" s="5">
        <f t="shared" ca="1" si="23"/>
        <v>13.6767</v>
      </c>
      <c r="BB107" s="5">
        <f t="shared" ca="1" si="23"/>
        <v>12.0001</v>
      </c>
      <c r="BC107" s="5">
        <f t="shared" ca="1" si="23"/>
        <v>7.6283000000000003</v>
      </c>
      <c r="BD107" s="5">
        <f t="shared" ca="1" si="23"/>
        <v>6.6158999999999999</v>
      </c>
      <c r="BE107" s="5">
        <f t="shared" ca="1" si="23"/>
        <v>5.8746999999999998</v>
      </c>
      <c r="BF107" s="5">
        <f t="shared" ref="AZ107:BL117" ca="1" si="27">INDIRECT($A$1&amp;"!"&amp;ADDRESS(ROW(),COLUMN()))</f>
        <v>5.5481999999999996</v>
      </c>
      <c r="BG107" s="5">
        <f t="shared" ca="1" si="27"/>
        <v>4.9325999999999999</v>
      </c>
      <c r="BH107" s="5">
        <f t="shared" ca="1" si="27"/>
        <v>4.1188000000000002</v>
      </c>
      <c r="BI107" s="5">
        <f t="shared" ca="1" si="27"/>
        <v>3.4971999999999999</v>
      </c>
      <c r="BJ107" s="5">
        <f t="shared" ca="1" si="27"/>
        <v>2.7747000000000002</v>
      </c>
      <c r="BK107" s="5">
        <f t="shared" ca="1" si="27"/>
        <v>4.5797999999999996</v>
      </c>
      <c r="BL107" s="5">
        <f t="shared" ca="1" si="27"/>
        <v>80.098400000000012</v>
      </c>
    </row>
    <row r="108" spans="1:64" x14ac:dyDescent="0.25">
      <c r="A108">
        <v>1</v>
      </c>
      <c r="B108">
        <v>20</v>
      </c>
      <c r="C108" t="s">
        <v>2</v>
      </c>
      <c r="D108" s="5">
        <f t="shared" ca="1" si="24"/>
        <v>1.7178</v>
      </c>
      <c r="E108" s="5">
        <f t="shared" ca="1" si="24"/>
        <v>2.0381</v>
      </c>
      <c r="F108" s="5">
        <f t="shared" ca="1" si="24"/>
        <v>2.3494999999999999</v>
      </c>
      <c r="G108" s="5">
        <f t="shared" ca="1" si="24"/>
        <v>0.87150000000000005</v>
      </c>
      <c r="H108" s="5">
        <f t="shared" ca="1" si="24"/>
        <v>0.50860000000000005</v>
      </c>
      <c r="I108" s="5">
        <f t="shared" ca="1" si="24"/>
        <v>0.31159999999999999</v>
      </c>
      <c r="J108" s="5">
        <f t="shared" ca="1" si="24"/>
        <v>0.19189999999999999</v>
      </c>
      <c r="K108" s="5">
        <f t="shared" ca="1" si="24"/>
        <v>0.16750000000000001</v>
      </c>
      <c r="L108" s="5">
        <f t="shared" ca="1" si="24"/>
        <v>0.12039999999999999</v>
      </c>
      <c r="M108" s="5">
        <f t="shared" ca="1" si="24"/>
        <v>6.0100000000000001E-2</v>
      </c>
      <c r="N108" s="5">
        <f t="shared" ca="1" si="24"/>
        <v>0.21890000000000001</v>
      </c>
      <c r="O108" s="5">
        <f t="shared" ca="1" si="24"/>
        <v>0.57420000000000004</v>
      </c>
      <c r="P108" s="5">
        <f t="shared" ca="1" si="24"/>
        <v>9.1301000000000005</v>
      </c>
      <c r="R108">
        <v>20</v>
      </c>
      <c r="S108" t="s">
        <v>2</v>
      </c>
      <c r="T108" s="5">
        <f t="shared" ca="1" si="25"/>
        <v>2.0428999999999999</v>
      </c>
      <c r="U108" s="5">
        <f t="shared" ca="1" si="25"/>
        <v>2.0901999999999998</v>
      </c>
      <c r="V108" s="5">
        <f t="shared" ca="1" si="25"/>
        <v>1.4368000000000001</v>
      </c>
      <c r="W108" s="5">
        <f t="shared" ca="1" si="25"/>
        <v>0.85519999999999996</v>
      </c>
      <c r="X108" s="5">
        <f t="shared" ca="1" si="25"/>
        <v>0.64639999999999997</v>
      </c>
      <c r="Y108" s="5">
        <f t="shared" ca="1" si="25"/>
        <v>0.43819999999999998</v>
      </c>
      <c r="Z108" s="5">
        <f t="shared" ca="1" si="25"/>
        <v>0.28960000000000002</v>
      </c>
      <c r="AA108" s="5">
        <f t="shared" ca="1" si="25"/>
        <v>0.154</v>
      </c>
      <c r="AB108" s="5">
        <f t="shared" ca="1" si="25"/>
        <v>6.8099999999999994E-2</v>
      </c>
      <c r="AC108" s="5">
        <f t="shared" ca="1" si="25"/>
        <v>2.9700000000000001E-2</v>
      </c>
      <c r="AD108" s="5">
        <f t="shared" ca="1" si="25"/>
        <v>0.28149999999999997</v>
      </c>
      <c r="AE108" s="5">
        <f t="shared" ca="1" si="25"/>
        <v>1.5051000000000001</v>
      </c>
      <c r="AF108" s="5">
        <f t="shared" ca="1" si="25"/>
        <v>9.8376999999999999</v>
      </c>
      <c r="AH108">
        <v>20</v>
      </c>
      <c r="AI108" t="s">
        <v>2</v>
      </c>
      <c r="AJ108" s="5">
        <f t="shared" ca="1" si="26"/>
        <v>3.2086000000000001</v>
      </c>
      <c r="AK108" s="5">
        <f t="shared" ca="1" si="26"/>
        <v>2.0394000000000001</v>
      </c>
      <c r="AL108" s="5">
        <f t="shared" ca="1" si="26"/>
        <v>2.7014</v>
      </c>
      <c r="AM108" s="5">
        <f t="shared" ca="1" si="26"/>
        <v>1.2862</v>
      </c>
      <c r="AN108" s="5">
        <f t="shared" ca="1" si="26"/>
        <v>0.84570000000000001</v>
      </c>
      <c r="AO108" s="5">
        <f t="shared" ca="1" si="26"/>
        <v>0.55320000000000003</v>
      </c>
      <c r="AP108" s="5">
        <f t="shared" ca="1" si="26"/>
        <v>0.3478</v>
      </c>
      <c r="AQ108" s="5">
        <f t="shared" ca="1" si="26"/>
        <v>0.17560000000000001</v>
      </c>
      <c r="AR108" s="5">
        <f t="shared" ca="1" si="26"/>
        <v>5.6599999999999998E-2</v>
      </c>
      <c r="AS108" s="5">
        <f t="shared" ca="1" si="26"/>
        <v>1.18E-2</v>
      </c>
      <c r="AT108" s="5">
        <f t="shared" ca="1" si="26"/>
        <v>0.3049</v>
      </c>
      <c r="AU108" s="5">
        <f t="shared" ca="1" si="26"/>
        <v>0.80969999999999998</v>
      </c>
      <c r="AV108" s="5">
        <f t="shared" ca="1" si="26"/>
        <v>12.3409</v>
      </c>
      <c r="AX108">
        <v>20</v>
      </c>
      <c r="AY108" t="s">
        <v>2</v>
      </c>
      <c r="AZ108" s="5">
        <f t="shared" ca="1" si="27"/>
        <v>1.6091</v>
      </c>
      <c r="BA108" s="5">
        <f t="shared" ca="1" si="27"/>
        <v>1.8354999999999999</v>
      </c>
      <c r="BB108" s="5">
        <f t="shared" ca="1" si="27"/>
        <v>1.6187</v>
      </c>
      <c r="BC108" s="5">
        <f t="shared" ca="1" si="27"/>
        <v>0.70789999999999997</v>
      </c>
      <c r="BD108" s="5">
        <f t="shared" ca="1" si="27"/>
        <v>0.4017</v>
      </c>
      <c r="BE108" s="5">
        <f t="shared" ca="1" si="27"/>
        <v>0.24709999999999999</v>
      </c>
      <c r="BF108" s="5">
        <f t="shared" ca="1" si="27"/>
        <v>0.13789999999999999</v>
      </c>
      <c r="BG108" s="5">
        <f t="shared" ca="1" si="27"/>
        <v>8.1199999999999994E-2</v>
      </c>
      <c r="BH108" s="5">
        <f t="shared" ca="1" si="27"/>
        <v>4.8399999999999999E-2</v>
      </c>
      <c r="BI108" s="5">
        <f t="shared" ca="1" si="27"/>
        <v>2.2599999999999999E-2</v>
      </c>
      <c r="BJ108" s="5">
        <f t="shared" ca="1" si="27"/>
        <v>7.4099999999999999E-2</v>
      </c>
      <c r="BK108" s="5">
        <f t="shared" ca="1" si="27"/>
        <v>0.55249999999999999</v>
      </c>
      <c r="BL108" s="5">
        <f t="shared" ca="1" si="27"/>
        <v>7.3366999999999996</v>
      </c>
    </row>
    <row r="109" spans="1:64" x14ac:dyDescent="0.25">
      <c r="A109">
        <v>2</v>
      </c>
      <c r="B109">
        <v>20</v>
      </c>
      <c r="C109" t="s">
        <v>3</v>
      </c>
      <c r="D109" s="5">
        <f t="shared" ca="1" si="24"/>
        <v>1.1599999999999999</v>
      </c>
      <c r="E109" s="5">
        <f t="shared" ca="1" si="24"/>
        <v>1.5358000000000001</v>
      </c>
      <c r="F109" s="5">
        <f t="shared" ca="1" si="24"/>
        <v>1.4773000000000001</v>
      </c>
      <c r="G109" s="5">
        <f t="shared" ca="1" si="24"/>
        <v>0.53339999999999999</v>
      </c>
      <c r="H109" s="5">
        <f t="shared" ca="1" si="24"/>
        <v>0.22409999999999999</v>
      </c>
      <c r="I109" s="5">
        <f t="shared" ca="1" si="24"/>
        <v>0.1076</v>
      </c>
      <c r="J109" s="5">
        <f t="shared" ca="1" si="24"/>
        <v>5.5800000000000002E-2</v>
      </c>
      <c r="K109" s="5">
        <f t="shared" ca="1" si="24"/>
        <v>2.8400000000000002E-2</v>
      </c>
      <c r="L109" s="5">
        <f t="shared" ca="1" si="24"/>
        <v>3.8300000000000001E-2</v>
      </c>
      <c r="M109" s="5">
        <f t="shared" ca="1" si="24"/>
        <v>8.0999999999999996E-3</v>
      </c>
      <c r="N109" s="5">
        <f t="shared" ca="1" si="24"/>
        <v>3.5999999999999999E-3</v>
      </c>
      <c r="O109" s="5">
        <f t="shared" ca="1" si="24"/>
        <v>0.40439999999999998</v>
      </c>
      <c r="P109" s="5">
        <f t="shared" ca="1" si="24"/>
        <v>5.5767999999999995</v>
      </c>
      <c r="R109">
        <v>20</v>
      </c>
      <c r="S109" t="s">
        <v>3</v>
      </c>
      <c r="T109" s="5">
        <f t="shared" ca="1" si="25"/>
        <v>2.7280000000000002</v>
      </c>
      <c r="U109" s="5">
        <f t="shared" ca="1" si="25"/>
        <v>2.5125999999999999</v>
      </c>
      <c r="V109" s="5">
        <f t="shared" ca="1" si="25"/>
        <v>2.4308999999999998</v>
      </c>
      <c r="W109" s="5">
        <f t="shared" ca="1" si="25"/>
        <v>1.1284000000000001</v>
      </c>
      <c r="X109" s="5">
        <f t="shared" ca="1" si="25"/>
        <v>0.79</v>
      </c>
      <c r="Y109" s="5">
        <f t="shared" ca="1" si="25"/>
        <v>0.67689999999999995</v>
      </c>
      <c r="Z109" s="5">
        <f t="shared" ca="1" si="25"/>
        <v>0.3629</v>
      </c>
      <c r="AA109" s="5">
        <f t="shared" ca="1" si="25"/>
        <v>0.20219999999999999</v>
      </c>
      <c r="AB109" s="5">
        <f t="shared" ca="1" si="25"/>
        <v>0.30220000000000002</v>
      </c>
      <c r="AC109" s="5">
        <f t="shared" ca="1" si="25"/>
        <v>3.1699999999999999E-2</v>
      </c>
      <c r="AD109" s="5">
        <f t="shared" ca="1" si="25"/>
        <v>6.7199999999999996E-2</v>
      </c>
      <c r="AE109" s="5">
        <f t="shared" ca="1" si="25"/>
        <v>0.73740000000000006</v>
      </c>
      <c r="AF109" s="5">
        <f t="shared" ca="1" si="25"/>
        <v>11.970400000000001</v>
      </c>
      <c r="AH109">
        <v>20</v>
      </c>
      <c r="AI109" t="s">
        <v>3</v>
      </c>
      <c r="AJ109" s="5">
        <f t="shared" ca="1" si="26"/>
        <v>2.0823</v>
      </c>
      <c r="AK109" s="5">
        <f t="shared" ca="1" si="26"/>
        <v>3.5585</v>
      </c>
      <c r="AL109" s="5">
        <f t="shared" ca="1" si="26"/>
        <v>2.5436999999999999</v>
      </c>
      <c r="AM109" s="5">
        <f t="shared" ca="1" si="26"/>
        <v>1.0207999999999999</v>
      </c>
      <c r="AN109" s="5">
        <f t="shared" ca="1" si="26"/>
        <v>0.66200000000000003</v>
      </c>
      <c r="AO109" s="5">
        <f t="shared" ca="1" si="26"/>
        <v>0.49940000000000001</v>
      </c>
      <c r="AP109" s="5">
        <f t="shared" ca="1" si="26"/>
        <v>0.29630000000000001</v>
      </c>
      <c r="AQ109" s="5">
        <f t="shared" ca="1" si="26"/>
        <v>0.1477</v>
      </c>
      <c r="AR109" s="5">
        <f t="shared" ca="1" si="26"/>
        <v>5.4800000000000001E-2</v>
      </c>
      <c r="AS109" s="5">
        <f t="shared" ca="1" si="26"/>
        <v>1.06E-2</v>
      </c>
      <c r="AT109" s="5">
        <f t="shared" ca="1" si="26"/>
        <v>7.0400000000000004E-2</v>
      </c>
      <c r="AU109" s="5">
        <f t="shared" ca="1" si="26"/>
        <v>0.71950000000000003</v>
      </c>
      <c r="AV109" s="5">
        <f t="shared" ca="1" si="26"/>
        <v>11.666</v>
      </c>
      <c r="AX109">
        <v>20</v>
      </c>
      <c r="AY109" t="s">
        <v>3</v>
      </c>
      <c r="AZ109" s="5">
        <f t="shared" ca="1" si="27"/>
        <v>2.4045999999999998</v>
      </c>
      <c r="BA109" s="5">
        <f t="shared" ca="1" si="27"/>
        <v>1.5932999999999999</v>
      </c>
      <c r="BB109" s="5">
        <f t="shared" ca="1" si="27"/>
        <v>1.2607999999999999</v>
      </c>
      <c r="BC109" s="5">
        <f t="shared" ca="1" si="27"/>
        <v>0.61839999999999995</v>
      </c>
      <c r="BD109" s="5">
        <f t="shared" ca="1" si="27"/>
        <v>0.42359999999999998</v>
      </c>
      <c r="BE109" s="5">
        <f t="shared" ca="1" si="27"/>
        <v>0.26429999999999998</v>
      </c>
      <c r="BF109" s="5">
        <f t="shared" ca="1" si="27"/>
        <v>0.1593</v>
      </c>
      <c r="BG109" s="5">
        <f t="shared" ca="1" si="27"/>
        <v>9.6100000000000005E-2</v>
      </c>
      <c r="BH109" s="5">
        <f t="shared" ca="1" si="27"/>
        <v>5.7599999999999998E-2</v>
      </c>
      <c r="BI109" s="5">
        <f t="shared" ca="1" si="27"/>
        <v>4.3400000000000001E-2</v>
      </c>
      <c r="BJ109" s="5">
        <f t="shared" ca="1" si="27"/>
        <v>0.10630000000000001</v>
      </c>
      <c r="BK109" s="5">
        <f t="shared" ca="1" si="27"/>
        <v>0.54890000000000005</v>
      </c>
      <c r="BL109" s="5">
        <f t="shared" ca="1" si="27"/>
        <v>7.5765999999999991</v>
      </c>
    </row>
    <row r="110" spans="1:64" x14ac:dyDescent="0.25">
      <c r="A110">
        <v>3</v>
      </c>
      <c r="B110">
        <v>20</v>
      </c>
      <c r="C110" t="s">
        <v>4</v>
      </c>
      <c r="D110" s="5">
        <f t="shared" ca="1" si="24"/>
        <v>1.4005000000000001</v>
      </c>
      <c r="E110" s="5">
        <f t="shared" ca="1" si="24"/>
        <v>1.9048</v>
      </c>
      <c r="F110" s="5">
        <f t="shared" ca="1" si="24"/>
        <v>1.3343</v>
      </c>
      <c r="G110" s="5">
        <f t="shared" ca="1" si="24"/>
        <v>0.61040000000000005</v>
      </c>
      <c r="H110" s="5">
        <f t="shared" ca="1" si="24"/>
        <v>0.3175</v>
      </c>
      <c r="I110" s="5">
        <f t="shared" ca="1" si="24"/>
        <v>0.18060000000000001</v>
      </c>
      <c r="J110" s="5">
        <f t="shared" ca="1" si="24"/>
        <v>0.1042</v>
      </c>
      <c r="K110" s="5">
        <f t="shared" ca="1" si="24"/>
        <v>8.2699999999999996E-2</v>
      </c>
      <c r="L110" s="5">
        <f t="shared" ca="1" si="24"/>
        <v>9.6600000000000005E-2</v>
      </c>
      <c r="M110" s="5">
        <f t="shared" ca="1" si="24"/>
        <v>5.7000000000000002E-2</v>
      </c>
      <c r="N110" s="5">
        <f t="shared" ca="1" si="24"/>
        <v>7.0300000000000001E-2</v>
      </c>
      <c r="O110" s="5">
        <f t="shared" ca="1" si="24"/>
        <v>0.30559999999999998</v>
      </c>
      <c r="P110" s="5">
        <f t="shared" ca="1" si="24"/>
        <v>6.4644999999999992</v>
      </c>
      <c r="R110">
        <v>20</v>
      </c>
      <c r="S110" t="s">
        <v>4</v>
      </c>
      <c r="T110" s="5">
        <f t="shared" ca="1" si="25"/>
        <v>1.861</v>
      </c>
      <c r="U110" s="5">
        <f t="shared" ca="1" si="25"/>
        <v>1.7114</v>
      </c>
      <c r="V110" s="5">
        <f t="shared" ca="1" si="25"/>
        <v>1.4370000000000001</v>
      </c>
      <c r="W110" s="5">
        <f t="shared" ca="1" si="25"/>
        <v>0.66779999999999995</v>
      </c>
      <c r="X110" s="5">
        <f t="shared" ca="1" si="25"/>
        <v>0.52739999999999998</v>
      </c>
      <c r="Y110" s="5">
        <f t="shared" ca="1" si="25"/>
        <v>0.31569999999999998</v>
      </c>
      <c r="Z110" s="5">
        <f t="shared" ca="1" si="25"/>
        <v>0.2016</v>
      </c>
      <c r="AA110" s="5">
        <f t="shared" ca="1" si="25"/>
        <v>0.1007</v>
      </c>
      <c r="AB110" s="5">
        <f t="shared" ca="1" si="25"/>
        <v>3.5400000000000001E-2</v>
      </c>
      <c r="AC110" s="5">
        <f t="shared" ca="1" si="25"/>
        <v>7.0000000000000001E-3</v>
      </c>
      <c r="AD110" s="5">
        <f t="shared" ca="1" si="25"/>
        <v>0.20330000000000001</v>
      </c>
      <c r="AE110" s="5">
        <f t="shared" ca="1" si="25"/>
        <v>1.0002</v>
      </c>
      <c r="AF110" s="5">
        <f t="shared" ca="1" si="25"/>
        <v>8.0684999999999985</v>
      </c>
      <c r="AH110">
        <v>20</v>
      </c>
      <c r="AI110" t="s">
        <v>4</v>
      </c>
      <c r="AJ110" s="5">
        <f t="shared" ca="1" si="26"/>
        <v>1.6848000000000001</v>
      </c>
      <c r="AK110" s="5">
        <f t="shared" ca="1" si="26"/>
        <v>3.3717999999999999</v>
      </c>
      <c r="AL110" s="5">
        <f t="shared" ca="1" si="26"/>
        <v>1.6573</v>
      </c>
      <c r="AM110" s="5">
        <f t="shared" ca="1" si="26"/>
        <v>1.1311</v>
      </c>
      <c r="AN110" s="5">
        <f t="shared" ca="1" si="26"/>
        <v>0.88</v>
      </c>
      <c r="AO110" s="5">
        <f t="shared" ca="1" si="26"/>
        <v>0.58340000000000003</v>
      </c>
      <c r="AP110" s="5">
        <f t="shared" ca="1" si="26"/>
        <v>0.42770000000000002</v>
      </c>
      <c r="AQ110" s="5">
        <f t="shared" ca="1" si="26"/>
        <v>0.26629999999999998</v>
      </c>
      <c r="AR110" s="5">
        <f t="shared" ca="1" si="26"/>
        <v>0.12470000000000001</v>
      </c>
      <c r="AS110" s="5">
        <f t="shared" ca="1" si="26"/>
        <v>6.5000000000000002E-2</v>
      </c>
      <c r="AT110" s="5">
        <f t="shared" ca="1" si="26"/>
        <v>0.23150000000000001</v>
      </c>
      <c r="AU110" s="5">
        <f t="shared" ca="1" si="26"/>
        <v>0.34329999999999999</v>
      </c>
      <c r="AV110" s="5">
        <f t="shared" ca="1" si="26"/>
        <v>10.766899999999998</v>
      </c>
      <c r="AX110">
        <v>20</v>
      </c>
      <c r="AY110" t="s">
        <v>4</v>
      </c>
      <c r="AZ110" s="5">
        <f t="shared" ca="1" si="27"/>
        <v>1.4117999999999999</v>
      </c>
      <c r="BA110" s="5">
        <f t="shared" ca="1" si="27"/>
        <v>2.524</v>
      </c>
      <c r="BB110" s="5">
        <f t="shared" ca="1" si="27"/>
        <v>2.7642000000000002</v>
      </c>
      <c r="BC110" s="5">
        <f t="shared" ca="1" si="27"/>
        <v>1.0817000000000001</v>
      </c>
      <c r="BD110" s="5">
        <f t="shared" ca="1" si="27"/>
        <v>0.74890000000000001</v>
      </c>
      <c r="BE110" s="5">
        <f t="shared" ca="1" si="27"/>
        <v>0.49109999999999998</v>
      </c>
      <c r="BF110" s="5">
        <f t="shared" ca="1" si="27"/>
        <v>0.31830000000000003</v>
      </c>
      <c r="BG110" s="5">
        <f t="shared" ca="1" si="27"/>
        <v>0.18279999999999999</v>
      </c>
      <c r="BH110" s="5">
        <f t="shared" ca="1" si="27"/>
        <v>8.0799999999999997E-2</v>
      </c>
      <c r="BI110" s="5">
        <f t="shared" ca="1" si="27"/>
        <v>1.8599999999999998E-2</v>
      </c>
      <c r="BJ110" s="5">
        <f t="shared" ca="1" si="27"/>
        <v>6.7100000000000007E-2</v>
      </c>
      <c r="BK110" s="5">
        <f t="shared" ca="1" si="27"/>
        <v>0.5171</v>
      </c>
      <c r="BL110" s="5">
        <f t="shared" ca="1" si="27"/>
        <v>10.2064</v>
      </c>
    </row>
    <row r="111" spans="1:64" x14ac:dyDescent="0.25">
      <c r="A111">
        <v>4</v>
      </c>
      <c r="B111">
        <v>20</v>
      </c>
      <c r="C111" t="s">
        <v>5</v>
      </c>
      <c r="D111" s="5">
        <f t="shared" ca="1" si="24"/>
        <v>1.7681</v>
      </c>
      <c r="E111" s="5">
        <f t="shared" ca="1" si="24"/>
        <v>2.1640000000000001</v>
      </c>
      <c r="F111" s="5">
        <f t="shared" ca="1" si="24"/>
        <v>1.2749999999999999</v>
      </c>
      <c r="G111" s="5">
        <f t="shared" ca="1" si="24"/>
        <v>0.70269999999999999</v>
      </c>
      <c r="H111" s="5">
        <f t="shared" ca="1" si="24"/>
        <v>0.35880000000000001</v>
      </c>
      <c r="I111" s="5">
        <f t="shared" ca="1" si="24"/>
        <v>0.1971</v>
      </c>
      <c r="J111" s="5">
        <f t="shared" ca="1" si="24"/>
        <v>0.1085</v>
      </c>
      <c r="K111" s="5">
        <f t="shared" ca="1" si="24"/>
        <v>0.15190000000000001</v>
      </c>
      <c r="L111" s="5">
        <f t="shared" ca="1" si="24"/>
        <v>0.03</v>
      </c>
      <c r="M111" s="5">
        <f t="shared" ca="1" si="24"/>
        <v>5.57E-2</v>
      </c>
      <c r="N111" s="5">
        <f t="shared" ca="1" si="24"/>
        <v>0.12709999999999999</v>
      </c>
      <c r="O111" s="5">
        <f t="shared" ca="1" si="24"/>
        <v>0.78310000000000002</v>
      </c>
      <c r="P111" s="5">
        <f t="shared" ca="1" si="24"/>
        <v>7.7220000000000022</v>
      </c>
      <c r="R111">
        <v>20</v>
      </c>
      <c r="S111" t="s">
        <v>5</v>
      </c>
      <c r="T111" s="5">
        <f t="shared" ca="1" si="25"/>
        <v>2.3892000000000002</v>
      </c>
      <c r="U111" s="5">
        <f t="shared" ca="1" si="25"/>
        <v>2.1299000000000001</v>
      </c>
      <c r="V111" s="5">
        <f t="shared" ca="1" si="25"/>
        <v>1.5161</v>
      </c>
      <c r="W111" s="5">
        <f t="shared" ca="1" si="25"/>
        <v>0.64390000000000003</v>
      </c>
      <c r="X111" s="5">
        <f t="shared" ca="1" si="25"/>
        <v>0.52949999999999997</v>
      </c>
      <c r="Y111" s="5">
        <f t="shared" ca="1" si="25"/>
        <v>0.36620000000000003</v>
      </c>
      <c r="Z111" s="5">
        <f t="shared" ca="1" si="25"/>
        <v>0.23150000000000001</v>
      </c>
      <c r="AA111" s="5">
        <f t="shared" ca="1" si="25"/>
        <v>0.1242</v>
      </c>
      <c r="AB111" s="5">
        <f t="shared" ca="1" si="25"/>
        <v>5.8599999999999999E-2</v>
      </c>
      <c r="AC111" s="5">
        <f t="shared" ca="1" si="25"/>
        <v>9.7000000000000003E-3</v>
      </c>
      <c r="AD111" s="5">
        <f t="shared" ca="1" si="25"/>
        <v>0.25380000000000003</v>
      </c>
      <c r="AE111" s="5">
        <f t="shared" ca="1" si="25"/>
        <v>1.3754999999999999</v>
      </c>
      <c r="AF111" s="5">
        <f t="shared" ca="1" si="25"/>
        <v>9.6280999999999999</v>
      </c>
      <c r="AH111">
        <v>20</v>
      </c>
      <c r="AI111" t="s">
        <v>5</v>
      </c>
      <c r="AJ111" s="5">
        <f t="shared" ca="1" si="26"/>
        <v>1.4033</v>
      </c>
      <c r="AK111" s="5">
        <f t="shared" ca="1" si="26"/>
        <v>4.8682999999999996</v>
      </c>
      <c r="AL111" s="5">
        <f t="shared" ca="1" si="26"/>
        <v>5.0015999999999998</v>
      </c>
      <c r="AM111" s="5">
        <f t="shared" ca="1" si="26"/>
        <v>1.4007000000000001</v>
      </c>
      <c r="AN111" s="5">
        <f t="shared" ca="1" si="26"/>
        <v>1.0900000000000001</v>
      </c>
      <c r="AO111" s="5">
        <f t="shared" ca="1" si="26"/>
        <v>0.72170000000000001</v>
      </c>
      <c r="AP111" s="5">
        <f t="shared" ca="1" si="26"/>
        <v>0.5151</v>
      </c>
      <c r="AQ111" s="5">
        <f t="shared" ca="1" si="26"/>
        <v>0.29339999999999999</v>
      </c>
      <c r="AR111" s="5">
        <f t="shared" ca="1" si="26"/>
        <v>0.13980000000000001</v>
      </c>
      <c r="AS111" s="5">
        <f t="shared" ca="1" si="26"/>
        <v>6.2600000000000003E-2</v>
      </c>
      <c r="AT111" s="5">
        <f t="shared" ca="1" si="26"/>
        <v>3.7600000000000001E-2</v>
      </c>
      <c r="AU111" s="5">
        <f t="shared" ca="1" si="26"/>
        <v>0.53620000000000001</v>
      </c>
      <c r="AV111" s="5">
        <f t="shared" ca="1" si="26"/>
        <v>16.0703</v>
      </c>
      <c r="AX111">
        <v>20</v>
      </c>
      <c r="AY111" t="s">
        <v>5</v>
      </c>
      <c r="AZ111" s="5">
        <f t="shared" ca="1" si="27"/>
        <v>1.5526</v>
      </c>
      <c r="BA111" s="5">
        <f t="shared" ca="1" si="27"/>
        <v>2.7561</v>
      </c>
      <c r="BB111" s="5">
        <f t="shared" ca="1" si="27"/>
        <v>1.4883999999999999</v>
      </c>
      <c r="BC111" s="5">
        <f t="shared" ca="1" si="27"/>
        <v>0.98809999999999998</v>
      </c>
      <c r="BD111" s="5">
        <f t="shared" ca="1" si="27"/>
        <v>0.747</v>
      </c>
      <c r="BE111" s="5">
        <f t="shared" ca="1" si="27"/>
        <v>0.4955</v>
      </c>
      <c r="BF111" s="5">
        <f t="shared" ca="1" si="27"/>
        <v>0.32800000000000001</v>
      </c>
      <c r="BG111" s="5">
        <f t="shared" ca="1" si="27"/>
        <v>0.17929999999999999</v>
      </c>
      <c r="BH111" s="5">
        <f t="shared" ca="1" si="27"/>
        <v>0.1656</v>
      </c>
      <c r="BI111" s="5">
        <f t="shared" ca="1" si="27"/>
        <v>8.3500000000000005E-2</v>
      </c>
      <c r="BJ111" s="5">
        <f t="shared" ca="1" si="27"/>
        <v>7.0599999999999996E-2</v>
      </c>
      <c r="BK111" s="5">
        <f t="shared" ca="1" si="27"/>
        <v>0.55969999999999998</v>
      </c>
      <c r="BL111" s="5">
        <f t="shared" ca="1" si="27"/>
        <v>9.4144000000000005</v>
      </c>
    </row>
    <row r="112" spans="1:64" x14ac:dyDescent="0.25">
      <c r="A112">
        <v>5</v>
      </c>
      <c r="B112">
        <v>20</v>
      </c>
      <c r="C112" t="s">
        <v>6</v>
      </c>
      <c r="D112" s="5">
        <f t="shared" ca="1" si="24"/>
        <v>1.4941</v>
      </c>
      <c r="E112" s="5">
        <f t="shared" ca="1" si="24"/>
        <v>1.6263000000000001</v>
      </c>
      <c r="F112" s="5">
        <f t="shared" ca="1" si="24"/>
        <v>1.5081</v>
      </c>
      <c r="G112" s="5">
        <f t="shared" ca="1" si="24"/>
        <v>0.88990000000000002</v>
      </c>
      <c r="H112" s="5">
        <f t="shared" ca="1" si="24"/>
        <v>0.41610000000000003</v>
      </c>
      <c r="I112" s="5">
        <f t="shared" ca="1" si="24"/>
        <v>0.24</v>
      </c>
      <c r="J112" s="5">
        <f t="shared" ca="1" si="24"/>
        <v>0.13780000000000001</v>
      </c>
      <c r="K112" s="5">
        <f t="shared" ca="1" si="24"/>
        <v>8.0600000000000005E-2</v>
      </c>
      <c r="L112" s="5">
        <f t="shared" ca="1" si="24"/>
        <v>2.8299999999999999E-2</v>
      </c>
      <c r="M112" s="5">
        <f t="shared" ca="1" si="24"/>
        <v>2.7000000000000001E-3</v>
      </c>
      <c r="N112" s="5">
        <f t="shared" ca="1" si="24"/>
        <v>4.8999999999999998E-3</v>
      </c>
      <c r="O112" s="5">
        <f t="shared" ca="1" si="24"/>
        <v>0.40150000000000002</v>
      </c>
      <c r="P112" s="5">
        <f t="shared" ca="1" si="24"/>
        <v>6.8303000000000011</v>
      </c>
      <c r="R112">
        <v>20</v>
      </c>
      <c r="S112" t="s">
        <v>6</v>
      </c>
      <c r="T112" s="5">
        <f t="shared" ca="1" si="25"/>
        <v>1.5742</v>
      </c>
      <c r="U112" s="5">
        <f t="shared" ca="1" si="25"/>
        <v>3.1459999999999999</v>
      </c>
      <c r="V112" s="5">
        <f t="shared" ca="1" si="25"/>
        <v>2.1389</v>
      </c>
      <c r="W112" s="5">
        <f t="shared" ca="1" si="25"/>
        <v>1.0649</v>
      </c>
      <c r="X112" s="5">
        <f t="shared" ca="1" si="25"/>
        <v>0.73040000000000005</v>
      </c>
      <c r="Y112" s="5">
        <f t="shared" ca="1" si="25"/>
        <v>0.4597</v>
      </c>
      <c r="Z112" s="5">
        <f t="shared" ca="1" si="25"/>
        <v>0.27300000000000002</v>
      </c>
      <c r="AA112" s="5">
        <f t="shared" ca="1" si="25"/>
        <v>0.1414</v>
      </c>
      <c r="AB112" s="5">
        <f t="shared" ca="1" si="25"/>
        <v>8.0600000000000005E-2</v>
      </c>
      <c r="AC112" s="5">
        <f t="shared" ca="1" si="25"/>
        <v>2.1399999999999999E-2</v>
      </c>
      <c r="AD112" s="5">
        <f t="shared" ca="1" si="25"/>
        <v>9.2899999999999996E-2</v>
      </c>
      <c r="AE112" s="5">
        <f t="shared" ca="1" si="25"/>
        <v>0.94040000000000001</v>
      </c>
      <c r="AF112" s="5">
        <f t="shared" ca="1" si="25"/>
        <v>10.6638</v>
      </c>
      <c r="AH112">
        <v>20</v>
      </c>
      <c r="AI112" t="s">
        <v>6</v>
      </c>
      <c r="AJ112" s="5">
        <f t="shared" ca="1" si="26"/>
        <v>2.2985000000000002</v>
      </c>
      <c r="AK112" s="5">
        <f t="shared" ca="1" si="26"/>
        <v>3.0853000000000002</v>
      </c>
      <c r="AL112" s="5">
        <f t="shared" ca="1" si="26"/>
        <v>5.2563000000000004</v>
      </c>
      <c r="AM112" s="5">
        <f t="shared" ca="1" si="26"/>
        <v>1.8029999999999999</v>
      </c>
      <c r="AN112" s="5">
        <f t="shared" ca="1" si="26"/>
        <v>1.609</v>
      </c>
      <c r="AO112" s="5">
        <f t="shared" ca="1" si="26"/>
        <v>1.012</v>
      </c>
      <c r="AP112" s="5">
        <f t="shared" ca="1" si="26"/>
        <v>0.69430000000000003</v>
      </c>
      <c r="AQ112" s="5">
        <f t="shared" ca="1" si="26"/>
        <v>0.40060000000000001</v>
      </c>
      <c r="AR112" s="5">
        <f t="shared" ca="1" si="26"/>
        <v>0.17449999999999999</v>
      </c>
      <c r="AS112" s="5">
        <f t="shared" ca="1" si="26"/>
        <v>5.11E-2</v>
      </c>
      <c r="AT112" s="5">
        <f t="shared" ca="1" si="26"/>
        <v>0.13120000000000001</v>
      </c>
      <c r="AU112" s="5">
        <f t="shared" ca="1" si="26"/>
        <v>0.60160000000000002</v>
      </c>
      <c r="AV112" s="5">
        <f t="shared" ca="1" si="26"/>
        <v>17.117400000000004</v>
      </c>
      <c r="AX112">
        <v>20</v>
      </c>
      <c r="AY112" t="s">
        <v>6</v>
      </c>
      <c r="AZ112" s="5">
        <f t="shared" ca="1" si="27"/>
        <v>1.0564</v>
      </c>
      <c r="BA112" s="5">
        <f t="shared" ca="1" si="27"/>
        <v>2.0510999999999999</v>
      </c>
      <c r="BB112" s="5">
        <f t="shared" ca="1" si="27"/>
        <v>1.5729</v>
      </c>
      <c r="BC112" s="5">
        <f t="shared" ca="1" si="27"/>
        <v>0.67220000000000002</v>
      </c>
      <c r="BD112" s="5">
        <f t="shared" ca="1" si="27"/>
        <v>0.42680000000000001</v>
      </c>
      <c r="BE112" s="5">
        <f t="shared" ca="1" si="27"/>
        <v>0.2626</v>
      </c>
      <c r="BF112" s="5">
        <f t="shared" ca="1" si="27"/>
        <v>0.1542</v>
      </c>
      <c r="BG112" s="5">
        <f t="shared" ca="1" si="27"/>
        <v>7.3200000000000001E-2</v>
      </c>
      <c r="BH112" s="5">
        <f t="shared" ca="1" si="27"/>
        <v>2.47E-2</v>
      </c>
      <c r="BI112" s="5">
        <f t="shared" ca="1" si="27"/>
        <v>1.3100000000000001E-2</v>
      </c>
      <c r="BJ112" s="5">
        <f t="shared" ca="1" si="27"/>
        <v>6.83E-2</v>
      </c>
      <c r="BK112" s="5">
        <f t="shared" ca="1" si="27"/>
        <v>0.35749999999999998</v>
      </c>
      <c r="BL112" s="5">
        <f t="shared" ca="1" si="27"/>
        <v>6.7329999999999997</v>
      </c>
    </row>
    <row r="113" spans="1:64" x14ac:dyDescent="0.25">
      <c r="A113">
        <v>1</v>
      </c>
      <c r="B113">
        <v>21</v>
      </c>
      <c r="C113" t="s">
        <v>2</v>
      </c>
      <c r="D113" s="5">
        <f t="shared" ca="1" si="24"/>
        <v>13.619199999999999</v>
      </c>
      <c r="E113" s="5">
        <f t="shared" ca="1" si="24"/>
        <v>16.363600000000002</v>
      </c>
      <c r="F113" s="5">
        <f t="shared" ca="1" si="24"/>
        <v>18.6601</v>
      </c>
      <c r="G113" s="5">
        <f t="shared" ca="1" si="24"/>
        <v>10.8033</v>
      </c>
      <c r="H113" s="5">
        <f t="shared" ca="1" si="24"/>
        <v>8.1565999999999992</v>
      </c>
      <c r="I113" s="5">
        <f t="shared" ca="1" si="24"/>
        <v>7.0255999999999998</v>
      </c>
      <c r="J113" s="5">
        <f t="shared" ca="1" si="24"/>
        <v>6.7126000000000001</v>
      </c>
      <c r="K113" s="5">
        <f t="shared" ca="1" si="24"/>
        <v>6.0747</v>
      </c>
      <c r="L113" s="5">
        <f t="shared" ca="1" si="24"/>
        <v>5.2588999999999997</v>
      </c>
      <c r="M113" s="5">
        <f t="shared" ca="1" si="24"/>
        <v>4.7317</v>
      </c>
      <c r="N113" s="5">
        <f t="shared" ca="1" si="24"/>
        <v>4.4812000000000003</v>
      </c>
      <c r="O113" s="5">
        <f t="shared" ca="1" si="24"/>
        <v>6.4901999999999997</v>
      </c>
      <c r="P113" s="5">
        <f t="shared" ca="1" si="24"/>
        <v>108.37769999999999</v>
      </c>
      <c r="R113">
        <v>21</v>
      </c>
      <c r="S113" t="s">
        <v>2</v>
      </c>
      <c r="T113" s="5">
        <f t="shared" ca="1" si="25"/>
        <v>16.394500000000001</v>
      </c>
      <c r="U113" s="5">
        <f t="shared" ca="1" si="25"/>
        <v>18.180099999999999</v>
      </c>
      <c r="V113" s="5">
        <f t="shared" ca="1" si="25"/>
        <v>17.739100000000001</v>
      </c>
      <c r="W113" s="5">
        <f t="shared" ca="1" si="25"/>
        <v>12.936999999999999</v>
      </c>
      <c r="X113" s="5">
        <f t="shared" ca="1" si="25"/>
        <v>9.9669000000000008</v>
      </c>
      <c r="Y113" s="5">
        <f t="shared" ca="1" si="25"/>
        <v>8.4460999999999995</v>
      </c>
      <c r="Z113" s="5">
        <f t="shared" ca="1" si="25"/>
        <v>7.9291</v>
      </c>
      <c r="AA113" s="5">
        <f t="shared" ca="1" si="25"/>
        <v>6.9691999999999998</v>
      </c>
      <c r="AB113" s="5">
        <f t="shared" ca="1" si="25"/>
        <v>5.8503999999999996</v>
      </c>
      <c r="AC113" s="5">
        <f t="shared" ca="1" si="25"/>
        <v>5.1441999999999997</v>
      </c>
      <c r="AD113" s="5">
        <f t="shared" ca="1" si="25"/>
        <v>4.8723000000000001</v>
      </c>
      <c r="AE113" s="5">
        <f t="shared" ca="1" si="25"/>
        <v>13.3383</v>
      </c>
      <c r="AF113" s="5">
        <f t="shared" ca="1" si="25"/>
        <v>127.7672</v>
      </c>
      <c r="AH113">
        <v>21</v>
      </c>
      <c r="AI113" t="s">
        <v>2</v>
      </c>
      <c r="AJ113" s="5">
        <f t="shared" ca="1" si="26"/>
        <v>22.175899999999999</v>
      </c>
      <c r="AK113" s="5">
        <f t="shared" ca="1" si="26"/>
        <v>21.445599999999999</v>
      </c>
      <c r="AL113" s="5">
        <f t="shared" ca="1" si="26"/>
        <v>23.217700000000001</v>
      </c>
      <c r="AM113" s="5">
        <f t="shared" ca="1" si="26"/>
        <v>14.3415</v>
      </c>
      <c r="AN113" s="5">
        <f t="shared" ca="1" si="26"/>
        <v>10.266500000000001</v>
      </c>
      <c r="AO113" s="5">
        <f t="shared" ca="1" si="26"/>
        <v>7.9820000000000002</v>
      </c>
      <c r="AP113" s="5">
        <f t="shared" ca="1" si="26"/>
        <v>7.3291000000000004</v>
      </c>
      <c r="AQ113" s="5">
        <f t="shared" ca="1" si="26"/>
        <v>6.5808999999999997</v>
      </c>
      <c r="AR113" s="5">
        <f t="shared" ca="1" si="26"/>
        <v>5.8446999999999996</v>
      </c>
      <c r="AS113" s="5">
        <f t="shared" ca="1" si="26"/>
        <v>5.6177999999999999</v>
      </c>
      <c r="AT113" s="5">
        <f t="shared" ca="1" si="26"/>
        <v>5.4790000000000001</v>
      </c>
      <c r="AU113" s="5">
        <f t="shared" ca="1" si="26"/>
        <v>7.7641999999999998</v>
      </c>
      <c r="AV113" s="5">
        <f t="shared" ca="1" si="26"/>
        <v>138.04490000000001</v>
      </c>
      <c r="AX113">
        <v>21</v>
      </c>
      <c r="AY113" t="s">
        <v>2</v>
      </c>
      <c r="AZ113" s="5">
        <f t="shared" ca="1" si="27"/>
        <v>11.7033</v>
      </c>
      <c r="BA113" s="5">
        <f t="shared" ca="1" si="27"/>
        <v>12.6144</v>
      </c>
      <c r="BB113" s="5">
        <f t="shared" ca="1" si="27"/>
        <v>16.7898</v>
      </c>
      <c r="BC113" s="5">
        <f t="shared" ca="1" si="27"/>
        <v>8.4084000000000003</v>
      </c>
      <c r="BD113" s="5">
        <f t="shared" ca="1" si="27"/>
        <v>6.2332999999999998</v>
      </c>
      <c r="BE113" s="5">
        <f t="shared" ca="1" si="27"/>
        <v>5.1102999999999996</v>
      </c>
      <c r="BF113" s="5">
        <f t="shared" ca="1" si="27"/>
        <v>4.6657000000000002</v>
      </c>
      <c r="BG113" s="5">
        <f t="shared" ca="1" si="27"/>
        <v>4.0591999999999997</v>
      </c>
      <c r="BH113" s="5">
        <f t="shared" ca="1" si="27"/>
        <v>3.3622000000000001</v>
      </c>
      <c r="BI113" s="5">
        <f t="shared" ca="1" si="27"/>
        <v>2.8304999999999998</v>
      </c>
      <c r="BJ113" s="5">
        <f t="shared" ca="1" si="27"/>
        <v>2.2806999999999999</v>
      </c>
      <c r="BK113" s="5">
        <f t="shared" ca="1" si="27"/>
        <v>4.2840999999999996</v>
      </c>
      <c r="BL113" s="5">
        <f t="shared" ca="1" si="27"/>
        <v>82.341899999999995</v>
      </c>
    </row>
    <row r="114" spans="1:64" x14ac:dyDescent="0.25">
      <c r="A114">
        <v>2</v>
      </c>
      <c r="B114">
        <v>21</v>
      </c>
      <c r="C114" t="s">
        <v>3</v>
      </c>
      <c r="D114" s="5">
        <f t="shared" ca="1" si="24"/>
        <v>11.595700000000001</v>
      </c>
      <c r="E114" s="5">
        <f t="shared" ca="1" si="24"/>
        <v>16.355699999999999</v>
      </c>
      <c r="F114" s="5">
        <f t="shared" ca="1" si="24"/>
        <v>17.249600000000001</v>
      </c>
      <c r="G114" s="5">
        <f t="shared" ca="1" si="24"/>
        <v>11.255000000000001</v>
      </c>
      <c r="H114" s="5">
        <f t="shared" ca="1" si="24"/>
        <v>8.7660999999999998</v>
      </c>
      <c r="I114" s="5">
        <f t="shared" ca="1" si="24"/>
        <v>7.6086</v>
      </c>
      <c r="J114" s="5">
        <f t="shared" ca="1" si="24"/>
        <v>7.1976000000000004</v>
      </c>
      <c r="K114" s="5">
        <f t="shared" ca="1" si="24"/>
        <v>6.3493000000000004</v>
      </c>
      <c r="L114" s="5">
        <f t="shared" ca="1" si="24"/>
        <v>5.3665000000000003</v>
      </c>
      <c r="M114" s="5">
        <f t="shared" ca="1" si="24"/>
        <v>4.8566000000000003</v>
      </c>
      <c r="N114" s="5">
        <f t="shared" ca="1" si="24"/>
        <v>4.2405999999999997</v>
      </c>
      <c r="O114" s="5">
        <f t="shared" ca="1" si="24"/>
        <v>6.4870000000000001</v>
      </c>
      <c r="P114" s="5">
        <f t="shared" ca="1" si="24"/>
        <v>107.32829999999998</v>
      </c>
      <c r="R114">
        <v>21</v>
      </c>
      <c r="S114" t="s">
        <v>3</v>
      </c>
      <c r="T114" s="5">
        <f t="shared" ca="1" si="25"/>
        <v>24.3766</v>
      </c>
      <c r="U114" s="5">
        <f t="shared" ca="1" si="25"/>
        <v>28.227799999999998</v>
      </c>
      <c r="V114" s="5">
        <f t="shared" ca="1" si="25"/>
        <v>30.061299999999999</v>
      </c>
      <c r="W114" s="5">
        <f t="shared" ca="1" si="25"/>
        <v>19.194199999999999</v>
      </c>
      <c r="X114" s="5">
        <f t="shared" ca="1" si="25"/>
        <v>13.0556</v>
      </c>
      <c r="Y114" s="5">
        <f t="shared" ca="1" si="25"/>
        <v>10.3392</v>
      </c>
      <c r="Z114" s="5">
        <f t="shared" ca="1" si="25"/>
        <v>8.8999000000000006</v>
      </c>
      <c r="AA114" s="5">
        <f t="shared" ca="1" si="25"/>
        <v>7.6227</v>
      </c>
      <c r="AB114" s="5">
        <f t="shared" ca="1" si="25"/>
        <v>6.6516999999999999</v>
      </c>
      <c r="AC114" s="5">
        <f t="shared" ca="1" si="25"/>
        <v>5.9169999999999998</v>
      </c>
      <c r="AD114" s="5">
        <f t="shared" ca="1" si="25"/>
        <v>5.4652000000000003</v>
      </c>
      <c r="AE114" s="5">
        <f t="shared" ca="1" si="25"/>
        <v>8.9806000000000008</v>
      </c>
      <c r="AF114" s="5">
        <f t="shared" ca="1" si="25"/>
        <v>168.79180000000002</v>
      </c>
      <c r="AH114">
        <v>21</v>
      </c>
      <c r="AI114" t="s">
        <v>3</v>
      </c>
      <c r="AJ114" s="5">
        <f t="shared" ca="1" si="26"/>
        <v>19.2121</v>
      </c>
      <c r="AK114" s="5">
        <f t="shared" ca="1" si="26"/>
        <v>27.583200000000001</v>
      </c>
      <c r="AL114" s="5">
        <f t="shared" ca="1" si="26"/>
        <v>24.857299999999999</v>
      </c>
      <c r="AM114" s="5">
        <f t="shared" ca="1" si="26"/>
        <v>13.896100000000001</v>
      </c>
      <c r="AN114" s="5">
        <f t="shared" ca="1" si="26"/>
        <v>11.3117</v>
      </c>
      <c r="AO114" s="5">
        <f t="shared" ca="1" si="26"/>
        <v>10.0624</v>
      </c>
      <c r="AP114" s="5">
        <f t="shared" ca="1" si="26"/>
        <v>9.1801999999999992</v>
      </c>
      <c r="AQ114" s="5">
        <f t="shared" ca="1" si="26"/>
        <v>7.6791</v>
      </c>
      <c r="AR114" s="5">
        <f t="shared" ca="1" si="26"/>
        <v>6.4062999999999999</v>
      </c>
      <c r="AS114" s="5">
        <f t="shared" ca="1" si="26"/>
        <v>6.2507000000000001</v>
      </c>
      <c r="AT114" s="5">
        <f t="shared" ca="1" si="26"/>
        <v>5.7828999999999997</v>
      </c>
      <c r="AU114" s="5">
        <f t="shared" ca="1" si="26"/>
        <v>8.6801999999999992</v>
      </c>
      <c r="AV114" s="5">
        <f t="shared" ca="1" si="26"/>
        <v>150.90219999999999</v>
      </c>
      <c r="AX114">
        <v>21</v>
      </c>
      <c r="AY114" t="s">
        <v>3</v>
      </c>
      <c r="AZ114" s="5">
        <f t="shared" ca="1" si="27"/>
        <v>17.807300000000001</v>
      </c>
      <c r="BA114" s="5">
        <f t="shared" ca="1" si="27"/>
        <v>15.2033</v>
      </c>
      <c r="BB114" s="5">
        <f t="shared" ca="1" si="27"/>
        <v>14.177899999999999</v>
      </c>
      <c r="BC114" s="5">
        <f t="shared" ca="1" si="27"/>
        <v>10.0307</v>
      </c>
      <c r="BD114" s="5">
        <f t="shared" ca="1" si="27"/>
        <v>7.7316000000000003</v>
      </c>
      <c r="BE114" s="5">
        <f t="shared" ca="1" si="27"/>
        <v>6.5744999999999996</v>
      </c>
      <c r="BF114" s="5">
        <f t="shared" ca="1" si="27"/>
        <v>6.0953999999999997</v>
      </c>
      <c r="BG114" s="5">
        <f t="shared" ca="1" si="27"/>
        <v>5.3939000000000004</v>
      </c>
      <c r="BH114" s="5">
        <f t="shared" ca="1" si="27"/>
        <v>4.5502000000000002</v>
      </c>
      <c r="BI114" s="5">
        <f t="shared" ca="1" si="27"/>
        <v>3.8923999999999999</v>
      </c>
      <c r="BJ114" s="5">
        <f t="shared" ca="1" si="27"/>
        <v>3.1898</v>
      </c>
      <c r="BK114" s="5">
        <f t="shared" ca="1" si="27"/>
        <v>6.6607000000000003</v>
      </c>
      <c r="BL114" s="5">
        <f t="shared" ca="1" si="27"/>
        <v>101.30770000000001</v>
      </c>
    </row>
    <row r="115" spans="1:64" x14ac:dyDescent="0.25">
      <c r="A115">
        <v>3</v>
      </c>
      <c r="B115">
        <v>21</v>
      </c>
      <c r="C115" t="s">
        <v>4</v>
      </c>
      <c r="D115" s="5">
        <f t="shared" ca="1" si="24"/>
        <v>13.1228</v>
      </c>
      <c r="E115" s="5">
        <f t="shared" ca="1" si="24"/>
        <v>16.574000000000002</v>
      </c>
      <c r="F115" s="5">
        <f t="shared" ca="1" si="24"/>
        <v>14.982200000000001</v>
      </c>
      <c r="G115" s="5">
        <f t="shared" ca="1" si="24"/>
        <v>12.6099</v>
      </c>
      <c r="H115" s="5">
        <f t="shared" ca="1" si="24"/>
        <v>9.7001000000000008</v>
      </c>
      <c r="I115" s="5">
        <f t="shared" ca="1" si="24"/>
        <v>8.2394999999999996</v>
      </c>
      <c r="J115" s="5">
        <f t="shared" ca="1" si="24"/>
        <v>7.7127999999999997</v>
      </c>
      <c r="K115" s="5">
        <f t="shared" ca="1" si="24"/>
        <v>6.7896000000000001</v>
      </c>
      <c r="L115" s="5">
        <f t="shared" ca="1" si="24"/>
        <v>5.6234999999999999</v>
      </c>
      <c r="M115" s="5">
        <f t="shared" ca="1" si="24"/>
        <v>5.2172999999999998</v>
      </c>
      <c r="N115" s="5">
        <f t="shared" ca="1" si="24"/>
        <v>5.0023</v>
      </c>
      <c r="O115" s="5">
        <f t="shared" ca="1" si="24"/>
        <v>7.3334999999999999</v>
      </c>
      <c r="P115" s="5">
        <f t="shared" ca="1" si="24"/>
        <v>112.9075</v>
      </c>
      <c r="R115">
        <v>21</v>
      </c>
      <c r="S115" t="s">
        <v>4</v>
      </c>
      <c r="T115" s="5">
        <f t="shared" ca="1" si="25"/>
        <v>22.4419</v>
      </c>
      <c r="U115" s="5">
        <f t="shared" ca="1" si="25"/>
        <v>21.8323</v>
      </c>
      <c r="V115" s="5">
        <f t="shared" ca="1" si="25"/>
        <v>20.668199999999999</v>
      </c>
      <c r="W115" s="5">
        <f t="shared" ca="1" si="25"/>
        <v>12.2202</v>
      </c>
      <c r="X115" s="5">
        <f t="shared" ca="1" si="25"/>
        <v>9.7743000000000002</v>
      </c>
      <c r="Y115" s="5">
        <f t="shared" ca="1" si="25"/>
        <v>8.1222999999999992</v>
      </c>
      <c r="Z115" s="5">
        <f t="shared" ca="1" si="25"/>
        <v>7.8055000000000003</v>
      </c>
      <c r="AA115" s="5">
        <f t="shared" ca="1" si="25"/>
        <v>7.1806000000000001</v>
      </c>
      <c r="AB115" s="5">
        <f t="shared" ca="1" si="25"/>
        <v>6.3333000000000004</v>
      </c>
      <c r="AC115" s="5">
        <f t="shared" ca="1" si="25"/>
        <v>5.9821</v>
      </c>
      <c r="AD115" s="5">
        <f t="shared" ca="1" si="25"/>
        <v>5.8696000000000002</v>
      </c>
      <c r="AE115" s="5">
        <f t="shared" ca="1" si="25"/>
        <v>10.6944</v>
      </c>
      <c r="AF115" s="5">
        <f t="shared" ca="1" si="25"/>
        <v>138.92469999999997</v>
      </c>
      <c r="AH115">
        <v>21</v>
      </c>
      <c r="AI115" t="s">
        <v>4</v>
      </c>
      <c r="AJ115" s="5">
        <f t="shared" ca="1" si="26"/>
        <v>15.8942</v>
      </c>
      <c r="AK115" s="5">
        <f t="shared" ca="1" si="26"/>
        <v>24.233699999999999</v>
      </c>
      <c r="AL115" s="5">
        <f t="shared" ca="1" si="26"/>
        <v>16.417999999999999</v>
      </c>
      <c r="AM115" s="5">
        <f t="shared" ca="1" si="26"/>
        <v>12.674799999999999</v>
      </c>
      <c r="AN115" s="5">
        <f t="shared" ca="1" si="26"/>
        <v>10.0322</v>
      </c>
      <c r="AO115" s="5">
        <f t="shared" ca="1" si="26"/>
        <v>8.2750000000000004</v>
      </c>
      <c r="AP115" s="5">
        <f t="shared" ca="1" si="26"/>
        <v>7.8535000000000004</v>
      </c>
      <c r="AQ115" s="5">
        <f t="shared" ca="1" si="26"/>
        <v>6.9932999999999996</v>
      </c>
      <c r="AR115" s="5">
        <f t="shared" ca="1" si="26"/>
        <v>6.1261000000000001</v>
      </c>
      <c r="AS115" s="5">
        <f t="shared" ca="1" si="26"/>
        <v>5.7752999999999997</v>
      </c>
      <c r="AT115" s="5">
        <f t="shared" ca="1" si="26"/>
        <v>5.7584</v>
      </c>
      <c r="AU115" s="5">
        <f t="shared" ca="1" si="26"/>
        <v>7.2393999999999998</v>
      </c>
      <c r="AV115" s="5">
        <f t="shared" ca="1" si="26"/>
        <v>127.2739</v>
      </c>
      <c r="AX115">
        <v>21</v>
      </c>
      <c r="AY115" t="s">
        <v>4</v>
      </c>
      <c r="AZ115" s="5">
        <f t="shared" ca="1" si="27"/>
        <v>14.1531</v>
      </c>
      <c r="BA115" s="5">
        <f t="shared" ca="1" si="27"/>
        <v>19.05</v>
      </c>
      <c r="BB115" s="5">
        <f t="shared" ca="1" si="27"/>
        <v>22.879300000000001</v>
      </c>
      <c r="BC115" s="5">
        <f t="shared" ca="1" si="27"/>
        <v>11.973000000000001</v>
      </c>
      <c r="BD115" s="5">
        <f t="shared" ca="1" si="27"/>
        <v>8.6179000000000006</v>
      </c>
      <c r="BE115" s="5">
        <f t="shared" ca="1" si="27"/>
        <v>6.7203999999999997</v>
      </c>
      <c r="BF115" s="5">
        <f t="shared" ca="1" si="27"/>
        <v>6.1875999999999998</v>
      </c>
      <c r="BG115" s="5">
        <f t="shared" ca="1" si="27"/>
        <v>5.4851999999999999</v>
      </c>
      <c r="BH115" s="5">
        <f t="shared" ca="1" si="27"/>
        <v>4.585</v>
      </c>
      <c r="BI115" s="5">
        <f t="shared" ca="1" si="27"/>
        <v>3.9769999999999999</v>
      </c>
      <c r="BJ115" s="5">
        <f t="shared" ca="1" si="27"/>
        <v>3.1358000000000001</v>
      </c>
      <c r="BK115" s="5">
        <f t="shared" ca="1" si="27"/>
        <v>6.1989000000000001</v>
      </c>
      <c r="BL115" s="5">
        <f t="shared" ca="1" si="27"/>
        <v>112.96320000000001</v>
      </c>
    </row>
    <row r="116" spans="1:64" x14ac:dyDescent="0.25">
      <c r="A116">
        <v>4</v>
      </c>
      <c r="B116">
        <v>21</v>
      </c>
      <c r="C116" t="s">
        <v>5</v>
      </c>
      <c r="D116" s="5">
        <f t="shared" ca="1" si="24"/>
        <v>15.2773</v>
      </c>
      <c r="E116" s="5">
        <f t="shared" ca="1" si="24"/>
        <v>19.9756</v>
      </c>
      <c r="F116" s="5">
        <f t="shared" ca="1" si="24"/>
        <v>14.796799999999999</v>
      </c>
      <c r="G116" s="5">
        <f t="shared" ca="1" si="24"/>
        <v>10.7043</v>
      </c>
      <c r="H116" s="5">
        <f t="shared" ca="1" si="24"/>
        <v>9.0640999999999998</v>
      </c>
      <c r="I116" s="5">
        <f t="shared" ca="1" si="24"/>
        <v>7.9534000000000002</v>
      </c>
      <c r="J116" s="5">
        <f t="shared" ca="1" si="24"/>
        <v>7.5456000000000003</v>
      </c>
      <c r="K116" s="5">
        <f t="shared" ca="1" si="24"/>
        <v>6.7758000000000003</v>
      </c>
      <c r="L116" s="5">
        <f t="shared" ca="1" si="24"/>
        <v>5.6910999999999996</v>
      </c>
      <c r="M116" s="5">
        <f t="shared" ca="1" si="24"/>
        <v>5.3841999999999999</v>
      </c>
      <c r="N116" s="5">
        <f t="shared" ca="1" si="24"/>
        <v>5.0609000000000002</v>
      </c>
      <c r="O116" s="5">
        <f t="shared" ca="1" si="24"/>
        <v>8.7563999999999993</v>
      </c>
      <c r="P116" s="5">
        <f t="shared" ca="1" si="24"/>
        <v>116.98549999999999</v>
      </c>
      <c r="R116">
        <v>21</v>
      </c>
      <c r="S116" t="s">
        <v>5</v>
      </c>
      <c r="T116" s="5">
        <f t="shared" ca="1" si="25"/>
        <v>22.978300000000001</v>
      </c>
      <c r="U116" s="5">
        <f t="shared" ca="1" si="25"/>
        <v>25.244599999999998</v>
      </c>
      <c r="V116" s="5">
        <f t="shared" ca="1" si="25"/>
        <v>23.957699999999999</v>
      </c>
      <c r="W116" s="5">
        <f t="shared" ca="1" si="25"/>
        <v>14.914400000000001</v>
      </c>
      <c r="X116" s="5">
        <f t="shared" ca="1" si="25"/>
        <v>12.0457</v>
      </c>
      <c r="Y116" s="5">
        <f t="shared" ca="1" si="25"/>
        <v>10.119999999999999</v>
      </c>
      <c r="Z116" s="5">
        <f t="shared" ca="1" si="25"/>
        <v>9.2090999999999994</v>
      </c>
      <c r="AA116" s="5">
        <f t="shared" ca="1" si="25"/>
        <v>7.6269</v>
      </c>
      <c r="AB116" s="5">
        <f t="shared" ca="1" si="25"/>
        <v>6.4116999999999997</v>
      </c>
      <c r="AC116" s="5">
        <f t="shared" ca="1" si="25"/>
        <v>6.1928999999999998</v>
      </c>
      <c r="AD116" s="5">
        <f t="shared" ca="1" si="25"/>
        <v>6.0861000000000001</v>
      </c>
      <c r="AE116" s="5">
        <f t="shared" ca="1" si="25"/>
        <v>12.7239</v>
      </c>
      <c r="AF116" s="5">
        <f t="shared" ca="1" si="25"/>
        <v>157.51130000000001</v>
      </c>
      <c r="AH116">
        <v>21</v>
      </c>
      <c r="AI116" t="s">
        <v>5</v>
      </c>
      <c r="AJ116" s="5">
        <f t="shared" ca="1" si="26"/>
        <v>12.1463</v>
      </c>
      <c r="AK116" s="5">
        <f t="shared" ca="1" si="26"/>
        <v>28.9222</v>
      </c>
      <c r="AL116" s="5">
        <f t="shared" ca="1" si="26"/>
        <v>31.880400000000002</v>
      </c>
      <c r="AM116" s="5">
        <f t="shared" ca="1" si="26"/>
        <v>13.231299999999999</v>
      </c>
      <c r="AN116" s="5">
        <f t="shared" ca="1" si="26"/>
        <v>9.2584</v>
      </c>
      <c r="AO116" s="5">
        <f t="shared" ca="1" si="26"/>
        <v>7.3520000000000003</v>
      </c>
      <c r="AP116" s="5">
        <f t="shared" ca="1" si="26"/>
        <v>6.9873000000000003</v>
      </c>
      <c r="AQ116" s="5">
        <f t="shared" ca="1" si="26"/>
        <v>6.32</v>
      </c>
      <c r="AR116" s="5">
        <f t="shared" ca="1" si="26"/>
        <v>5.4820000000000002</v>
      </c>
      <c r="AS116" s="5">
        <f t="shared" ca="1" si="26"/>
        <v>4.9901</v>
      </c>
      <c r="AT116" s="5">
        <f t="shared" ca="1" si="26"/>
        <v>4.2554999999999996</v>
      </c>
      <c r="AU116" s="5">
        <f t="shared" ca="1" si="26"/>
        <v>6.8464</v>
      </c>
      <c r="AV116" s="5">
        <f t="shared" ca="1" si="26"/>
        <v>137.67189999999999</v>
      </c>
      <c r="AX116">
        <v>21</v>
      </c>
      <c r="AY116" t="s">
        <v>5</v>
      </c>
      <c r="AZ116" s="5">
        <f t="shared" ca="1" si="27"/>
        <v>11.5678</v>
      </c>
      <c r="BA116" s="5">
        <f t="shared" ca="1" si="27"/>
        <v>16.7348</v>
      </c>
      <c r="BB116" s="5">
        <f t="shared" ca="1" si="27"/>
        <v>15.395099999999999</v>
      </c>
      <c r="BC116" s="5">
        <f t="shared" ca="1" si="27"/>
        <v>10.1579</v>
      </c>
      <c r="BD116" s="5">
        <f t="shared" ca="1" si="27"/>
        <v>8.0145999999999997</v>
      </c>
      <c r="BE116" s="5">
        <f t="shared" ca="1" si="27"/>
        <v>6.5179999999999998</v>
      </c>
      <c r="BF116" s="5">
        <f t="shared" ca="1" si="27"/>
        <v>6.1742999999999997</v>
      </c>
      <c r="BG116" s="5">
        <f t="shared" ca="1" si="27"/>
        <v>5.6557000000000004</v>
      </c>
      <c r="BH116" s="5">
        <f t="shared" ca="1" si="27"/>
        <v>4.9555999999999996</v>
      </c>
      <c r="BI116" s="5">
        <f t="shared" ca="1" si="27"/>
        <v>4.4248000000000003</v>
      </c>
      <c r="BJ116" s="5">
        <f t="shared" ca="1" si="27"/>
        <v>3.5952000000000002</v>
      </c>
      <c r="BK116" s="5">
        <f t="shared" ca="1" si="27"/>
        <v>5.8310000000000004</v>
      </c>
      <c r="BL116" s="5">
        <f t="shared" ca="1" si="27"/>
        <v>99.024800000000013</v>
      </c>
    </row>
    <row r="117" spans="1:64" x14ac:dyDescent="0.25">
      <c r="A117">
        <v>5</v>
      </c>
      <c r="B117">
        <v>21</v>
      </c>
      <c r="C117" t="s">
        <v>6</v>
      </c>
      <c r="D117" s="5">
        <f t="shared" ca="1" si="24"/>
        <v>14.869899999999999</v>
      </c>
      <c r="E117" s="5">
        <f t="shared" ca="1" si="24"/>
        <v>13.041700000000001</v>
      </c>
      <c r="F117" s="5">
        <f t="shared" ca="1" si="24"/>
        <v>16.1386</v>
      </c>
      <c r="G117" s="5">
        <f t="shared" ca="1" si="24"/>
        <v>11.095000000000001</v>
      </c>
      <c r="H117" s="5">
        <f t="shared" ca="1" si="24"/>
        <v>8.2170000000000005</v>
      </c>
      <c r="I117" s="5">
        <f t="shared" ca="1" si="24"/>
        <v>7.3929999999999998</v>
      </c>
      <c r="J117" s="5">
        <f t="shared" ca="1" si="24"/>
        <v>7.3663999999999996</v>
      </c>
      <c r="K117" s="5">
        <f t="shared" ca="1" si="24"/>
        <v>6.8164999999999996</v>
      </c>
      <c r="L117" s="5">
        <f t="shared" ca="1" si="24"/>
        <v>5.8041999999999998</v>
      </c>
      <c r="M117" s="5">
        <f t="shared" ca="1" si="24"/>
        <v>5.0563000000000002</v>
      </c>
      <c r="N117" s="5">
        <f t="shared" ca="1" si="24"/>
        <v>4.1163999999999996</v>
      </c>
      <c r="O117" s="5">
        <f t="shared" ca="1" si="24"/>
        <v>5.4291999999999998</v>
      </c>
      <c r="P117" s="5">
        <f t="shared" ca="1" si="24"/>
        <v>105.34419999999999</v>
      </c>
      <c r="R117">
        <v>21</v>
      </c>
      <c r="S117" t="s">
        <v>6</v>
      </c>
      <c r="T117" s="5">
        <f t="shared" ca="1" si="25"/>
        <v>16.980499999999999</v>
      </c>
      <c r="U117" s="5">
        <f t="shared" ca="1" si="25"/>
        <v>30.042400000000001</v>
      </c>
      <c r="V117" s="5">
        <f t="shared" ca="1" si="25"/>
        <v>23.267499999999998</v>
      </c>
      <c r="W117" s="5">
        <f t="shared" ca="1" si="25"/>
        <v>12.927899999999999</v>
      </c>
      <c r="X117" s="5">
        <f t="shared" ca="1" si="25"/>
        <v>10.166499999999999</v>
      </c>
      <c r="Y117" s="5">
        <f t="shared" ca="1" si="25"/>
        <v>8.3908000000000005</v>
      </c>
      <c r="Z117" s="5">
        <f t="shared" ca="1" si="25"/>
        <v>7.8623000000000003</v>
      </c>
      <c r="AA117" s="5">
        <f t="shared" ca="1" si="25"/>
        <v>7.1287000000000003</v>
      </c>
      <c r="AB117" s="5">
        <f t="shared" ca="1" si="25"/>
        <v>6.1553000000000004</v>
      </c>
      <c r="AC117" s="5">
        <f t="shared" ca="1" si="25"/>
        <v>5.6276000000000002</v>
      </c>
      <c r="AD117" s="5">
        <f t="shared" ca="1" si="25"/>
        <v>5.0968999999999998</v>
      </c>
      <c r="AE117" s="5">
        <f t="shared" ca="1" si="25"/>
        <v>10.889699999999999</v>
      </c>
      <c r="AF117" s="5">
        <f t="shared" ca="1" si="25"/>
        <v>144.5361</v>
      </c>
      <c r="AH117">
        <v>21</v>
      </c>
      <c r="AI117" t="s">
        <v>6</v>
      </c>
      <c r="AJ117" s="5">
        <f t="shared" ca="1" si="26"/>
        <v>18.461500000000001</v>
      </c>
      <c r="AK117" s="5">
        <f t="shared" ca="1" si="26"/>
        <v>23.936599999999999</v>
      </c>
      <c r="AL117" s="5">
        <f t="shared" ca="1" si="26"/>
        <v>36.344799999999999</v>
      </c>
      <c r="AM117" s="5">
        <f t="shared" ca="1" si="26"/>
        <v>14.304</v>
      </c>
      <c r="AN117" s="5">
        <f t="shared" ca="1" si="26"/>
        <v>10.3027</v>
      </c>
      <c r="AO117" s="5">
        <f t="shared" ca="1" si="26"/>
        <v>8.0213999999999999</v>
      </c>
      <c r="AP117" s="5">
        <f t="shared" ca="1" si="26"/>
        <v>7.2618</v>
      </c>
      <c r="AQ117" s="5">
        <f t="shared" ca="1" si="26"/>
        <v>6.3936000000000002</v>
      </c>
      <c r="AR117" s="5">
        <f t="shared" ca="1" si="26"/>
        <v>5.3536000000000001</v>
      </c>
      <c r="AS117" s="5">
        <f t="shared" ca="1" si="26"/>
        <v>4.7416</v>
      </c>
      <c r="AT117" s="5">
        <f t="shared" ca="1" si="26"/>
        <v>3.9676</v>
      </c>
      <c r="AU117" s="5">
        <f t="shared" ca="1" si="26"/>
        <v>7.2515000000000001</v>
      </c>
      <c r="AV117" s="5">
        <f t="shared" ca="1" si="26"/>
        <v>146.3407</v>
      </c>
      <c r="AX117">
        <v>21</v>
      </c>
      <c r="AY117" t="s">
        <v>6</v>
      </c>
      <c r="AZ117" s="5">
        <f t="shared" ca="1" si="27"/>
        <v>9.9072999999999993</v>
      </c>
      <c r="BA117" s="5">
        <f t="shared" ca="1" si="27"/>
        <v>16.083200000000001</v>
      </c>
      <c r="BB117" s="5">
        <f t="shared" ca="1" si="27"/>
        <v>14.993499999999999</v>
      </c>
      <c r="BC117" s="5">
        <f t="shared" ca="1" si="27"/>
        <v>8.9736999999999991</v>
      </c>
      <c r="BD117" s="5">
        <f t="shared" ca="1" si="27"/>
        <v>7.1524999999999999</v>
      </c>
      <c r="BE117" s="5">
        <f t="shared" ca="1" si="27"/>
        <v>6.2239000000000004</v>
      </c>
      <c r="BF117" s="5">
        <f t="shared" ca="1" si="27"/>
        <v>5.7790999999999997</v>
      </c>
      <c r="BG117" s="5">
        <f t="shared" ca="1" si="27"/>
        <v>5.0720999999999998</v>
      </c>
      <c r="BH117" s="5">
        <f t="shared" ca="1" si="27"/>
        <v>4.1791999999999998</v>
      </c>
      <c r="BI117" s="5">
        <f t="shared" ca="1" si="27"/>
        <v>3.5396000000000001</v>
      </c>
      <c r="BJ117" s="5">
        <f t="shared" ca="1" si="27"/>
        <v>2.7930999999999999</v>
      </c>
      <c r="BK117" s="5">
        <f t="shared" ca="1" si="27"/>
        <v>4.0223000000000004</v>
      </c>
      <c r="BL117" s="5">
        <f t="shared" ca="1" si="27"/>
        <v>88.719499999999996</v>
      </c>
    </row>
    <row r="118" spans="1:64" x14ac:dyDescent="0.25">
      <c r="D118" s="5"/>
      <c r="E118" s="5"/>
      <c r="F118" s="5"/>
      <c r="G118" s="5"/>
      <c r="H118" s="5"/>
      <c r="I118" s="5"/>
      <c r="J118" s="5"/>
      <c r="K118" s="5"/>
      <c r="L118" s="5"/>
      <c r="M118" s="5"/>
      <c r="N118" s="5"/>
      <c r="O118" s="5"/>
      <c r="P118" s="5"/>
      <c r="T118" s="5"/>
      <c r="U118" s="5"/>
      <c r="V118" s="5"/>
      <c r="W118" s="5"/>
      <c r="X118" s="5"/>
      <c r="Y118" s="5"/>
      <c r="Z118" s="5"/>
      <c r="AA118" s="5"/>
      <c r="AB118" s="5"/>
      <c r="AC118" s="5"/>
      <c r="AD118" s="5"/>
      <c r="AE118" s="5"/>
      <c r="AF118" s="5"/>
      <c r="AJ118" s="5"/>
      <c r="AK118" s="5"/>
      <c r="AL118" s="5"/>
      <c r="AM118" s="5"/>
      <c r="AN118" s="5"/>
      <c r="AO118" s="5"/>
      <c r="AP118" s="5"/>
      <c r="AQ118" s="5"/>
      <c r="AR118" s="5"/>
      <c r="AS118" s="5"/>
      <c r="AT118" s="5"/>
      <c r="AU118" s="5"/>
      <c r="AV118" s="5"/>
      <c r="AZ118" s="5"/>
      <c r="BA118" s="5"/>
      <c r="BB118" s="5"/>
      <c r="BC118" s="5"/>
      <c r="BD118" s="5"/>
      <c r="BE118" s="5"/>
      <c r="BF118" s="5"/>
      <c r="BG118" s="5"/>
      <c r="BH118" s="5"/>
      <c r="BI118" s="5"/>
      <c r="BJ118" s="5"/>
      <c r="BK118" s="5"/>
      <c r="BL118" s="5"/>
    </row>
    <row r="119" spans="1:64" x14ac:dyDescent="0.25">
      <c r="D119" s="5"/>
      <c r="E119" s="5"/>
      <c r="F119" s="5"/>
      <c r="G119" s="5"/>
      <c r="H119" s="5"/>
      <c r="I119" s="5"/>
      <c r="J119" s="5"/>
      <c r="K119" s="5"/>
      <c r="L119" s="5"/>
      <c r="M119" s="5"/>
      <c r="N119" s="5"/>
      <c r="O119" s="5"/>
      <c r="P119" s="5"/>
      <c r="T119" s="5"/>
      <c r="U119" s="5"/>
      <c r="V119" s="5"/>
      <c r="W119" s="5"/>
      <c r="X119" s="5"/>
      <c r="Y119" s="5"/>
      <c r="Z119" s="5"/>
      <c r="AA119" s="5"/>
      <c r="AB119" s="5"/>
      <c r="AC119" s="5"/>
      <c r="AD119" s="5"/>
      <c r="AE119" s="5"/>
      <c r="AF119" s="5"/>
      <c r="AJ119" s="5"/>
      <c r="AK119" s="5"/>
      <c r="AL119" s="5"/>
      <c r="AM119" s="5"/>
      <c r="AN119" s="5"/>
      <c r="AO119" s="5"/>
      <c r="AP119" s="5"/>
      <c r="AQ119" s="5"/>
      <c r="AR119" s="5"/>
      <c r="AS119" s="5"/>
      <c r="AT119" s="5"/>
      <c r="AU119" s="5"/>
      <c r="AV119" s="5"/>
      <c r="AZ119" s="5"/>
      <c r="BA119" s="5"/>
      <c r="BB119" s="5"/>
      <c r="BC119" s="5"/>
      <c r="BD119" s="5"/>
      <c r="BE119" s="5"/>
      <c r="BF119" s="5"/>
      <c r="BG119" s="5"/>
      <c r="BH119" s="5"/>
      <c r="BI119" s="5"/>
      <c r="BJ119" s="5"/>
      <c r="BK119" s="5"/>
      <c r="BL119" s="5"/>
    </row>
    <row r="120" spans="1:64" x14ac:dyDescent="0.25">
      <c r="D120" s="5"/>
      <c r="E120" s="5"/>
      <c r="F120" s="5"/>
      <c r="G120" s="5"/>
      <c r="H120" s="5"/>
      <c r="I120" s="5"/>
      <c r="J120" s="5"/>
      <c r="K120" s="5"/>
      <c r="L120" s="5"/>
      <c r="M120" s="5"/>
      <c r="N120" s="5"/>
      <c r="O120" s="5"/>
      <c r="P120" s="5"/>
      <c r="T120" s="5"/>
      <c r="U120" s="5"/>
      <c r="V120" s="5"/>
      <c r="W120" s="5"/>
      <c r="X120" s="5"/>
      <c r="Y120" s="5"/>
      <c r="Z120" s="5"/>
      <c r="AA120" s="5"/>
      <c r="AB120" s="5"/>
      <c r="AC120" s="5"/>
      <c r="AD120" s="5"/>
      <c r="AE120" s="5"/>
      <c r="AF120" s="5"/>
      <c r="AJ120" s="5"/>
      <c r="AK120" s="5"/>
      <c r="AL120" s="5"/>
      <c r="AM120" s="5"/>
      <c r="AN120" s="5"/>
      <c r="AO120" s="5"/>
      <c r="AP120" s="5"/>
      <c r="AQ120" s="5"/>
      <c r="AR120" s="5"/>
      <c r="AS120" s="5"/>
      <c r="AT120" s="5"/>
      <c r="AU120" s="5"/>
      <c r="AV120" s="5"/>
      <c r="AZ120" s="5"/>
      <c r="BA120" s="5"/>
      <c r="BB120" s="5"/>
      <c r="BC120" s="5"/>
      <c r="BD120" s="5"/>
      <c r="BE120" s="5"/>
      <c r="BF120" s="5"/>
      <c r="BG120" s="5"/>
      <c r="BH120" s="5"/>
      <c r="BI120" s="5"/>
      <c r="BJ120" s="5"/>
      <c r="BK120" s="5"/>
      <c r="BL120" s="5"/>
    </row>
    <row r="121" spans="1:64" x14ac:dyDescent="0.25">
      <c r="D121" s="5"/>
      <c r="E121" s="5"/>
      <c r="F121" s="5"/>
      <c r="G121" s="5"/>
      <c r="H121" s="5"/>
      <c r="I121" s="5"/>
      <c r="J121" s="5"/>
      <c r="K121" s="5"/>
      <c r="L121" s="5"/>
      <c r="M121" s="5"/>
      <c r="N121" s="5"/>
      <c r="O121" s="5"/>
      <c r="P121" s="5"/>
      <c r="T121" s="5"/>
      <c r="U121" s="5"/>
      <c r="V121" s="5"/>
      <c r="W121" s="5"/>
      <c r="X121" s="5"/>
      <c r="Y121" s="5"/>
      <c r="Z121" s="5"/>
      <c r="AA121" s="5"/>
      <c r="AB121" s="5"/>
      <c r="AC121" s="5"/>
      <c r="AD121" s="5"/>
      <c r="AE121" s="5"/>
      <c r="AF121" s="5"/>
      <c r="AJ121" s="5"/>
      <c r="AK121" s="5"/>
      <c r="AL121" s="5"/>
      <c r="AM121" s="5"/>
      <c r="AN121" s="5"/>
      <c r="AO121" s="5"/>
      <c r="AP121" s="5"/>
      <c r="AQ121" s="5"/>
      <c r="AR121" s="5"/>
      <c r="AS121" s="5"/>
      <c r="AT121" s="5"/>
      <c r="AU121" s="5"/>
      <c r="AV121" s="5"/>
      <c r="AZ121" s="5"/>
      <c r="BA121" s="5"/>
      <c r="BB121" s="5"/>
      <c r="BC121" s="5"/>
      <c r="BD121" s="5"/>
      <c r="BE121" s="5"/>
      <c r="BF121" s="5"/>
      <c r="BG121" s="5"/>
      <c r="BH121" s="5"/>
      <c r="BI121" s="5"/>
      <c r="BJ121" s="5"/>
      <c r="BK121" s="5"/>
      <c r="BL121" s="5"/>
    </row>
    <row r="122" spans="1:64" x14ac:dyDescent="0.25">
      <c r="D122" s="5"/>
      <c r="E122" s="5"/>
      <c r="F122" s="5"/>
      <c r="G122" s="5"/>
      <c r="H122" s="5"/>
      <c r="I122" s="5"/>
      <c r="J122" s="5"/>
      <c r="K122" s="5"/>
      <c r="L122" s="5"/>
      <c r="M122" s="5"/>
      <c r="N122" s="5"/>
      <c r="O122" s="5"/>
      <c r="P122" s="5"/>
      <c r="T122" s="5"/>
      <c r="U122" s="5"/>
      <c r="V122" s="5"/>
      <c r="W122" s="5"/>
      <c r="X122" s="5"/>
      <c r="Y122" s="5"/>
      <c r="Z122" s="5"/>
      <c r="AA122" s="5"/>
      <c r="AB122" s="5"/>
      <c r="AC122" s="5"/>
      <c r="AD122" s="5"/>
      <c r="AE122" s="5"/>
      <c r="AF122" s="5"/>
      <c r="AJ122" s="5"/>
      <c r="AK122" s="5"/>
      <c r="AL122" s="5"/>
      <c r="AM122" s="5"/>
      <c r="AN122" s="5"/>
      <c r="AO122" s="5"/>
      <c r="AP122" s="5"/>
      <c r="AQ122" s="5"/>
      <c r="AR122" s="5"/>
      <c r="AS122" s="5"/>
      <c r="AT122" s="5"/>
      <c r="AU122" s="5"/>
      <c r="AV122" s="5"/>
      <c r="AZ122" s="5"/>
      <c r="BA122" s="5"/>
      <c r="BB122" s="5"/>
      <c r="BC122" s="5"/>
      <c r="BD122" s="5"/>
      <c r="BE122" s="5"/>
      <c r="BF122" s="5"/>
      <c r="BG122" s="5"/>
      <c r="BH122" s="5"/>
      <c r="BI122" s="5"/>
      <c r="BJ122" s="5"/>
      <c r="BK122" s="5"/>
      <c r="BL122" s="5"/>
    </row>
    <row r="123" spans="1:64" x14ac:dyDescent="0.25">
      <c r="D123" s="5"/>
      <c r="E123" s="5"/>
      <c r="F123" s="5"/>
      <c r="G123" s="5"/>
      <c r="H123" s="5"/>
      <c r="I123" s="5"/>
      <c r="J123" s="5"/>
      <c r="K123" s="5"/>
      <c r="L123" s="5"/>
      <c r="M123" s="5"/>
      <c r="N123" s="5"/>
      <c r="O123" s="5"/>
      <c r="P123" s="5"/>
      <c r="T123" s="5"/>
      <c r="U123" s="5"/>
      <c r="V123" s="5"/>
      <c r="W123" s="5"/>
      <c r="X123" s="5"/>
      <c r="Y123" s="5"/>
      <c r="Z123" s="5"/>
      <c r="AA123" s="5"/>
      <c r="AB123" s="5"/>
      <c r="AC123" s="5"/>
      <c r="AD123" s="5"/>
      <c r="AE123" s="5"/>
      <c r="AF123" s="5"/>
      <c r="AJ123" s="5"/>
      <c r="AK123" s="5"/>
      <c r="AL123" s="5"/>
      <c r="AM123" s="5"/>
      <c r="AN123" s="5"/>
      <c r="AO123" s="5"/>
      <c r="AP123" s="5"/>
      <c r="AQ123" s="5"/>
      <c r="AR123" s="5"/>
      <c r="AS123" s="5"/>
      <c r="AT123" s="5"/>
      <c r="AU123" s="5"/>
      <c r="AV123" s="5"/>
      <c r="AZ123" s="5"/>
      <c r="BA123" s="5"/>
      <c r="BB123" s="5"/>
      <c r="BC123" s="5"/>
      <c r="BD123" s="5"/>
      <c r="BE123" s="5"/>
      <c r="BF123" s="5"/>
      <c r="BG123" s="5"/>
      <c r="BH123" s="5"/>
      <c r="BI123" s="5"/>
      <c r="BJ123" s="5"/>
      <c r="BK123" s="5"/>
      <c r="BL123" s="5"/>
    </row>
    <row r="124" spans="1:64" x14ac:dyDescent="0.25">
      <c r="D124" s="5"/>
      <c r="E124" s="5"/>
      <c r="F124" s="5"/>
      <c r="G124" s="5"/>
      <c r="H124" s="5"/>
      <c r="I124" s="5"/>
      <c r="J124" s="5"/>
      <c r="K124" s="5"/>
      <c r="L124" s="5"/>
      <c r="M124" s="5"/>
      <c r="N124" s="5"/>
      <c r="O124" s="5"/>
      <c r="P124" s="5"/>
      <c r="T124" s="5"/>
      <c r="U124" s="5"/>
      <c r="V124" s="5"/>
      <c r="W124" s="5"/>
      <c r="X124" s="5"/>
      <c r="Y124" s="5"/>
      <c r="Z124" s="5"/>
      <c r="AA124" s="5"/>
      <c r="AB124" s="5"/>
      <c r="AC124" s="5"/>
      <c r="AD124" s="5"/>
      <c r="AE124" s="5"/>
      <c r="AF124" s="5"/>
      <c r="AJ124" s="5"/>
      <c r="AK124" s="5"/>
      <c r="AL124" s="5"/>
      <c r="AM124" s="5"/>
      <c r="AN124" s="5"/>
      <c r="AO124" s="5"/>
      <c r="AP124" s="5"/>
      <c r="AQ124" s="5"/>
      <c r="AR124" s="5"/>
      <c r="AS124" s="5"/>
      <c r="AT124" s="5"/>
      <c r="AU124" s="5"/>
      <c r="AV124" s="5"/>
      <c r="AZ124" s="5"/>
      <c r="BA124" s="5"/>
      <c r="BB124" s="5"/>
      <c r="BC124" s="5"/>
      <c r="BD124" s="5"/>
      <c r="BE124" s="5"/>
      <c r="BF124" s="5"/>
      <c r="BG124" s="5"/>
      <c r="BH124" s="5"/>
      <c r="BI124" s="5"/>
      <c r="BJ124" s="5"/>
      <c r="BK124" s="5"/>
      <c r="BL124" s="5"/>
    </row>
    <row r="125" spans="1:64" x14ac:dyDescent="0.25">
      <c r="D125" s="5"/>
      <c r="E125" s="5"/>
      <c r="F125" s="5"/>
      <c r="G125" s="5"/>
      <c r="H125" s="5"/>
      <c r="I125" s="5"/>
      <c r="J125" s="5"/>
      <c r="K125" s="5"/>
      <c r="L125" s="5"/>
      <c r="M125" s="5"/>
      <c r="N125" s="5"/>
      <c r="O125" s="5"/>
      <c r="P125" s="5"/>
      <c r="T125" s="5"/>
      <c r="U125" s="5"/>
      <c r="V125" s="5"/>
      <c r="W125" s="5"/>
      <c r="X125" s="5"/>
      <c r="Y125" s="5"/>
      <c r="Z125" s="5"/>
      <c r="AA125" s="5"/>
      <c r="AB125" s="5"/>
      <c r="AC125" s="5"/>
      <c r="AD125" s="5"/>
      <c r="AE125" s="5"/>
      <c r="AF125" s="5"/>
      <c r="AJ125" s="5"/>
      <c r="AK125" s="5"/>
      <c r="AL125" s="5"/>
      <c r="AM125" s="5"/>
      <c r="AN125" s="5"/>
      <c r="AO125" s="5"/>
      <c r="AP125" s="5"/>
      <c r="AQ125" s="5"/>
      <c r="AR125" s="5"/>
      <c r="AS125" s="5"/>
      <c r="AT125" s="5"/>
      <c r="AU125" s="5"/>
      <c r="AV125" s="5"/>
      <c r="AZ125" s="5"/>
      <c r="BA125" s="5"/>
      <c r="BB125" s="5"/>
      <c r="BC125" s="5"/>
      <c r="BD125" s="5"/>
      <c r="BE125" s="5"/>
      <c r="BF125" s="5"/>
      <c r="BG125" s="5"/>
      <c r="BH125" s="5"/>
      <c r="BI125" s="5"/>
      <c r="BJ125" s="5"/>
      <c r="BK125" s="5"/>
      <c r="BL125" s="5"/>
    </row>
    <row r="126" spans="1:64" x14ac:dyDescent="0.25">
      <c r="D126" s="5"/>
      <c r="E126" s="5"/>
      <c r="F126" s="5"/>
      <c r="G126" s="5"/>
      <c r="H126" s="5"/>
      <c r="I126" s="5"/>
      <c r="J126" s="5"/>
      <c r="K126" s="5"/>
      <c r="L126" s="5"/>
      <c r="M126" s="5"/>
      <c r="N126" s="5"/>
      <c r="O126" s="5"/>
      <c r="P126" s="5"/>
      <c r="T126" s="5"/>
      <c r="U126" s="5"/>
      <c r="V126" s="5"/>
      <c r="W126" s="5"/>
      <c r="X126" s="5"/>
      <c r="Y126" s="5"/>
      <c r="Z126" s="5"/>
      <c r="AA126" s="5"/>
      <c r="AB126" s="5"/>
      <c r="AC126" s="5"/>
      <c r="AD126" s="5"/>
      <c r="AE126" s="5"/>
      <c r="AF126" s="5"/>
      <c r="AJ126" s="5"/>
      <c r="AK126" s="5"/>
      <c r="AL126" s="5"/>
      <c r="AM126" s="5"/>
      <c r="AN126" s="5"/>
      <c r="AO126" s="5"/>
      <c r="AP126" s="5"/>
      <c r="AQ126" s="5"/>
      <c r="AR126" s="5"/>
      <c r="AS126" s="5"/>
      <c r="AT126" s="5"/>
      <c r="AU126" s="5"/>
      <c r="AV126" s="5"/>
      <c r="AZ126" s="5"/>
      <c r="BA126" s="5"/>
      <c r="BB126" s="5"/>
      <c r="BC126" s="5"/>
      <c r="BD126" s="5"/>
      <c r="BE126" s="5"/>
      <c r="BF126" s="5"/>
      <c r="BG126" s="5"/>
      <c r="BH126" s="5"/>
      <c r="BI126" s="5"/>
      <c r="BJ126" s="5"/>
      <c r="BK126" s="5"/>
      <c r="BL126" s="5"/>
    </row>
    <row r="127" spans="1:64" x14ac:dyDescent="0.25">
      <c r="D127" s="5"/>
      <c r="E127" s="5"/>
      <c r="F127" s="5"/>
      <c r="G127" s="5"/>
      <c r="H127" s="5"/>
      <c r="I127" s="5"/>
      <c r="J127" s="5"/>
      <c r="K127" s="5"/>
      <c r="L127" s="5"/>
      <c r="M127" s="5"/>
      <c r="N127" s="5"/>
      <c r="O127" s="5"/>
      <c r="P127" s="5"/>
      <c r="T127" s="5"/>
      <c r="U127" s="5"/>
      <c r="V127" s="5"/>
      <c r="W127" s="5"/>
      <c r="X127" s="5"/>
      <c r="Y127" s="5"/>
      <c r="Z127" s="5"/>
      <c r="AA127" s="5"/>
      <c r="AB127" s="5"/>
      <c r="AC127" s="5"/>
      <c r="AD127" s="5"/>
      <c r="AE127" s="5"/>
      <c r="AF127" s="5"/>
      <c r="AJ127" s="5"/>
      <c r="AK127" s="5"/>
      <c r="AL127" s="5"/>
      <c r="AM127" s="5"/>
      <c r="AN127" s="5"/>
      <c r="AO127" s="5"/>
      <c r="AP127" s="5"/>
      <c r="AQ127" s="5"/>
      <c r="AR127" s="5"/>
      <c r="AS127" s="5"/>
      <c r="AT127" s="5"/>
      <c r="AU127" s="5"/>
      <c r="AV127" s="5"/>
      <c r="AZ127" s="5"/>
      <c r="BA127" s="5"/>
      <c r="BB127" s="5"/>
      <c r="BC127" s="5"/>
      <c r="BD127" s="5"/>
      <c r="BE127" s="5"/>
      <c r="BF127" s="5"/>
      <c r="BG127" s="5"/>
      <c r="BH127" s="5"/>
      <c r="BI127" s="5"/>
      <c r="BJ127" s="5"/>
      <c r="BK127" s="5"/>
      <c r="BL127" s="5"/>
    </row>
    <row r="128" spans="1:64" x14ac:dyDescent="0.25">
      <c r="D128" s="5"/>
      <c r="E128" s="5"/>
      <c r="F128" s="5"/>
      <c r="G128" s="5"/>
      <c r="H128" s="5"/>
      <c r="I128" s="5"/>
      <c r="J128" s="5"/>
      <c r="K128" s="5"/>
      <c r="L128" s="5"/>
      <c r="M128" s="5"/>
      <c r="N128" s="5"/>
      <c r="O128" s="5"/>
      <c r="P128" s="5"/>
      <c r="T128" s="5"/>
      <c r="U128" s="5"/>
      <c r="V128" s="5"/>
      <c r="W128" s="5"/>
      <c r="X128" s="5"/>
      <c r="Y128" s="5"/>
      <c r="Z128" s="5"/>
      <c r="AA128" s="5"/>
      <c r="AB128" s="5"/>
      <c r="AC128" s="5"/>
      <c r="AD128" s="5"/>
      <c r="AE128" s="5"/>
      <c r="AF128" s="5"/>
      <c r="AJ128" s="5"/>
      <c r="AK128" s="5"/>
      <c r="AL128" s="5"/>
      <c r="AM128" s="5"/>
      <c r="AN128" s="5"/>
      <c r="AO128" s="5"/>
      <c r="AP128" s="5"/>
      <c r="AQ128" s="5"/>
      <c r="AR128" s="5"/>
      <c r="AS128" s="5"/>
      <c r="AT128" s="5"/>
      <c r="AU128" s="5"/>
      <c r="AV128" s="5"/>
      <c r="AZ128" s="5"/>
      <c r="BA128" s="5"/>
      <c r="BB128" s="5"/>
      <c r="BC128" s="5"/>
      <c r="BD128" s="5"/>
      <c r="BE128" s="5"/>
      <c r="BF128" s="5"/>
      <c r="BG128" s="5"/>
      <c r="BH128" s="5"/>
      <c r="BI128" s="5"/>
      <c r="BJ128" s="5"/>
      <c r="BK128" s="5"/>
      <c r="BL128" s="5"/>
    </row>
    <row r="129" spans="4:64" x14ac:dyDescent="0.25">
      <c r="D129" s="5"/>
      <c r="E129" s="5"/>
      <c r="F129" s="5"/>
      <c r="G129" s="5"/>
      <c r="H129" s="5"/>
      <c r="I129" s="5"/>
      <c r="J129" s="5"/>
      <c r="K129" s="5"/>
      <c r="L129" s="5"/>
      <c r="M129" s="5"/>
      <c r="N129" s="5"/>
      <c r="O129" s="5"/>
      <c r="P129" s="5"/>
      <c r="T129" s="5"/>
      <c r="U129" s="5"/>
      <c r="V129" s="5"/>
      <c r="W129" s="5"/>
      <c r="X129" s="5"/>
      <c r="Y129" s="5"/>
      <c r="Z129" s="5"/>
      <c r="AA129" s="5"/>
      <c r="AB129" s="5"/>
      <c r="AC129" s="5"/>
      <c r="AD129" s="5"/>
      <c r="AE129" s="5"/>
      <c r="AF129" s="5"/>
      <c r="AJ129" s="5"/>
      <c r="AK129" s="5"/>
      <c r="AL129" s="5"/>
      <c r="AM129" s="5"/>
      <c r="AN129" s="5"/>
      <c r="AO129" s="5"/>
      <c r="AP129" s="5"/>
      <c r="AQ129" s="5"/>
      <c r="AR129" s="5"/>
      <c r="AS129" s="5"/>
      <c r="AT129" s="5"/>
      <c r="AU129" s="5"/>
      <c r="AV129" s="5"/>
      <c r="AZ129" s="5"/>
      <c r="BA129" s="5"/>
      <c r="BB129" s="5"/>
      <c r="BC129" s="5"/>
      <c r="BD129" s="5"/>
      <c r="BE129" s="5"/>
      <c r="BF129" s="5"/>
      <c r="BG129" s="5"/>
      <c r="BH129" s="5"/>
      <c r="BI129" s="5"/>
      <c r="BJ129" s="5"/>
      <c r="BK129" s="5"/>
      <c r="BL129" s="5"/>
    </row>
    <row r="130" spans="4:64" x14ac:dyDescent="0.25">
      <c r="D130" s="5"/>
      <c r="E130" s="5"/>
      <c r="F130" s="5"/>
      <c r="G130" s="5"/>
      <c r="H130" s="5"/>
      <c r="I130" s="5"/>
      <c r="J130" s="5"/>
      <c r="K130" s="5"/>
      <c r="L130" s="5"/>
      <c r="M130" s="5"/>
      <c r="N130" s="5"/>
      <c r="O130" s="5"/>
      <c r="P130" s="5"/>
      <c r="T130" s="5"/>
      <c r="U130" s="5"/>
      <c r="V130" s="5"/>
      <c r="W130" s="5"/>
      <c r="X130" s="5"/>
      <c r="Y130" s="5"/>
      <c r="Z130" s="5"/>
      <c r="AA130" s="5"/>
      <c r="AB130" s="5"/>
      <c r="AC130" s="5"/>
      <c r="AD130" s="5"/>
      <c r="AE130" s="5"/>
      <c r="AF130" s="5"/>
      <c r="AJ130" s="5"/>
      <c r="AK130" s="5"/>
      <c r="AL130" s="5"/>
      <c r="AM130" s="5"/>
      <c r="AN130" s="5"/>
      <c r="AO130" s="5"/>
      <c r="AP130" s="5"/>
      <c r="AQ130" s="5"/>
      <c r="AR130" s="5"/>
      <c r="AS130" s="5"/>
      <c r="AT130" s="5"/>
      <c r="AU130" s="5"/>
      <c r="AV130" s="5"/>
      <c r="AZ130" s="5"/>
      <c r="BA130" s="5"/>
      <c r="BB130" s="5"/>
      <c r="BC130" s="5"/>
      <c r="BD130" s="5"/>
      <c r="BE130" s="5"/>
      <c r="BF130" s="5"/>
      <c r="BG130" s="5"/>
      <c r="BH130" s="5"/>
      <c r="BI130" s="5"/>
      <c r="BJ130" s="5"/>
      <c r="BK130" s="5"/>
      <c r="BL130" s="5"/>
    </row>
    <row r="131" spans="4:64" x14ac:dyDescent="0.25">
      <c r="D131" s="5"/>
      <c r="E131" s="5"/>
      <c r="F131" s="5"/>
      <c r="G131" s="5"/>
      <c r="H131" s="5"/>
      <c r="I131" s="5"/>
      <c r="J131" s="5"/>
      <c r="K131" s="5"/>
      <c r="L131" s="5"/>
      <c r="M131" s="5"/>
      <c r="N131" s="5"/>
      <c r="O131" s="5"/>
      <c r="P131" s="5"/>
      <c r="T131" s="5"/>
      <c r="U131" s="5"/>
      <c r="V131" s="5"/>
      <c r="W131" s="5"/>
      <c r="X131" s="5"/>
      <c r="Y131" s="5"/>
      <c r="Z131" s="5"/>
      <c r="AA131" s="5"/>
      <c r="AB131" s="5"/>
      <c r="AC131" s="5"/>
      <c r="AD131" s="5"/>
      <c r="AE131" s="5"/>
      <c r="AF131" s="5"/>
      <c r="AJ131" s="5"/>
      <c r="AK131" s="5"/>
      <c r="AL131" s="5"/>
      <c r="AM131" s="5"/>
      <c r="AN131" s="5"/>
      <c r="AO131" s="5"/>
      <c r="AP131" s="5"/>
      <c r="AQ131" s="5"/>
      <c r="AR131" s="5"/>
      <c r="AS131" s="5"/>
      <c r="AT131" s="5"/>
      <c r="AU131" s="5"/>
      <c r="AV131" s="5"/>
      <c r="AZ131" s="5"/>
      <c r="BA131" s="5"/>
      <c r="BB131" s="5"/>
      <c r="BC131" s="5"/>
      <c r="BD131" s="5"/>
      <c r="BE131" s="5"/>
      <c r="BF131" s="5"/>
      <c r="BG131" s="5"/>
      <c r="BH131" s="5"/>
      <c r="BI131" s="5"/>
      <c r="BJ131" s="5"/>
      <c r="BK131" s="5"/>
      <c r="BL131" s="5"/>
    </row>
    <row r="132" spans="4:64" x14ac:dyDescent="0.25">
      <c r="D132" s="5"/>
      <c r="E132" s="5"/>
      <c r="F132" s="5"/>
      <c r="G132" s="5"/>
      <c r="H132" s="5"/>
      <c r="I132" s="5"/>
      <c r="J132" s="5"/>
      <c r="K132" s="5"/>
      <c r="L132" s="5"/>
      <c r="M132" s="5"/>
      <c r="N132" s="5"/>
      <c r="O132" s="5"/>
      <c r="P132" s="5"/>
      <c r="T132" s="5"/>
      <c r="U132" s="5"/>
      <c r="V132" s="5"/>
      <c r="W132" s="5"/>
      <c r="X132" s="5"/>
      <c r="Y132" s="5"/>
      <c r="Z132" s="5"/>
      <c r="AA132" s="5"/>
      <c r="AB132" s="5"/>
      <c r="AC132" s="5"/>
      <c r="AD132" s="5"/>
      <c r="AE132" s="5"/>
      <c r="AF132" s="5"/>
      <c r="AJ132" s="5"/>
      <c r="AK132" s="5"/>
      <c r="AL132" s="5"/>
      <c r="AM132" s="5"/>
      <c r="AN132" s="5"/>
      <c r="AO132" s="5"/>
      <c r="AP132" s="5"/>
      <c r="AQ132" s="5"/>
      <c r="AR132" s="5"/>
      <c r="AS132" s="5"/>
      <c r="AT132" s="5"/>
      <c r="AU132" s="5"/>
      <c r="AV132" s="5"/>
      <c r="AZ132" s="5"/>
      <c r="BA132" s="5"/>
      <c r="BB132" s="5"/>
      <c r="BC132" s="5"/>
      <c r="BD132" s="5"/>
      <c r="BE132" s="5"/>
      <c r="BF132" s="5"/>
      <c r="BG132" s="5"/>
      <c r="BH132" s="5"/>
      <c r="BI132" s="5"/>
      <c r="BJ132" s="5"/>
      <c r="BK132" s="5"/>
      <c r="BL132" s="5"/>
    </row>
    <row r="133" spans="4:64" x14ac:dyDescent="0.25">
      <c r="D133" s="5"/>
      <c r="E133" s="5"/>
      <c r="F133" s="5"/>
      <c r="G133" s="5"/>
      <c r="H133" s="5"/>
      <c r="I133" s="5"/>
      <c r="J133" s="5"/>
      <c r="K133" s="5"/>
      <c r="L133" s="5"/>
      <c r="M133" s="5"/>
      <c r="N133" s="5"/>
      <c r="O133" s="5"/>
      <c r="P133" s="5"/>
      <c r="T133" s="5"/>
      <c r="U133" s="5"/>
      <c r="V133" s="5"/>
      <c r="W133" s="5"/>
      <c r="X133" s="5"/>
      <c r="Y133" s="5"/>
      <c r="Z133" s="5"/>
      <c r="AA133" s="5"/>
      <c r="AB133" s="5"/>
      <c r="AC133" s="5"/>
      <c r="AD133" s="5"/>
      <c r="AE133" s="5"/>
      <c r="AF133" s="5"/>
      <c r="AJ133" s="5"/>
      <c r="AK133" s="5"/>
      <c r="AL133" s="5"/>
      <c r="AM133" s="5"/>
      <c r="AN133" s="5"/>
      <c r="AO133" s="5"/>
      <c r="AP133" s="5"/>
      <c r="AQ133" s="5"/>
      <c r="AR133" s="5"/>
      <c r="AS133" s="5"/>
      <c r="AT133" s="5"/>
      <c r="AU133" s="5"/>
      <c r="AV133" s="5"/>
      <c r="AZ133" s="5"/>
      <c r="BA133" s="5"/>
      <c r="BB133" s="5"/>
      <c r="BC133" s="5"/>
      <c r="BD133" s="5"/>
      <c r="BE133" s="5"/>
      <c r="BF133" s="5"/>
      <c r="BG133" s="5"/>
      <c r="BH133" s="5"/>
      <c r="BI133" s="5"/>
      <c r="BJ133" s="5"/>
      <c r="BK133" s="5"/>
      <c r="BL133" s="5"/>
    </row>
    <row r="134" spans="4:64" x14ac:dyDescent="0.25">
      <c r="D134" s="5"/>
      <c r="E134" s="5"/>
      <c r="F134" s="5"/>
      <c r="G134" s="5"/>
      <c r="H134" s="5"/>
      <c r="I134" s="5"/>
      <c r="J134" s="5"/>
      <c r="K134" s="5"/>
      <c r="L134" s="5"/>
      <c r="M134" s="5"/>
      <c r="N134" s="5"/>
      <c r="O134" s="5"/>
      <c r="P134" s="5"/>
      <c r="T134" s="5"/>
      <c r="U134" s="5"/>
      <c r="V134" s="5"/>
      <c r="W134" s="5"/>
      <c r="X134" s="5"/>
      <c r="Y134" s="5"/>
      <c r="Z134" s="5"/>
      <c r="AA134" s="5"/>
      <c r="AB134" s="5"/>
      <c r="AC134" s="5"/>
      <c r="AD134" s="5"/>
      <c r="AE134" s="5"/>
      <c r="AF134" s="5"/>
      <c r="AJ134" s="5"/>
      <c r="AK134" s="5"/>
      <c r="AL134" s="5"/>
      <c r="AM134" s="5"/>
      <c r="AN134" s="5"/>
      <c r="AO134" s="5"/>
      <c r="AP134" s="5"/>
      <c r="AQ134" s="5"/>
      <c r="AR134" s="5"/>
      <c r="AS134" s="5"/>
      <c r="AT134" s="5"/>
      <c r="AU134" s="5"/>
      <c r="AV134" s="5"/>
      <c r="AZ134" s="5"/>
      <c r="BA134" s="5"/>
      <c r="BB134" s="5"/>
      <c r="BC134" s="5"/>
      <c r="BD134" s="5"/>
      <c r="BE134" s="5"/>
      <c r="BF134" s="5"/>
      <c r="BG134" s="5"/>
      <c r="BH134" s="5"/>
      <c r="BI134" s="5"/>
      <c r="BJ134" s="5"/>
      <c r="BK134" s="5"/>
      <c r="BL134" s="5"/>
    </row>
    <row r="135" spans="4:64" x14ac:dyDescent="0.25">
      <c r="D135" s="5"/>
      <c r="E135" s="5"/>
      <c r="F135" s="5"/>
      <c r="G135" s="5"/>
      <c r="H135" s="5"/>
      <c r="I135" s="5"/>
      <c r="J135" s="5"/>
      <c r="K135" s="5"/>
      <c r="L135" s="5"/>
      <c r="M135" s="5"/>
      <c r="N135" s="5"/>
      <c r="O135" s="5"/>
      <c r="P135" s="5"/>
      <c r="T135" s="5"/>
      <c r="U135" s="5"/>
      <c r="V135" s="5"/>
      <c r="W135" s="5"/>
      <c r="X135" s="5"/>
      <c r="Y135" s="5"/>
      <c r="Z135" s="5"/>
      <c r="AA135" s="5"/>
      <c r="AB135" s="5"/>
      <c r="AC135" s="5"/>
      <c r="AD135" s="5"/>
      <c r="AE135" s="5"/>
      <c r="AF135" s="5"/>
      <c r="AJ135" s="5"/>
      <c r="AK135" s="5"/>
      <c r="AL135" s="5"/>
      <c r="AM135" s="5"/>
      <c r="AN135" s="5"/>
      <c r="AO135" s="5"/>
      <c r="AP135" s="5"/>
      <c r="AQ135" s="5"/>
      <c r="AR135" s="5"/>
      <c r="AS135" s="5"/>
      <c r="AT135" s="5"/>
      <c r="AU135" s="5"/>
      <c r="AV135" s="5"/>
      <c r="AZ135" s="5"/>
      <c r="BA135" s="5"/>
      <c r="BB135" s="5"/>
      <c r="BC135" s="5"/>
      <c r="BD135" s="5"/>
      <c r="BE135" s="5"/>
      <c r="BF135" s="5"/>
      <c r="BG135" s="5"/>
      <c r="BH135" s="5"/>
      <c r="BI135" s="5"/>
      <c r="BJ135" s="5"/>
      <c r="BK135" s="5"/>
      <c r="BL135" s="5"/>
    </row>
    <row r="136" spans="4:64" x14ac:dyDescent="0.25">
      <c r="D136" s="5"/>
      <c r="E136" s="5"/>
      <c r="F136" s="5"/>
      <c r="G136" s="5"/>
      <c r="H136" s="5"/>
      <c r="I136" s="5"/>
      <c r="J136" s="5"/>
      <c r="K136" s="5"/>
      <c r="L136" s="5"/>
      <c r="M136" s="5"/>
      <c r="N136" s="5"/>
      <c r="O136" s="5"/>
      <c r="P136" s="5"/>
      <c r="T136" s="5"/>
      <c r="U136" s="5"/>
      <c r="V136" s="5"/>
      <c r="W136" s="5"/>
      <c r="X136" s="5"/>
      <c r="Y136" s="5"/>
      <c r="Z136" s="5"/>
      <c r="AA136" s="5"/>
      <c r="AB136" s="5"/>
      <c r="AC136" s="5"/>
      <c r="AD136" s="5"/>
      <c r="AE136" s="5"/>
      <c r="AF136" s="5"/>
      <c r="AJ136" s="5"/>
      <c r="AK136" s="5"/>
      <c r="AL136" s="5"/>
      <c r="AM136" s="5"/>
      <c r="AN136" s="5"/>
      <c r="AO136" s="5"/>
      <c r="AP136" s="5"/>
      <c r="AQ136" s="5"/>
      <c r="AR136" s="5"/>
      <c r="AS136" s="5"/>
      <c r="AT136" s="5"/>
      <c r="AU136" s="5"/>
      <c r="AV136" s="5"/>
      <c r="AZ136" s="5"/>
      <c r="BA136" s="5"/>
      <c r="BB136" s="5"/>
      <c r="BC136" s="5"/>
      <c r="BD136" s="5"/>
      <c r="BE136" s="5"/>
      <c r="BF136" s="5"/>
      <c r="BG136" s="5"/>
      <c r="BH136" s="5"/>
      <c r="BI136" s="5"/>
      <c r="BJ136" s="5"/>
      <c r="BK136" s="5"/>
      <c r="BL136" s="5"/>
    </row>
    <row r="137" spans="4:64" x14ac:dyDescent="0.25">
      <c r="D137" s="5"/>
      <c r="E137" s="5"/>
      <c r="F137" s="5"/>
      <c r="G137" s="5"/>
      <c r="H137" s="5"/>
      <c r="I137" s="5"/>
      <c r="J137" s="5"/>
      <c r="K137" s="5"/>
      <c r="L137" s="5"/>
      <c r="M137" s="5"/>
      <c r="N137" s="5"/>
      <c r="O137" s="5"/>
      <c r="P137" s="5"/>
      <c r="T137" s="5"/>
      <c r="U137" s="5"/>
      <c r="V137" s="5"/>
      <c r="W137" s="5"/>
      <c r="X137" s="5"/>
      <c r="Y137" s="5"/>
      <c r="Z137" s="5"/>
      <c r="AA137" s="5"/>
      <c r="AB137" s="5"/>
      <c r="AC137" s="5"/>
      <c r="AD137" s="5"/>
      <c r="AE137" s="5"/>
      <c r="AF137" s="5"/>
      <c r="AJ137" s="5"/>
      <c r="AK137" s="5"/>
      <c r="AL137" s="5"/>
      <c r="AM137" s="5"/>
      <c r="AN137" s="5"/>
      <c r="AO137" s="5"/>
      <c r="AP137" s="5"/>
      <c r="AQ137" s="5"/>
      <c r="AR137" s="5"/>
      <c r="AS137" s="5"/>
      <c r="AT137" s="5"/>
      <c r="AU137" s="5"/>
      <c r="AV137" s="5"/>
      <c r="AZ137" s="5"/>
      <c r="BA137" s="5"/>
      <c r="BB137" s="5"/>
      <c r="BC137" s="5"/>
      <c r="BD137" s="5"/>
      <c r="BE137" s="5"/>
      <c r="BF137" s="5"/>
      <c r="BG137" s="5"/>
      <c r="BH137" s="5"/>
      <c r="BI137" s="5"/>
      <c r="BJ137" s="5"/>
      <c r="BK137" s="5"/>
      <c r="BL137" s="5"/>
    </row>
    <row r="138" spans="4:64" x14ac:dyDescent="0.25">
      <c r="D138" s="5"/>
      <c r="E138" s="5"/>
      <c r="F138" s="5"/>
      <c r="G138" s="5"/>
      <c r="H138" s="5"/>
      <c r="I138" s="5"/>
      <c r="J138" s="5"/>
      <c r="K138" s="5"/>
      <c r="L138" s="5"/>
      <c r="M138" s="5"/>
      <c r="N138" s="5"/>
      <c r="O138" s="5"/>
      <c r="P138" s="5"/>
      <c r="T138" s="5"/>
      <c r="U138" s="5"/>
      <c r="V138" s="5"/>
      <c r="W138" s="5"/>
      <c r="X138" s="5"/>
      <c r="Y138" s="5"/>
      <c r="Z138" s="5"/>
      <c r="AA138" s="5"/>
      <c r="AB138" s="5"/>
      <c r="AC138" s="5"/>
      <c r="AD138" s="5"/>
      <c r="AE138" s="5"/>
      <c r="AF138" s="5"/>
      <c r="AJ138" s="5"/>
      <c r="AK138" s="5"/>
      <c r="AL138" s="5"/>
      <c r="AM138" s="5"/>
      <c r="AN138" s="5"/>
      <c r="AO138" s="5"/>
      <c r="AP138" s="5"/>
      <c r="AQ138" s="5"/>
      <c r="AR138" s="5"/>
      <c r="AS138" s="5"/>
      <c r="AT138" s="5"/>
      <c r="AU138" s="5"/>
      <c r="AV138" s="5"/>
      <c r="AZ138" s="5"/>
      <c r="BA138" s="5"/>
      <c r="BB138" s="5"/>
      <c r="BC138" s="5"/>
      <c r="BD138" s="5"/>
      <c r="BE138" s="5"/>
      <c r="BF138" s="5"/>
      <c r="BG138" s="5"/>
      <c r="BH138" s="5"/>
      <c r="BI138" s="5"/>
      <c r="BJ138" s="5"/>
      <c r="BK138" s="5"/>
      <c r="BL138" s="5"/>
    </row>
    <row r="139" spans="4:64" x14ac:dyDescent="0.25">
      <c r="D139" s="5"/>
      <c r="E139" s="5"/>
      <c r="F139" s="5"/>
      <c r="G139" s="5"/>
      <c r="H139" s="5"/>
      <c r="I139" s="5"/>
      <c r="J139" s="5"/>
      <c r="K139" s="5"/>
      <c r="L139" s="5"/>
      <c r="M139" s="5"/>
      <c r="N139" s="5"/>
      <c r="O139" s="5"/>
      <c r="P139" s="5"/>
      <c r="T139" s="5"/>
      <c r="U139" s="5"/>
      <c r="V139" s="5"/>
      <c r="W139" s="5"/>
      <c r="X139" s="5"/>
      <c r="Y139" s="5"/>
      <c r="Z139" s="5"/>
      <c r="AA139" s="5"/>
      <c r="AB139" s="5"/>
      <c r="AC139" s="5"/>
      <c r="AD139" s="5"/>
      <c r="AE139" s="5"/>
      <c r="AF139" s="5"/>
      <c r="AJ139" s="5"/>
      <c r="AK139" s="5"/>
      <c r="AL139" s="5"/>
      <c r="AM139" s="5"/>
      <c r="AN139" s="5"/>
      <c r="AO139" s="5"/>
      <c r="AP139" s="5"/>
      <c r="AQ139" s="5"/>
      <c r="AR139" s="5"/>
      <c r="AS139" s="5"/>
      <c r="AT139" s="5"/>
      <c r="AU139" s="5"/>
      <c r="AV139" s="5"/>
      <c r="AZ139" s="5"/>
      <c r="BA139" s="5"/>
      <c r="BB139" s="5"/>
      <c r="BC139" s="5"/>
      <c r="BD139" s="5"/>
      <c r="BE139" s="5"/>
      <c r="BF139" s="5"/>
      <c r="BG139" s="5"/>
      <c r="BH139" s="5"/>
      <c r="BI139" s="5"/>
      <c r="BJ139" s="5"/>
      <c r="BK139" s="5"/>
      <c r="BL139" s="5"/>
    </row>
    <row r="140" spans="4:64" x14ac:dyDescent="0.25">
      <c r="D140" s="5"/>
      <c r="E140" s="5"/>
      <c r="F140" s="5"/>
      <c r="G140" s="5"/>
      <c r="H140" s="5"/>
      <c r="I140" s="5"/>
      <c r="J140" s="5"/>
      <c r="K140" s="5"/>
      <c r="L140" s="5"/>
      <c r="M140" s="5"/>
      <c r="N140" s="5"/>
      <c r="O140" s="5"/>
      <c r="P140" s="5"/>
      <c r="T140" s="5"/>
      <c r="U140" s="5"/>
      <c r="V140" s="5"/>
      <c r="W140" s="5"/>
      <c r="X140" s="5"/>
      <c r="Y140" s="5"/>
      <c r="Z140" s="5"/>
      <c r="AA140" s="5"/>
      <c r="AB140" s="5"/>
      <c r="AC140" s="5"/>
      <c r="AD140" s="5"/>
      <c r="AE140" s="5"/>
      <c r="AF140" s="5"/>
      <c r="AJ140" s="5"/>
      <c r="AK140" s="5"/>
      <c r="AL140" s="5"/>
      <c r="AM140" s="5"/>
      <c r="AN140" s="5"/>
      <c r="AO140" s="5"/>
      <c r="AP140" s="5"/>
      <c r="AQ140" s="5"/>
      <c r="AR140" s="5"/>
      <c r="AS140" s="5"/>
      <c r="AT140" s="5"/>
      <c r="AU140" s="5"/>
      <c r="AV140" s="5"/>
      <c r="AZ140" s="5"/>
      <c r="BA140" s="5"/>
      <c r="BB140" s="5"/>
      <c r="BC140" s="5"/>
      <c r="BD140" s="5"/>
      <c r="BE140" s="5"/>
      <c r="BF140" s="5"/>
      <c r="BG140" s="5"/>
      <c r="BH140" s="5"/>
      <c r="BI140" s="5"/>
      <c r="BJ140" s="5"/>
      <c r="BK140" s="5"/>
      <c r="BL140" s="5"/>
    </row>
    <row r="141" spans="4:64" x14ac:dyDescent="0.25">
      <c r="D141" s="5"/>
      <c r="E141" s="5"/>
      <c r="F141" s="5"/>
      <c r="G141" s="5"/>
      <c r="H141" s="5"/>
      <c r="I141" s="5"/>
      <c r="J141" s="5"/>
      <c r="K141" s="5"/>
      <c r="L141" s="5"/>
      <c r="M141" s="5"/>
      <c r="N141" s="5"/>
      <c r="O141" s="5"/>
      <c r="P141" s="5"/>
      <c r="T141" s="5"/>
      <c r="U141" s="5"/>
      <c r="V141" s="5"/>
      <c r="W141" s="5"/>
      <c r="X141" s="5"/>
      <c r="Y141" s="5"/>
      <c r="Z141" s="5"/>
      <c r="AA141" s="5"/>
      <c r="AB141" s="5"/>
      <c r="AC141" s="5"/>
      <c r="AD141" s="5"/>
      <c r="AE141" s="5"/>
      <c r="AF141" s="5"/>
      <c r="AJ141" s="5"/>
      <c r="AK141" s="5"/>
      <c r="AL141" s="5"/>
      <c r="AM141" s="5"/>
      <c r="AN141" s="5"/>
      <c r="AO141" s="5"/>
      <c r="AP141" s="5"/>
      <c r="AQ141" s="5"/>
      <c r="AR141" s="5"/>
      <c r="AS141" s="5"/>
      <c r="AT141" s="5"/>
      <c r="AU141" s="5"/>
      <c r="AV141" s="5"/>
      <c r="AZ141" s="5"/>
      <c r="BA141" s="5"/>
      <c r="BB141" s="5"/>
      <c r="BC141" s="5"/>
      <c r="BD141" s="5"/>
      <c r="BE141" s="5"/>
      <c r="BF141" s="5"/>
      <c r="BG141" s="5"/>
      <c r="BH141" s="5"/>
      <c r="BI141" s="5"/>
      <c r="BJ141" s="5"/>
      <c r="BK141" s="5"/>
      <c r="BL141" s="5"/>
    </row>
    <row r="142" spans="4:64" x14ac:dyDescent="0.25">
      <c r="D142" s="5"/>
      <c r="E142" s="5"/>
      <c r="F142" s="5"/>
      <c r="G142" s="5"/>
      <c r="H142" s="5"/>
      <c r="I142" s="5"/>
      <c r="J142" s="5"/>
      <c r="K142" s="5"/>
      <c r="L142" s="5"/>
      <c r="M142" s="5"/>
      <c r="N142" s="5"/>
      <c r="O142" s="5"/>
      <c r="P142" s="5"/>
      <c r="T142" s="5"/>
      <c r="U142" s="5"/>
      <c r="V142" s="5"/>
      <c r="W142" s="5"/>
      <c r="X142" s="5"/>
      <c r="Y142" s="5"/>
      <c r="Z142" s="5"/>
      <c r="AA142" s="5"/>
      <c r="AB142" s="5"/>
      <c r="AC142" s="5"/>
      <c r="AD142" s="5"/>
      <c r="AE142" s="5"/>
      <c r="AF142" s="5"/>
      <c r="AJ142" s="5"/>
      <c r="AK142" s="5"/>
      <c r="AL142" s="5"/>
      <c r="AM142" s="5"/>
      <c r="AN142" s="5"/>
      <c r="AO142" s="5"/>
      <c r="AP142" s="5"/>
      <c r="AQ142" s="5"/>
      <c r="AR142" s="5"/>
      <c r="AS142" s="5"/>
      <c r="AT142" s="5"/>
      <c r="AU142" s="5"/>
      <c r="AV142" s="5"/>
      <c r="AZ142" s="5"/>
      <c r="BA142" s="5"/>
      <c r="BB142" s="5"/>
      <c r="BC142" s="5"/>
      <c r="BD142" s="5"/>
      <c r="BE142" s="5"/>
      <c r="BF142" s="5"/>
      <c r="BG142" s="5"/>
      <c r="BH142" s="5"/>
      <c r="BI142" s="5"/>
      <c r="BJ142" s="5"/>
      <c r="BK142" s="5"/>
      <c r="BL142" s="5"/>
    </row>
    <row r="143" spans="4:64" x14ac:dyDescent="0.25">
      <c r="D143" s="5"/>
      <c r="E143" s="5"/>
      <c r="F143" s="5"/>
      <c r="G143" s="5"/>
      <c r="H143" s="5"/>
      <c r="I143" s="5"/>
      <c r="J143" s="5"/>
      <c r="K143" s="5"/>
      <c r="L143" s="5"/>
      <c r="M143" s="5"/>
      <c r="N143" s="5"/>
      <c r="O143" s="5"/>
      <c r="P143" s="5"/>
      <c r="T143" s="5"/>
      <c r="U143" s="5"/>
      <c r="V143" s="5"/>
      <c r="W143" s="5"/>
      <c r="X143" s="5"/>
      <c r="Y143" s="5"/>
      <c r="Z143" s="5"/>
      <c r="AA143" s="5"/>
      <c r="AB143" s="5"/>
      <c r="AC143" s="5"/>
      <c r="AD143" s="5"/>
      <c r="AE143" s="5"/>
      <c r="AF143" s="5"/>
      <c r="AJ143" s="5"/>
      <c r="AK143" s="5"/>
      <c r="AL143" s="5"/>
      <c r="AM143" s="5"/>
      <c r="AN143" s="5"/>
      <c r="AO143" s="5"/>
      <c r="AP143" s="5"/>
      <c r="AQ143" s="5"/>
      <c r="AR143" s="5"/>
      <c r="AS143" s="5"/>
      <c r="AT143" s="5"/>
      <c r="AU143" s="5"/>
      <c r="AV143" s="5"/>
      <c r="AZ143" s="5"/>
      <c r="BA143" s="5"/>
      <c r="BB143" s="5"/>
      <c r="BC143" s="5"/>
      <c r="BD143" s="5"/>
      <c r="BE143" s="5"/>
      <c r="BF143" s="5"/>
      <c r="BG143" s="5"/>
      <c r="BH143" s="5"/>
      <c r="BI143" s="5"/>
      <c r="BJ143" s="5"/>
      <c r="BK143" s="5"/>
      <c r="BL143" s="5"/>
    </row>
    <row r="144" spans="4:64" x14ac:dyDescent="0.25">
      <c r="D144" s="5"/>
      <c r="E144" s="5"/>
      <c r="F144" s="5"/>
      <c r="G144" s="5"/>
      <c r="H144" s="5"/>
      <c r="I144" s="5"/>
      <c r="J144" s="5"/>
      <c r="K144" s="5"/>
      <c r="L144" s="5"/>
      <c r="M144" s="5"/>
      <c r="N144" s="5"/>
      <c r="O144" s="5"/>
      <c r="P144" s="5"/>
      <c r="T144" s="5"/>
      <c r="U144" s="5"/>
      <c r="V144" s="5"/>
      <c r="W144" s="5"/>
      <c r="X144" s="5"/>
      <c r="Y144" s="5"/>
      <c r="Z144" s="5"/>
      <c r="AA144" s="5"/>
      <c r="AB144" s="5"/>
      <c r="AC144" s="5"/>
      <c r="AD144" s="5"/>
      <c r="AE144" s="5"/>
      <c r="AF144" s="5"/>
      <c r="AJ144" s="5"/>
      <c r="AK144" s="5"/>
      <c r="AL144" s="5"/>
      <c r="AM144" s="5"/>
      <c r="AN144" s="5"/>
      <c r="AO144" s="5"/>
      <c r="AP144" s="5"/>
      <c r="AQ144" s="5"/>
      <c r="AR144" s="5"/>
      <c r="AS144" s="5"/>
      <c r="AT144" s="5"/>
      <c r="AU144" s="5"/>
      <c r="AV144" s="5"/>
      <c r="AZ144" s="5"/>
      <c r="BA144" s="5"/>
      <c r="BB144" s="5"/>
      <c r="BC144" s="5"/>
      <c r="BD144" s="5"/>
      <c r="BE144" s="5"/>
      <c r="BF144" s="5"/>
      <c r="BG144" s="5"/>
      <c r="BH144" s="5"/>
      <c r="BI144" s="5"/>
      <c r="BJ144" s="5"/>
      <c r="BK144" s="5"/>
      <c r="BL144" s="5"/>
    </row>
    <row r="145" spans="4:64" x14ac:dyDescent="0.25">
      <c r="D145" s="5"/>
      <c r="E145" s="5"/>
      <c r="F145" s="5"/>
      <c r="G145" s="5"/>
      <c r="H145" s="5"/>
      <c r="I145" s="5"/>
      <c r="J145" s="5"/>
      <c r="K145" s="5"/>
      <c r="L145" s="5"/>
      <c r="M145" s="5"/>
      <c r="N145" s="5"/>
      <c r="O145" s="5"/>
      <c r="P145" s="5"/>
      <c r="T145" s="5"/>
      <c r="U145" s="5"/>
      <c r="V145" s="5"/>
      <c r="W145" s="5"/>
      <c r="X145" s="5"/>
      <c r="Y145" s="5"/>
      <c r="Z145" s="5"/>
      <c r="AA145" s="5"/>
      <c r="AB145" s="5"/>
      <c r="AC145" s="5"/>
      <c r="AD145" s="5"/>
      <c r="AE145" s="5"/>
      <c r="AF145" s="5"/>
      <c r="AJ145" s="5"/>
      <c r="AK145" s="5"/>
      <c r="AL145" s="5"/>
      <c r="AM145" s="5"/>
      <c r="AN145" s="5"/>
      <c r="AO145" s="5"/>
      <c r="AP145" s="5"/>
      <c r="AQ145" s="5"/>
      <c r="AR145" s="5"/>
      <c r="AS145" s="5"/>
      <c r="AT145" s="5"/>
      <c r="AU145" s="5"/>
      <c r="AV145" s="5"/>
      <c r="AZ145" s="5"/>
      <c r="BA145" s="5"/>
      <c r="BB145" s="5"/>
      <c r="BC145" s="5"/>
      <c r="BD145" s="5"/>
      <c r="BE145" s="5"/>
      <c r="BF145" s="5"/>
      <c r="BG145" s="5"/>
      <c r="BH145" s="5"/>
      <c r="BI145" s="5"/>
      <c r="BJ145" s="5"/>
      <c r="BK145" s="5"/>
      <c r="BL145" s="5"/>
    </row>
    <row r="146" spans="4:64" x14ac:dyDescent="0.25">
      <c r="D146" s="5"/>
      <c r="E146" s="5"/>
      <c r="F146" s="5"/>
      <c r="G146" s="5"/>
      <c r="H146" s="5"/>
      <c r="I146" s="5"/>
      <c r="J146" s="5"/>
      <c r="K146" s="5"/>
      <c r="L146" s="5"/>
      <c r="M146" s="5"/>
      <c r="N146" s="5"/>
      <c r="O146" s="5"/>
      <c r="P146" s="5"/>
      <c r="T146" s="5"/>
      <c r="U146" s="5"/>
      <c r="V146" s="5"/>
      <c r="W146" s="5"/>
      <c r="X146" s="5"/>
      <c r="Y146" s="5"/>
      <c r="Z146" s="5"/>
      <c r="AA146" s="5"/>
      <c r="AB146" s="5"/>
      <c r="AC146" s="5"/>
      <c r="AD146" s="5"/>
      <c r="AE146" s="5"/>
      <c r="AF146" s="5"/>
      <c r="AJ146" s="5"/>
      <c r="AK146" s="5"/>
      <c r="AL146" s="5"/>
      <c r="AM146" s="5"/>
      <c r="AN146" s="5"/>
      <c r="AO146" s="5"/>
      <c r="AP146" s="5"/>
      <c r="AQ146" s="5"/>
      <c r="AR146" s="5"/>
      <c r="AS146" s="5"/>
      <c r="AT146" s="5"/>
      <c r="AU146" s="5"/>
      <c r="AV146" s="5"/>
      <c r="AZ146" s="5"/>
      <c r="BA146" s="5"/>
      <c r="BB146" s="5"/>
      <c r="BC146" s="5"/>
      <c r="BD146" s="5"/>
      <c r="BE146" s="5"/>
      <c r="BF146" s="5"/>
      <c r="BG146" s="5"/>
      <c r="BH146" s="5"/>
      <c r="BI146" s="5"/>
      <c r="BJ146" s="5"/>
      <c r="BK146" s="5"/>
      <c r="BL146" s="5"/>
    </row>
    <row r="147" spans="4:64" x14ac:dyDescent="0.25">
      <c r="D147" s="5"/>
      <c r="E147" s="5"/>
      <c r="F147" s="5"/>
      <c r="G147" s="5"/>
      <c r="H147" s="5"/>
      <c r="I147" s="5"/>
      <c r="J147" s="5"/>
      <c r="K147" s="5"/>
      <c r="L147" s="5"/>
      <c r="M147" s="5"/>
      <c r="N147" s="5"/>
      <c r="O147" s="5"/>
      <c r="P147" s="5"/>
      <c r="T147" s="5"/>
      <c r="U147" s="5"/>
      <c r="V147" s="5"/>
      <c r="W147" s="5"/>
      <c r="X147" s="5"/>
      <c r="Y147" s="5"/>
      <c r="Z147" s="5"/>
      <c r="AA147" s="5"/>
      <c r="AB147" s="5"/>
      <c r="AC147" s="5"/>
      <c r="AD147" s="5"/>
      <c r="AE147" s="5"/>
      <c r="AF147" s="5"/>
      <c r="AJ147" s="5"/>
      <c r="AK147" s="5"/>
      <c r="AL147" s="5"/>
      <c r="AM147" s="5"/>
      <c r="AN147" s="5"/>
      <c r="AO147" s="5"/>
      <c r="AP147" s="5"/>
      <c r="AQ147" s="5"/>
      <c r="AR147" s="5"/>
      <c r="AS147" s="5"/>
      <c r="AT147" s="5"/>
      <c r="AU147" s="5"/>
      <c r="AV147" s="5"/>
      <c r="AZ147" s="5"/>
      <c r="BA147" s="5"/>
      <c r="BB147" s="5"/>
      <c r="BC147" s="5"/>
      <c r="BD147" s="5"/>
      <c r="BE147" s="5"/>
      <c r="BF147" s="5"/>
      <c r="BG147" s="5"/>
      <c r="BH147" s="5"/>
      <c r="BI147" s="5"/>
      <c r="BJ147" s="5"/>
      <c r="BK147" s="5"/>
      <c r="BL147" s="5"/>
    </row>
    <row r="148" spans="4:64" x14ac:dyDescent="0.25">
      <c r="D148" s="5"/>
      <c r="E148" s="5"/>
      <c r="F148" s="5"/>
      <c r="G148" s="5"/>
      <c r="H148" s="5"/>
      <c r="I148" s="5"/>
      <c r="J148" s="5"/>
      <c r="K148" s="5"/>
      <c r="L148" s="5"/>
      <c r="M148" s="5"/>
      <c r="N148" s="5"/>
      <c r="O148" s="5"/>
      <c r="P148" s="5"/>
      <c r="T148" s="5"/>
      <c r="U148" s="5"/>
      <c r="V148" s="5"/>
      <c r="W148" s="5"/>
      <c r="X148" s="5"/>
      <c r="Y148" s="5"/>
      <c r="Z148" s="5"/>
      <c r="AA148" s="5"/>
      <c r="AB148" s="5"/>
      <c r="AC148" s="5"/>
      <c r="AD148" s="5"/>
      <c r="AE148" s="5"/>
      <c r="AF148" s="5"/>
      <c r="AJ148" s="5"/>
      <c r="AK148" s="5"/>
      <c r="AL148" s="5"/>
      <c r="AM148" s="5"/>
      <c r="AN148" s="5"/>
      <c r="AO148" s="5"/>
      <c r="AP148" s="5"/>
      <c r="AQ148" s="5"/>
      <c r="AR148" s="5"/>
      <c r="AS148" s="5"/>
      <c r="AT148" s="5"/>
      <c r="AU148" s="5"/>
      <c r="AV148" s="5"/>
      <c r="AZ148" s="5"/>
      <c r="BA148" s="5"/>
      <c r="BB148" s="5"/>
      <c r="BC148" s="5"/>
      <c r="BD148" s="5"/>
      <c r="BE148" s="5"/>
      <c r="BF148" s="5"/>
      <c r="BG148" s="5"/>
      <c r="BH148" s="5"/>
      <c r="BI148" s="5"/>
      <c r="BJ148" s="5"/>
      <c r="BK148" s="5"/>
      <c r="BL148" s="5"/>
    </row>
    <row r="149" spans="4:64" x14ac:dyDescent="0.25">
      <c r="D149" s="5"/>
      <c r="E149" s="5"/>
      <c r="F149" s="5"/>
      <c r="G149" s="5"/>
      <c r="H149" s="5"/>
      <c r="I149" s="5"/>
      <c r="J149" s="5"/>
      <c r="K149" s="5"/>
      <c r="L149" s="5"/>
      <c r="M149" s="5"/>
      <c r="N149" s="5"/>
      <c r="O149" s="5"/>
      <c r="P149" s="5"/>
      <c r="T149" s="5"/>
      <c r="U149" s="5"/>
      <c r="V149" s="5"/>
      <c r="W149" s="5"/>
      <c r="X149" s="5"/>
      <c r="Y149" s="5"/>
      <c r="Z149" s="5"/>
      <c r="AA149" s="5"/>
      <c r="AB149" s="5"/>
      <c r="AC149" s="5"/>
      <c r="AD149" s="5"/>
      <c r="AE149" s="5"/>
      <c r="AF149" s="5"/>
      <c r="AJ149" s="5"/>
      <c r="AK149" s="5"/>
      <c r="AL149" s="5"/>
      <c r="AM149" s="5"/>
      <c r="AN149" s="5"/>
      <c r="AO149" s="5"/>
      <c r="AP149" s="5"/>
      <c r="AQ149" s="5"/>
      <c r="AR149" s="5"/>
      <c r="AS149" s="5"/>
      <c r="AT149" s="5"/>
      <c r="AU149" s="5"/>
      <c r="AV149" s="5"/>
      <c r="AZ149" s="5"/>
      <c r="BA149" s="5"/>
      <c r="BB149" s="5"/>
      <c r="BC149" s="5"/>
      <c r="BD149" s="5"/>
      <c r="BE149" s="5"/>
      <c r="BF149" s="5"/>
      <c r="BG149" s="5"/>
      <c r="BH149" s="5"/>
      <c r="BI149" s="5"/>
      <c r="BJ149" s="5"/>
      <c r="BK149" s="5"/>
      <c r="BL149" s="5"/>
    </row>
    <row r="150" spans="4:64" x14ac:dyDescent="0.25">
      <c r="D150" s="5"/>
      <c r="E150" s="5"/>
      <c r="F150" s="5"/>
      <c r="G150" s="5"/>
      <c r="H150" s="5"/>
      <c r="I150" s="5"/>
      <c r="J150" s="5"/>
      <c r="K150" s="5"/>
      <c r="L150" s="5"/>
      <c r="M150" s="5"/>
      <c r="N150" s="5"/>
      <c r="O150" s="5"/>
      <c r="P150" s="5"/>
      <c r="T150" s="5"/>
      <c r="U150" s="5"/>
      <c r="V150" s="5"/>
      <c r="W150" s="5"/>
      <c r="X150" s="5"/>
      <c r="Y150" s="5"/>
      <c r="Z150" s="5"/>
      <c r="AA150" s="5"/>
      <c r="AB150" s="5"/>
      <c r="AC150" s="5"/>
      <c r="AD150" s="5"/>
      <c r="AE150" s="5"/>
      <c r="AF150" s="5"/>
      <c r="AJ150" s="5"/>
      <c r="AK150" s="5"/>
      <c r="AL150" s="5"/>
      <c r="AM150" s="5"/>
      <c r="AN150" s="5"/>
      <c r="AO150" s="5"/>
      <c r="AP150" s="5"/>
      <c r="AQ150" s="5"/>
      <c r="AR150" s="5"/>
      <c r="AS150" s="5"/>
      <c r="AT150" s="5"/>
      <c r="AU150" s="5"/>
      <c r="AV150" s="5"/>
      <c r="AZ150" s="5"/>
      <c r="BA150" s="5"/>
      <c r="BB150" s="5"/>
      <c r="BC150" s="5"/>
      <c r="BD150" s="5"/>
      <c r="BE150" s="5"/>
      <c r="BF150" s="5"/>
      <c r="BG150" s="5"/>
      <c r="BH150" s="5"/>
      <c r="BI150" s="5"/>
      <c r="BJ150" s="5"/>
      <c r="BK150" s="5"/>
      <c r="BL150" s="5"/>
    </row>
    <row r="151" spans="4:64" x14ac:dyDescent="0.25">
      <c r="D151" s="5"/>
      <c r="E151" s="5"/>
      <c r="F151" s="5"/>
      <c r="G151" s="5"/>
      <c r="H151" s="5"/>
      <c r="I151" s="5"/>
      <c r="J151" s="5"/>
      <c r="K151" s="5"/>
      <c r="L151" s="5"/>
      <c r="M151" s="5"/>
      <c r="N151" s="5"/>
      <c r="O151" s="5"/>
      <c r="P151" s="5"/>
      <c r="T151" s="5"/>
      <c r="U151" s="5"/>
      <c r="V151" s="5"/>
      <c r="W151" s="5"/>
      <c r="X151" s="5"/>
      <c r="Y151" s="5"/>
      <c r="Z151" s="5"/>
      <c r="AA151" s="5"/>
      <c r="AB151" s="5"/>
      <c r="AC151" s="5"/>
      <c r="AD151" s="5"/>
      <c r="AE151" s="5"/>
      <c r="AF151" s="5"/>
      <c r="AJ151" s="5"/>
      <c r="AK151" s="5"/>
      <c r="AL151" s="5"/>
      <c r="AM151" s="5"/>
      <c r="AN151" s="5"/>
      <c r="AO151" s="5"/>
      <c r="AP151" s="5"/>
      <c r="AQ151" s="5"/>
      <c r="AR151" s="5"/>
      <c r="AS151" s="5"/>
      <c r="AT151" s="5"/>
      <c r="AU151" s="5"/>
      <c r="AV151" s="5"/>
      <c r="AZ151" s="5"/>
      <c r="BA151" s="5"/>
      <c r="BB151" s="5"/>
      <c r="BC151" s="5"/>
      <c r="BD151" s="5"/>
      <c r="BE151" s="5"/>
      <c r="BF151" s="5"/>
      <c r="BG151" s="5"/>
      <c r="BH151" s="5"/>
      <c r="BI151" s="5"/>
      <c r="BJ151" s="5"/>
      <c r="BK151" s="5"/>
      <c r="BL151" s="5"/>
    </row>
    <row r="152" spans="4:64" x14ac:dyDescent="0.25">
      <c r="D152" s="5"/>
      <c r="E152" s="5"/>
      <c r="F152" s="5"/>
      <c r="G152" s="5"/>
      <c r="H152" s="5"/>
      <c r="I152" s="5"/>
      <c r="J152" s="5"/>
      <c r="K152" s="5"/>
      <c r="L152" s="5"/>
      <c r="M152" s="5"/>
      <c r="N152" s="5"/>
      <c r="O152" s="5"/>
      <c r="P152" s="5"/>
      <c r="T152" s="5"/>
      <c r="U152" s="5"/>
      <c r="V152" s="5"/>
      <c r="W152" s="5"/>
      <c r="X152" s="5"/>
      <c r="Y152" s="5"/>
      <c r="Z152" s="5"/>
      <c r="AA152" s="5"/>
      <c r="AB152" s="5"/>
      <c r="AC152" s="5"/>
      <c r="AD152" s="5"/>
      <c r="AE152" s="5"/>
      <c r="AF152" s="5"/>
      <c r="AJ152" s="5"/>
      <c r="AK152" s="5"/>
      <c r="AL152" s="5"/>
      <c r="AM152" s="5"/>
      <c r="AN152" s="5"/>
      <c r="AO152" s="5"/>
      <c r="AP152" s="5"/>
      <c r="AQ152" s="5"/>
      <c r="AR152" s="5"/>
      <c r="AS152" s="5"/>
      <c r="AT152" s="5"/>
      <c r="AU152" s="5"/>
      <c r="AV152" s="5"/>
      <c r="AZ152" s="5"/>
      <c r="BA152" s="5"/>
      <c r="BB152" s="5"/>
      <c r="BC152" s="5"/>
      <c r="BD152" s="5"/>
      <c r="BE152" s="5"/>
      <c r="BF152" s="5"/>
      <c r="BG152" s="5"/>
      <c r="BH152" s="5"/>
      <c r="BI152" s="5"/>
      <c r="BJ152" s="5"/>
      <c r="BK152" s="5"/>
      <c r="BL152" s="5"/>
    </row>
    <row r="153" spans="4:64" x14ac:dyDescent="0.25">
      <c r="D153" s="5"/>
      <c r="E153" s="5"/>
      <c r="F153" s="5"/>
      <c r="G153" s="5"/>
      <c r="H153" s="5"/>
      <c r="I153" s="5"/>
      <c r="J153" s="5"/>
      <c r="K153" s="5"/>
      <c r="L153" s="5"/>
      <c r="M153" s="5"/>
      <c r="N153" s="5"/>
      <c r="O153" s="5"/>
      <c r="P153" s="5"/>
      <c r="T153" s="5"/>
      <c r="U153" s="5"/>
      <c r="V153" s="5"/>
      <c r="W153" s="5"/>
      <c r="X153" s="5"/>
      <c r="Y153" s="5"/>
      <c r="Z153" s="5"/>
      <c r="AA153" s="5"/>
      <c r="AB153" s="5"/>
      <c r="AC153" s="5"/>
      <c r="AD153" s="5"/>
      <c r="AE153" s="5"/>
      <c r="AF153" s="5"/>
      <c r="AJ153" s="5"/>
      <c r="AK153" s="5"/>
      <c r="AL153" s="5"/>
      <c r="AM153" s="5"/>
      <c r="AN153" s="5"/>
      <c r="AO153" s="5"/>
      <c r="AP153" s="5"/>
      <c r="AQ153" s="5"/>
      <c r="AR153" s="5"/>
      <c r="AS153" s="5"/>
      <c r="AT153" s="5"/>
      <c r="AU153" s="5"/>
      <c r="AV153" s="5"/>
      <c r="AZ153" s="5"/>
      <c r="BA153" s="5"/>
      <c r="BB153" s="5"/>
      <c r="BC153" s="5"/>
      <c r="BD153" s="5"/>
      <c r="BE153" s="5"/>
      <c r="BF153" s="5"/>
      <c r="BG153" s="5"/>
      <c r="BH153" s="5"/>
      <c r="BI153" s="5"/>
      <c r="BJ153" s="5"/>
      <c r="BK153" s="5"/>
      <c r="BL153" s="5"/>
    </row>
    <row r="154" spans="4:64" x14ac:dyDescent="0.25">
      <c r="D154" s="5"/>
      <c r="E154" s="5"/>
      <c r="F154" s="5"/>
      <c r="G154" s="5"/>
      <c r="H154" s="5"/>
      <c r="I154" s="5"/>
      <c r="J154" s="5"/>
      <c r="K154" s="5"/>
      <c r="L154" s="5"/>
      <c r="M154" s="5"/>
      <c r="N154" s="5"/>
      <c r="O154" s="5"/>
      <c r="P154" s="5"/>
      <c r="T154" s="5"/>
      <c r="U154" s="5"/>
      <c r="V154" s="5"/>
      <c r="W154" s="5"/>
      <c r="X154" s="5"/>
      <c r="Y154" s="5"/>
      <c r="Z154" s="5"/>
      <c r="AA154" s="5"/>
      <c r="AB154" s="5"/>
      <c r="AC154" s="5"/>
      <c r="AD154" s="5"/>
      <c r="AE154" s="5"/>
      <c r="AF154" s="5"/>
      <c r="AJ154" s="5"/>
      <c r="AK154" s="5"/>
      <c r="AL154" s="5"/>
      <c r="AM154" s="5"/>
      <c r="AN154" s="5"/>
      <c r="AO154" s="5"/>
      <c r="AP154" s="5"/>
      <c r="AQ154" s="5"/>
      <c r="AR154" s="5"/>
      <c r="AS154" s="5"/>
      <c r="AT154" s="5"/>
      <c r="AU154" s="5"/>
      <c r="AV154" s="5"/>
      <c r="AZ154" s="5"/>
      <c r="BA154" s="5"/>
      <c r="BB154" s="5"/>
      <c r="BC154" s="5"/>
      <c r="BD154" s="5"/>
      <c r="BE154" s="5"/>
      <c r="BF154" s="5"/>
      <c r="BG154" s="5"/>
      <c r="BH154" s="5"/>
      <c r="BI154" s="5"/>
      <c r="BJ154" s="5"/>
      <c r="BK154" s="5"/>
      <c r="BL154" s="5"/>
    </row>
    <row r="155" spans="4:64" x14ac:dyDescent="0.25">
      <c r="D155" s="5"/>
      <c r="E155" s="5"/>
      <c r="F155" s="5"/>
      <c r="G155" s="5"/>
      <c r="H155" s="5"/>
      <c r="I155" s="5"/>
      <c r="J155" s="5"/>
      <c r="K155" s="5"/>
      <c r="L155" s="5"/>
      <c r="M155" s="5"/>
      <c r="N155" s="5"/>
      <c r="O155" s="5"/>
      <c r="P155" s="5"/>
      <c r="T155" s="5"/>
      <c r="U155" s="5"/>
      <c r="V155" s="5"/>
      <c r="W155" s="5"/>
      <c r="X155" s="5"/>
      <c r="Y155" s="5"/>
      <c r="Z155" s="5"/>
      <c r="AA155" s="5"/>
      <c r="AB155" s="5"/>
      <c r="AC155" s="5"/>
      <c r="AD155" s="5"/>
      <c r="AE155" s="5"/>
      <c r="AF155" s="5"/>
      <c r="AJ155" s="5"/>
      <c r="AK155" s="5"/>
      <c r="AL155" s="5"/>
      <c r="AM155" s="5"/>
      <c r="AN155" s="5"/>
      <c r="AO155" s="5"/>
      <c r="AP155" s="5"/>
      <c r="AQ155" s="5"/>
      <c r="AR155" s="5"/>
      <c r="AS155" s="5"/>
      <c r="AT155" s="5"/>
      <c r="AU155" s="5"/>
      <c r="AV155" s="5"/>
      <c r="AZ155" s="5"/>
      <c r="BA155" s="5"/>
      <c r="BB155" s="5"/>
      <c r="BC155" s="5"/>
      <c r="BD155" s="5"/>
      <c r="BE155" s="5"/>
      <c r="BF155" s="5"/>
      <c r="BG155" s="5"/>
      <c r="BH155" s="5"/>
      <c r="BI155" s="5"/>
      <c r="BJ155" s="5"/>
      <c r="BK155" s="5"/>
      <c r="BL155" s="5"/>
    </row>
    <row r="156" spans="4:64" x14ac:dyDescent="0.25">
      <c r="D156" s="5"/>
      <c r="E156" s="5"/>
      <c r="F156" s="5"/>
      <c r="G156" s="5"/>
      <c r="H156" s="5"/>
      <c r="I156" s="5"/>
      <c r="J156" s="5"/>
      <c r="K156" s="5"/>
      <c r="L156" s="5"/>
      <c r="M156" s="5"/>
      <c r="N156" s="5"/>
      <c r="O156" s="5"/>
      <c r="P156" s="5"/>
      <c r="T156" s="5"/>
      <c r="U156" s="5"/>
      <c r="V156" s="5"/>
      <c r="W156" s="5"/>
      <c r="X156" s="5"/>
      <c r="Y156" s="5"/>
      <c r="Z156" s="5"/>
      <c r="AA156" s="5"/>
      <c r="AB156" s="5"/>
      <c r="AC156" s="5"/>
      <c r="AD156" s="5"/>
      <c r="AE156" s="5"/>
      <c r="AF156" s="5"/>
      <c r="AJ156" s="5"/>
      <c r="AK156" s="5"/>
      <c r="AL156" s="5"/>
      <c r="AM156" s="5"/>
      <c r="AN156" s="5"/>
      <c r="AO156" s="5"/>
      <c r="AP156" s="5"/>
      <c r="AQ156" s="5"/>
      <c r="AR156" s="5"/>
      <c r="AS156" s="5"/>
      <c r="AT156" s="5"/>
      <c r="AU156" s="5"/>
      <c r="AV156" s="5"/>
      <c r="AZ156" s="5"/>
      <c r="BA156" s="5"/>
      <c r="BB156" s="5"/>
      <c r="BC156" s="5"/>
      <c r="BD156" s="5"/>
      <c r="BE156" s="5"/>
      <c r="BF156" s="5"/>
      <c r="BG156" s="5"/>
      <c r="BH156" s="5"/>
      <c r="BI156" s="5"/>
      <c r="BJ156" s="5"/>
      <c r="BK156" s="5"/>
      <c r="BL156" s="5"/>
    </row>
    <row r="157" spans="4:64" x14ac:dyDescent="0.25">
      <c r="D157" s="5"/>
      <c r="E157" s="5"/>
      <c r="F157" s="5"/>
      <c r="G157" s="5"/>
      <c r="H157" s="5"/>
      <c r="I157" s="5"/>
      <c r="J157" s="5"/>
      <c r="K157" s="5"/>
      <c r="L157" s="5"/>
      <c r="M157" s="5"/>
      <c r="N157" s="5"/>
      <c r="O157" s="5"/>
      <c r="P157" s="5"/>
      <c r="T157" s="5"/>
      <c r="U157" s="5"/>
      <c r="V157" s="5"/>
      <c r="W157" s="5"/>
      <c r="X157" s="5"/>
      <c r="Y157" s="5"/>
      <c r="Z157" s="5"/>
      <c r="AA157" s="5"/>
      <c r="AB157" s="5"/>
      <c r="AC157" s="5"/>
      <c r="AD157" s="5"/>
      <c r="AE157" s="5"/>
      <c r="AF157" s="5"/>
      <c r="AJ157" s="5"/>
      <c r="AK157" s="5"/>
      <c r="AL157" s="5"/>
      <c r="AM157" s="5"/>
      <c r="AN157" s="5"/>
      <c r="AO157" s="5"/>
      <c r="AP157" s="5"/>
      <c r="AQ157" s="5"/>
      <c r="AR157" s="5"/>
      <c r="AS157" s="5"/>
      <c r="AT157" s="5"/>
      <c r="AU157" s="5"/>
      <c r="AV157" s="5"/>
      <c r="AZ157" s="5"/>
      <c r="BA157" s="5"/>
      <c r="BB157" s="5"/>
      <c r="BC157" s="5"/>
      <c r="BD157" s="5"/>
      <c r="BE157" s="5"/>
      <c r="BF157" s="5"/>
      <c r="BG157" s="5"/>
      <c r="BH157" s="5"/>
      <c r="BI157" s="5"/>
      <c r="BJ157" s="5"/>
      <c r="BK157" s="5"/>
      <c r="BL157" s="5"/>
    </row>
    <row r="158" spans="4:64" x14ac:dyDescent="0.25">
      <c r="D158" s="5"/>
      <c r="E158" s="5"/>
      <c r="F158" s="5"/>
      <c r="G158" s="5"/>
      <c r="H158" s="5"/>
      <c r="I158" s="5"/>
      <c r="J158" s="5"/>
      <c r="K158" s="5"/>
      <c r="L158" s="5"/>
      <c r="M158" s="5"/>
      <c r="N158" s="5"/>
      <c r="O158" s="5"/>
      <c r="P158" s="5"/>
      <c r="T158" s="5"/>
      <c r="U158" s="5"/>
      <c r="V158" s="5"/>
      <c r="W158" s="5"/>
      <c r="X158" s="5"/>
      <c r="Y158" s="5"/>
      <c r="Z158" s="5"/>
      <c r="AA158" s="5"/>
      <c r="AB158" s="5"/>
      <c r="AC158" s="5"/>
      <c r="AD158" s="5"/>
      <c r="AE158" s="5"/>
      <c r="AF158" s="5"/>
      <c r="AJ158" s="5"/>
      <c r="AK158" s="5"/>
      <c r="AL158" s="5"/>
      <c r="AM158" s="5"/>
      <c r="AN158" s="5"/>
      <c r="AO158" s="5"/>
      <c r="AP158" s="5"/>
      <c r="AQ158" s="5"/>
      <c r="AR158" s="5"/>
      <c r="AS158" s="5"/>
      <c r="AT158" s="5"/>
      <c r="AU158" s="5"/>
      <c r="AV158" s="5"/>
      <c r="AZ158" s="5"/>
      <c r="BA158" s="5"/>
      <c r="BB158" s="5"/>
      <c r="BC158" s="5"/>
      <c r="BD158" s="5"/>
      <c r="BE158" s="5"/>
      <c r="BF158" s="5"/>
      <c r="BG158" s="5"/>
      <c r="BH158" s="5"/>
      <c r="BI158" s="5"/>
      <c r="BJ158" s="5"/>
      <c r="BK158" s="5"/>
      <c r="BL158" s="5"/>
    </row>
    <row r="159" spans="4:64" x14ac:dyDescent="0.25">
      <c r="D159" s="5"/>
      <c r="E159" s="5"/>
      <c r="F159" s="5"/>
      <c r="G159" s="5"/>
      <c r="H159" s="5"/>
      <c r="I159" s="5"/>
      <c r="J159" s="5"/>
      <c r="K159" s="5"/>
      <c r="L159" s="5"/>
      <c r="M159" s="5"/>
      <c r="N159" s="5"/>
      <c r="O159" s="5"/>
      <c r="P159" s="5"/>
      <c r="T159" s="5"/>
      <c r="U159" s="5"/>
      <c r="V159" s="5"/>
      <c r="W159" s="5"/>
      <c r="X159" s="5"/>
      <c r="Y159" s="5"/>
      <c r="Z159" s="5"/>
      <c r="AA159" s="5"/>
      <c r="AB159" s="5"/>
      <c r="AC159" s="5"/>
      <c r="AD159" s="5"/>
      <c r="AE159" s="5"/>
      <c r="AF159" s="5"/>
      <c r="AJ159" s="5"/>
      <c r="AK159" s="5"/>
      <c r="AL159" s="5"/>
      <c r="AM159" s="5"/>
      <c r="AN159" s="5"/>
      <c r="AO159" s="5"/>
      <c r="AP159" s="5"/>
      <c r="AQ159" s="5"/>
      <c r="AR159" s="5"/>
      <c r="AS159" s="5"/>
      <c r="AT159" s="5"/>
      <c r="AU159" s="5"/>
      <c r="AV159" s="5"/>
      <c r="AZ159" s="5"/>
      <c r="BA159" s="5"/>
      <c r="BB159" s="5"/>
      <c r="BC159" s="5"/>
      <c r="BD159" s="5"/>
      <c r="BE159" s="5"/>
      <c r="BF159" s="5"/>
      <c r="BG159" s="5"/>
      <c r="BH159" s="5"/>
      <c r="BI159" s="5"/>
      <c r="BJ159" s="5"/>
      <c r="BK159" s="5"/>
      <c r="BL159" s="5"/>
    </row>
    <row r="160" spans="4:64" x14ac:dyDescent="0.25">
      <c r="D160" s="5"/>
      <c r="E160" s="5"/>
      <c r="F160" s="5"/>
      <c r="G160" s="5"/>
      <c r="H160" s="5"/>
      <c r="I160" s="5"/>
      <c r="J160" s="5"/>
      <c r="K160" s="5"/>
      <c r="L160" s="5"/>
      <c r="M160" s="5"/>
      <c r="N160" s="5"/>
      <c r="O160" s="5"/>
      <c r="P160" s="5"/>
      <c r="T160" s="5"/>
      <c r="U160" s="5"/>
      <c r="V160" s="5"/>
      <c r="W160" s="5"/>
      <c r="X160" s="5"/>
      <c r="Y160" s="5"/>
      <c r="Z160" s="5"/>
      <c r="AA160" s="5"/>
      <c r="AB160" s="5"/>
      <c r="AC160" s="5"/>
      <c r="AD160" s="5"/>
      <c r="AE160" s="5"/>
      <c r="AF160" s="5"/>
      <c r="AJ160" s="5"/>
      <c r="AK160" s="5"/>
      <c r="AL160" s="5"/>
      <c r="AM160" s="5"/>
      <c r="AN160" s="5"/>
      <c r="AO160" s="5"/>
      <c r="AP160" s="5"/>
      <c r="AQ160" s="5"/>
      <c r="AR160" s="5"/>
      <c r="AS160" s="5"/>
      <c r="AT160" s="5"/>
      <c r="AU160" s="5"/>
      <c r="AV160" s="5"/>
      <c r="AZ160" s="5"/>
      <c r="BA160" s="5"/>
      <c r="BB160" s="5"/>
      <c r="BC160" s="5"/>
      <c r="BD160" s="5"/>
      <c r="BE160" s="5"/>
      <c r="BF160" s="5"/>
      <c r="BG160" s="5"/>
      <c r="BH160" s="5"/>
      <c r="BI160" s="5"/>
      <c r="BJ160" s="5"/>
      <c r="BK160" s="5"/>
      <c r="BL160" s="5"/>
    </row>
    <row r="161" spans="4:64" x14ac:dyDescent="0.25">
      <c r="D161" s="5"/>
      <c r="E161" s="5"/>
      <c r="F161" s="5"/>
      <c r="G161" s="5"/>
      <c r="H161" s="5"/>
      <c r="I161" s="5"/>
      <c r="J161" s="5"/>
      <c r="K161" s="5"/>
      <c r="L161" s="5"/>
      <c r="M161" s="5"/>
      <c r="N161" s="5"/>
      <c r="O161" s="5"/>
      <c r="P161" s="5"/>
      <c r="T161" s="5"/>
      <c r="U161" s="5"/>
      <c r="V161" s="5"/>
      <c r="W161" s="5"/>
      <c r="X161" s="5"/>
      <c r="Y161" s="5"/>
      <c r="Z161" s="5"/>
      <c r="AA161" s="5"/>
      <c r="AB161" s="5"/>
      <c r="AC161" s="5"/>
      <c r="AD161" s="5"/>
      <c r="AE161" s="5"/>
      <c r="AF161" s="5"/>
      <c r="AJ161" s="5"/>
      <c r="AK161" s="5"/>
      <c r="AL161" s="5"/>
      <c r="AM161" s="5"/>
      <c r="AN161" s="5"/>
      <c r="AO161" s="5"/>
      <c r="AP161" s="5"/>
      <c r="AQ161" s="5"/>
      <c r="AR161" s="5"/>
      <c r="AS161" s="5"/>
      <c r="AT161" s="5"/>
      <c r="AU161" s="5"/>
      <c r="AV161" s="5"/>
      <c r="AZ161" s="5"/>
      <c r="BA161" s="5"/>
      <c r="BB161" s="5"/>
      <c r="BC161" s="5"/>
      <c r="BD161" s="5"/>
      <c r="BE161" s="5"/>
      <c r="BF161" s="5"/>
      <c r="BG161" s="5"/>
      <c r="BH161" s="5"/>
      <c r="BI161" s="5"/>
      <c r="BJ161" s="5"/>
      <c r="BK161" s="5"/>
      <c r="BL161" s="5"/>
    </row>
    <row r="162" spans="4:64" x14ac:dyDescent="0.25">
      <c r="D162" s="5"/>
      <c r="E162" s="5"/>
      <c r="F162" s="5"/>
      <c r="G162" s="5"/>
      <c r="H162" s="5"/>
      <c r="I162" s="5"/>
      <c r="J162" s="5"/>
      <c r="K162" s="5"/>
      <c r="L162" s="5"/>
      <c r="M162" s="5"/>
      <c r="N162" s="5"/>
      <c r="O162" s="5"/>
      <c r="P162" s="5"/>
      <c r="T162" s="5"/>
      <c r="U162" s="5"/>
      <c r="V162" s="5"/>
      <c r="W162" s="5"/>
      <c r="X162" s="5"/>
      <c r="Y162" s="5"/>
      <c r="Z162" s="5"/>
      <c r="AA162" s="5"/>
      <c r="AB162" s="5"/>
      <c r="AC162" s="5"/>
      <c r="AD162" s="5"/>
      <c r="AE162" s="5"/>
      <c r="AF162" s="5"/>
      <c r="AJ162" s="5"/>
      <c r="AK162" s="5"/>
      <c r="AL162" s="5"/>
      <c r="AM162" s="5"/>
      <c r="AN162" s="5"/>
      <c r="AO162" s="5"/>
      <c r="AP162" s="5"/>
      <c r="AQ162" s="5"/>
      <c r="AR162" s="5"/>
      <c r="AS162" s="5"/>
      <c r="AT162" s="5"/>
      <c r="AU162" s="5"/>
      <c r="AV162" s="5"/>
      <c r="AZ162" s="5"/>
      <c r="BA162" s="5"/>
      <c r="BB162" s="5"/>
      <c r="BC162" s="5"/>
      <c r="BD162" s="5"/>
      <c r="BE162" s="5"/>
      <c r="BF162" s="5"/>
      <c r="BG162" s="5"/>
      <c r="BH162" s="5"/>
      <c r="BI162" s="5"/>
      <c r="BJ162" s="5"/>
      <c r="BK162" s="5"/>
      <c r="BL162" s="5"/>
    </row>
    <row r="163" spans="4:64" x14ac:dyDescent="0.25">
      <c r="D163" s="5"/>
      <c r="E163" s="5"/>
      <c r="F163" s="5"/>
      <c r="G163" s="5"/>
      <c r="H163" s="5"/>
      <c r="I163" s="5"/>
      <c r="J163" s="5"/>
      <c r="K163" s="5"/>
      <c r="L163" s="5"/>
      <c r="M163" s="5"/>
      <c r="N163" s="5"/>
      <c r="O163" s="5"/>
      <c r="P163" s="5"/>
      <c r="T163" s="5"/>
      <c r="U163" s="5"/>
      <c r="V163" s="5"/>
      <c r="W163" s="5"/>
      <c r="X163" s="5"/>
      <c r="Y163" s="5"/>
      <c r="Z163" s="5"/>
      <c r="AA163" s="5"/>
      <c r="AB163" s="5"/>
      <c r="AC163" s="5"/>
      <c r="AD163" s="5"/>
      <c r="AE163" s="5"/>
      <c r="AF163" s="5"/>
      <c r="AJ163" s="5"/>
      <c r="AK163" s="5"/>
      <c r="AL163" s="5"/>
      <c r="AM163" s="5"/>
      <c r="AN163" s="5"/>
      <c r="AO163" s="5"/>
      <c r="AP163" s="5"/>
      <c r="AQ163" s="5"/>
      <c r="AR163" s="5"/>
      <c r="AS163" s="5"/>
      <c r="AT163" s="5"/>
      <c r="AU163" s="5"/>
      <c r="AV163" s="5"/>
      <c r="AZ163" s="5"/>
      <c r="BA163" s="5"/>
      <c r="BB163" s="5"/>
      <c r="BC163" s="5"/>
      <c r="BD163" s="5"/>
      <c r="BE163" s="5"/>
      <c r="BF163" s="5"/>
      <c r="BG163" s="5"/>
      <c r="BH163" s="5"/>
      <c r="BI163" s="5"/>
      <c r="BJ163" s="5"/>
      <c r="BK163" s="5"/>
      <c r="BL163" s="5"/>
    </row>
    <row r="164" spans="4:64" x14ac:dyDescent="0.25">
      <c r="D164" s="5"/>
      <c r="E164" s="5"/>
      <c r="F164" s="5"/>
      <c r="G164" s="5"/>
      <c r="H164" s="5"/>
      <c r="I164" s="5"/>
      <c r="J164" s="5"/>
      <c r="K164" s="5"/>
      <c r="L164" s="5"/>
      <c r="M164" s="5"/>
      <c r="N164" s="5"/>
      <c r="O164" s="5"/>
      <c r="P164" s="5"/>
      <c r="T164" s="5"/>
      <c r="U164" s="5"/>
      <c r="V164" s="5"/>
      <c r="W164" s="5"/>
      <c r="X164" s="5"/>
      <c r="Y164" s="5"/>
      <c r="Z164" s="5"/>
      <c r="AA164" s="5"/>
      <c r="AB164" s="5"/>
      <c r="AC164" s="5"/>
      <c r="AD164" s="5"/>
      <c r="AE164" s="5"/>
      <c r="AF164" s="5"/>
      <c r="AJ164" s="5"/>
      <c r="AK164" s="5"/>
      <c r="AL164" s="5"/>
      <c r="AM164" s="5"/>
      <c r="AN164" s="5"/>
      <c r="AO164" s="5"/>
      <c r="AP164" s="5"/>
      <c r="AQ164" s="5"/>
      <c r="AR164" s="5"/>
      <c r="AS164" s="5"/>
      <c r="AT164" s="5"/>
      <c r="AU164" s="5"/>
      <c r="AV164" s="5"/>
      <c r="AZ164" s="5"/>
      <c r="BA164" s="5"/>
      <c r="BB164" s="5"/>
      <c r="BC164" s="5"/>
      <c r="BD164" s="5"/>
      <c r="BE164" s="5"/>
      <c r="BF164" s="5"/>
      <c r="BG164" s="5"/>
      <c r="BH164" s="5"/>
      <c r="BI164" s="5"/>
      <c r="BJ164" s="5"/>
      <c r="BK164" s="5"/>
      <c r="BL164" s="5"/>
    </row>
    <row r="165" spans="4:64" x14ac:dyDescent="0.25">
      <c r="D165" s="5"/>
      <c r="E165" s="5"/>
      <c r="F165" s="5"/>
      <c r="G165" s="5"/>
      <c r="H165" s="5"/>
      <c r="I165" s="5"/>
      <c r="J165" s="5"/>
      <c r="K165" s="5"/>
      <c r="L165" s="5"/>
      <c r="M165" s="5"/>
      <c r="N165" s="5"/>
      <c r="O165" s="5"/>
      <c r="P165" s="5"/>
      <c r="T165" s="5"/>
      <c r="U165" s="5"/>
      <c r="V165" s="5"/>
      <c r="W165" s="5"/>
      <c r="X165" s="5"/>
      <c r="Y165" s="5"/>
      <c r="Z165" s="5"/>
      <c r="AA165" s="5"/>
      <c r="AB165" s="5"/>
      <c r="AC165" s="5"/>
      <c r="AD165" s="5"/>
      <c r="AE165" s="5"/>
      <c r="AF165" s="5"/>
      <c r="AJ165" s="5"/>
      <c r="AK165" s="5"/>
      <c r="AL165" s="5"/>
      <c r="AM165" s="5"/>
      <c r="AN165" s="5"/>
      <c r="AO165" s="5"/>
      <c r="AP165" s="5"/>
      <c r="AQ165" s="5"/>
      <c r="AR165" s="5"/>
      <c r="AS165" s="5"/>
      <c r="AT165" s="5"/>
      <c r="AU165" s="5"/>
      <c r="AV165" s="5"/>
      <c r="AZ165" s="5"/>
      <c r="BA165" s="5"/>
      <c r="BB165" s="5"/>
      <c r="BC165" s="5"/>
      <c r="BD165" s="5"/>
      <c r="BE165" s="5"/>
      <c r="BF165" s="5"/>
      <c r="BG165" s="5"/>
      <c r="BH165" s="5"/>
      <c r="BI165" s="5"/>
      <c r="BJ165" s="5"/>
      <c r="BK165" s="5"/>
      <c r="BL165" s="5"/>
    </row>
    <row r="166" spans="4:64" x14ac:dyDescent="0.25">
      <c r="D166" s="5"/>
      <c r="E166" s="5"/>
      <c r="F166" s="5"/>
      <c r="G166" s="5"/>
      <c r="H166" s="5"/>
      <c r="I166" s="5"/>
      <c r="J166" s="5"/>
      <c r="K166" s="5"/>
      <c r="L166" s="5"/>
      <c r="M166" s="5"/>
      <c r="N166" s="5"/>
      <c r="O166" s="5"/>
      <c r="P166" s="5"/>
      <c r="T166" s="5"/>
      <c r="U166" s="5"/>
      <c r="V166" s="5"/>
      <c r="W166" s="5"/>
      <c r="X166" s="5"/>
      <c r="Y166" s="5"/>
      <c r="Z166" s="5"/>
      <c r="AA166" s="5"/>
      <c r="AB166" s="5"/>
      <c r="AC166" s="5"/>
      <c r="AD166" s="5"/>
      <c r="AE166" s="5"/>
      <c r="AF166" s="5"/>
      <c r="AJ166" s="5"/>
      <c r="AK166" s="5"/>
      <c r="AL166" s="5"/>
      <c r="AM166" s="5"/>
      <c r="AN166" s="5"/>
      <c r="AO166" s="5"/>
      <c r="AP166" s="5"/>
      <c r="AQ166" s="5"/>
      <c r="AR166" s="5"/>
      <c r="AS166" s="5"/>
      <c r="AT166" s="5"/>
      <c r="AU166" s="5"/>
      <c r="AV166" s="5"/>
      <c r="AZ166" s="5"/>
      <c r="BA166" s="5"/>
      <c r="BB166" s="5"/>
      <c r="BC166" s="5"/>
      <c r="BD166" s="5"/>
      <c r="BE166" s="5"/>
      <c r="BF166" s="5"/>
      <c r="BG166" s="5"/>
      <c r="BH166" s="5"/>
      <c r="BI166" s="5"/>
      <c r="BJ166" s="5"/>
      <c r="BK166" s="5"/>
      <c r="BL166" s="5"/>
    </row>
    <row r="167" spans="4:64" x14ac:dyDescent="0.25">
      <c r="D167" s="5"/>
      <c r="E167" s="5"/>
      <c r="F167" s="5"/>
      <c r="G167" s="5"/>
      <c r="H167" s="5"/>
      <c r="I167" s="5"/>
      <c r="J167" s="5"/>
      <c r="K167" s="5"/>
      <c r="L167" s="5"/>
      <c r="M167" s="5"/>
      <c r="N167" s="5"/>
      <c r="O167" s="5"/>
      <c r="P167" s="5"/>
      <c r="T167" s="5"/>
      <c r="U167" s="5"/>
      <c r="V167" s="5"/>
      <c r="W167" s="5"/>
      <c r="X167" s="5"/>
      <c r="Y167" s="5"/>
      <c r="Z167" s="5"/>
      <c r="AA167" s="5"/>
      <c r="AB167" s="5"/>
      <c r="AC167" s="5"/>
      <c r="AD167" s="5"/>
      <c r="AE167" s="5"/>
      <c r="AF167" s="5"/>
      <c r="AJ167" s="5"/>
      <c r="AK167" s="5"/>
      <c r="AL167" s="5"/>
      <c r="AM167" s="5"/>
      <c r="AN167" s="5"/>
      <c r="AO167" s="5"/>
      <c r="AP167" s="5"/>
      <c r="AQ167" s="5"/>
      <c r="AR167" s="5"/>
      <c r="AS167" s="5"/>
      <c r="AT167" s="5"/>
      <c r="AU167" s="5"/>
      <c r="AV167" s="5"/>
      <c r="AZ167" s="5"/>
      <c r="BA167" s="5"/>
      <c r="BB167" s="5"/>
      <c r="BC167" s="5"/>
      <c r="BD167" s="5"/>
      <c r="BE167" s="5"/>
      <c r="BF167" s="5"/>
      <c r="BG167" s="5"/>
      <c r="BH167" s="5"/>
      <c r="BI167" s="5"/>
      <c r="BJ167" s="5"/>
      <c r="BK167" s="5"/>
      <c r="BL167" s="5"/>
    </row>
    <row r="168" spans="4:64" x14ac:dyDescent="0.25">
      <c r="D168" s="5"/>
      <c r="E168" s="5"/>
      <c r="F168" s="5"/>
      <c r="G168" s="5"/>
      <c r="H168" s="5"/>
      <c r="I168" s="5"/>
      <c r="J168" s="5"/>
      <c r="K168" s="5"/>
      <c r="L168" s="5"/>
      <c r="M168" s="5"/>
      <c r="N168" s="5"/>
      <c r="O168" s="5"/>
      <c r="P168" s="5"/>
      <c r="T168" s="5"/>
      <c r="U168" s="5"/>
      <c r="V168" s="5"/>
      <c r="W168" s="5"/>
      <c r="X168" s="5"/>
      <c r="Y168" s="5"/>
      <c r="Z168" s="5"/>
      <c r="AA168" s="5"/>
      <c r="AB168" s="5"/>
      <c r="AC168" s="5"/>
      <c r="AD168" s="5"/>
      <c r="AE168" s="5"/>
      <c r="AF168" s="5"/>
      <c r="AJ168" s="5"/>
      <c r="AK168" s="5"/>
      <c r="AL168" s="5"/>
      <c r="AM168" s="5"/>
      <c r="AN168" s="5"/>
      <c r="AO168" s="5"/>
      <c r="AP168" s="5"/>
      <c r="AQ168" s="5"/>
      <c r="AR168" s="5"/>
      <c r="AS168" s="5"/>
      <c r="AT168" s="5"/>
      <c r="AU168" s="5"/>
      <c r="AV168" s="5"/>
      <c r="AZ168" s="5"/>
      <c r="BA168" s="5"/>
      <c r="BB168" s="5"/>
      <c r="BC168" s="5"/>
      <c r="BD168" s="5"/>
      <c r="BE168" s="5"/>
      <c r="BF168" s="5"/>
      <c r="BG168" s="5"/>
      <c r="BH168" s="5"/>
      <c r="BI168" s="5"/>
      <c r="BJ168" s="5"/>
      <c r="BK168" s="5"/>
      <c r="BL168" s="5"/>
    </row>
    <row r="169" spans="4:64" x14ac:dyDescent="0.25">
      <c r="D169" s="5"/>
      <c r="E169" s="5"/>
      <c r="F169" s="5"/>
      <c r="G169" s="5"/>
      <c r="H169" s="5"/>
      <c r="I169" s="5"/>
      <c r="J169" s="5"/>
      <c r="K169" s="5"/>
      <c r="L169" s="5"/>
      <c r="M169" s="5"/>
      <c r="N169" s="5"/>
      <c r="O169" s="5"/>
      <c r="P169" s="5"/>
      <c r="T169" s="5"/>
      <c r="U169" s="5"/>
      <c r="V169" s="5"/>
      <c r="W169" s="5"/>
      <c r="X169" s="5"/>
      <c r="Y169" s="5"/>
      <c r="Z169" s="5"/>
      <c r="AA169" s="5"/>
      <c r="AB169" s="5"/>
      <c r="AC169" s="5"/>
      <c r="AD169" s="5"/>
      <c r="AE169" s="5"/>
      <c r="AF169" s="5"/>
      <c r="AJ169" s="5"/>
      <c r="AK169" s="5"/>
      <c r="AL169" s="5"/>
      <c r="AM169" s="5"/>
      <c r="AN169" s="5"/>
      <c r="AO169" s="5"/>
      <c r="AP169" s="5"/>
      <c r="AQ169" s="5"/>
      <c r="AR169" s="5"/>
      <c r="AS169" s="5"/>
      <c r="AT169" s="5"/>
      <c r="AU169" s="5"/>
      <c r="AV169" s="5"/>
      <c r="AZ169" s="5"/>
      <c r="BA169" s="5"/>
      <c r="BB169" s="5"/>
      <c r="BC169" s="5"/>
      <c r="BD169" s="5"/>
      <c r="BE169" s="5"/>
      <c r="BF169" s="5"/>
      <c r="BG169" s="5"/>
      <c r="BH169" s="5"/>
      <c r="BI169" s="5"/>
      <c r="BJ169" s="5"/>
      <c r="BK169" s="5"/>
      <c r="BL169" s="5"/>
    </row>
    <row r="170" spans="4:64" x14ac:dyDescent="0.25">
      <c r="D170" s="5"/>
      <c r="E170" s="5"/>
      <c r="F170" s="5"/>
      <c r="G170" s="5"/>
      <c r="H170" s="5"/>
      <c r="I170" s="5"/>
      <c r="J170" s="5"/>
      <c r="K170" s="5"/>
      <c r="L170" s="5"/>
      <c r="M170" s="5"/>
      <c r="N170" s="5"/>
      <c r="O170" s="5"/>
      <c r="P170" s="5"/>
      <c r="T170" s="5"/>
      <c r="U170" s="5"/>
      <c r="V170" s="5"/>
      <c r="W170" s="5"/>
      <c r="X170" s="5"/>
      <c r="Y170" s="5"/>
      <c r="Z170" s="5"/>
      <c r="AA170" s="5"/>
      <c r="AB170" s="5"/>
      <c r="AC170" s="5"/>
      <c r="AD170" s="5"/>
      <c r="AE170" s="5"/>
      <c r="AF170" s="5"/>
      <c r="AJ170" s="5"/>
      <c r="AK170" s="5"/>
      <c r="AL170" s="5"/>
      <c r="AM170" s="5"/>
      <c r="AN170" s="5"/>
      <c r="AO170" s="5"/>
      <c r="AP170" s="5"/>
      <c r="AQ170" s="5"/>
      <c r="AR170" s="5"/>
      <c r="AS170" s="5"/>
      <c r="AT170" s="5"/>
      <c r="AU170" s="5"/>
      <c r="AV170" s="5"/>
      <c r="AZ170" s="5"/>
      <c r="BA170" s="5"/>
      <c r="BB170" s="5"/>
      <c r="BC170" s="5"/>
      <c r="BD170" s="5"/>
      <c r="BE170" s="5"/>
      <c r="BF170" s="5"/>
      <c r="BG170" s="5"/>
      <c r="BH170" s="5"/>
      <c r="BI170" s="5"/>
      <c r="BJ170" s="5"/>
      <c r="BK170" s="5"/>
      <c r="BL170" s="5"/>
    </row>
    <row r="171" spans="4:64" x14ac:dyDescent="0.25">
      <c r="D171" s="5"/>
      <c r="E171" s="5"/>
      <c r="F171" s="5"/>
      <c r="G171" s="5"/>
      <c r="H171" s="5"/>
      <c r="I171" s="5"/>
      <c r="J171" s="5"/>
      <c r="K171" s="5"/>
      <c r="L171" s="5"/>
      <c r="M171" s="5"/>
      <c r="N171" s="5"/>
      <c r="O171" s="5"/>
      <c r="P171" s="5"/>
      <c r="T171" s="5"/>
      <c r="U171" s="5"/>
      <c r="V171" s="5"/>
      <c r="W171" s="5"/>
      <c r="X171" s="5"/>
      <c r="Y171" s="5"/>
      <c r="Z171" s="5"/>
      <c r="AA171" s="5"/>
      <c r="AB171" s="5"/>
      <c r="AC171" s="5"/>
      <c r="AD171" s="5"/>
      <c r="AE171" s="5"/>
      <c r="AF171" s="5"/>
      <c r="AJ171" s="5"/>
      <c r="AK171" s="5"/>
      <c r="AL171" s="5"/>
      <c r="AM171" s="5"/>
      <c r="AN171" s="5"/>
      <c r="AO171" s="5"/>
      <c r="AP171" s="5"/>
      <c r="AQ171" s="5"/>
      <c r="AR171" s="5"/>
      <c r="AS171" s="5"/>
      <c r="AT171" s="5"/>
      <c r="AU171" s="5"/>
      <c r="AV171" s="5"/>
      <c r="AZ171" s="5"/>
      <c r="BA171" s="5"/>
      <c r="BB171" s="5"/>
      <c r="BC171" s="5"/>
      <c r="BD171" s="5"/>
      <c r="BE171" s="5"/>
      <c r="BF171" s="5"/>
      <c r="BG171" s="5"/>
      <c r="BH171" s="5"/>
      <c r="BI171" s="5"/>
      <c r="BJ171" s="5"/>
      <c r="BK171" s="5"/>
      <c r="BL171" s="5"/>
    </row>
    <row r="172" spans="4:64" x14ac:dyDescent="0.25">
      <c r="D172" s="5"/>
      <c r="E172" s="5"/>
      <c r="F172" s="5"/>
      <c r="G172" s="5"/>
      <c r="H172" s="5"/>
      <c r="I172" s="5"/>
      <c r="J172" s="5"/>
      <c r="K172" s="5"/>
      <c r="L172" s="5"/>
      <c r="M172" s="5"/>
      <c r="N172" s="5"/>
      <c r="O172" s="5"/>
      <c r="P172" s="5"/>
      <c r="T172" s="5"/>
      <c r="U172" s="5"/>
      <c r="V172" s="5"/>
      <c r="W172" s="5"/>
      <c r="X172" s="5"/>
      <c r="Y172" s="5"/>
      <c r="Z172" s="5"/>
      <c r="AA172" s="5"/>
      <c r="AB172" s="5"/>
      <c r="AC172" s="5"/>
      <c r="AD172" s="5"/>
      <c r="AE172" s="5"/>
      <c r="AF172" s="5"/>
      <c r="AJ172" s="5"/>
      <c r="AK172" s="5"/>
      <c r="AL172" s="5"/>
      <c r="AM172" s="5"/>
      <c r="AN172" s="5"/>
      <c r="AO172" s="5"/>
      <c r="AP172" s="5"/>
      <c r="AQ172" s="5"/>
      <c r="AR172" s="5"/>
      <c r="AS172" s="5"/>
      <c r="AT172" s="5"/>
      <c r="AU172" s="5"/>
      <c r="AV172" s="5"/>
      <c r="AZ172" s="5"/>
      <c r="BA172" s="5"/>
      <c r="BB172" s="5"/>
      <c r="BC172" s="5"/>
      <c r="BD172" s="5"/>
      <c r="BE172" s="5"/>
      <c r="BF172" s="5"/>
      <c r="BG172" s="5"/>
      <c r="BH172" s="5"/>
      <c r="BI172" s="5"/>
      <c r="BJ172" s="5"/>
      <c r="BK172" s="5"/>
      <c r="BL172" s="5"/>
    </row>
    <row r="173" spans="4:64" x14ac:dyDescent="0.25">
      <c r="D173" s="5"/>
      <c r="E173" s="5"/>
      <c r="F173" s="5"/>
      <c r="G173" s="5"/>
      <c r="H173" s="5"/>
      <c r="I173" s="5"/>
      <c r="J173" s="5"/>
      <c r="K173" s="5"/>
      <c r="L173" s="5"/>
      <c r="M173" s="5"/>
      <c r="N173" s="5"/>
      <c r="O173" s="5"/>
      <c r="P173" s="5"/>
      <c r="T173" s="5"/>
      <c r="U173" s="5"/>
      <c r="V173" s="5"/>
      <c r="W173" s="5"/>
      <c r="X173" s="5"/>
      <c r="Y173" s="5"/>
      <c r="Z173" s="5"/>
      <c r="AA173" s="5"/>
      <c r="AB173" s="5"/>
      <c r="AC173" s="5"/>
      <c r="AD173" s="5"/>
      <c r="AE173" s="5"/>
      <c r="AF173" s="5"/>
      <c r="AJ173" s="5"/>
      <c r="AK173" s="5"/>
      <c r="AL173" s="5"/>
      <c r="AM173" s="5"/>
      <c r="AN173" s="5"/>
      <c r="AO173" s="5"/>
      <c r="AP173" s="5"/>
      <c r="AQ173" s="5"/>
      <c r="AR173" s="5"/>
      <c r="AS173" s="5"/>
      <c r="AT173" s="5"/>
      <c r="AU173" s="5"/>
      <c r="AV173" s="5"/>
      <c r="AZ173" s="5"/>
      <c r="BA173" s="5"/>
      <c r="BB173" s="5"/>
      <c r="BC173" s="5"/>
      <c r="BD173" s="5"/>
      <c r="BE173" s="5"/>
      <c r="BF173" s="5"/>
      <c r="BG173" s="5"/>
      <c r="BH173" s="5"/>
      <c r="BI173" s="5"/>
      <c r="BJ173" s="5"/>
      <c r="BK173" s="5"/>
      <c r="BL173" s="5"/>
    </row>
    <row r="174" spans="4:64" x14ac:dyDescent="0.25">
      <c r="D174" s="5"/>
      <c r="E174" s="5"/>
      <c r="F174" s="5"/>
      <c r="G174" s="5"/>
      <c r="H174" s="5"/>
      <c r="I174" s="5"/>
      <c r="J174" s="5"/>
      <c r="K174" s="5"/>
      <c r="L174" s="5"/>
      <c r="M174" s="5"/>
      <c r="N174" s="5"/>
      <c r="O174" s="5"/>
      <c r="P174" s="5"/>
      <c r="T174" s="5"/>
      <c r="U174" s="5"/>
      <c r="V174" s="5"/>
      <c r="W174" s="5"/>
      <c r="X174" s="5"/>
      <c r="Y174" s="5"/>
      <c r="Z174" s="5"/>
      <c r="AA174" s="5"/>
      <c r="AB174" s="5"/>
      <c r="AC174" s="5"/>
      <c r="AD174" s="5"/>
      <c r="AE174" s="5"/>
      <c r="AF174" s="5"/>
      <c r="AJ174" s="5"/>
      <c r="AK174" s="5"/>
      <c r="AL174" s="5"/>
      <c r="AM174" s="5"/>
      <c r="AN174" s="5"/>
      <c r="AO174" s="5"/>
      <c r="AP174" s="5"/>
      <c r="AQ174" s="5"/>
      <c r="AR174" s="5"/>
      <c r="AS174" s="5"/>
      <c r="AT174" s="5"/>
      <c r="AU174" s="5"/>
      <c r="AV174" s="5"/>
      <c r="AZ174" s="5"/>
      <c r="BA174" s="5"/>
      <c r="BB174" s="5"/>
      <c r="BC174" s="5"/>
      <c r="BD174" s="5"/>
      <c r="BE174" s="5"/>
      <c r="BF174" s="5"/>
      <c r="BG174" s="5"/>
      <c r="BH174" s="5"/>
      <c r="BI174" s="5"/>
      <c r="BJ174" s="5"/>
      <c r="BK174" s="5"/>
      <c r="BL174" s="5"/>
    </row>
    <row r="175" spans="4:64" x14ac:dyDescent="0.25">
      <c r="D175" s="5"/>
      <c r="E175" s="5"/>
      <c r="F175" s="5"/>
      <c r="G175" s="5"/>
      <c r="H175" s="5"/>
      <c r="I175" s="5"/>
      <c r="J175" s="5"/>
      <c r="K175" s="5"/>
      <c r="L175" s="5"/>
      <c r="M175" s="5"/>
      <c r="N175" s="5"/>
      <c r="O175" s="5"/>
      <c r="P175" s="5"/>
      <c r="T175" s="5"/>
      <c r="U175" s="5"/>
      <c r="V175" s="5"/>
      <c r="W175" s="5"/>
      <c r="X175" s="5"/>
      <c r="Y175" s="5"/>
      <c r="Z175" s="5"/>
      <c r="AA175" s="5"/>
      <c r="AB175" s="5"/>
      <c r="AC175" s="5"/>
      <c r="AD175" s="5"/>
      <c r="AE175" s="5"/>
      <c r="AF175" s="5"/>
      <c r="AJ175" s="5"/>
      <c r="AK175" s="5"/>
      <c r="AL175" s="5"/>
      <c r="AM175" s="5"/>
      <c r="AN175" s="5"/>
      <c r="AO175" s="5"/>
      <c r="AP175" s="5"/>
      <c r="AQ175" s="5"/>
      <c r="AR175" s="5"/>
      <c r="AS175" s="5"/>
      <c r="AT175" s="5"/>
      <c r="AU175" s="5"/>
      <c r="AV175" s="5"/>
      <c r="AZ175" s="5"/>
      <c r="BA175" s="5"/>
      <c r="BB175" s="5"/>
      <c r="BC175" s="5"/>
      <c r="BD175" s="5"/>
      <c r="BE175" s="5"/>
      <c r="BF175" s="5"/>
      <c r="BG175" s="5"/>
      <c r="BH175" s="5"/>
      <c r="BI175" s="5"/>
      <c r="BJ175" s="5"/>
      <c r="BK175" s="5"/>
      <c r="BL175" s="5"/>
    </row>
    <row r="176" spans="4:64" x14ac:dyDescent="0.25">
      <c r="D176" s="5"/>
      <c r="E176" s="5"/>
      <c r="F176" s="5"/>
      <c r="G176" s="5"/>
      <c r="H176" s="5"/>
      <c r="I176" s="5"/>
      <c r="J176" s="5"/>
      <c r="K176" s="5"/>
      <c r="L176" s="5"/>
      <c r="M176" s="5"/>
      <c r="N176" s="5"/>
      <c r="O176" s="5"/>
      <c r="P176" s="5"/>
      <c r="T176" s="5"/>
      <c r="U176" s="5"/>
      <c r="V176" s="5"/>
      <c r="W176" s="5"/>
      <c r="X176" s="5"/>
      <c r="Y176" s="5"/>
      <c r="Z176" s="5"/>
      <c r="AA176" s="5"/>
      <c r="AB176" s="5"/>
      <c r="AC176" s="5"/>
      <c r="AD176" s="5"/>
      <c r="AE176" s="5"/>
      <c r="AF176" s="5"/>
      <c r="AJ176" s="5"/>
      <c r="AK176" s="5"/>
      <c r="AL176" s="5"/>
      <c r="AM176" s="5"/>
      <c r="AN176" s="5"/>
      <c r="AO176" s="5"/>
      <c r="AP176" s="5"/>
      <c r="AQ176" s="5"/>
      <c r="AR176" s="5"/>
      <c r="AS176" s="5"/>
      <c r="AT176" s="5"/>
      <c r="AU176" s="5"/>
      <c r="AV176" s="5"/>
      <c r="AZ176" s="5"/>
      <c r="BA176" s="5"/>
      <c r="BB176" s="5"/>
      <c r="BC176" s="5"/>
      <c r="BD176" s="5"/>
      <c r="BE176" s="5"/>
      <c r="BF176" s="5"/>
      <c r="BG176" s="5"/>
      <c r="BH176" s="5"/>
      <c r="BI176" s="5"/>
      <c r="BJ176" s="5"/>
      <c r="BK176" s="5"/>
      <c r="BL176" s="5"/>
    </row>
    <row r="177" spans="4:64" x14ac:dyDescent="0.25">
      <c r="D177" s="5"/>
      <c r="E177" s="5"/>
      <c r="F177" s="5"/>
      <c r="G177" s="5"/>
      <c r="H177" s="5"/>
      <c r="I177" s="5"/>
      <c r="J177" s="5"/>
      <c r="K177" s="5"/>
      <c r="L177" s="5"/>
      <c r="M177" s="5"/>
      <c r="N177" s="5"/>
      <c r="O177" s="5"/>
      <c r="P177" s="5"/>
      <c r="T177" s="5"/>
      <c r="U177" s="5"/>
      <c r="V177" s="5"/>
      <c r="W177" s="5"/>
      <c r="X177" s="5"/>
      <c r="Y177" s="5"/>
      <c r="Z177" s="5"/>
      <c r="AA177" s="5"/>
      <c r="AB177" s="5"/>
      <c r="AC177" s="5"/>
      <c r="AD177" s="5"/>
      <c r="AE177" s="5"/>
      <c r="AF177" s="5"/>
      <c r="AJ177" s="5"/>
      <c r="AK177" s="5"/>
      <c r="AL177" s="5"/>
      <c r="AM177" s="5"/>
      <c r="AN177" s="5"/>
      <c r="AO177" s="5"/>
      <c r="AP177" s="5"/>
      <c r="AQ177" s="5"/>
      <c r="AR177" s="5"/>
      <c r="AS177" s="5"/>
      <c r="AT177" s="5"/>
      <c r="AU177" s="5"/>
      <c r="AV177" s="5"/>
      <c r="AZ177" s="5"/>
      <c r="BA177" s="5"/>
      <c r="BB177" s="5"/>
      <c r="BC177" s="5"/>
      <c r="BD177" s="5"/>
      <c r="BE177" s="5"/>
      <c r="BF177" s="5"/>
      <c r="BG177" s="5"/>
      <c r="BH177" s="5"/>
      <c r="BI177" s="5"/>
      <c r="BJ177" s="5"/>
      <c r="BK177" s="5"/>
      <c r="BL177" s="5"/>
    </row>
    <row r="178" spans="4:64" x14ac:dyDescent="0.25">
      <c r="D178" s="5"/>
      <c r="E178" s="5"/>
      <c r="F178" s="5"/>
      <c r="G178" s="5"/>
      <c r="H178" s="5"/>
      <c r="I178" s="5"/>
      <c r="J178" s="5"/>
      <c r="K178" s="5"/>
      <c r="L178" s="5"/>
      <c r="M178" s="5"/>
      <c r="N178" s="5"/>
      <c r="O178" s="5"/>
      <c r="P178" s="5"/>
      <c r="T178" s="5"/>
      <c r="U178" s="5"/>
      <c r="V178" s="5"/>
      <c r="W178" s="5"/>
      <c r="X178" s="5"/>
      <c r="Y178" s="5"/>
      <c r="Z178" s="5"/>
      <c r="AA178" s="5"/>
      <c r="AB178" s="5"/>
      <c r="AC178" s="5"/>
      <c r="AD178" s="5"/>
      <c r="AE178" s="5"/>
      <c r="AF178" s="5"/>
      <c r="AJ178" s="5"/>
      <c r="AK178" s="5"/>
      <c r="AL178" s="5"/>
      <c r="AM178" s="5"/>
      <c r="AN178" s="5"/>
      <c r="AO178" s="5"/>
      <c r="AP178" s="5"/>
      <c r="AQ178" s="5"/>
      <c r="AR178" s="5"/>
      <c r="AS178" s="5"/>
      <c r="AT178" s="5"/>
      <c r="AU178" s="5"/>
      <c r="AV178" s="5"/>
      <c r="AZ178" s="5"/>
      <c r="BA178" s="5"/>
      <c r="BB178" s="5"/>
      <c r="BC178" s="5"/>
      <c r="BD178" s="5"/>
      <c r="BE178" s="5"/>
      <c r="BF178" s="5"/>
      <c r="BG178" s="5"/>
      <c r="BH178" s="5"/>
      <c r="BI178" s="5"/>
      <c r="BJ178" s="5"/>
      <c r="BK178" s="5"/>
      <c r="BL178" s="5"/>
    </row>
    <row r="179" spans="4:64" x14ac:dyDescent="0.25">
      <c r="D179" s="5"/>
      <c r="E179" s="5"/>
      <c r="F179" s="5"/>
      <c r="G179" s="5"/>
      <c r="H179" s="5"/>
      <c r="I179" s="5"/>
      <c r="J179" s="5"/>
      <c r="K179" s="5"/>
      <c r="L179" s="5"/>
      <c r="M179" s="5"/>
      <c r="N179" s="5"/>
      <c r="O179" s="5"/>
      <c r="P179" s="5"/>
      <c r="T179" s="5"/>
      <c r="U179" s="5"/>
      <c r="V179" s="5"/>
      <c r="W179" s="5"/>
      <c r="X179" s="5"/>
      <c r="Y179" s="5"/>
      <c r="Z179" s="5"/>
      <c r="AA179" s="5"/>
      <c r="AB179" s="5"/>
      <c r="AC179" s="5"/>
      <c r="AD179" s="5"/>
      <c r="AE179" s="5"/>
      <c r="AF179" s="5"/>
      <c r="AJ179" s="5"/>
      <c r="AK179" s="5"/>
      <c r="AL179" s="5"/>
      <c r="AM179" s="5"/>
      <c r="AN179" s="5"/>
      <c r="AO179" s="5"/>
      <c r="AP179" s="5"/>
      <c r="AQ179" s="5"/>
      <c r="AR179" s="5"/>
      <c r="AS179" s="5"/>
      <c r="AT179" s="5"/>
      <c r="AU179" s="5"/>
      <c r="AV179" s="5"/>
      <c r="AZ179" s="5"/>
      <c r="BA179" s="5"/>
      <c r="BB179" s="5"/>
      <c r="BC179" s="5"/>
      <c r="BD179" s="5"/>
      <c r="BE179" s="5"/>
      <c r="BF179" s="5"/>
      <c r="BG179" s="5"/>
      <c r="BH179" s="5"/>
      <c r="BI179" s="5"/>
      <c r="BJ179" s="5"/>
      <c r="BK179" s="5"/>
      <c r="BL179" s="5"/>
    </row>
    <row r="180" spans="4:64" x14ac:dyDescent="0.25">
      <c r="D180" s="5"/>
      <c r="E180" s="5"/>
      <c r="F180" s="5"/>
      <c r="G180" s="5"/>
      <c r="H180" s="5"/>
      <c r="I180" s="5"/>
      <c r="J180" s="5"/>
      <c r="K180" s="5"/>
      <c r="L180" s="5"/>
      <c r="M180" s="5"/>
      <c r="N180" s="5"/>
      <c r="O180" s="5"/>
      <c r="P180" s="5"/>
      <c r="T180" s="5"/>
      <c r="U180" s="5"/>
      <c r="V180" s="5"/>
      <c r="W180" s="5"/>
      <c r="X180" s="5"/>
      <c r="Y180" s="5"/>
      <c r="Z180" s="5"/>
      <c r="AA180" s="5"/>
      <c r="AB180" s="5"/>
      <c r="AC180" s="5"/>
      <c r="AD180" s="5"/>
      <c r="AE180" s="5"/>
      <c r="AF180" s="5"/>
      <c r="AJ180" s="5"/>
      <c r="AK180" s="5"/>
      <c r="AL180" s="5"/>
      <c r="AM180" s="5"/>
      <c r="AN180" s="5"/>
      <c r="AO180" s="5"/>
      <c r="AP180" s="5"/>
      <c r="AQ180" s="5"/>
      <c r="AR180" s="5"/>
      <c r="AS180" s="5"/>
      <c r="AT180" s="5"/>
      <c r="AU180" s="5"/>
      <c r="AV180" s="5"/>
      <c r="AZ180" s="5"/>
      <c r="BA180" s="5"/>
      <c r="BB180" s="5"/>
      <c r="BC180" s="5"/>
      <c r="BD180" s="5"/>
      <c r="BE180" s="5"/>
      <c r="BF180" s="5"/>
      <c r="BG180" s="5"/>
      <c r="BH180" s="5"/>
      <c r="BI180" s="5"/>
      <c r="BJ180" s="5"/>
      <c r="BK180" s="5"/>
      <c r="BL180" s="5"/>
    </row>
    <row r="181" spans="4:64" x14ac:dyDescent="0.25">
      <c r="D181" s="5"/>
      <c r="E181" s="5"/>
      <c r="F181" s="5"/>
      <c r="G181" s="5"/>
      <c r="H181" s="5"/>
      <c r="I181" s="5"/>
      <c r="J181" s="5"/>
      <c r="K181" s="5"/>
      <c r="L181" s="5"/>
      <c r="M181" s="5"/>
      <c r="N181" s="5"/>
      <c r="O181" s="5"/>
      <c r="P181" s="5"/>
      <c r="T181" s="5"/>
      <c r="U181" s="5"/>
      <c r="V181" s="5"/>
      <c r="W181" s="5"/>
      <c r="X181" s="5"/>
      <c r="Y181" s="5"/>
      <c r="Z181" s="5"/>
      <c r="AA181" s="5"/>
      <c r="AB181" s="5"/>
      <c r="AC181" s="5"/>
      <c r="AD181" s="5"/>
      <c r="AE181" s="5"/>
      <c r="AF181" s="5"/>
      <c r="AJ181" s="5"/>
      <c r="AK181" s="5"/>
      <c r="AL181" s="5"/>
      <c r="AM181" s="5"/>
      <c r="AN181" s="5"/>
      <c r="AO181" s="5"/>
      <c r="AP181" s="5"/>
      <c r="AQ181" s="5"/>
      <c r="AR181" s="5"/>
      <c r="AS181" s="5"/>
      <c r="AT181" s="5"/>
      <c r="AU181" s="5"/>
      <c r="AV181" s="5"/>
      <c r="AZ181" s="5"/>
      <c r="BA181" s="5"/>
      <c r="BB181" s="5"/>
      <c r="BC181" s="5"/>
      <c r="BD181" s="5"/>
      <c r="BE181" s="5"/>
      <c r="BF181" s="5"/>
      <c r="BG181" s="5"/>
      <c r="BH181" s="5"/>
      <c r="BI181" s="5"/>
      <c r="BJ181" s="5"/>
      <c r="BK181" s="5"/>
      <c r="BL181" s="5"/>
    </row>
    <row r="182" spans="4:64" x14ac:dyDescent="0.25">
      <c r="D182" s="5"/>
      <c r="E182" s="5"/>
      <c r="F182" s="5"/>
      <c r="G182" s="5"/>
      <c r="H182" s="5"/>
      <c r="I182" s="5"/>
      <c r="J182" s="5"/>
      <c r="K182" s="5"/>
      <c r="L182" s="5"/>
      <c r="M182" s="5"/>
      <c r="N182" s="5"/>
      <c r="O182" s="5"/>
      <c r="P182" s="5"/>
      <c r="T182" s="5"/>
      <c r="U182" s="5"/>
      <c r="V182" s="5"/>
      <c r="W182" s="5"/>
      <c r="X182" s="5"/>
      <c r="Y182" s="5"/>
      <c r="Z182" s="5"/>
      <c r="AA182" s="5"/>
      <c r="AB182" s="5"/>
      <c r="AC182" s="5"/>
      <c r="AD182" s="5"/>
      <c r="AE182" s="5"/>
      <c r="AF182" s="5"/>
      <c r="AJ182" s="5"/>
      <c r="AK182" s="5"/>
      <c r="AL182" s="5"/>
      <c r="AM182" s="5"/>
      <c r="AN182" s="5"/>
      <c r="AO182" s="5"/>
      <c r="AP182" s="5"/>
      <c r="AQ182" s="5"/>
      <c r="AR182" s="5"/>
      <c r="AS182" s="5"/>
      <c r="AT182" s="5"/>
      <c r="AU182" s="5"/>
      <c r="AV182" s="5"/>
      <c r="AZ182" s="5"/>
      <c r="BA182" s="5"/>
      <c r="BB182" s="5"/>
      <c r="BC182" s="5"/>
      <c r="BD182" s="5"/>
      <c r="BE182" s="5"/>
      <c r="BF182" s="5"/>
      <c r="BG182" s="5"/>
      <c r="BH182" s="5"/>
      <c r="BI182" s="5"/>
      <c r="BJ182" s="5"/>
      <c r="BK182" s="5"/>
      <c r="BL182" s="5"/>
    </row>
    <row r="183" spans="4:64" x14ac:dyDescent="0.25">
      <c r="D183" s="5"/>
      <c r="E183" s="5"/>
      <c r="F183" s="5"/>
      <c r="G183" s="5"/>
      <c r="H183" s="5"/>
      <c r="I183" s="5"/>
      <c r="J183" s="5"/>
      <c r="K183" s="5"/>
      <c r="L183" s="5"/>
      <c r="M183" s="5"/>
      <c r="N183" s="5"/>
      <c r="O183" s="5"/>
      <c r="P183" s="5"/>
      <c r="T183" s="5"/>
      <c r="U183" s="5"/>
      <c r="V183" s="5"/>
      <c r="W183" s="5"/>
      <c r="X183" s="5"/>
      <c r="Y183" s="5"/>
      <c r="Z183" s="5"/>
      <c r="AA183" s="5"/>
      <c r="AB183" s="5"/>
      <c r="AC183" s="5"/>
      <c r="AD183" s="5"/>
      <c r="AE183" s="5"/>
      <c r="AF183" s="5"/>
      <c r="AJ183" s="5"/>
      <c r="AK183" s="5"/>
      <c r="AL183" s="5"/>
      <c r="AM183" s="5"/>
      <c r="AN183" s="5"/>
      <c r="AO183" s="5"/>
      <c r="AP183" s="5"/>
      <c r="AQ183" s="5"/>
      <c r="AR183" s="5"/>
      <c r="AS183" s="5"/>
      <c r="AT183" s="5"/>
      <c r="AU183" s="5"/>
      <c r="AV183" s="5"/>
      <c r="AZ183" s="5"/>
      <c r="BA183" s="5"/>
      <c r="BB183" s="5"/>
      <c r="BC183" s="5"/>
      <c r="BD183" s="5"/>
      <c r="BE183" s="5"/>
      <c r="BF183" s="5"/>
      <c r="BG183" s="5"/>
      <c r="BH183" s="5"/>
      <c r="BI183" s="5"/>
      <c r="BJ183" s="5"/>
      <c r="BK183" s="5"/>
      <c r="BL183" s="5"/>
    </row>
    <row r="184" spans="4:64" x14ac:dyDescent="0.25">
      <c r="D184" s="5"/>
      <c r="E184" s="5"/>
      <c r="F184" s="5"/>
      <c r="G184" s="5"/>
      <c r="H184" s="5"/>
      <c r="I184" s="5"/>
      <c r="J184" s="5"/>
      <c r="K184" s="5"/>
      <c r="L184" s="5"/>
      <c r="M184" s="5"/>
      <c r="N184" s="5"/>
      <c r="O184" s="5"/>
      <c r="P184" s="5"/>
      <c r="T184" s="5"/>
      <c r="U184" s="5"/>
      <c r="V184" s="5"/>
      <c r="W184" s="5"/>
      <c r="X184" s="5"/>
      <c r="Y184" s="5"/>
      <c r="Z184" s="5"/>
      <c r="AA184" s="5"/>
      <c r="AB184" s="5"/>
      <c r="AC184" s="5"/>
      <c r="AD184" s="5"/>
      <c r="AE184" s="5"/>
      <c r="AF184" s="5"/>
      <c r="AJ184" s="5"/>
      <c r="AK184" s="5"/>
      <c r="AL184" s="5"/>
      <c r="AM184" s="5"/>
      <c r="AN184" s="5"/>
      <c r="AO184" s="5"/>
      <c r="AP184" s="5"/>
      <c r="AQ184" s="5"/>
      <c r="AR184" s="5"/>
      <c r="AS184" s="5"/>
      <c r="AT184" s="5"/>
      <c r="AU184" s="5"/>
      <c r="AV184" s="5"/>
      <c r="AZ184" s="5"/>
      <c r="BA184" s="5"/>
      <c r="BB184" s="5"/>
      <c r="BC184" s="5"/>
      <c r="BD184" s="5"/>
      <c r="BE184" s="5"/>
      <c r="BF184" s="5"/>
      <c r="BG184" s="5"/>
      <c r="BH184" s="5"/>
      <c r="BI184" s="5"/>
      <c r="BJ184" s="5"/>
      <c r="BK184" s="5"/>
      <c r="BL184" s="5"/>
    </row>
    <row r="185" spans="4:64" x14ac:dyDescent="0.25">
      <c r="D185" s="5"/>
      <c r="E185" s="5"/>
      <c r="F185" s="5"/>
      <c r="G185" s="5"/>
      <c r="H185" s="5"/>
      <c r="I185" s="5"/>
      <c r="J185" s="5"/>
      <c r="K185" s="5"/>
      <c r="L185" s="5"/>
      <c r="M185" s="5"/>
      <c r="N185" s="5"/>
      <c r="O185" s="5"/>
      <c r="P185" s="5"/>
      <c r="T185" s="5"/>
      <c r="U185" s="5"/>
      <c r="V185" s="5"/>
      <c r="W185" s="5"/>
      <c r="X185" s="5"/>
      <c r="Y185" s="5"/>
      <c r="Z185" s="5"/>
      <c r="AA185" s="5"/>
      <c r="AB185" s="5"/>
      <c r="AC185" s="5"/>
      <c r="AD185" s="5"/>
      <c r="AE185" s="5"/>
      <c r="AF185" s="5"/>
      <c r="AJ185" s="5"/>
      <c r="AK185" s="5"/>
      <c r="AL185" s="5"/>
      <c r="AM185" s="5"/>
      <c r="AN185" s="5"/>
      <c r="AO185" s="5"/>
      <c r="AP185" s="5"/>
      <c r="AQ185" s="5"/>
      <c r="AR185" s="5"/>
      <c r="AS185" s="5"/>
      <c r="AT185" s="5"/>
      <c r="AU185" s="5"/>
      <c r="AV185" s="5"/>
      <c r="AZ185" s="5"/>
      <c r="BA185" s="5"/>
      <c r="BB185" s="5"/>
      <c r="BC185" s="5"/>
      <c r="BD185" s="5"/>
      <c r="BE185" s="5"/>
      <c r="BF185" s="5"/>
      <c r="BG185" s="5"/>
      <c r="BH185" s="5"/>
      <c r="BI185" s="5"/>
      <c r="BJ185" s="5"/>
      <c r="BK185" s="5"/>
      <c r="BL185" s="5"/>
    </row>
    <row r="186" spans="4:64" x14ac:dyDescent="0.25">
      <c r="D186" s="5"/>
      <c r="E186" s="5"/>
      <c r="F186" s="5"/>
      <c r="G186" s="5"/>
      <c r="H186" s="5"/>
      <c r="I186" s="5"/>
      <c r="J186" s="5"/>
      <c r="K186" s="5"/>
      <c r="L186" s="5"/>
      <c r="M186" s="5"/>
      <c r="N186" s="5"/>
      <c r="O186" s="5"/>
      <c r="P186" s="5"/>
      <c r="T186" s="5"/>
      <c r="U186" s="5"/>
      <c r="V186" s="5"/>
      <c r="W186" s="5"/>
      <c r="X186" s="5"/>
      <c r="Y186" s="5"/>
      <c r="Z186" s="5"/>
      <c r="AA186" s="5"/>
      <c r="AB186" s="5"/>
      <c r="AC186" s="5"/>
      <c r="AD186" s="5"/>
      <c r="AE186" s="5"/>
      <c r="AF186" s="5"/>
      <c r="AJ186" s="5"/>
      <c r="AK186" s="5"/>
      <c r="AL186" s="5"/>
      <c r="AM186" s="5"/>
      <c r="AN186" s="5"/>
      <c r="AO186" s="5"/>
      <c r="AP186" s="5"/>
      <c r="AQ186" s="5"/>
      <c r="AR186" s="5"/>
      <c r="AS186" s="5"/>
      <c r="AT186" s="5"/>
      <c r="AU186" s="5"/>
      <c r="AV186" s="5"/>
      <c r="AZ186" s="5"/>
      <c r="BA186" s="5"/>
      <c r="BB186" s="5"/>
      <c r="BC186" s="5"/>
      <c r="BD186" s="5"/>
      <c r="BE186" s="5"/>
      <c r="BF186" s="5"/>
      <c r="BG186" s="5"/>
      <c r="BH186" s="5"/>
      <c r="BI186" s="5"/>
      <c r="BJ186" s="5"/>
      <c r="BK186" s="5"/>
      <c r="BL186" s="5"/>
    </row>
    <row r="187" spans="4:64" x14ac:dyDescent="0.25">
      <c r="D187" s="5"/>
      <c r="E187" s="5"/>
      <c r="F187" s="5"/>
      <c r="G187" s="5"/>
      <c r="H187" s="5"/>
      <c r="I187" s="5"/>
      <c r="J187" s="5"/>
      <c r="K187" s="5"/>
      <c r="L187" s="5"/>
      <c r="M187" s="5"/>
      <c r="N187" s="5"/>
      <c r="O187" s="5"/>
      <c r="P187" s="5"/>
      <c r="T187" s="5"/>
      <c r="U187" s="5"/>
      <c r="V187" s="5"/>
      <c r="W187" s="5"/>
      <c r="X187" s="5"/>
      <c r="Y187" s="5"/>
      <c r="Z187" s="5"/>
      <c r="AA187" s="5"/>
      <c r="AB187" s="5"/>
      <c r="AC187" s="5"/>
      <c r="AD187" s="5"/>
      <c r="AE187" s="5"/>
      <c r="AF187" s="5"/>
      <c r="AJ187" s="5"/>
      <c r="AK187" s="5"/>
      <c r="AL187" s="5"/>
      <c r="AM187" s="5"/>
      <c r="AN187" s="5"/>
      <c r="AO187" s="5"/>
      <c r="AP187" s="5"/>
      <c r="AQ187" s="5"/>
      <c r="AR187" s="5"/>
      <c r="AS187" s="5"/>
      <c r="AT187" s="5"/>
      <c r="AU187" s="5"/>
      <c r="AV187" s="5"/>
      <c r="AZ187" s="5"/>
      <c r="BA187" s="5"/>
      <c r="BB187" s="5"/>
      <c r="BC187" s="5"/>
      <c r="BD187" s="5"/>
      <c r="BE187" s="5"/>
      <c r="BF187" s="5"/>
      <c r="BG187" s="5"/>
      <c r="BH187" s="5"/>
      <c r="BI187" s="5"/>
      <c r="BJ187" s="5"/>
      <c r="BK187" s="5"/>
      <c r="BL187" s="5"/>
    </row>
    <row r="188" spans="4:64" x14ac:dyDescent="0.25">
      <c r="D188" s="5"/>
      <c r="E188" s="5"/>
      <c r="F188" s="5"/>
      <c r="G188" s="5"/>
      <c r="H188" s="5"/>
      <c r="I188" s="5"/>
      <c r="J188" s="5"/>
      <c r="K188" s="5"/>
      <c r="L188" s="5"/>
      <c r="M188" s="5"/>
      <c r="N188" s="5"/>
      <c r="O188" s="5"/>
      <c r="P188" s="5"/>
      <c r="T188" s="5"/>
      <c r="U188" s="5"/>
      <c r="V188" s="5"/>
      <c r="W188" s="5"/>
      <c r="X188" s="5"/>
      <c r="Y188" s="5"/>
      <c r="Z188" s="5"/>
      <c r="AA188" s="5"/>
      <c r="AB188" s="5"/>
      <c r="AC188" s="5"/>
      <c r="AD188" s="5"/>
      <c r="AE188" s="5"/>
      <c r="AF188" s="5"/>
      <c r="AJ188" s="5"/>
      <c r="AK188" s="5"/>
      <c r="AL188" s="5"/>
      <c r="AM188" s="5"/>
      <c r="AN188" s="5"/>
      <c r="AO188" s="5"/>
      <c r="AP188" s="5"/>
      <c r="AQ188" s="5"/>
      <c r="AR188" s="5"/>
      <c r="AS188" s="5"/>
      <c r="AT188" s="5"/>
      <c r="AU188" s="5"/>
      <c r="AV188" s="5"/>
      <c r="AZ188" s="5"/>
      <c r="BA188" s="5"/>
      <c r="BB188" s="5"/>
      <c r="BC188" s="5"/>
      <c r="BD188" s="5"/>
      <c r="BE188" s="5"/>
      <c r="BF188" s="5"/>
      <c r="BG188" s="5"/>
      <c r="BH188" s="5"/>
      <c r="BI188" s="5"/>
      <c r="BJ188" s="5"/>
      <c r="BK188" s="5"/>
      <c r="BL188" s="5"/>
    </row>
    <row r="189" spans="4:64" x14ac:dyDescent="0.25">
      <c r="D189" s="5"/>
      <c r="E189" s="5"/>
      <c r="F189" s="5"/>
      <c r="G189" s="5"/>
      <c r="H189" s="5"/>
      <c r="I189" s="5"/>
      <c r="J189" s="5"/>
      <c r="K189" s="5"/>
      <c r="L189" s="5"/>
      <c r="M189" s="5"/>
      <c r="N189" s="5"/>
      <c r="O189" s="5"/>
      <c r="P189" s="5"/>
      <c r="T189" s="5"/>
      <c r="U189" s="5"/>
      <c r="V189" s="5"/>
      <c r="W189" s="5"/>
      <c r="X189" s="5"/>
      <c r="Y189" s="5"/>
      <c r="Z189" s="5"/>
      <c r="AA189" s="5"/>
      <c r="AB189" s="5"/>
      <c r="AC189" s="5"/>
      <c r="AD189" s="5"/>
      <c r="AE189" s="5"/>
      <c r="AF189" s="5"/>
      <c r="AJ189" s="5"/>
      <c r="AK189" s="5"/>
      <c r="AL189" s="5"/>
      <c r="AM189" s="5"/>
      <c r="AN189" s="5"/>
      <c r="AO189" s="5"/>
      <c r="AP189" s="5"/>
      <c r="AQ189" s="5"/>
      <c r="AR189" s="5"/>
      <c r="AS189" s="5"/>
      <c r="AT189" s="5"/>
      <c r="AU189" s="5"/>
      <c r="AV189" s="5"/>
      <c r="AZ189" s="5"/>
      <c r="BA189" s="5"/>
      <c r="BB189" s="5"/>
      <c r="BC189" s="5"/>
      <c r="BD189" s="5"/>
      <c r="BE189" s="5"/>
      <c r="BF189" s="5"/>
      <c r="BG189" s="5"/>
      <c r="BH189" s="5"/>
      <c r="BI189" s="5"/>
      <c r="BJ189" s="5"/>
      <c r="BK189" s="5"/>
      <c r="BL189" s="5"/>
    </row>
    <row r="190" spans="4:64" x14ac:dyDescent="0.25">
      <c r="D190" s="5"/>
      <c r="E190" s="5"/>
      <c r="F190" s="5"/>
      <c r="G190" s="5"/>
      <c r="H190" s="5"/>
      <c r="I190" s="5"/>
      <c r="J190" s="5"/>
      <c r="K190" s="5"/>
      <c r="L190" s="5"/>
      <c r="M190" s="5"/>
      <c r="N190" s="5"/>
      <c r="O190" s="5"/>
      <c r="P190" s="5"/>
      <c r="T190" s="5"/>
      <c r="U190" s="5"/>
      <c r="V190" s="5"/>
      <c r="W190" s="5"/>
      <c r="X190" s="5"/>
      <c r="Y190" s="5"/>
      <c r="Z190" s="5"/>
      <c r="AA190" s="5"/>
      <c r="AB190" s="5"/>
      <c r="AC190" s="5"/>
      <c r="AD190" s="5"/>
      <c r="AE190" s="5"/>
      <c r="AF190" s="5"/>
      <c r="AJ190" s="5"/>
      <c r="AK190" s="5"/>
      <c r="AL190" s="5"/>
      <c r="AM190" s="5"/>
      <c r="AN190" s="5"/>
      <c r="AO190" s="5"/>
      <c r="AP190" s="5"/>
      <c r="AQ190" s="5"/>
      <c r="AR190" s="5"/>
      <c r="AS190" s="5"/>
      <c r="AT190" s="5"/>
      <c r="AU190" s="5"/>
      <c r="AV190" s="5"/>
      <c r="AZ190" s="5"/>
      <c r="BA190" s="5"/>
      <c r="BB190" s="5"/>
      <c r="BC190" s="5"/>
      <c r="BD190" s="5"/>
      <c r="BE190" s="5"/>
      <c r="BF190" s="5"/>
      <c r="BG190" s="5"/>
      <c r="BH190" s="5"/>
      <c r="BI190" s="5"/>
      <c r="BJ190" s="5"/>
      <c r="BK190" s="5"/>
      <c r="BL190" s="5"/>
    </row>
    <row r="191" spans="4:64" x14ac:dyDescent="0.25">
      <c r="D191" s="5"/>
      <c r="E191" s="5"/>
      <c r="F191" s="5"/>
      <c r="G191" s="5"/>
      <c r="H191" s="5"/>
      <c r="I191" s="5"/>
      <c r="J191" s="5"/>
      <c r="K191" s="5"/>
      <c r="L191" s="5"/>
      <c r="M191" s="5"/>
      <c r="N191" s="5"/>
      <c r="O191" s="5"/>
      <c r="P191" s="5"/>
      <c r="T191" s="5"/>
      <c r="U191" s="5"/>
      <c r="V191" s="5"/>
      <c r="W191" s="5"/>
      <c r="X191" s="5"/>
      <c r="Y191" s="5"/>
      <c r="Z191" s="5"/>
      <c r="AA191" s="5"/>
      <c r="AB191" s="5"/>
      <c r="AC191" s="5"/>
      <c r="AD191" s="5"/>
      <c r="AE191" s="5"/>
      <c r="AF191" s="5"/>
      <c r="AJ191" s="5"/>
      <c r="AK191" s="5"/>
      <c r="AL191" s="5"/>
      <c r="AM191" s="5"/>
      <c r="AN191" s="5"/>
      <c r="AO191" s="5"/>
      <c r="AP191" s="5"/>
      <c r="AQ191" s="5"/>
      <c r="AR191" s="5"/>
      <c r="AS191" s="5"/>
      <c r="AT191" s="5"/>
      <c r="AU191" s="5"/>
      <c r="AV191" s="5"/>
      <c r="AZ191" s="5"/>
      <c r="BA191" s="5"/>
      <c r="BB191" s="5"/>
      <c r="BC191" s="5"/>
      <c r="BD191" s="5"/>
      <c r="BE191" s="5"/>
      <c r="BF191" s="5"/>
      <c r="BG191" s="5"/>
      <c r="BH191" s="5"/>
      <c r="BI191" s="5"/>
      <c r="BJ191" s="5"/>
      <c r="BK191" s="5"/>
      <c r="BL191" s="5"/>
    </row>
    <row r="192" spans="4:64" x14ac:dyDescent="0.25">
      <c r="D192" s="5"/>
      <c r="E192" s="5"/>
      <c r="F192" s="5"/>
      <c r="G192" s="5"/>
      <c r="H192" s="5"/>
      <c r="I192" s="5"/>
      <c r="J192" s="5"/>
      <c r="K192" s="5"/>
      <c r="L192" s="5"/>
      <c r="M192" s="5"/>
      <c r="N192" s="5"/>
      <c r="O192" s="5"/>
      <c r="P192" s="5"/>
      <c r="T192" s="5"/>
      <c r="U192" s="5"/>
      <c r="V192" s="5"/>
      <c r="W192" s="5"/>
      <c r="X192" s="5"/>
      <c r="Y192" s="5"/>
      <c r="Z192" s="5"/>
      <c r="AA192" s="5"/>
      <c r="AB192" s="5"/>
      <c r="AC192" s="5"/>
      <c r="AD192" s="5"/>
      <c r="AE192" s="5"/>
      <c r="AF192" s="5"/>
      <c r="AJ192" s="5"/>
      <c r="AK192" s="5"/>
      <c r="AL192" s="5"/>
      <c r="AM192" s="5"/>
      <c r="AN192" s="5"/>
      <c r="AO192" s="5"/>
      <c r="AP192" s="5"/>
      <c r="AQ192" s="5"/>
      <c r="AR192" s="5"/>
      <c r="AS192" s="5"/>
      <c r="AT192" s="5"/>
      <c r="AU192" s="5"/>
      <c r="AV192" s="5"/>
      <c r="AZ192" s="5"/>
      <c r="BA192" s="5"/>
      <c r="BB192" s="5"/>
      <c r="BC192" s="5"/>
      <c r="BD192" s="5"/>
      <c r="BE192" s="5"/>
      <c r="BF192" s="5"/>
      <c r="BG192" s="5"/>
      <c r="BH192" s="5"/>
      <c r="BI192" s="5"/>
      <c r="BJ192" s="5"/>
      <c r="BK192" s="5"/>
      <c r="BL192" s="5"/>
    </row>
    <row r="193" spans="4:64" x14ac:dyDescent="0.25">
      <c r="D193" s="5"/>
      <c r="E193" s="5"/>
      <c r="F193" s="5"/>
      <c r="G193" s="5"/>
      <c r="H193" s="5"/>
      <c r="I193" s="5"/>
      <c r="J193" s="5"/>
      <c r="K193" s="5"/>
      <c r="L193" s="5"/>
      <c r="M193" s="5"/>
      <c r="N193" s="5"/>
      <c r="O193" s="5"/>
      <c r="P193" s="5"/>
      <c r="T193" s="5"/>
      <c r="U193" s="5"/>
      <c r="V193" s="5"/>
      <c r="W193" s="5"/>
      <c r="X193" s="5"/>
      <c r="Y193" s="5"/>
      <c r="Z193" s="5"/>
      <c r="AA193" s="5"/>
      <c r="AB193" s="5"/>
      <c r="AC193" s="5"/>
      <c r="AD193" s="5"/>
      <c r="AE193" s="5"/>
      <c r="AF193" s="5"/>
      <c r="AJ193" s="5"/>
      <c r="AK193" s="5"/>
      <c r="AL193" s="5"/>
      <c r="AM193" s="5"/>
      <c r="AN193" s="5"/>
      <c r="AO193" s="5"/>
      <c r="AP193" s="5"/>
      <c r="AQ193" s="5"/>
      <c r="AR193" s="5"/>
      <c r="AS193" s="5"/>
      <c r="AT193" s="5"/>
      <c r="AU193" s="5"/>
      <c r="AV193" s="5"/>
      <c r="AZ193" s="5"/>
      <c r="BA193" s="5"/>
      <c r="BB193" s="5"/>
      <c r="BC193" s="5"/>
      <c r="BD193" s="5"/>
      <c r="BE193" s="5"/>
      <c r="BF193" s="5"/>
      <c r="BG193" s="5"/>
      <c r="BH193" s="5"/>
      <c r="BI193" s="5"/>
      <c r="BJ193" s="5"/>
      <c r="BK193" s="5"/>
      <c r="BL193" s="5"/>
    </row>
    <row r="194" spans="4:64" x14ac:dyDescent="0.25">
      <c r="D194" s="5"/>
      <c r="E194" s="5"/>
      <c r="F194" s="5"/>
      <c r="G194" s="5"/>
      <c r="H194" s="5"/>
      <c r="I194" s="5"/>
      <c r="J194" s="5"/>
      <c r="K194" s="5"/>
      <c r="L194" s="5"/>
      <c r="M194" s="5"/>
      <c r="N194" s="5"/>
      <c r="O194" s="5"/>
      <c r="P194" s="5"/>
      <c r="T194" s="5"/>
      <c r="U194" s="5"/>
      <c r="V194" s="5"/>
      <c r="W194" s="5"/>
      <c r="X194" s="5"/>
      <c r="Y194" s="5"/>
      <c r="Z194" s="5"/>
      <c r="AA194" s="5"/>
      <c r="AB194" s="5"/>
      <c r="AC194" s="5"/>
      <c r="AD194" s="5"/>
      <c r="AE194" s="5"/>
      <c r="AF194" s="5"/>
      <c r="AJ194" s="5"/>
      <c r="AK194" s="5"/>
      <c r="AL194" s="5"/>
      <c r="AM194" s="5"/>
      <c r="AN194" s="5"/>
      <c r="AO194" s="5"/>
      <c r="AP194" s="5"/>
      <c r="AQ194" s="5"/>
      <c r="AR194" s="5"/>
      <c r="AS194" s="5"/>
      <c r="AT194" s="5"/>
      <c r="AU194" s="5"/>
      <c r="AV194" s="5"/>
      <c r="AZ194" s="5"/>
      <c r="BA194" s="5"/>
      <c r="BB194" s="5"/>
      <c r="BC194" s="5"/>
      <c r="BD194" s="5"/>
      <c r="BE194" s="5"/>
      <c r="BF194" s="5"/>
      <c r="BG194" s="5"/>
      <c r="BH194" s="5"/>
      <c r="BI194" s="5"/>
      <c r="BJ194" s="5"/>
      <c r="BK194" s="5"/>
      <c r="BL194" s="5"/>
    </row>
    <row r="195" spans="4:64" x14ac:dyDescent="0.25">
      <c r="D195" s="5"/>
      <c r="E195" s="5"/>
      <c r="F195" s="5"/>
      <c r="G195" s="5"/>
      <c r="H195" s="5"/>
      <c r="I195" s="5"/>
      <c r="J195" s="5"/>
      <c r="K195" s="5"/>
      <c r="L195" s="5"/>
      <c r="M195" s="5"/>
      <c r="N195" s="5"/>
      <c r="O195" s="5"/>
      <c r="P195" s="5"/>
      <c r="T195" s="5"/>
      <c r="U195" s="5"/>
      <c r="V195" s="5"/>
      <c r="W195" s="5"/>
      <c r="X195" s="5"/>
      <c r="Y195" s="5"/>
      <c r="Z195" s="5"/>
      <c r="AA195" s="5"/>
      <c r="AB195" s="5"/>
      <c r="AC195" s="5"/>
      <c r="AD195" s="5"/>
      <c r="AE195" s="5"/>
      <c r="AF195" s="5"/>
      <c r="AJ195" s="5"/>
      <c r="AK195" s="5"/>
      <c r="AL195" s="5"/>
      <c r="AM195" s="5"/>
      <c r="AN195" s="5"/>
      <c r="AO195" s="5"/>
      <c r="AP195" s="5"/>
      <c r="AQ195" s="5"/>
      <c r="AR195" s="5"/>
      <c r="AS195" s="5"/>
      <c r="AT195" s="5"/>
      <c r="AU195" s="5"/>
      <c r="AV195" s="5"/>
      <c r="AZ195" s="5"/>
      <c r="BA195" s="5"/>
      <c r="BB195" s="5"/>
      <c r="BC195" s="5"/>
      <c r="BD195" s="5"/>
      <c r="BE195" s="5"/>
      <c r="BF195" s="5"/>
      <c r="BG195" s="5"/>
      <c r="BH195" s="5"/>
      <c r="BI195" s="5"/>
      <c r="BJ195" s="5"/>
      <c r="BK195" s="5"/>
      <c r="BL195" s="5"/>
    </row>
    <row r="196" spans="4:64" x14ac:dyDescent="0.25">
      <c r="D196" s="5"/>
      <c r="E196" s="5"/>
      <c r="F196" s="5"/>
      <c r="G196" s="5"/>
      <c r="H196" s="5"/>
      <c r="I196" s="5"/>
      <c r="J196" s="5"/>
      <c r="K196" s="5"/>
      <c r="L196" s="5"/>
      <c r="M196" s="5"/>
      <c r="N196" s="5"/>
      <c r="O196" s="5"/>
      <c r="P196" s="5"/>
      <c r="T196" s="5"/>
      <c r="U196" s="5"/>
      <c r="V196" s="5"/>
      <c r="W196" s="5"/>
      <c r="X196" s="5"/>
      <c r="Y196" s="5"/>
      <c r="Z196" s="5"/>
      <c r="AA196" s="5"/>
      <c r="AB196" s="5"/>
      <c r="AC196" s="5"/>
      <c r="AD196" s="5"/>
      <c r="AE196" s="5"/>
      <c r="AF196" s="5"/>
      <c r="AJ196" s="5"/>
      <c r="AK196" s="5"/>
      <c r="AL196" s="5"/>
      <c r="AM196" s="5"/>
      <c r="AN196" s="5"/>
      <c r="AO196" s="5"/>
      <c r="AP196" s="5"/>
      <c r="AQ196" s="5"/>
      <c r="AR196" s="5"/>
      <c r="AS196" s="5"/>
      <c r="AT196" s="5"/>
      <c r="AU196" s="5"/>
      <c r="AV196" s="5"/>
      <c r="AZ196" s="5"/>
      <c r="BA196" s="5"/>
      <c r="BB196" s="5"/>
      <c r="BC196" s="5"/>
      <c r="BD196" s="5"/>
      <c r="BE196" s="5"/>
      <c r="BF196" s="5"/>
      <c r="BG196" s="5"/>
      <c r="BH196" s="5"/>
      <c r="BI196" s="5"/>
      <c r="BJ196" s="5"/>
      <c r="BK196" s="5"/>
      <c r="BL196" s="5"/>
    </row>
    <row r="197" spans="4:64" x14ac:dyDescent="0.25">
      <c r="D197" s="5"/>
      <c r="E197" s="5"/>
      <c r="F197" s="5"/>
      <c r="G197" s="5"/>
      <c r="H197" s="5"/>
      <c r="I197" s="5"/>
      <c r="J197" s="5"/>
      <c r="K197" s="5"/>
      <c r="L197" s="5"/>
      <c r="M197" s="5"/>
      <c r="N197" s="5"/>
      <c r="O197" s="5"/>
      <c r="P197" s="5"/>
      <c r="T197" s="5"/>
      <c r="U197" s="5"/>
      <c r="V197" s="5"/>
      <c r="W197" s="5"/>
      <c r="X197" s="5"/>
      <c r="Y197" s="5"/>
      <c r="Z197" s="5"/>
      <c r="AA197" s="5"/>
      <c r="AB197" s="5"/>
      <c r="AC197" s="5"/>
      <c r="AD197" s="5"/>
      <c r="AE197" s="5"/>
      <c r="AF197" s="5"/>
      <c r="AJ197" s="5"/>
      <c r="AK197" s="5"/>
      <c r="AL197" s="5"/>
      <c r="AM197" s="5"/>
      <c r="AN197" s="5"/>
      <c r="AO197" s="5"/>
      <c r="AP197" s="5"/>
      <c r="AQ197" s="5"/>
      <c r="AR197" s="5"/>
      <c r="AS197" s="5"/>
      <c r="AT197" s="5"/>
      <c r="AU197" s="5"/>
      <c r="AV197" s="5"/>
      <c r="AZ197" s="5"/>
      <c r="BA197" s="5"/>
      <c r="BB197" s="5"/>
      <c r="BC197" s="5"/>
      <c r="BD197" s="5"/>
      <c r="BE197" s="5"/>
      <c r="BF197" s="5"/>
      <c r="BG197" s="5"/>
      <c r="BH197" s="5"/>
      <c r="BI197" s="5"/>
      <c r="BJ197" s="5"/>
      <c r="BK197" s="5"/>
      <c r="BL197" s="5"/>
    </row>
    <row r="198" spans="4:64" x14ac:dyDescent="0.25">
      <c r="D198" s="5"/>
      <c r="E198" s="5"/>
      <c r="F198" s="5"/>
      <c r="G198" s="5"/>
      <c r="H198" s="5"/>
      <c r="I198" s="5"/>
      <c r="J198" s="5"/>
      <c r="K198" s="5"/>
      <c r="L198" s="5"/>
      <c r="M198" s="5"/>
      <c r="N198" s="5"/>
      <c r="O198" s="5"/>
      <c r="P198" s="5"/>
      <c r="T198" s="5"/>
      <c r="U198" s="5"/>
      <c r="V198" s="5"/>
      <c r="W198" s="5"/>
      <c r="X198" s="5"/>
      <c r="Y198" s="5"/>
      <c r="Z198" s="5"/>
      <c r="AA198" s="5"/>
      <c r="AB198" s="5"/>
      <c r="AC198" s="5"/>
      <c r="AD198" s="5"/>
      <c r="AE198" s="5"/>
      <c r="AF198" s="5"/>
      <c r="AJ198" s="5"/>
      <c r="AK198" s="5"/>
      <c r="AL198" s="5"/>
      <c r="AM198" s="5"/>
      <c r="AN198" s="5"/>
      <c r="AO198" s="5"/>
      <c r="AP198" s="5"/>
      <c r="AQ198" s="5"/>
      <c r="AR198" s="5"/>
      <c r="AS198" s="5"/>
      <c r="AT198" s="5"/>
      <c r="AU198" s="5"/>
      <c r="AV198" s="5"/>
      <c r="AZ198" s="5"/>
      <c r="BA198" s="5"/>
      <c r="BB198" s="5"/>
      <c r="BC198" s="5"/>
      <c r="BD198" s="5"/>
      <c r="BE198" s="5"/>
      <c r="BF198" s="5"/>
      <c r="BG198" s="5"/>
      <c r="BH198" s="5"/>
      <c r="BI198" s="5"/>
      <c r="BJ198" s="5"/>
      <c r="BK198" s="5"/>
      <c r="BL198" s="5"/>
    </row>
    <row r="199" spans="4:64" x14ac:dyDescent="0.25">
      <c r="D199" s="5"/>
      <c r="E199" s="5"/>
      <c r="F199" s="5"/>
      <c r="G199" s="5"/>
      <c r="H199" s="5"/>
      <c r="I199" s="5"/>
      <c r="J199" s="5"/>
      <c r="K199" s="5"/>
      <c r="L199" s="5"/>
      <c r="M199" s="5"/>
      <c r="N199" s="5"/>
      <c r="O199" s="5"/>
      <c r="P199" s="5"/>
      <c r="T199" s="5"/>
      <c r="U199" s="5"/>
      <c r="V199" s="5"/>
      <c r="W199" s="5"/>
      <c r="X199" s="5"/>
      <c r="Y199" s="5"/>
      <c r="Z199" s="5"/>
      <c r="AA199" s="5"/>
      <c r="AB199" s="5"/>
      <c r="AC199" s="5"/>
      <c r="AD199" s="5"/>
      <c r="AE199" s="5"/>
      <c r="AF199" s="5"/>
      <c r="AJ199" s="5"/>
      <c r="AK199" s="5"/>
      <c r="AL199" s="5"/>
      <c r="AM199" s="5"/>
      <c r="AN199" s="5"/>
      <c r="AO199" s="5"/>
      <c r="AP199" s="5"/>
      <c r="AQ199" s="5"/>
      <c r="AR199" s="5"/>
      <c r="AS199" s="5"/>
      <c r="AT199" s="5"/>
      <c r="AU199" s="5"/>
      <c r="AV199" s="5"/>
      <c r="AZ199" s="5"/>
      <c r="BA199" s="5"/>
      <c r="BB199" s="5"/>
      <c r="BC199" s="5"/>
      <c r="BD199" s="5"/>
      <c r="BE199" s="5"/>
      <c r="BF199" s="5"/>
      <c r="BG199" s="5"/>
      <c r="BH199" s="5"/>
      <c r="BI199" s="5"/>
      <c r="BJ199" s="5"/>
      <c r="BK199" s="5"/>
      <c r="BL199" s="5"/>
    </row>
    <row r="200" spans="4:64" x14ac:dyDescent="0.25">
      <c r="D200" s="5"/>
      <c r="E200" s="5"/>
      <c r="F200" s="5"/>
      <c r="G200" s="5"/>
      <c r="H200" s="5"/>
      <c r="I200" s="5"/>
      <c r="J200" s="5"/>
      <c r="K200" s="5"/>
      <c r="L200" s="5"/>
      <c r="M200" s="5"/>
      <c r="N200" s="5"/>
      <c r="O200" s="5"/>
      <c r="P200" s="5"/>
      <c r="T200" s="5"/>
      <c r="U200" s="5"/>
      <c r="V200" s="5"/>
      <c r="W200" s="5"/>
      <c r="X200" s="5"/>
      <c r="Y200" s="5"/>
      <c r="Z200" s="5"/>
      <c r="AA200" s="5"/>
      <c r="AB200" s="5"/>
      <c r="AC200" s="5"/>
      <c r="AD200" s="5"/>
      <c r="AE200" s="5"/>
      <c r="AF200" s="5"/>
      <c r="AJ200" s="5"/>
      <c r="AK200" s="5"/>
      <c r="AL200" s="5"/>
      <c r="AM200" s="5"/>
      <c r="AN200" s="5"/>
      <c r="AO200" s="5"/>
      <c r="AP200" s="5"/>
      <c r="AQ200" s="5"/>
      <c r="AR200" s="5"/>
      <c r="AS200" s="5"/>
      <c r="AT200" s="5"/>
      <c r="AU200" s="5"/>
      <c r="AV200" s="5"/>
      <c r="AZ200" s="5"/>
      <c r="BA200" s="5"/>
      <c r="BB200" s="5"/>
      <c r="BC200" s="5"/>
      <c r="BD200" s="5"/>
      <c r="BE200" s="5"/>
      <c r="BF200" s="5"/>
      <c r="BG200" s="5"/>
      <c r="BH200" s="5"/>
      <c r="BI200" s="5"/>
      <c r="BJ200" s="5"/>
      <c r="BK200" s="5"/>
      <c r="BL200" s="5"/>
    </row>
    <row r="201" spans="4:64" x14ac:dyDescent="0.25">
      <c r="D201" s="5"/>
      <c r="E201" s="5"/>
      <c r="F201" s="5"/>
      <c r="G201" s="5"/>
      <c r="H201" s="5"/>
      <c r="I201" s="5"/>
      <c r="J201" s="5"/>
      <c r="K201" s="5"/>
      <c r="L201" s="5"/>
      <c r="M201" s="5"/>
      <c r="N201" s="5"/>
      <c r="O201" s="5"/>
      <c r="P201" s="5"/>
      <c r="T201" s="5"/>
      <c r="U201" s="5"/>
      <c r="V201" s="5"/>
      <c r="W201" s="5"/>
      <c r="X201" s="5"/>
      <c r="Y201" s="5"/>
      <c r="Z201" s="5"/>
      <c r="AA201" s="5"/>
      <c r="AB201" s="5"/>
      <c r="AC201" s="5"/>
      <c r="AD201" s="5"/>
      <c r="AE201" s="5"/>
      <c r="AF201" s="5"/>
      <c r="AJ201" s="5"/>
      <c r="AK201" s="5"/>
      <c r="AL201" s="5"/>
      <c r="AM201" s="5"/>
      <c r="AN201" s="5"/>
      <c r="AO201" s="5"/>
      <c r="AP201" s="5"/>
      <c r="AQ201" s="5"/>
      <c r="AR201" s="5"/>
      <c r="AS201" s="5"/>
      <c r="AT201" s="5"/>
      <c r="AU201" s="5"/>
      <c r="AV201" s="5"/>
      <c r="AZ201" s="5"/>
      <c r="BA201" s="5"/>
      <c r="BB201" s="5"/>
      <c r="BC201" s="5"/>
      <c r="BD201" s="5"/>
      <c r="BE201" s="5"/>
      <c r="BF201" s="5"/>
      <c r="BG201" s="5"/>
      <c r="BH201" s="5"/>
      <c r="BI201" s="5"/>
      <c r="BJ201" s="5"/>
      <c r="BK201" s="5"/>
      <c r="BL201" s="5"/>
    </row>
    <row r="202" spans="4:64" x14ac:dyDescent="0.25">
      <c r="D202" s="5"/>
      <c r="E202" s="5"/>
      <c r="F202" s="5"/>
      <c r="G202" s="5"/>
      <c r="H202" s="5"/>
      <c r="I202" s="5"/>
      <c r="J202" s="5"/>
      <c r="K202" s="5"/>
      <c r="L202" s="5"/>
      <c r="M202" s="5"/>
      <c r="N202" s="5"/>
      <c r="O202" s="5"/>
      <c r="P202" s="5"/>
      <c r="T202" s="5"/>
      <c r="U202" s="5"/>
      <c r="V202" s="5"/>
      <c r="W202" s="5"/>
      <c r="X202" s="5"/>
      <c r="Y202" s="5"/>
      <c r="Z202" s="5"/>
      <c r="AA202" s="5"/>
      <c r="AB202" s="5"/>
      <c r="AC202" s="5"/>
      <c r="AD202" s="5"/>
      <c r="AE202" s="5"/>
      <c r="AF202" s="5"/>
      <c r="AJ202" s="5"/>
      <c r="AK202" s="5"/>
      <c r="AL202" s="5"/>
      <c r="AM202" s="5"/>
      <c r="AN202" s="5"/>
      <c r="AO202" s="5"/>
      <c r="AP202" s="5"/>
      <c r="AQ202" s="5"/>
      <c r="AR202" s="5"/>
      <c r="AS202" s="5"/>
      <c r="AT202" s="5"/>
      <c r="AU202" s="5"/>
      <c r="AV202" s="5"/>
      <c r="AZ202" s="5"/>
      <c r="BA202" s="5"/>
      <c r="BB202" s="5"/>
      <c r="BC202" s="5"/>
      <c r="BD202" s="5"/>
      <c r="BE202" s="5"/>
      <c r="BF202" s="5"/>
      <c r="BG202" s="5"/>
      <c r="BH202" s="5"/>
      <c r="BI202" s="5"/>
      <c r="BJ202" s="5"/>
      <c r="BK202" s="5"/>
      <c r="BL202" s="5"/>
    </row>
    <row r="203" spans="4:64" x14ac:dyDescent="0.25">
      <c r="D203" s="5"/>
      <c r="E203" s="5"/>
      <c r="F203" s="5"/>
      <c r="G203" s="5"/>
      <c r="H203" s="5"/>
      <c r="I203" s="5"/>
      <c r="J203" s="5"/>
      <c r="K203" s="5"/>
      <c r="L203" s="5"/>
      <c r="M203" s="5"/>
      <c r="N203" s="5"/>
      <c r="O203" s="5"/>
      <c r="P203" s="5"/>
      <c r="T203" s="5"/>
      <c r="U203" s="5"/>
      <c r="V203" s="5"/>
      <c r="W203" s="5"/>
      <c r="X203" s="5"/>
      <c r="Y203" s="5"/>
      <c r="Z203" s="5"/>
      <c r="AA203" s="5"/>
      <c r="AB203" s="5"/>
      <c r="AC203" s="5"/>
      <c r="AD203" s="5"/>
      <c r="AE203" s="5"/>
      <c r="AF203" s="5"/>
      <c r="AJ203" s="5"/>
      <c r="AK203" s="5"/>
      <c r="AL203" s="5"/>
      <c r="AM203" s="5"/>
      <c r="AN203" s="5"/>
      <c r="AO203" s="5"/>
      <c r="AP203" s="5"/>
      <c r="AQ203" s="5"/>
      <c r="AR203" s="5"/>
      <c r="AS203" s="5"/>
      <c r="AT203" s="5"/>
      <c r="AU203" s="5"/>
      <c r="AV203" s="5"/>
      <c r="AZ203" s="5"/>
      <c r="BA203" s="5"/>
      <c r="BB203" s="5"/>
      <c r="BC203" s="5"/>
      <c r="BD203" s="5"/>
      <c r="BE203" s="5"/>
      <c r="BF203" s="5"/>
      <c r="BG203" s="5"/>
      <c r="BH203" s="5"/>
      <c r="BI203" s="5"/>
      <c r="BJ203" s="5"/>
      <c r="BK203" s="5"/>
      <c r="BL203" s="5"/>
    </row>
    <row r="204" spans="4:64" x14ac:dyDescent="0.25">
      <c r="D204" s="5"/>
      <c r="E204" s="5"/>
      <c r="F204" s="5"/>
      <c r="G204" s="5"/>
      <c r="H204" s="5"/>
      <c r="I204" s="5"/>
      <c r="J204" s="5"/>
      <c r="K204" s="5"/>
      <c r="L204" s="5"/>
      <c r="M204" s="5"/>
      <c r="N204" s="5"/>
      <c r="O204" s="5"/>
      <c r="P204" s="5"/>
      <c r="T204" s="5"/>
      <c r="U204" s="5"/>
      <c r="V204" s="5"/>
      <c r="W204" s="5"/>
      <c r="X204" s="5"/>
      <c r="Y204" s="5"/>
      <c r="Z204" s="5"/>
      <c r="AA204" s="5"/>
      <c r="AB204" s="5"/>
      <c r="AC204" s="5"/>
      <c r="AD204" s="5"/>
      <c r="AE204" s="5"/>
      <c r="AF204" s="5"/>
      <c r="AJ204" s="5"/>
      <c r="AK204" s="5"/>
      <c r="AL204" s="5"/>
      <c r="AM204" s="5"/>
      <c r="AN204" s="5"/>
      <c r="AO204" s="5"/>
      <c r="AP204" s="5"/>
      <c r="AQ204" s="5"/>
      <c r="AR204" s="5"/>
      <c r="AS204" s="5"/>
      <c r="AT204" s="5"/>
      <c r="AU204" s="5"/>
      <c r="AV204" s="5"/>
      <c r="AZ204" s="5"/>
      <c r="BA204" s="5"/>
      <c r="BB204" s="5"/>
      <c r="BC204" s="5"/>
      <c r="BD204" s="5"/>
      <c r="BE204" s="5"/>
      <c r="BF204" s="5"/>
      <c r="BG204" s="5"/>
      <c r="BH204" s="5"/>
      <c r="BI204" s="5"/>
      <c r="BJ204" s="5"/>
      <c r="BK204" s="5"/>
      <c r="BL204" s="5"/>
    </row>
    <row r="205" spans="4:64" x14ac:dyDescent="0.25">
      <c r="D205" s="5"/>
      <c r="E205" s="5"/>
      <c r="F205" s="5"/>
      <c r="G205" s="5"/>
      <c r="H205" s="5"/>
      <c r="I205" s="5"/>
      <c r="J205" s="5"/>
      <c r="K205" s="5"/>
      <c r="L205" s="5"/>
      <c r="M205" s="5"/>
      <c r="N205" s="5"/>
      <c r="O205" s="5"/>
      <c r="P205" s="5"/>
      <c r="T205" s="5"/>
      <c r="U205" s="5"/>
      <c r="V205" s="5"/>
      <c r="W205" s="5"/>
      <c r="X205" s="5"/>
      <c r="Y205" s="5"/>
      <c r="Z205" s="5"/>
      <c r="AA205" s="5"/>
      <c r="AB205" s="5"/>
      <c r="AC205" s="5"/>
      <c r="AD205" s="5"/>
      <c r="AE205" s="5"/>
      <c r="AF205" s="5"/>
      <c r="AJ205" s="5"/>
      <c r="AK205" s="5"/>
      <c r="AL205" s="5"/>
      <c r="AM205" s="5"/>
      <c r="AN205" s="5"/>
      <c r="AO205" s="5"/>
      <c r="AP205" s="5"/>
      <c r="AQ205" s="5"/>
      <c r="AR205" s="5"/>
      <c r="AS205" s="5"/>
      <c r="AT205" s="5"/>
      <c r="AU205" s="5"/>
      <c r="AV205" s="5"/>
      <c r="AZ205" s="5"/>
      <c r="BA205" s="5"/>
      <c r="BB205" s="5"/>
      <c r="BC205" s="5"/>
      <c r="BD205" s="5"/>
      <c r="BE205" s="5"/>
      <c r="BF205" s="5"/>
      <c r="BG205" s="5"/>
      <c r="BH205" s="5"/>
      <c r="BI205" s="5"/>
      <c r="BJ205" s="5"/>
      <c r="BK205" s="5"/>
      <c r="BL205" s="5"/>
    </row>
    <row r="206" spans="4:64" x14ac:dyDescent="0.25">
      <c r="D206" s="5"/>
      <c r="E206" s="5"/>
      <c r="F206" s="5"/>
      <c r="G206" s="5"/>
      <c r="H206" s="5"/>
      <c r="I206" s="5"/>
      <c r="J206" s="5"/>
      <c r="K206" s="5"/>
      <c r="L206" s="5"/>
      <c r="M206" s="5"/>
      <c r="N206" s="5"/>
      <c r="O206" s="5"/>
      <c r="P206" s="5"/>
      <c r="T206" s="5"/>
      <c r="U206" s="5"/>
      <c r="V206" s="5"/>
      <c r="W206" s="5"/>
      <c r="X206" s="5"/>
      <c r="Y206" s="5"/>
      <c r="Z206" s="5"/>
      <c r="AA206" s="5"/>
      <c r="AB206" s="5"/>
      <c r="AC206" s="5"/>
      <c r="AD206" s="5"/>
      <c r="AE206" s="5"/>
      <c r="AF206" s="5"/>
      <c r="AJ206" s="5"/>
      <c r="AK206" s="5"/>
      <c r="AL206" s="5"/>
      <c r="AM206" s="5"/>
      <c r="AN206" s="5"/>
      <c r="AO206" s="5"/>
      <c r="AP206" s="5"/>
      <c r="AQ206" s="5"/>
      <c r="AR206" s="5"/>
      <c r="AS206" s="5"/>
      <c r="AT206" s="5"/>
      <c r="AU206" s="5"/>
      <c r="AV206" s="5"/>
      <c r="AZ206" s="5"/>
      <c r="BA206" s="5"/>
      <c r="BB206" s="5"/>
      <c r="BC206" s="5"/>
      <c r="BD206" s="5"/>
      <c r="BE206" s="5"/>
      <c r="BF206" s="5"/>
      <c r="BG206" s="5"/>
      <c r="BH206" s="5"/>
      <c r="BI206" s="5"/>
      <c r="BJ206" s="5"/>
      <c r="BK206" s="5"/>
      <c r="BL206" s="5"/>
    </row>
    <row r="207" spans="4:64" x14ac:dyDescent="0.25">
      <c r="D207" s="5"/>
      <c r="E207" s="5"/>
      <c r="F207" s="5"/>
      <c r="G207" s="5"/>
      <c r="H207" s="5"/>
      <c r="I207" s="5"/>
      <c r="J207" s="5"/>
      <c r="K207" s="5"/>
      <c r="L207" s="5"/>
      <c r="M207" s="5"/>
      <c r="N207" s="5"/>
      <c r="O207" s="5"/>
      <c r="P207" s="5"/>
      <c r="T207" s="5"/>
      <c r="U207" s="5"/>
      <c r="V207" s="5"/>
      <c r="W207" s="5"/>
      <c r="X207" s="5"/>
      <c r="Y207" s="5"/>
      <c r="Z207" s="5"/>
      <c r="AA207" s="5"/>
      <c r="AB207" s="5"/>
      <c r="AC207" s="5"/>
      <c r="AD207" s="5"/>
      <c r="AE207" s="5"/>
      <c r="AF207" s="5"/>
      <c r="AJ207" s="5"/>
      <c r="AK207" s="5"/>
      <c r="AL207" s="5"/>
      <c r="AM207" s="5"/>
      <c r="AN207" s="5"/>
      <c r="AO207" s="5"/>
      <c r="AP207" s="5"/>
      <c r="AQ207" s="5"/>
      <c r="AR207" s="5"/>
      <c r="AS207" s="5"/>
      <c r="AT207" s="5"/>
      <c r="AU207" s="5"/>
      <c r="AV207" s="5"/>
      <c r="AZ207" s="5"/>
      <c r="BA207" s="5"/>
      <c r="BB207" s="5"/>
      <c r="BC207" s="5"/>
      <c r="BD207" s="5"/>
      <c r="BE207" s="5"/>
      <c r="BF207" s="5"/>
      <c r="BG207" s="5"/>
      <c r="BH207" s="5"/>
      <c r="BI207" s="5"/>
      <c r="BJ207" s="5"/>
      <c r="BK207" s="5"/>
      <c r="BL207" s="5"/>
    </row>
    <row r="208" spans="4:64" x14ac:dyDescent="0.25">
      <c r="D208" s="5"/>
      <c r="E208" s="5"/>
      <c r="F208" s="5"/>
      <c r="G208" s="5"/>
      <c r="H208" s="5"/>
      <c r="I208" s="5"/>
      <c r="J208" s="5"/>
      <c r="K208" s="5"/>
      <c r="L208" s="5"/>
      <c r="M208" s="5"/>
      <c r="N208" s="5"/>
      <c r="O208" s="5"/>
      <c r="P208" s="5"/>
      <c r="T208" s="5"/>
      <c r="U208" s="5"/>
      <c r="V208" s="5"/>
      <c r="W208" s="5"/>
      <c r="X208" s="5"/>
      <c r="Y208" s="5"/>
      <c r="Z208" s="5"/>
      <c r="AA208" s="5"/>
      <c r="AB208" s="5"/>
      <c r="AC208" s="5"/>
      <c r="AD208" s="5"/>
      <c r="AE208" s="5"/>
      <c r="AF208" s="5"/>
      <c r="AJ208" s="5"/>
      <c r="AK208" s="5"/>
      <c r="AL208" s="5"/>
      <c r="AM208" s="5"/>
      <c r="AN208" s="5"/>
      <c r="AO208" s="5"/>
      <c r="AP208" s="5"/>
      <c r="AQ208" s="5"/>
      <c r="AR208" s="5"/>
      <c r="AS208" s="5"/>
      <c r="AT208" s="5"/>
      <c r="AU208" s="5"/>
      <c r="AV208" s="5"/>
      <c r="AZ208" s="5"/>
      <c r="BA208" s="5"/>
      <c r="BB208" s="5"/>
      <c r="BC208" s="5"/>
      <c r="BD208" s="5"/>
      <c r="BE208" s="5"/>
      <c r="BF208" s="5"/>
      <c r="BG208" s="5"/>
      <c r="BH208" s="5"/>
      <c r="BI208" s="5"/>
      <c r="BJ208" s="5"/>
      <c r="BK208" s="5"/>
      <c r="BL208" s="5"/>
    </row>
    <row r="209" spans="4:64" x14ac:dyDescent="0.25">
      <c r="D209" s="5"/>
      <c r="E209" s="5"/>
      <c r="F209" s="5"/>
      <c r="G209" s="5"/>
      <c r="H209" s="5"/>
      <c r="I209" s="5"/>
      <c r="J209" s="5"/>
      <c r="K209" s="5"/>
      <c r="L209" s="5"/>
      <c r="M209" s="5"/>
      <c r="N209" s="5"/>
      <c r="O209" s="5"/>
      <c r="P209" s="5"/>
      <c r="T209" s="5"/>
      <c r="U209" s="5"/>
      <c r="V209" s="5"/>
      <c r="W209" s="5"/>
      <c r="X209" s="5"/>
      <c r="Y209" s="5"/>
      <c r="Z209" s="5"/>
      <c r="AA209" s="5"/>
      <c r="AB209" s="5"/>
      <c r="AC209" s="5"/>
      <c r="AD209" s="5"/>
      <c r="AE209" s="5"/>
      <c r="AF209" s="5"/>
      <c r="AJ209" s="5"/>
      <c r="AK209" s="5"/>
      <c r="AL209" s="5"/>
      <c r="AM209" s="5"/>
      <c r="AN209" s="5"/>
      <c r="AO209" s="5"/>
      <c r="AP209" s="5"/>
      <c r="AQ209" s="5"/>
      <c r="AR209" s="5"/>
      <c r="AS209" s="5"/>
      <c r="AT209" s="5"/>
      <c r="AU209" s="5"/>
      <c r="AV209" s="5"/>
      <c r="AZ209" s="5"/>
      <c r="BA209" s="5"/>
      <c r="BB209" s="5"/>
      <c r="BC209" s="5"/>
      <c r="BD209" s="5"/>
      <c r="BE209" s="5"/>
      <c r="BF209" s="5"/>
      <c r="BG209" s="5"/>
      <c r="BH209" s="5"/>
      <c r="BI209" s="5"/>
      <c r="BJ209" s="5"/>
      <c r="BK209" s="5"/>
      <c r="BL209" s="5"/>
    </row>
    <row r="210" spans="4:64" x14ac:dyDescent="0.25">
      <c r="D210" s="5"/>
      <c r="E210" s="5"/>
      <c r="F210" s="5"/>
      <c r="G210" s="5"/>
      <c r="H210" s="5"/>
      <c r="I210" s="5"/>
      <c r="J210" s="5"/>
      <c r="K210" s="5"/>
      <c r="L210" s="5"/>
      <c r="M210" s="5"/>
      <c r="N210" s="5"/>
      <c r="O210" s="5"/>
      <c r="P210" s="5"/>
      <c r="T210" s="5"/>
      <c r="U210" s="5"/>
      <c r="V210" s="5"/>
      <c r="W210" s="5"/>
      <c r="X210" s="5"/>
      <c r="Y210" s="5"/>
      <c r="Z210" s="5"/>
      <c r="AA210" s="5"/>
      <c r="AB210" s="5"/>
      <c r="AC210" s="5"/>
      <c r="AD210" s="5"/>
      <c r="AE210" s="5"/>
      <c r="AF210" s="5"/>
      <c r="AJ210" s="5"/>
      <c r="AK210" s="5"/>
      <c r="AL210" s="5"/>
      <c r="AM210" s="5"/>
      <c r="AN210" s="5"/>
      <c r="AO210" s="5"/>
      <c r="AP210" s="5"/>
      <c r="AQ210" s="5"/>
      <c r="AR210" s="5"/>
      <c r="AS210" s="5"/>
      <c r="AT210" s="5"/>
      <c r="AU210" s="5"/>
      <c r="AV210" s="5"/>
      <c r="AZ210" s="5"/>
      <c r="BA210" s="5"/>
      <c r="BB210" s="5"/>
      <c r="BC210" s="5"/>
      <c r="BD210" s="5"/>
      <c r="BE210" s="5"/>
      <c r="BF210" s="5"/>
      <c r="BG210" s="5"/>
      <c r="BH210" s="5"/>
      <c r="BI210" s="5"/>
      <c r="BJ210" s="5"/>
      <c r="BK210" s="5"/>
      <c r="BL210" s="5"/>
    </row>
    <row r="211" spans="4:64" x14ac:dyDescent="0.25">
      <c r="D211" s="5"/>
      <c r="E211" s="5"/>
      <c r="F211" s="5"/>
      <c r="G211" s="5"/>
      <c r="H211" s="5"/>
      <c r="I211" s="5"/>
      <c r="J211" s="5"/>
      <c r="K211" s="5"/>
      <c r="L211" s="5"/>
      <c r="M211" s="5"/>
      <c r="N211" s="5"/>
      <c r="O211" s="5"/>
      <c r="P211" s="5"/>
      <c r="T211" s="5"/>
      <c r="U211" s="5"/>
      <c r="V211" s="5"/>
      <c r="W211" s="5"/>
      <c r="X211" s="5"/>
      <c r="Y211" s="5"/>
      <c r="Z211" s="5"/>
      <c r="AA211" s="5"/>
      <c r="AB211" s="5"/>
      <c r="AC211" s="5"/>
      <c r="AD211" s="5"/>
      <c r="AE211" s="5"/>
      <c r="AF211" s="5"/>
      <c r="AJ211" s="5"/>
      <c r="AK211" s="5"/>
      <c r="AL211" s="5"/>
      <c r="AM211" s="5"/>
      <c r="AN211" s="5"/>
      <c r="AO211" s="5"/>
      <c r="AP211" s="5"/>
      <c r="AQ211" s="5"/>
      <c r="AR211" s="5"/>
      <c r="AS211" s="5"/>
      <c r="AT211" s="5"/>
      <c r="AU211" s="5"/>
      <c r="AV211" s="5"/>
      <c r="AZ211" s="5"/>
      <c r="BA211" s="5"/>
      <c r="BB211" s="5"/>
      <c r="BC211" s="5"/>
      <c r="BD211" s="5"/>
      <c r="BE211" s="5"/>
      <c r="BF211" s="5"/>
      <c r="BG211" s="5"/>
      <c r="BH211" s="5"/>
      <c r="BI211" s="5"/>
      <c r="BJ211" s="5"/>
      <c r="BK211" s="5"/>
      <c r="BL211" s="5"/>
    </row>
    <row r="212" spans="4:64" x14ac:dyDescent="0.25">
      <c r="D212" s="5"/>
      <c r="E212" s="5"/>
      <c r="F212" s="5"/>
      <c r="G212" s="5"/>
      <c r="H212" s="5"/>
      <c r="I212" s="5"/>
      <c r="J212" s="5"/>
      <c r="K212" s="5"/>
      <c r="L212" s="5"/>
      <c r="M212" s="5"/>
      <c r="N212" s="5"/>
      <c r="O212" s="5"/>
      <c r="P212" s="5"/>
      <c r="T212" s="5"/>
      <c r="U212" s="5"/>
      <c r="V212" s="5"/>
      <c r="W212" s="5"/>
      <c r="X212" s="5"/>
      <c r="Y212" s="5"/>
      <c r="Z212" s="5"/>
      <c r="AA212" s="5"/>
      <c r="AB212" s="5"/>
      <c r="AC212" s="5"/>
      <c r="AD212" s="5"/>
      <c r="AE212" s="5"/>
      <c r="AF212" s="5"/>
      <c r="AJ212" s="5"/>
      <c r="AK212" s="5"/>
      <c r="AL212" s="5"/>
      <c r="AM212" s="5"/>
      <c r="AN212" s="5"/>
      <c r="AO212" s="5"/>
      <c r="AP212" s="5"/>
      <c r="AQ212" s="5"/>
      <c r="AR212" s="5"/>
      <c r="AS212" s="5"/>
      <c r="AT212" s="5"/>
      <c r="AU212" s="5"/>
      <c r="AV212" s="5"/>
      <c r="AZ212" s="5"/>
      <c r="BA212" s="5"/>
      <c r="BB212" s="5"/>
      <c r="BC212" s="5"/>
      <c r="BD212" s="5"/>
      <c r="BE212" s="5"/>
      <c r="BF212" s="5"/>
      <c r="BG212" s="5"/>
      <c r="BH212" s="5"/>
      <c r="BI212" s="5"/>
      <c r="BJ212" s="5"/>
      <c r="BK212" s="5"/>
      <c r="BL212" s="5"/>
    </row>
    <row r="213" spans="4:64" x14ac:dyDescent="0.25">
      <c r="D213" s="5"/>
      <c r="E213" s="5"/>
      <c r="F213" s="5"/>
      <c r="G213" s="5"/>
      <c r="H213" s="5"/>
      <c r="I213" s="5"/>
      <c r="J213" s="5"/>
      <c r="K213" s="5"/>
      <c r="L213" s="5"/>
      <c r="M213" s="5"/>
      <c r="N213" s="5"/>
      <c r="O213" s="5"/>
      <c r="P213" s="5"/>
      <c r="T213" s="5"/>
      <c r="U213" s="5"/>
      <c r="V213" s="5"/>
      <c r="W213" s="5"/>
      <c r="X213" s="5"/>
      <c r="Y213" s="5"/>
      <c r="Z213" s="5"/>
      <c r="AA213" s="5"/>
      <c r="AB213" s="5"/>
      <c r="AC213" s="5"/>
      <c r="AD213" s="5"/>
      <c r="AE213" s="5"/>
      <c r="AF213" s="5"/>
      <c r="AJ213" s="5"/>
      <c r="AK213" s="5"/>
      <c r="AL213" s="5"/>
      <c r="AM213" s="5"/>
      <c r="AN213" s="5"/>
      <c r="AO213" s="5"/>
      <c r="AP213" s="5"/>
      <c r="AQ213" s="5"/>
      <c r="AR213" s="5"/>
      <c r="AS213" s="5"/>
      <c r="AT213" s="5"/>
      <c r="AU213" s="5"/>
      <c r="AV213" s="5"/>
      <c r="AZ213" s="5"/>
      <c r="BA213" s="5"/>
      <c r="BB213" s="5"/>
      <c r="BC213" s="5"/>
      <c r="BD213" s="5"/>
      <c r="BE213" s="5"/>
      <c r="BF213" s="5"/>
      <c r="BG213" s="5"/>
      <c r="BH213" s="5"/>
      <c r="BI213" s="5"/>
      <c r="BJ213" s="5"/>
      <c r="BK213" s="5"/>
      <c r="BL213" s="5"/>
    </row>
    <row r="214" spans="4:64" x14ac:dyDescent="0.25">
      <c r="D214" s="5"/>
      <c r="E214" s="5"/>
      <c r="F214" s="5"/>
      <c r="G214" s="5"/>
      <c r="H214" s="5"/>
      <c r="I214" s="5"/>
      <c r="J214" s="5"/>
      <c r="K214" s="5"/>
      <c r="L214" s="5"/>
      <c r="M214" s="5"/>
      <c r="N214" s="5"/>
      <c r="O214" s="5"/>
      <c r="P214" s="5"/>
      <c r="T214" s="5"/>
      <c r="U214" s="5"/>
      <c r="V214" s="5"/>
      <c r="W214" s="5"/>
      <c r="X214" s="5"/>
      <c r="Y214" s="5"/>
      <c r="Z214" s="5"/>
      <c r="AA214" s="5"/>
      <c r="AB214" s="5"/>
      <c r="AC214" s="5"/>
      <c r="AD214" s="5"/>
      <c r="AE214" s="5"/>
      <c r="AF214" s="5"/>
      <c r="AJ214" s="5"/>
      <c r="AK214" s="5"/>
      <c r="AL214" s="5"/>
      <c r="AM214" s="5"/>
      <c r="AN214" s="5"/>
      <c r="AO214" s="5"/>
      <c r="AP214" s="5"/>
      <c r="AQ214" s="5"/>
      <c r="AR214" s="5"/>
      <c r="AS214" s="5"/>
      <c r="AT214" s="5"/>
      <c r="AU214" s="5"/>
      <c r="AV214" s="5"/>
      <c r="AZ214" s="5"/>
      <c r="BA214" s="5"/>
      <c r="BB214" s="5"/>
      <c r="BC214" s="5"/>
      <c r="BD214" s="5"/>
      <c r="BE214" s="5"/>
      <c r="BF214" s="5"/>
      <c r="BG214" s="5"/>
      <c r="BH214" s="5"/>
      <c r="BI214" s="5"/>
      <c r="BJ214" s="5"/>
      <c r="BK214" s="5"/>
      <c r="BL214" s="5"/>
    </row>
    <row r="215" spans="4:64" x14ac:dyDescent="0.25">
      <c r="D215" s="5"/>
      <c r="E215" s="5"/>
      <c r="F215" s="5"/>
      <c r="G215" s="5"/>
      <c r="H215" s="5"/>
      <c r="I215" s="5"/>
      <c r="J215" s="5"/>
      <c r="K215" s="5"/>
      <c r="L215" s="5"/>
      <c r="M215" s="5"/>
      <c r="N215" s="5"/>
      <c r="O215" s="5"/>
      <c r="P215" s="5"/>
      <c r="T215" s="5"/>
      <c r="U215" s="5"/>
      <c r="V215" s="5"/>
      <c r="W215" s="5"/>
      <c r="X215" s="5"/>
      <c r="Y215" s="5"/>
      <c r="Z215" s="5"/>
      <c r="AA215" s="5"/>
      <c r="AB215" s="5"/>
      <c r="AC215" s="5"/>
      <c r="AD215" s="5"/>
      <c r="AE215" s="5"/>
      <c r="AF215" s="5"/>
      <c r="AJ215" s="5"/>
      <c r="AK215" s="5"/>
      <c r="AL215" s="5"/>
      <c r="AM215" s="5"/>
      <c r="AN215" s="5"/>
      <c r="AO215" s="5"/>
      <c r="AP215" s="5"/>
      <c r="AQ215" s="5"/>
      <c r="AR215" s="5"/>
      <c r="AS215" s="5"/>
      <c r="AT215" s="5"/>
      <c r="AU215" s="5"/>
      <c r="AV215" s="5"/>
      <c r="AZ215" s="5"/>
      <c r="BA215" s="5"/>
      <c r="BB215" s="5"/>
      <c r="BC215" s="5"/>
      <c r="BD215" s="5"/>
      <c r="BE215" s="5"/>
      <c r="BF215" s="5"/>
      <c r="BG215" s="5"/>
      <c r="BH215" s="5"/>
      <c r="BI215" s="5"/>
      <c r="BJ215" s="5"/>
      <c r="BK215" s="5"/>
      <c r="BL215" s="5"/>
    </row>
    <row r="216" spans="4:64" x14ac:dyDescent="0.25">
      <c r="D216" s="5"/>
      <c r="E216" s="5"/>
      <c r="F216" s="5"/>
      <c r="G216" s="5"/>
      <c r="H216" s="5"/>
      <c r="I216" s="5"/>
      <c r="J216" s="5"/>
      <c r="K216" s="5"/>
      <c r="L216" s="5"/>
      <c r="M216" s="5"/>
      <c r="N216" s="5"/>
      <c r="O216" s="5"/>
      <c r="P216" s="5"/>
      <c r="T216" s="5"/>
      <c r="U216" s="5"/>
      <c r="V216" s="5"/>
      <c r="W216" s="5"/>
      <c r="X216" s="5"/>
      <c r="Y216" s="5"/>
      <c r="Z216" s="5"/>
      <c r="AA216" s="5"/>
      <c r="AB216" s="5"/>
      <c r="AC216" s="5"/>
      <c r="AD216" s="5"/>
      <c r="AE216" s="5"/>
      <c r="AF216" s="5"/>
      <c r="AJ216" s="5"/>
      <c r="AK216" s="5"/>
      <c r="AL216" s="5"/>
      <c r="AM216" s="5"/>
      <c r="AN216" s="5"/>
      <c r="AO216" s="5"/>
      <c r="AP216" s="5"/>
      <c r="AQ216" s="5"/>
      <c r="AR216" s="5"/>
      <c r="AS216" s="5"/>
      <c r="AT216" s="5"/>
      <c r="AU216" s="5"/>
      <c r="AV216" s="5"/>
      <c r="AZ216" s="5"/>
      <c r="BA216" s="5"/>
      <c r="BB216" s="5"/>
      <c r="BC216" s="5"/>
      <c r="BD216" s="5"/>
      <c r="BE216" s="5"/>
      <c r="BF216" s="5"/>
      <c r="BG216" s="5"/>
      <c r="BH216" s="5"/>
      <c r="BI216" s="5"/>
      <c r="BJ216" s="5"/>
      <c r="BK216" s="5"/>
      <c r="BL216" s="5"/>
    </row>
    <row r="217" spans="4:64" x14ac:dyDescent="0.25">
      <c r="D217" s="5"/>
      <c r="E217" s="5"/>
      <c r="F217" s="5"/>
      <c r="G217" s="5"/>
      <c r="H217" s="5"/>
      <c r="I217" s="5"/>
      <c r="J217" s="5"/>
      <c r="K217" s="5"/>
      <c r="L217" s="5"/>
      <c r="M217" s="5"/>
      <c r="N217" s="5"/>
      <c r="O217" s="5"/>
      <c r="P217" s="5"/>
      <c r="T217" s="5"/>
      <c r="U217" s="5"/>
      <c r="V217" s="5"/>
      <c r="W217" s="5"/>
      <c r="X217" s="5"/>
      <c r="Y217" s="5"/>
      <c r="Z217" s="5"/>
      <c r="AA217" s="5"/>
      <c r="AB217" s="5"/>
      <c r="AC217" s="5"/>
      <c r="AD217" s="5"/>
      <c r="AE217" s="5"/>
      <c r="AF217" s="5"/>
      <c r="AJ217" s="5"/>
      <c r="AK217" s="5"/>
      <c r="AL217" s="5"/>
      <c r="AM217" s="5"/>
      <c r="AN217" s="5"/>
      <c r="AO217" s="5"/>
      <c r="AP217" s="5"/>
      <c r="AQ217" s="5"/>
      <c r="AR217" s="5"/>
      <c r="AS217" s="5"/>
      <c r="AT217" s="5"/>
      <c r="AU217" s="5"/>
      <c r="AV217" s="5"/>
      <c r="AZ217" s="5"/>
      <c r="BA217" s="5"/>
      <c r="BB217" s="5"/>
      <c r="BC217" s="5"/>
      <c r="BD217" s="5"/>
      <c r="BE217" s="5"/>
      <c r="BF217" s="5"/>
      <c r="BG217" s="5"/>
      <c r="BH217" s="5"/>
      <c r="BI217" s="5"/>
      <c r="BJ217" s="5"/>
      <c r="BK217" s="5"/>
      <c r="BL217" s="5"/>
    </row>
    <row r="218" spans="4:64" x14ac:dyDescent="0.25">
      <c r="D218" s="5"/>
      <c r="E218" s="5"/>
      <c r="F218" s="5"/>
      <c r="G218" s="5"/>
      <c r="H218" s="5"/>
      <c r="I218" s="5"/>
      <c r="J218" s="5"/>
      <c r="K218" s="5"/>
      <c r="L218" s="5"/>
      <c r="M218" s="5"/>
      <c r="N218" s="5"/>
      <c r="O218" s="5"/>
      <c r="P218" s="5"/>
      <c r="T218" s="5"/>
      <c r="U218" s="5"/>
      <c r="V218" s="5"/>
      <c r="W218" s="5"/>
      <c r="X218" s="5"/>
      <c r="Y218" s="5"/>
      <c r="Z218" s="5"/>
      <c r="AA218" s="5"/>
      <c r="AB218" s="5"/>
      <c r="AC218" s="5"/>
      <c r="AD218" s="5"/>
      <c r="AE218" s="5"/>
      <c r="AF218" s="5"/>
      <c r="AJ218" s="5"/>
      <c r="AK218" s="5"/>
      <c r="AL218" s="5"/>
      <c r="AM218" s="5"/>
      <c r="AN218" s="5"/>
      <c r="AO218" s="5"/>
      <c r="AP218" s="5"/>
      <c r="AQ218" s="5"/>
      <c r="AR218" s="5"/>
      <c r="AS218" s="5"/>
      <c r="AT218" s="5"/>
      <c r="AU218" s="5"/>
      <c r="AV218" s="5"/>
      <c r="AZ218" s="5"/>
      <c r="BA218" s="5"/>
      <c r="BB218" s="5"/>
      <c r="BC218" s="5"/>
      <c r="BD218" s="5"/>
      <c r="BE218" s="5"/>
      <c r="BF218" s="5"/>
      <c r="BG218" s="5"/>
      <c r="BH218" s="5"/>
      <c r="BI218" s="5"/>
      <c r="BJ218" s="5"/>
      <c r="BK218" s="5"/>
      <c r="BL218" s="5"/>
    </row>
    <row r="219" spans="4:64" x14ac:dyDescent="0.25">
      <c r="D219" s="5"/>
      <c r="E219" s="5"/>
      <c r="F219" s="5"/>
      <c r="G219" s="5"/>
      <c r="H219" s="5"/>
      <c r="I219" s="5"/>
      <c r="J219" s="5"/>
      <c r="K219" s="5"/>
      <c r="L219" s="5"/>
      <c r="M219" s="5"/>
      <c r="N219" s="5"/>
      <c r="O219" s="5"/>
      <c r="P219" s="5"/>
      <c r="T219" s="5"/>
      <c r="U219" s="5"/>
      <c r="V219" s="5"/>
      <c r="W219" s="5"/>
      <c r="X219" s="5"/>
      <c r="Y219" s="5"/>
      <c r="Z219" s="5"/>
      <c r="AA219" s="5"/>
      <c r="AB219" s="5"/>
      <c r="AC219" s="5"/>
      <c r="AD219" s="5"/>
      <c r="AE219" s="5"/>
      <c r="AF219" s="5"/>
      <c r="AJ219" s="5"/>
      <c r="AK219" s="5"/>
      <c r="AL219" s="5"/>
      <c r="AM219" s="5"/>
      <c r="AN219" s="5"/>
      <c r="AO219" s="5"/>
      <c r="AP219" s="5"/>
      <c r="AQ219" s="5"/>
      <c r="AR219" s="5"/>
      <c r="AS219" s="5"/>
      <c r="AT219" s="5"/>
      <c r="AU219" s="5"/>
      <c r="AV219" s="5"/>
      <c r="AZ219" s="5"/>
      <c r="BA219" s="5"/>
      <c r="BB219" s="5"/>
      <c r="BC219" s="5"/>
      <c r="BD219" s="5"/>
      <c r="BE219" s="5"/>
      <c r="BF219" s="5"/>
      <c r="BG219" s="5"/>
      <c r="BH219" s="5"/>
      <c r="BI219" s="5"/>
      <c r="BJ219" s="5"/>
      <c r="BK219" s="5"/>
      <c r="BL219" s="5"/>
    </row>
    <row r="220" spans="4:64" x14ac:dyDescent="0.25">
      <c r="D220" s="5"/>
      <c r="E220" s="5"/>
      <c r="F220" s="5"/>
      <c r="G220" s="5"/>
      <c r="H220" s="5"/>
      <c r="I220" s="5"/>
      <c r="J220" s="5"/>
      <c r="K220" s="5"/>
      <c r="L220" s="5"/>
      <c r="M220" s="5"/>
      <c r="N220" s="5"/>
      <c r="O220" s="5"/>
      <c r="P220" s="5"/>
      <c r="T220" s="5"/>
      <c r="U220" s="5"/>
      <c r="V220" s="5"/>
      <c r="W220" s="5"/>
      <c r="X220" s="5"/>
      <c r="Y220" s="5"/>
      <c r="Z220" s="5"/>
      <c r="AA220" s="5"/>
      <c r="AB220" s="5"/>
      <c r="AC220" s="5"/>
      <c r="AD220" s="5"/>
      <c r="AE220" s="5"/>
      <c r="AF220" s="5"/>
      <c r="AJ220" s="5"/>
      <c r="AK220" s="5"/>
      <c r="AL220" s="5"/>
      <c r="AM220" s="5"/>
      <c r="AN220" s="5"/>
      <c r="AO220" s="5"/>
      <c r="AP220" s="5"/>
      <c r="AQ220" s="5"/>
      <c r="AR220" s="5"/>
      <c r="AS220" s="5"/>
      <c r="AT220" s="5"/>
      <c r="AU220" s="5"/>
      <c r="AV220" s="5"/>
      <c r="AZ220" s="5"/>
      <c r="BA220" s="5"/>
      <c r="BB220" s="5"/>
      <c r="BC220" s="5"/>
      <c r="BD220" s="5"/>
      <c r="BE220" s="5"/>
      <c r="BF220" s="5"/>
      <c r="BG220" s="5"/>
      <c r="BH220" s="5"/>
      <c r="BI220" s="5"/>
      <c r="BJ220" s="5"/>
      <c r="BK220" s="5"/>
      <c r="BL220" s="5"/>
    </row>
    <row r="221" spans="4:64" x14ac:dyDescent="0.25">
      <c r="D221" s="5"/>
      <c r="E221" s="5"/>
      <c r="F221" s="5"/>
      <c r="G221" s="5"/>
      <c r="H221" s="5"/>
      <c r="I221" s="5"/>
      <c r="J221" s="5"/>
      <c r="K221" s="5"/>
      <c r="L221" s="5"/>
      <c r="M221" s="5"/>
      <c r="N221" s="5"/>
      <c r="O221" s="5"/>
      <c r="P221" s="5"/>
      <c r="T221" s="5"/>
      <c r="U221" s="5"/>
      <c r="V221" s="5"/>
      <c r="W221" s="5"/>
      <c r="X221" s="5"/>
      <c r="Y221" s="5"/>
      <c r="Z221" s="5"/>
      <c r="AA221" s="5"/>
      <c r="AB221" s="5"/>
      <c r="AC221" s="5"/>
      <c r="AD221" s="5"/>
      <c r="AE221" s="5"/>
      <c r="AF221" s="5"/>
      <c r="AJ221" s="5"/>
      <c r="AK221" s="5"/>
      <c r="AL221" s="5"/>
      <c r="AM221" s="5"/>
      <c r="AN221" s="5"/>
      <c r="AO221" s="5"/>
      <c r="AP221" s="5"/>
      <c r="AQ221" s="5"/>
      <c r="AR221" s="5"/>
      <c r="AS221" s="5"/>
      <c r="AT221" s="5"/>
      <c r="AU221" s="5"/>
      <c r="AV221" s="5"/>
      <c r="AZ221" s="5"/>
      <c r="BA221" s="5"/>
      <c r="BB221" s="5"/>
      <c r="BC221" s="5"/>
      <c r="BD221" s="5"/>
      <c r="BE221" s="5"/>
      <c r="BF221" s="5"/>
      <c r="BG221" s="5"/>
      <c r="BH221" s="5"/>
      <c r="BI221" s="5"/>
      <c r="BJ221" s="5"/>
      <c r="BK221" s="5"/>
      <c r="BL221" s="5"/>
    </row>
    <row r="222" spans="4:64" x14ac:dyDescent="0.25">
      <c r="D222" s="5"/>
      <c r="E222" s="5"/>
      <c r="F222" s="5"/>
      <c r="G222" s="5"/>
      <c r="H222" s="5"/>
      <c r="I222" s="5"/>
      <c r="J222" s="5"/>
      <c r="K222" s="5"/>
      <c r="L222" s="5"/>
      <c r="M222" s="5"/>
      <c r="N222" s="5"/>
      <c r="O222" s="5"/>
      <c r="P222" s="5"/>
      <c r="T222" s="5"/>
      <c r="U222" s="5"/>
      <c r="V222" s="5"/>
      <c r="W222" s="5"/>
      <c r="X222" s="5"/>
      <c r="Y222" s="5"/>
      <c r="Z222" s="5"/>
      <c r="AA222" s="5"/>
      <c r="AB222" s="5"/>
      <c r="AC222" s="5"/>
      <c r="AD222" s="5"/>
      <c r="AE222" s="5"/>
      <c r="AF222" s="5"/>
      <c r="AJ222" s="5"/>
      <c r="AK222" s="5"/>
      <c r="AL222" s="5"/>
      <c r="AM222" s="5"/>
      <c r="AN222" s="5"/>
      <c r="AO222" s="5"/>
      <c r="AP222" s="5"/>
      <c r="AQ222" s="5"/>
      <c r="AR222" s="5"/>
      <c r="AS222" s="5"/>
      <c r="AT222" s="5"/>
      <c r="AU222" s="5"/>
      <c r="AV222" s="5"/>
      <c r="AZ222" s="5"/>
      <c r="BA222" s="5"/>
      <c r="BB222" s="5"/>
      <c r="BC222" s="5"/>
      <c r="BD222" s="5"/>
      <c r="BE222" s="5"/>
      <c r="BF222" s="5"/>
      <c r="BG222" s="5"/>
      <c r="BH222" s="5"/>
      <c r="BI222" s="5"/>
      <c r="BJ222" s="5"/>
      <c r="BK222" s="5"/>
      <c r="BL222" s="5"/>
    </row>
    <row r="223" spans="4:64" x14ac:dyDescent="0.25">
      <c r="D223" s="5"/>
      <c r="E223" s="5"/>
      <c r="F223" s="5"/>
      <c r="G223" s="5"/>
      <c r="H223" s="5"/>
      <c r="I223" s="5"/>
      <c r="J223" s="5"/>
      <c r="K223" s="5"/>
      <c r="L223" s="5"/>
      <c r="M223" s="5"/>
      <c r="N223" s="5"/>
      <c r="O223" s="5"/>
      <c r="P223" s="5"/>
      <c r="T223" s="5"/>
      <c r="U223" s="5"/>
      <c r="V223" s="5"/>
      <c r="W223" s="5"/>
      <c r="X223" s="5"/>
      <c r="Y223" s="5"/>
      <c r="Z223" s="5"/>
      <c r="AA223" s="5"/>
      <c r="AB223" s="5"/>
      <c r="AC223" s="5"/>
      <c r="AD223" s="5"/>
      <c r="AE223" s="5"/>
      <c r="AF223" s="5"/>
      <c r="AJ223" s="5"/>
      <c r="AK223" s="5"/>
      <c r="AL223" s="5"/>
      <c r="AM223" s="5"/>
      <c r="AN223" s="5"/>
      <c r="AO223" s="5"/>
      <c r="AP223" s="5"/>
      <c r="AQ223" s="5"/>
      <c r="AR223" s="5"/>
      <c r="AS223" s="5"/>
      <c r="AT223" s="5"/>
      <c r="AU223" s="5"/>
      <c r="AV223" s="5"/>
      <c r="AZ223" s="5"/>
      <c r="BA223" s="5"/>
      <c r="BB223" s="5"/>
      <c r="BC223" s="5"/>
      <c r="BD223" s="5"/>
      <c r="BE223" s="5"/>
      <c r="BF223" s="5"/>
      <c r="BG223" s="5"/>
      <c r="BH223" s="5"/>
      <c r="BI223" s="5"/>
      <c r="BJ223" s="5"/>
      <c r="BK223" s="5"/>
      <c r="BL223" s="5"/>
    </row>
    <row r="224" spans="4:64" x14ac:dyDescent="0.25">
      <c r="D224" s="5"/>
      <c r="E224" s="5"/>
      <c r="F224" s="5"/>
      <c r="G224" s="5"/>
      <c r="H224" s="5"/>
      <c r="I224" s="5"/>
      <c r="J224" s="5"/>
      <c r="K224" s="5"/>
      <c r="L224" s="5"/>
      <c r="M224" s="5"/>
      <c r="N224" s="5"/>
      <c r="O224" s="5"/>
      <c r="P224" s="5"/>
      <c r="T224" s="5"/>
      <c r="U224" s="5"/>
      <c r="V224" s="5"/>
      <c r="W224" s="5"/>
      <c r="X224" s="5"/>
      <c r="Y224" s="5"/>
      <c r="Z224" s="5"/>
      <c r="AA224" s="5"/>
      <c r="AB224" s="5"/>
      <c r="AC224" s="5"/>
      <c r="AD224" s="5"/>
      <c r="AE224" s="5"/>
      <c r="AF224" s="5"/>
      <c r="AJ224" s="5"/>
      <c r="AK224" s="5"/>
      <c r="AL224" s="5"/>
      <c r="AM224" s="5"/>
      <c r="AN224" s="5"/>
      <c r="AO224" s="5"/>
      <c r="AP224" s="5"/>
      <c r="AQ224" s="5"/>
      <c r="AR224" s="5"/>
      <c r="AS224" s="5"/>
      <c r="AT224" s="5"/>
      <c r="AU224" s="5"/>
      <c r="AV224" s="5"/>
      <c r="AZ224" s="5"/>
      <c r="BA224" s="5"/>
      <c r="BB224" s="5"/>
      <c r="BC224" s="5"/>
      <c r="BD224" s="5"/>
      <c r="BE224" s="5"/>
      <c r="BF224" s="5"/>
      <c r="BG224" s="5"/>
      <c r="BH224" s="5"/>
      <c r="BI224" s="5"/>
      <c r="BJ224" s="5"/>
      <c r="BK224" s="5"/>
      <c r="BL224" s="5"/>
    </row>
    <row r="225" spans="4:64" x14ac:dyDescent="0.25">
      <c r="D225" s="5"/>
      <c r="E225" s="5"/>
      <c r="F225" s="5"/>
      <c r="G225" s="5"/>
      <c r="H225" s="5"/>
      <c r="I225" s="5"/>
      <c r="J225" s="5"/>
      <c r="K225" s="5"/>
      <c r="L225" s="5"/>
      <c r="M225" s="5"/>
      <c r="N225" s="5"/>
      <c r="O225" s="5"/>
      <c r="P225" s="5"/>
      <c r="T225" s="5"/>
      <c r="U225" s="5"/>
      <c r="V225" s="5"/>
      <c r="W225" s="5"/>
      <c r="X225" s="5"/>
      <c r="Y225" s="5"/>
      <c r="Z225" s="5"/>
      <c r="AA225" s="5"/>
      <c r="AB225" s="5"/>
      <c r="AC225" s="5"/>
      <c r="AD225" s="5"/>
      <c r="AE225" s="5"/>
      <c r="AF225" s="5"/>
      <c r="AJ225" s="5"/>
      <c r="AK225" s="5"/>
      <c r="AL225" s="5"/>
      <c r="AM225" s="5"/>
      <c r="AN225" s="5"/>
      <c r="AO225" s="5"/>
      <c r="AP225" s="5"/>
      <c r="AQ225" s="5"/>
      <c r="AR225" s="5"/>
      <c r="AS225" s="5"/>
      <c r="AT225" s="5"/>
      <c r="AU225" s="5"/>
      <c r="AV225" s="5"/>
      <c r="AZ225" s="5"/>
      <c r="BA225" s="5"/>
      <c r="BB225" s="5"/>
      <c r="BC225" s="5"/>
      <c r="BD225" s="5"/>
      <c r="BE225" s="5"/>
      <c r="BF225" s="5"/>
      <c r="BG225" s="5"/>
      <c r="BH225" s="5"/>
      <c r="BI225" s="5"/>
      <c r="BJ225" s="5"/>
      <c r="BK225" s="5"/>
      <c r="BL225" s="5"/>
    </row>
    <row r="226" spans="4:64" x14ac:dyDescent="0.25">
      <c r="D226" s="5"/>
      <c r="E226" s="5"/>
      <c r="F226" s="5"/>
      <c r="G226" s="5"/>
      <c r="H226" s="5"/>
      <c r="I226" s="5"/>
      <c r="J226" s="5"/>
      <c r="K226" s="5"/>
      <c r="L226" s="5"/>
      <c r="M226" s="5"/>
      <c r="N226" s="5"/>
      <c r="O226" s="5"/>
      <c r="P226" s="5"/>
      <c r="T226" s="5"/>
      <c r="U226" s="5"/>
      <c r="V226" s="5"/>
      <c r="W226" s="5"/>
      <c r="X226" s="5"/>
      <c r="Y226" s="5"/>
      <c r="Z226" s="5"/>
      <c r="AA226" s="5"/>
      <c r="AB226" s="5"/>
      <c r="AC226" s="5"/>
      <c r="AD226" s="5"/>
      <c r="AE226" s="5"/>
      <c r="AF226" s="5"/>
      <c r="AJ226" s="5"/>
      <c r="AK226" s="5"/>
      <c r="AL226" s="5"/>
      <c r="AM226" s="5"/>
      <c r="AN226" s="5"/>
      <c r="AO226" s="5"/>
      <c r="AP226" s="5"/>
      <c r="AQ226" s="5"/>
      <c r="AR226" s="5"/>
      <c r="AS226" s="5"/>
      <c r="AT226" s="5"/>
      <c r="AU226" s="5"/>
      <c r="AV226" s="5"/>
      <c r="AZ226" s="5"/>
      <c r="BA226" s="5"/>
      <c r="BB226" s="5"/>
      <c r="BC226" s="5"/>
      <c r="BD226" s="5"/>
      <c r="BE226" s="5"/>
      <c r="BF226" s="5"/>
      <c r="BG226" s="5"/>
      <c r="BH226" s="5"/>
      <c r="BI226" s="5"/>
      <c r="BJ226" s="5"/>
      <c r="BK226" s="5"/>
      <c r="BL226" s="5"/>
    </row>
    <row r="227" spans="4:64" x14ac:dyDescent="0.25">
      <c r="D227" s="5"/>
      <c r="E227" s="5"/>
      <c r="F227" s="5"/>
      <c r="G227" s="5"/>
      <c r="H227" s="5"/>
      <c r="I227" s="5"/>
      <c r="J227" s="5"/>
      <c r="K227" s="5"/>
      <c r="L227" s="5"/>
      <c r="M227" s="5"/>
      <c r="N227" s="5"/>
      <c r="O227" s="5"/>
      <c r="P227" s="5"/>
      <c r="T227" s="5"/>
      <c r="U227" s="5"/>
      <c r="V227" s="5"/>
      <c r="W227" s="5"/>
      <c r="X227" s="5"/>
      <c r="Y227" s="5"/>
      <c r="Z227" s="5"/>
      <c r="AA227" s="5"/>
      <c r="AB227" s="5"/>
      <c r="AC227" s="5"/>
      <c r="AD227" s="5"/>
      <c r="AE227" s="5"/>
      <c r="AF227" s="5"/>
      <c r="AJ227" s="5"/>
      <c r="AK227" s="5"/>
      <c r="AL227" s="5"/>
      <c r="AM227" s="5"/>
      <c r="AN227" s="5"/>
      <c r="AO227" s="5"/>
      <c r="AP227" s="5"/>
      <c r="AQ227" s="5"/>
      <c r="AR227" s="5"/>
      <c r="AS227" s="5"/>
      <c r="AT227" s="5"/>
      <c r="AU227" s="5"/>
      <c r="AV227" s="5"/>
      <c r="AZ227" s="5"/>
      <c r="BA227" s="5"/>
      <c r="BB227" s="5"/>
      <c r="BC227" s="5"/>
      <c r="BD227" s="5"/>
      <c r="BE227" s="5"/>
      <c r="BF227" s="5"/>
      <c r="BG227" s="5"/>
      <c r="BH227" s="5"/>
      <c r="BI227" s="5"/>
      <c r="BJ227" s="5"/>
      <c r="BK227" s="5"/>
      <c r="BL227" s="5"/>
    </row>
    <row r="228" spans="4:64" x14ac:dyDescent="0.25">
      <c r="D228" s="5"/>
      <c r="E228" s="5"/>
      <c r="F228" s="5"/>
      <c r="G228" s="5"/>
      <c r="H228" s="5"/>
      <c r="I228" s="5"/>
      <c r="J228" s="5"/>
      <c r="K228" s="5"/>
      <c r="L228" s="5"/>
      <c r="M228" s="5"/>
      <c r="N228" s="5"/>
      <c r="O228" s="5"/>
      <c r="P228" s="5"/>
      <c r="T228" s="5"/>
      <c r="U228" s="5"/>
      <c r="V228" s="5"/>
      <c r="W228" s="5"/>
      <c r="X228" s="5"/>
      <c r="Y228" s="5"/>
      <c r="Z228" s="5"/>
      <c r="AA228" s="5"/>
      <c r="AB228" s="5"/>
      <c r="AC228" s="5"/>
      <c r="AD228" s="5"/>
      <c r="AE228" s="5"/>
      <c r="AF228" s="5"/>
      <c r="AJ228" s="5"/>
      <c r="AK228" s="5"/>
      <c r="AL228" s="5"/>
      <c r="AM228" s="5"/>
      <c r="AN228" s="5"/>
      <c r="AO228" s="5"/>
      <c r="AP228" s="5"/>
      <c r="AQ228" s="5"/>
      <c r="AR228" s="5"/>
      <c r="AS228" s="5"/>
      <c r="AT228" s="5"/>
      <c r="AU228" s="5"/>
      <c r="AV228" s="5"/>
      <c r="AZ228" s="5"/>
      <c r="BA228" s="5"/>
      <c r="BB228" s="5"/>
      <c r="BC228" s="5"/>
      <c r="BD228" s="5"/>
      <c r="BE228" s="5"/>
      <c r="BF228" s="5"/>
      <c r="BG228" s="5"/>
      <c r="BH228" s="5"/>
      <c r="BI228" s="5"/>
      <c r="BJ228" s="5"/>
      <c r="BK228" s="5"/>
      <c r="BL228" s="5"/>
    </row>
    <row r="229" spans="4:64" x14ac:dyDescent="0.25">
      <c r="D229" s="5"/>
      <c r="E229" s="5"/>
      <c r="F229" s="5"/>
      <c r="G229" s="5"/>
      <c r="H229" s="5"/>
      <c r="I229" s="5"/>
      <c r="J229" s="5"/>
      <c r="K229" s="5"/>
      <c r="L229" s="5"/>
      <c r="M229" s="5"/>
      <c r="N229" s="5"/>
      <c r="O229" s="5"/>
      <c r="P229" s="5"/>
      <c r="T229" s="5"/>
      <c r="U229" s="5"/>
      <c r="V229" s="5"/>
      <c r="W229" s="5"/>
      <c r="X229" s="5"/>
      <c r="Y229" s="5"/>
      <c r="Z229" s="5"/>
      <c r="AA229" s="5"/>
      <c r="AB229" s="5"/>
      <c r="AC229" s="5"/>
      <c r="AD229" s="5"/>
      <c r="AE229" s="5"/>
      <c r="AF229" s="5"/>
      <c r="AJ229" s="5"/>
      <c r="AK229" s="5"/>
      <c r="AL229" s="5"/>
      <c r="AM229" s="5"/>
      <c r="AN229" s="5"/>
      <c r="AO229" s="5"/>
      <c r="AP229" s="5"/>
      <c r="AQ229" s="5"/>
      <c r="AR229" s="5"/>
      <c r="AS229" s="5"/>
      <c r="AT229" s="5"/>
      <c r="AU229" s="5"/>
      <c r="AV229" s="5"/>
      <c r="AZ229" s="5"/>
      <c r="BA229" s="5"/>
      <c r="BB229" s="5"/>
      <c r="BC229" s="5"/>
      <c r="BD229" s="5"/>
      <c r="BE229" s="5"/>
      <c r="BF229" s="5"/>
      <c r="BG229" s="5"/>
      <c r="BH229" s="5"/>
      <c r="BI229" s="5"/>
      <c r="BJ229" s="5"/>
      <c r="BK229" s="5"/>
      <c r="BL229" s="5"/>
    </row>
    <row r="230" spans="4:64" x14ac:dyDescent="0.25">
      <c r="D230" s="5"/>
      <c r="E230" s="5"/>
      <c r="F230" s="5"/>
      <c r="G230" s="5"/>
      <c r="H230" s="5"/>
      <c r="I230" s="5"/>
      <c r="J230" s="5"/>
      <c r="K230" s="5"/>
      <c r="L230" s="5"/>
      <c r="M230" s="5"/>
      <c r="N230" s="5"/>
      <c r="O230" s="5"/>
      <c r="P230" s="5"/>
      <c r="T230" s="5"/>
      <c r="U230" s="5"/>
      <c r="V230" s="5"/>
      <c r="W230" s="5"/>
      <c r="X230" s="5"/>
      <c r="Y230" s="5"/>
      <c r="Z230" s="5"/>
      <c r="AA230" s="5"/>
      <c r="AB230" s="5"/>
      <c r="AC230" s="5"/>
      <c r="AD230" s="5"/>
      <c r="AE230" s="5"/>
      <c r="AF230" s="5"/>
      <c r="AJ230" s="5"/>
      <c r="AK230" s="5"/>
      <c r="AL230" s="5"/>
      <c r="AM230" s="5"/>
      <c r="AN230" s="5"/>
      <c r="AO230" s="5"/>
      <c r="AP230" s="5"/>
      <c r="AQ230" s="5"/>
      <c r="AR230" s="5"/>
      <c r="AS230" s="5"/>
      <c r="AT230" s="5"/>
      <c r="AU230" s="5"/>
      <c r="AV230" s="5"/>
      <c r="AZ230" s="5"/>
      <c r="BA230" s="5"/>
      <c r="BB230" s="5"/>
      <c r="BC230" s="5"/>
      <c r="BD230" s="5"/>
      <c r="BE230" s="5"/>
      <c r="BF230" s="5"/>
      <c r="BG230" s="5"/>
      <c r="BH230" s="5"/>
      <c r="BI230" s="5"/>
      <c r="BJ230" s="5"/>
      <c r="BK230" s="5"/>
      <c r="BL230" s="5"/>
    </row>
    <row r="231" spans="4:64" x14ac:dyDescent="0.25">
      <c r="D231" s="5"/>
      <c r="E231" s="5"/>
      <c r="F231" s="5"/>
      <c r="G231" s="5"/>
      <c r="H231" s="5"/>
      <c r="I231" s="5"/>
      <c r="J231" s="5"/>
      <c r="K231" s="5"/>
      <c r="L231" s="5"/>
      <c r="M231" s="5"/>
      <c r="N231" s="5"/>
      <c r="O231" s="5"/>
      <c r="P231" s="5"/>
      <c r="T231" s="5"/>
      <c r="U231" s="5"/>
      <c r="V231" s="5"/>
      <c r="W231" s="5"/>
      <c r="X231" s="5"/>
      <c r="Y231" s="5"/>
      <c r="Z231" s="5"/>
      <c r="AA231" s="5"/>
      <c r="AB231" s="5"/>
      <c r="AC231" s="5"/>
      <c r="AD231" s="5"/>
      <c r="AE231" s="5"/>
      <c r="AF231" s="5"/>
      <c r="AJ231" s="5"/>
      <c r="AK231" s="5"/>
      <c r="AL231" s="5"/>
      <c r="AM231" s="5"/>
      <c r="AN231" s="5"/>
      <c r="AO231" s="5"/>
      <c r="AP231" s="5"/>
      <c r="AQ231" s="5"/>
      <c r="AR231" s="5"/>
      <c r="AS231" s="5"/>
      <c r="AT231" s="5"/>
      <c r="AU231" s="5"/>
      <c r="AV231" s="5"/>
      <c r="AZ231" s="5"/>
      <c r="BA231" s="5"/>
      <c r="BB231" s="5"/>
      <c r="BC231" s="5"/>
      <c r="BD231" s="5"/>
      <c r="BE231" s="5"/>
      <c r="BF231" s="5"/>
      <c r="BG231" s="5"/>
      <c r="BH231" s="5"/>
      <c r="BI231" s="5"/>
      <c r="BJ231" s="5"/>
      <c r="BK231" s="5"/>
      <c r="BL231" s="5"/>
    </row>
    <row r="232" spans="4:64" x14ac:dyDescent="0.25">
      <c r="D232" s="5"/>
      <c r="E232" s="5"/>
      <c r="F232" s="5"/>
      <c r="G232" s="5"/>
      <c r="H232" s="5"/>
      <c r="I232" s="5"/>
      <c r="J232" s="5"/>
      <c r="K232" s="5"/>
      <c r="L232" s="5"/>
      <c r="M232" s="5"/>
      <c r="N232" s="5"/>
      <c r="O232" s="5"/>
      <c r="P232" s="5"/>
      <c r="T232" s="5"/>
      <c r="U232" s="5"/>
      <c r="V232" s="5"/>
      <c r="W232" s="5"/>
      <c r="X232" s="5"/>
      <c r="Y232" s="5"/>
      <c r="Z232" s="5"/>
      <c r="AA232" s="5"/>
      <c r="AB232" s="5"/>
      <c r="AC232" s="5"/>
      <c r="AD232" s="5"/>
      <c r="AE232" s="5"/>
      <c r="AF232" s="5"/>
      <c r="AJ232" s="5"/>
      <c r="AK232" s="5"/>
      <c r="AL232" s="5"/>
      <c r="AM232" s="5"/>
      <c r="AN232" s="5"/>
      <c r="AO232" s="5"/>
      <c r="AP232" s="5"/>
      <c r="AQ232" s="5"/>
      <c r="AR232" s="5"/>
      <c r="AS232" s="5"/>
      <c r="AT232" s="5"/>
      <c r="AU232" s="5"/>
      <c r="AV232" s="5"/>
      <c r="AZ232" s="5"/>
      <c r="BA232" s="5"/>
      <c r="BB232" s="5"/>
      <c r="BC232" s="5"/>
      <c r="BD232" s="5"/>
      <c r="BE232" s="5"/>
      <c r="BF232" s="5"/>
      <c r="BG232" s="5"/>
      <c r="BH232" s="5"/>
      <c r="BI232" s="5"/>
      <c r="BJ232" s="5"/>
      <c r="BK232" s="5"/>
      <c r="BL232" s="5"/>
    </row>
    <row r="233" spans="4:64" x14ac:dyDescent="0.25">
      <c r="D233" s="5"/>
      <c r="E233" s="5"/>
      <c r="F233" s="5"/>
      <c r="G233" s="5"/>
      <c r="H233" s="5"/>
      <c r="I233" s="5"/>
      <c r="J233" s="5"/>
      <c r="K233" s="5"/>
      <c r="L233" s="5"/>
      <c r="M233" s="5"/>
      <c r="N233" s="5"/>
      <c r="O233" s="5"/>
      <c r="P233" s="5"/>
      <c r="T233" s="5"/>
      <c r="U233" s="5"/>
      <c r="V233" s="5"/>
      <c r="W233" s="5"/>
      <c r="X233" s="5"/>
      <c r="Y233" s="5"/>
      <c r="Z233" s="5"/>
      <c r="AA233" s="5"/>
      <c r="AB233" s="5"/>
      <c r="AC233" s="5"/>
      <c r="AD233" s="5"/>
      <c r="AE233" s="5"/>
      <c r="AF233" s="5"/>
      <c r="AJ233" s="5"/>
      <c r="AK233" s="5"/>
      <c r="AL233" s="5"/>
      <c r="AM233" s="5"/>
      <c r="AN233" s="5"/>
      <c r="AO233" s="5"/>
      <c r="AP233" s="5"/>
      <c r="AQ233" s="5"/>
      <c r="AR233" s="5"/>
      <c r="AS233" s="5"/>
      <c r="AT233" s="5"/>
      <c r="AU233" s="5"/>
      <c r="AV233" s="5"/>
      <c r="AZ233" s="5"/>
      <c r="BA233" s="5"/>
      <c r="BB233" s="5"/>
      <c r="BC233" s="5"/>
      <c r="BD233" s="5"/>
      <c r="BE233" s="5"/>
      <c r="BF233" s="5"/>
      <c r="BG233" s="5"/>
      <c r="BH233" s="5"/>
      <c r="BI233" s="5"/>
      <c r="BJ233" s="5"/>
      <c r="BK233" s="5"/>
      <c r="BL233" s="5"/>
    </row>
    <row r="234" spans="4:64" x14ac:dyDescent="0.25">
      <c r="D234" s="5"/>
      <c r="E234" s="5"/>
      <c r="F234" s="5"/>
      <c r="G234" s="5"/>
      <c r="H234" s="5"/>
      <c r="I234" s="5"/>
      <c r="J234" s="5"/>
      <c r="K234" s="5"/>
      <c r="L234" s="5"/>
      <c r="M234" s="5"/>
      <c r="N234" s="5"/>
      <c r="O234" s="5"/>
      <c r="P234" s="5"/>
      <c r="T234" s="5"/>
      <c r="U234" s="5"/>
      <c r="V234" s="5"/>
      <c r="W234" s="5"/>
      <c r="X234" s="5"/>
      <c r="Y234" s="5"/>
      <c r="Z234" s="5"/>
      <c r="AA234" s="5"/>
      <c r="AB234" s="5"/>
      <c r="AC234" s="5"/>
      <c r="AD234" s="5"/>
      <c r="AE234" s="5"/>
      <c r="AF234" s="5"/>
      <c r="AJ234" s="5"/>
      <c r="AK234" s="5"/>
      <c r="AL234" s="5"/>
      <c r="AM234" s="5"/>
      <c r="AN234" s="5"/>
      <c r="AO234" s="5"/>
      <c r="AP234" s="5"/>
      <c r="AQ234" s="5"/>
      <c r="AR234" s="5"/>
      <c r="AS234" s="5"/>
      <c r="AT234" s="5"/>
      <c r="AU234" s="5"/>
      <c r="AV234" s="5"/>
      <c r="AZ234" s="5"/>
      <c r="BA234" s="5"/>
      <c r="BB234" s="5"/>
      <c r="BC234" s="5"/>
      <c r="BD234" s="5"/>
      <c r="BE234" s="5"/>
      <c r="BF234" s="5"/>
      <c r="BG234" s="5"/>
      <c r="BH234" s="5"/>
      <c r="BI234" s="5"/>
      <c r="BJ234" s="5"/>
      <c r="BK234" s="5"/>
      <c r="BL234" s="5"/>
    </row>
    <row r="235" spans="4:64" x14ac:dyDescent="0.25">
      <c r="D235" s="5"/>
      <c r="E235" s="5"/>
      <c r="F235" s="5"/>
      <c r="G235" s="5"/>
      <c r="H235" s="5"/>
      <c r="I235" s="5"/>
      <c r="J235" s="5"/>
      <c r="K235" s="5"/>
      <c r="L235" s="5"/>
      <c r="M235" s="5"/>
      <c r="N235" s="5"/>
      <c r="O235" s="5"/>
      <c r="P235" s="5"/>
      <c r="T235" s="5"/>
      <c r="U235" s="5"/>
      <c r="V235" s="5"/>
      <c r="W235" s="5"/>
      <c r="X235" s="5"/>
      <c r="Y235" s="5"/>
      <c r="Z235" s="5"/>
      <c r="AA235" s="5"/>
      <c r="AB235" s="5"/>
      <c r="AC235" s="5"/>
      <c r="AD235" s="5"/>
      <c r="AE235" s="5"/>
      <c r="AF235" s="5"/>
      <c r="AJ235" s="5"/>
      <c r="AK235" s="5"/>
      <c r="AL235" s="5"/>
      <c r="AM235" s="5"/>
      <c r="AN235" s="5"/>
      <c r="AO235" s="5"/>
      <c r="AP235" s="5"/>
      <c r="AQ235" s="5"/>
      <c r="AR235" s="5"/>
      <c r="AS235" s="5"/>
      <c r="AT235" s="5"/>
      <c r="AU235" s="5"/>
      <c r="AV235" s="5"/>
      <c r="AZ235" s="5"/>
      <c r="BA235" s="5"/>
      <c r="BB235" s="5"/>
      <c r="BC235" s="5"/>
      <c r="BD235" s="5"/>
      <c r="BE235" s="5"/>
      <c r="BF235" s="5"/>
      <c r="BG235" s="5"/>
      <c r="BH235" s="5"/>
      <c r="BI235" s="5"/>
      <c r="BJ235" s="5"/>
      <c r="BK235" s="5"/>
      <c r="BL235" s="5"/>
    </row>
    <row r="236" spans="4:64" x14ac:dyDescent="0.25">
      <c r="D236" s="5"/>
      <c r="E236" s="5"/>
      <c r="F236" s="5"/>
      <c r="G236" s="5"/>
      <c r="H236" s="5"/>
      <c r="I236" s="5"/>
      <c r="J236" s="5"/>
      <c r="K236" s="5"/>
      <c r="L236" s="5"/>
      <c r="M236" s="5"/>
      <c r="N236" s="5"/>
      <c r="O236" s="5"/>
      <c r="P236" s="5"/>
      <c r="T236" s="5"/>
      <c r="U236" s="5"/>
      <c r="V236" s="5"/>
      <c r="W236" s="5"/>
      <c r="X236" s="5"/>
      <c r="Y236" s="5"/>
      <c r="Z236" s="5"/>
      <c r="AA236" s="5"/>
      <c r="AB236" s="5"/>
      <c r="AC236" s="5"/>
      <c r="AD236" s="5"/>
      <c r="AE236" s="5"/>
      <c r="AF236" s="5"/>
      <c r="AJ236" s="5"/>
      <c r="AK236" s="5"/>
      <c r="AL236" s="5"/>
      <c r="AM236" s="5"/>
      <c r="AN236" s="5"/>
      <c r="AO236" s="5"/>
      <c r="AP236" s="5"/>
      <c r="AQ236" s="5"/>
      <c r="AR236" s="5"/>
      <c r="AS236" s="5"/>
      <c r="AT236" s="5"/>
      <c r="AU236" s="5"/>
      <c r="AV236" s="5"/>
      <c r="AZ236" s="5"/>
      <c r="BA236" s="5"/>
      <c r="BB236" s="5"/>
      <c r="BC236" s="5"/>
      <c r="BD236" s="5"/>
      <c r="BE236" s="5"/>
      <c r="BF236" s="5"/>
      <c r="BG236" s="5"/>
      <c r="BH236" s="5"/>
      <c r="BI236" s="5"/>
      <c r="BJ236" s="5"/>
      <c r="BK236" s="5"/>
      <c r="BL236" s="5"/>
    </row>
    <row r="237" spans="4:64" x14ac:dyDescent="0.25">
      <c r="D237" s="5"/>
      <c r="E237" s="5"/>
      <c r="F237" s="5"/>
      <c r="G237" s="5"/>
      <c r="H237" s="5"/>
      <c r="I237" s="5"/>
      <c r="J237" s="5"/>
      <c r="K237" s="5"/>
      <c r="L237" s="5"/>
      <c r="M237" s="5"/>
      <c r="N237" s="5"/>
      <c r="O237" s="5"/>
      <c r="P237" s="5"/>
      <c r="T237" s="5"/>
      <c r="U237" s="5"/>
      <c r="V237" s="5"/>
      <c r="W237" s="5"/>
      <c r="X237" s="5"/>
      <c r="Y237" s="5"/>
      <c r="Z237" s="5"/>
      <c r="AA237" s="5"/>
      <c r="AB237" s="5"/>
      <c r="AC237" s="5"/>
      <c r="AD237" s="5"/>
      <c r="AE237" s="5"/>
      <c r="AF237" s="5"/>
      <c r="AJ237" s="5"/>
      <c r="AK237" s="5"/>
      <c r="AL237" s="5"/>
      <c r="AM237" s="5"/>
      <c r="AN237" s="5"/>
      <c r="AO237" s="5"/>
      <c r="AP237" s="5"/>
      <c r="AQ237" s="5"/>
      <c r="AR237" s="5"/>
      <c r="AS237" s="5"/>
      <c r="AT237" s="5"/>
      <c r="AU237" s="5"/>
      <c r="AV237" s="5"/>
      <c r="AZ237" s="5"/>
      <c r="BA237" s="5"/>
      <c r="BB237" s="5"/>
      <c r="BC237" s="5"/>
      <c r="BD237" s="5"/>
      <c r="BE237" s="5"/>
      <c r="BF237" s="5"/>
      <c r="BG237" s="5"/>
      <c r="BH237" s="5"/>
      <c r="BI237" s="5"/>
      <c r="BJ237" s="5"/>
      <c r="BK237" s="5"/>
      <c r="BL237" s="5"/>
    </row>
    <row r="238" spans="4:64" x14ac:dyDescent="0.25">
      <c r="D238" s="5"/>
      <c r="E238" s="5"/>
      <c r="F238" s="5"/>
      <c r="G238" s="5"/>
      <c r="H238" s="5"/>
      <c r="I238" s="5"/>
      <c r="J238" s="5"/>
      <c r="K238" s="5"/>
      <c r="L238" s="5"/>
      <c r="M238" s="5"/>
      <c r="N238" s="5"/>
      <c r="O238" s="5"/>
      <c r="P238" s="5"/>
      <c r="T238" s="5"/>
      <c r="U238" s="5"/>
      <c r="V238" s="5"/>
      <c r="W238" s="5"/>
      <c r="X238" s="5"/>
      <c r="Y238" s="5"/>
      <c r="Z238" s="5"/>
      <c r="AA238" s="5"/>
      <c r="AB238" s="5"/>
      <c r="AC238" s="5"/>
      <c r="AD238" s="5"/>
      <c r="AE238" s="5"/>
      <c r="AF238" s="5"/>
      <c r="AJ238" s="5"/>
      <c r="AK238" s="5"/>
      <c r="AL238" s="5"/>
      <c r="AM238" s="5"/>
      <c r="AN238" s="5"/>
      <c r="AO238" s="5"/>
      <c r="AP238" s="5"/>
      <c r="AQ238" s="5"/>
      <c r="AR238" s="5"/>
      <c r="AS238" s="5"/>
      <c r="AT238" s="5"/>
      <c r="AU238" s="5"/>
      <c r="AV238" s="5"/>
      <c r="AZ238" s="5"/>
      <c r="BA238" s="5"/>
      <c r="BB238" s="5"/>
      <c r="BC238" s="5"/>
      <c r="BD238" s="5"/>
      <c r="BE238" s="5"/>
      <c r="BF238" s="5"/>
      <c r="BG238" s="5"/>
      <c r="BH238" s="5"/>
      <c r="BI238" s="5"/>
      <c r="BJ238" s="5"/>
      <c r="BK238" s="5"/>
      <c r="BL238" s="5"/>
    </row>
    <row r="239" spans="4:64" x14ac:dyDescent="0.25">
      <c r="D239" s="5"/>
      <c r="E239" s="5"/>
      <c r="F239" s="5"/>
      <c r="G239" s="5"/>
      <c r="H239" s="5"/>
      <c r="I239" s="5"/>
      <c r="J239" s="5"/>
      <c r="K239" s="5"/>
      <c r="L239" s="5"/>
      <c r="M239" s="5"/>
      <c r="N239" s="5"/>
      <c r="O239" s="5"/>
      <c r="P239" s="5"/>
      <c r="T239" s="5"/>
      <c r="U239" s="5"/>
      <c r="V239" s="5"/>
      <c r="W239" s="5"/>
      <c r="X239" s="5"/>
      <c r="Y239" s="5"/>
      <c r="Z239" s="5"/>
      <c r="AA239" s="5"/>
      <c r="AB239" s="5"/>
      <c r="AC239" s="5"/>
      <c r="AD239" s="5"/>
      <c r="AE239" s="5"/>
      <c r="AF239" s="5"/>
      <c r="AJ239" s="5"/>
      <c r="AK239" s="5"/>
      <c r="AL239" s="5"/>
      <c r="AM239" s="5"/>
      <c r="AN239" s="5"/>
      <c r="AO239" s="5"/>
      <c r="AP239" s="5"/>
      <c r="AQ239" s="5"/>
      <c r="AR239" s="5"/>
      <c r="AS239" s="5"/>
      <c r="AT239" s="5"/>
      <c r="AU239" s="5"/>
      <c r="AV239" s="5"/>
      <c r="AZ239" s="5"/>
      <c r="BA239" s="5"/>
      <c r="BB239" s="5"/>
      <c r="BC239" s="5"/>
      <c r="BD239" s="5"/>
      <c r="BE239" s="5"/>
      <c r="BF239" s="5"/>
      <c r="BG239" s="5"/>
      <c r="BH239" s="5"/>
      <c r="BI239" s="5"/>
      <c r="BJ239" s="5"/>
      <c r="BK239" s="5"/>
      <c r="BL239" s="5"/>
    </row>
    <row r="240" spans="4:64" x14ac:dyDescent="0.25">
      <c r="D240" s="5"/>
      <c r="E240" s="5"/>
      <c r="F240" s="5"/>
      <c r="G240" s="5"/>
      <c r="H240" s="5"/>
      <c r="I240" s="5"/>
      <c r="J240" s="5"/>
      <c r="K240" s="5"/>
      <c r="L240" s="5"/>
      <c r="M240" s="5"/>
      <c r="N240" s="5"/>
      <c r="O240" s="5"/>
      <c r="P240" s="5"/>
      <c r="T240" s="5"/>
      <c r="U240" s="5"/>
      <c r="V240" s="5"/>
      <c r="W240" s="5"/>
      <c r="X240" s="5"/>
      <c r="Y240" s="5"/>
      <c r="Z240" s="5"/>
      <c r="AA240" s="5"/>
      <c r="AB240" s="5"/>
      <c r="AC240" s="5"/>
      <c r="AD240" s="5"/>
      <c r="AE240" s="5"/>
      <c r="AF240" s="5"/>
      <c r="AJ240" s="5"/>
      <c r="AK240" s="5"/>
      <c r="AL240" s="5"/>
      <c r="AM240" s="5"/>
      <c r="AN240" s="5"/>
      <c r="AO240" s="5"/>
      <c r="AP240" s="5"/>
      <c r="AQ240" s="5"/>
      <c r="AR240" s="5"/>
      <c r="AS240" s="5"/>
      <c r="AT240" s="5"/>
      <c r="AU240" s="5"/>
      <c r="AV240" s="5"/>
      <c r="AZ240" s="5"/>
      <c r="BA240" s="5"/>
      <c r="BB240" s="5"/>
      <c r="BC240" s="5"/>
      <c r="BD240" s="5"/>
      <c r="BE240" s="5"/>
      <c r="BF240" s="5"/>
      <c r="BG240" s="5"/>
      <c r="BH240" s="5"/>
      <c r="BI240" s="5"/>
      <c r="BJ240" s="5"/>
      <c r="BK240" s="5"/>
      <c r="BL240" s="5"/>
    </row>
    <row r="241" spans="4:64" x14ac:dyDescent="0.25">
      <c r="D241" s="5"/>
      <c r="E241" s="5"/>
      <c r="F241" s="5"/>
      <c r="G241" s="5"/>
      <c r="H241" s="5"/>
      <c r="I241" s="5"/>
      <c r="J241" s="5"/>
      <c r="K241" s="5"/>
      <c r="L241" s="5"/>
      <c r="M241" s="5"/>
      <c r="N241" s="5"/>
      <c r="O241" s="5"/>
      <c r="P241" s="5"/>
      <c r="T241" s="5"/>
      <c r="U241" s="5"/>
      <c r="V241" s="5"/>
      <c r="W241" s="5"/>
      <c r="X241" s="5"/>
      <c r="Y241" s="5"/>
      <c r="Z241" s="5"/>
      <c r="AA241" s="5"/>
      <c r="AB241" s="5"/>
      <c r="AC241" s="5"/>
      <c r="AD241" s="5"/>
      <c r="AE241" s="5"/>
      <c r="AF241" s="5"/>
      <c r="AJ241" s="5"/>
      <c r="AK241" s="5"/>
      <c r="AL241" s="5"/>
      <c r="AM241" s="5"/>
      <c r="AN241" s="5"/>
      <c r="AO241" s="5"/>
      <c r="AP241" s="5"/>
      <c r="AQ241" s="5"/>
      <c r="AR241" s="5"/>
      <c r="AS241" s="5"/>
      <c r="AT241" s="5"/>
      <c r="AU241" s="5"/>
      <c r="AV241" s="5"/>
      <c r="AZ241" s="5"/>
      <c r="BA241" s="5"/>
      <c r="BB241" s="5"/>
      <c r="BC241" s="5"/>
      <c r="BD241" s="5"/>
      <c r="BE241" s="5"/>
      <c r="BF241" s="5"/>
      <c r="BG241" s="5"/>
      <c r="BH241" s="5"/>
      <c r="BI241" s="5"/>
      <c r="BJ241" s="5"/>
      <c r="BK241" s="5"/>
      <c r="BL241" s="5"/>
    </row>
    <row r="242" spans="4:64" x14ac:dyDescent="0.25">
      <c r="D242" s="5"/>
      <c r="E242" s="5"/>
      <c r="F242" s="5"/>
      <c r="G242" s="5"/>
      <c r="H242" s="5"/>
      <c r="I242" s="5"/>
      <c r="J242" s="5"/>
      <c r="K242" s="5"/>
      <c r="L242" s="5"/>
      <c r="M242" s="5"/>
      <c r="N242" s="5"/>
      <c r="O242" s="5"/>
      <c r="P242" s="5"/>
      <c r="T242" s="5"/>
      <c r="U242" s="5"/>
      <c r="V242" s="5"/>
      <c r="W242" s="5"/>
      <c r="X242" s="5"/>
      <c r="Y242" s="5"/>
      <c r="Z242" s="5"/>
      <c r="AA242" s="5"/>
      <c r="AB242" s="5"/>
      <c r="AC242" s="5"/>
      <c r="AD242" s="5"/>
      <c r="AE242" s="5"/>
      <c r="AF242" s="5"/>
      <c r="AJ242" s="5"/>
      <c r="AK242" s="5"/>
      <c r="AL242" s="5"/>
      <c r="AM242" s="5"/>
      <c r="AN242" s="5"/>
      <c r="AO242" s="5"/>
      <c r="AP242" s="5"/>
      <c r="AQ242" s="5"/>
      <c r="AR242" s="5"/>
      <c r="AS242" s="5"/>
      <c r="AT242" s="5"/>
      <c r="AU242" s="5"/>
      <c r="AV242" s="5"/>
      <c r="AZ242" s="5"/>
      <c r="BA242" s="5"/>
      <c r="BB242" s="5"/>
      <c r="BC242" s="5"/>
      <c r="BD242" s="5"/>
      <c r="BE242" s="5"/>
      <c r="BF242" s="5"/>
      <c r="BG242" s="5"/>
      <c r="BH242" s="5"/>
      <c r="BI242" s="5"/>
      <c r="BJ242" s="5"/>
      <c r="BK242" s="5"/>
      <c r="BL242" s="5"/>
    </row>
    <row r="243" spans="4:64" x14ac:dyDescent="0.25">
      <c r="D243" s="5"/>
      <c r="E243" s="5"/>
      <c r="F243" s="5"/>
      <c r="G243" s="5"/>
      <c r="H243" s="5"/>
      <c r="I243" s="5"/>
      <c r="J243" s="5"/>
      <c r="K243" s="5"/>
      <c r="L243" s="5"/>
      <c r="M243" s="5"/>
      <c r="N243" s="5"/>
      <c r="O243" s="5"/>
      <c r="P243" s="5"/>
      <c r="T243" s="5"/>
      <c r="U243" s="5"/>
      <c r="V243" s="5"/>
      <c r="W243" s="5"/>
      <c r="X243" s="5"/>
      <c r="Y243" s="5"/>
      <c r="Z243" s="5"/>
      <c r="AA243" s="5"/>
      <c r="AB243" s="5"/>
      <c r="AC243" s="5"/>
      <c r="AD243" s="5"/>
      <c r="AE243" s="5"/>
      <c r="AF243" s="5"/>
      <c r="AJ243" s="5"/>
      <c r="AK243" s="5"/>
      <c r="AL243" s="5"/>
      <c r="AM243" s="5"/>
      <c r="AN243" s="5"/>
      <c r="AO243" s="5"/>
      <c r="AP243" s="5"/>
      <c r="AQ243" s="5"/>
      <c r="AR243" s="5"/>
      <c r="AS243" s="5"/>
      <c r="AT243" s="5"/>
      <c r="AU243" s="5"/>
      <c r="AV243" s="5"/>
      <c r="AZ243" s="5"/>
      <c r="BA243" s="5"/>
      <c r="BB243" s="5"/>
      <c r="BC243" s="5"/>
      <c r="BD243" s="5"/>
      <c r="BE243" s="5"/>
      <c r="BF243" s="5"/>
      <c r="BG243" s="5"/>
      <c r="BH243" s="5"/>
      <c r="BI243" s="5"/>
      <c r="BJ243" s="5"/>
      <c r="BK243" s="5"/>
      <c r="BL243" s="5"/>
    </row>
    <row r="244" spans="4:64" x14ac:dyDescent="0.25">
      <c r="D244" s="5"/>
      <c r="E244" s="5"/>
      <c r="F244" s="5"/>
      <c r="G244" s="5"/>
      <c r="H244" s="5"/>
      <c r="I244" s="5"/>
      <c r="J244" s="5"/>
      <c r="K244" s="5"/>
      <c r="L244" s="5"/>
      <c r="M244" s="5"/>
      <c r="N244" s="5"/>
      <c r="O244" s="5"/>
      <c r="P244" s="5"/>
      <c r="T244" s="5"/>
      <c r="U244" s="5"/>
      <c r="V244" s="5"/>
      <c r="W244" s="5"/>
      <c r="X244" s="5"/>
      <c r="Y244" s="5"/>
      <c r="Z244" s="5"/>
      <c r="AA244" s="5"/>
      <c r="AB244" s="5"/>
      <c r="AC244" s="5"/>
      <c r="AD244" s="5"/>
      <c r="AE244" s="5"/>
      <c r="AF244" s="5"/>
      <c r="AJ244" s="5"/>
      <c r="AK244" s="5"/>
      <c r="AL244" s="5"/>
      <c r="AM244" s="5"/>
      <c r="AN244" s="5"/>
      <c r="AO244" s="5"/>
      <c r="AP244" s="5"/>
      <c r="AQ244" s="5"/>
      <c r="AR244" s="5"/>
      <c r="AS244" s="5"/>
      <c r="AT244" s="5"/>
      <c r="AU244" s="5"/>
      <c r="AV244" s="5"/>
      <c r="AZ244" s="5"/>
      <c r="BA244" s="5"/>
      <c r="BB244" s="5"/>
      <c r="BC244" s="5"/>
      <c r="BD244" s="5"/>
      <c r="BE244" s="5"/>
      <c r="BF244" s="5"/>
      <c r="BG244" s="5"/>
      <c r="BH244" s="5"/>
      <c r="BI244" s="5"/>
      <c r="BJ244" s="5"/>
      <c r="BK244" s="5"/>
      <c r="BL244" s="5"/>
    </row>
    <row r="245" spans="4:64" x14ac:dyDescent="0.25">
      <c r="D245" s="5"/>
      <c r="E245" s="5"/>
      <c r="F245" s="5"/>
      <c r="G245" s="5"/>
      <c r="H245" s="5"/>
      <c r="I245" s="5"/>
      <c r="J245" s="5"/>
      <c r="K245" s="5"/>
      <c r="L245" s="5"/>
      <c r="M245" s="5"/>
      <c r="N245" s="5"/>
      <c r="O245" s="5"/>
      <c r="P245" s="5"/>
      <c r="T245" s="5"/>
      <c r="U245" s="5"/>
      <c r="V245" s="5"/>
      <c r="W245" s="5"/>
      <c r="X245" s="5"/>
      <c r="Y245" s="5"/>
      <c r="Z245" s="5"/>
      <c r="AA245" s="5"/>
      <c r="AB245" s="5"/>
      <c r="AC245" s="5"/>
      <c r="AD245" s="5"/>
      <c r="AE245" s="5"/>
      <c r="AF245" s="5"/>
      <c r="AJ245" s="5"/>
      <c r="AK245" s="5"/>
      <c r="AL245" s="5"/>
      <c r="AM245" s="5"/>
      <c r="AN245" s="5"/>
      <c r="AO245" s="5"/>
      <c r="AP245" s="5"/>
      <c r="AQ245" s="5"/>
      <c r="AR245" s="5"/>
      <c r="AS245" s="5"/>
      <c r="AT245" s="5"/>
      <c r="AU245" s="5"/>
      <c r="AV245" s="5"/>
      <c r="AZ245" s="5"/>
      <c r="BA245" s="5"/>
      <c r="BB245" s="5"/>
      <c r="BC245" s="5"/>
      <c r="BD245" s="5"/>
      <c r="BE245" s="5"/>
      <c r="BF245" s="5"/>
      <c r="BG245" s="5"/>
      <c r="BH245" s="5"/>
      <c r="BI245" s="5"/>
      <c r="BJ245" s="5"/>
      <c r="BK245" s="5"/>
      <c r="BL245" s="5"/>
    </row>
    <row r="246" spans="4:64" x14ac:dyDescent="0.25">
      <c r="D246" s="5"/>
      <c r="E246" s="5"/>
      <c r="F246" s="5"/>
      <c r="G246" s="5"/>
      <c r="H246" s="5"/>
      <c r="I246" s="5"/>
      <c r="J246" s="5"/>
      <c r="K246" s="5"/>
      <c r="L246" s="5"/>
      <c r="M246" s="5"/>
      <c r="N246" s="5"/>
      <c r="O246" s="5"/>
      <c r="P246" s="5"/>
      <c r="T246" s="5"/>
      <c r="U246" s="5"/>
      <c r="V246" s="5"/>
      <c r="W246" s="5"/>
      <c r="X246" s="5"/>
      <c r="Y246" s="5"/>
      <c r="Z246" s="5"/>
      <c r="AA246" s="5"/>
      <c r="AB246" s="5"/>
      <c r="AC246" s="5"/>
      <c r="AD246" s="5"/>
      <c r="AE246" s="5"/>
      <c r="AF246" s="5"/>
      <c r="AJ246" s="5"/>
      <c r="AK246" s="5"/>
      <c r="AL246" s="5"/>
      <c r="AM246" s="5"/>
      <c r="AN246" s="5"/>
      <c r="AO246" s="5"/>
      <c r="AP246" s="5"/>
      <c r="AQ246" s="5"/>
      <c r="AR246" s="5"/>
      <c r="AS246" s="5"/>
      <c r="AT246" s="5"/>
      <c r="AU246" s="5"/>
      <c r="AV246" s="5"/>
      <c r="AZ246" s="5"/>
      <c r="BA246" s="5"/>
      <c r="BB246" s="5"/>
      <c r="BC246" s="5"/>
      <c r="BD246" s="5"/>
      <c r="BE246" s="5"/>
      <c r="BF246" s="5"/>
      <c r="BG246" s="5"/>
      <c r="BH246" s="5"/>
      <c r="BI246" s="5"/>
      <c r="BJ246" s="5"/>
      <c r="BK246" s="5"/>
      <c r="BL246" s="5"/>
    </row>
    <row r="247" spans="4:64" x14ac:dyDescent="0.25">
      <c r="D247" s="5"/>
      <c r="E247" s="5"/>
      <c r="F247" s="5"/>
      <c r="G247" s="5"/>
      <c r="H247" s="5"/>
      <c r="I247" s="5"/>
      <c r="J247" s="5"/>
      <c r="K247" s="5"/>
      <c r="L247" s="5"/>
      <c r="M247" s="5"/>
      <c r="N247" s="5"/>
      <c r="O247" s="5"/>
      <c r="P247" s="5"/>
      <c r="T247" s="5"/>
      <c r="U247" s="5"/>
      <c r="V247" s="5"/>
      <c r="W247" s="5"/>
      <c r="X247" s="5"/>
      <c r="Y247" s="5"/>
      <c r="Z247" s="5"/>
      <c r="AA247" s="5"/>
      <c r="AB247" s="5"/>
      <c r="AC247" s="5"/>
      <c r="AD247" s="5"/>
      <c r="AE247" s="5"/>
      <c r="AF247" s="5"/>
      <c r="AJ247" s="5"/>
      <c r="AK247" s="5"/>
      <c r="AL247" s="5"/>
      <c r="AM247" s="5"/>
      <c r="AN247" s="5"/>
      <c r="AO247" s="5"/>
      <c r="AP247" s="5"/>
      <c r="AQ247" s="5"/>
      <c r="AR247" s="5"/>
      <c r="AS247" s="5"/>
      <c r="AT247" s="5"/>
      <c r="AU247" s="5"/>
      <c r="AV247" s="5"/>
      <c r="AZ247" s="5"/>
      <c r="BA247" s="5"/>
      <c r="BB247" s="5"/>
      <c r="BC247" s="5"/>
      <c r="BD247" s="5"/>
      <c r="BE247" s="5"/>
      <c r="BF247" s="5"/>
      <c r="BG247" s="5"/>
      <c r="BH247" s="5"/>
      <c r="BI247" s="5"/>
      <c r="BJ247" s="5"/>
      <c r="BK247" s="5"/>
      <c r="BL247" s="5"/>
    </row>
    <row r="248" spans="4:64" x14ac:dyDescent="0.25">
      <c r="D248" s="5"/>
      <c r="E248" s="5"/>
      <c r="F248" s="5"/>
      <c r="G248" s="5"/>
      <c r="H248" s="5"/>
      <c r="I248" s="5"/>
      <c r="J248" s="5"/>
      <c r="K248" s="5"/>
      <c r="L248" s="5"/>
      <c r="M248" s="5"/>
      <c r="N248" s="5"/>
      <c r="O248" s="5"/>
      <c r="P248" s="5"/>
      <c r="T248" s="5"/>
      <c r="U248" s="5"/>
      <c r="V248" s="5"/>
      <c r="W248" s="5"/>
      <c r="X248" s="5"/>
      <c r="Y248" s="5"/>
      <c r="Z248" s="5"/>
      <c r="AA248" s="5"/>
      <c r="AB248" s="5"/>
      <c r="AC248" s="5"/>
      <c r="AD248" s="5"/>
      <c r="AE248" s="5"/>
      <c r="AF248" s="5"/>
      <c r="AJ248" s="5"/>
      <c r="AK248" s="5"/>
      <c r="AL248" s="5"/>
      <c r="AM248" s="5"/>
      <c r="AN248" s="5"/>
      <c r="AO248" s="5"/>
      <c r="AP248" s="5"/>
      <c r="AQ248" s="5"/>
      <c r="AR248" s="5"/>
      <c r="AS248" s="5"/>
      <c r="AT248" s="5"/>
      <c r="AU248" s="5"/>
      <c r="AV248" s="5"/>
      <c r="AZ248" s="5"/>
      <c r="BA248" s="5"/>
      <c r="BB248" s="5"/>
      <c r="BC248" s="5"/>
      <c r="BD248" s="5"/>
      <c r="BE248" s="5"/>
      <c r="BF248" s="5"/>
      <c r="BG248" s="5"/>
      <c r="BH248" s="5"/>
      <c r="BI248" s="5"/>
      <c r="BJ248" s="5"/>
      <c r="BK248" s="5"/>
      <c r="BL248" s="5"/>
    </row>
    <row r="249" spans="4:64" x14ac:dyDescent="0.25">
      <c r="D249" s="5"/>
      <c r="E249" s="5"/>
      <c r="F249" s="5"/>
      <c r="G249" s="5"/>
      <c r="H249" s="5"/>
      <c r="I249" s="5"/>
      <c r="J249" s="5"/>
      <c r="K249" s="5"/>
      <c r="L249" s="5"/>
      <c r="M249" s="5"/>
      <c r="N249" s="5"/>
      <c r="O249" s="5"/>
      <c r="P249" s="5"/>
      <c r="T249" s="5"/>
      <c r="U249" s="5"/>
      <c r="V249" s="5"/>
      <c r="W249" s="5"/>
      <c r="X249" s="5"/>
      <c r="Y249" s="5"/>
      <c r="Z249" s="5"/>
      <c r="AA249" s="5"/>
      <c r="AB249" s="5"/>
      <c r="AC249" s="5"/>
      <c r="AD249" s="5"/>
      <c r="AE249" s="5"/>
      <c r="AF249" s="5"/>
      <c r="AJ249" s="5"/>
      <c r="AK249" s="5"/>
      <c r="AL249" s="5"/>
      <c r="AM249" s="5"/>
      <c r="AN249" s="5"/>
      <c r="AO249" s="5"/>
      <c r="AP249" s="5"/>
      <c r="AQ249" s="5"/>
      <c r="AR249" s="5"/>
      <c r="AS249" s="5"/>
      <c r="AT249" s="5"/>
      <c r="AU249" s="5"/>
      <c r="AV249" s="5"/>
      <c r="AZ249" s="5"/>
      <c r="BA249" s="5"/>
      <c r="BB249" s="5"/>
      <c r="BC249" s="5"/>
      <c r="BD249" s="5"/>
      <c r="BE249" s="5"/>
      <c r="BF249" s="5"/>
      <c r="BG249" s="5"/>
      <c r="BH249" s="5"/>
      <c r="BI249" s="5"/>
      <c r="BJ249" s="5"/>
      <c r="BK249" s="5"/>
      <c r="BL249" s="5"/>
    </row>
    <row r="250" spans="4:64" x14ac:dyDescent="0.25">
      <c r="D250" s="5"/>
      <c r="E250" s="5"/>
      <c r="F250" s="5"/>
      <c r="G250" s="5"/>
      <c r="H250" s="5"/>
      <c r="I250" s="5"/>
      <c r="J250" s="5"/>
      <c r="K250" s="5"/>
      <c r="L250" s="5"/>
      <c r="M250" s="5"/>
      <c r="N250" s="5"/>
      <c r="O250" s="5"/>
      <c r="P250" s="5"/>
      <c r="T250" s="5"/>
      <c r="U250" s="5"/>
      <c r="V250" s="5"/>
      <c r="W250" s="5"/>
      <c r="X250" s="5"/>
      <c r="Y250" s="5"/>
      <c r="Z250" s="5"/>
      <c r="AA250" s="5"/>
      <c r="AB250" s="5"/>
      <c r="AC250" s="5"/>
      <c r="AD250" s="5"/>
      <c r="AE250" s="5"/>
      <c r="AF250" s="5"/>
      <c r="AJ250" s="5"/>
      <c r="AK250" s="5"/>
      <c r="AL250" s="5"/>
      <c r="AM250" s="5"/>
      <c r="AN250" s="5"/>
      <c r="AO250" s="5"/>
      <c r="AP250" s="5"/>
      <c r="AQ250" s="5"/>
      <c r="AR250" s="5"/>
      <c r="AS250" s="5"/>
      <c r="AT250" s="5"/>
      <c r="AU250" s="5"/>
      <c r="AV250" s="5"/>
      <c r="AZ250" s="5"/>
      <c r="BA250" s="5"/>
      <c r="BB250" s="5"/>
      <c r="BC250" s="5"/>
      <c r="BD250" s="5"/>
      <c r="BE250" s="5"/>
      <c r="BF250" s="5"/>
      <c r="BG250" s="5"/>
      <c r="BH250" s="5"/>
      <c r="BI250" s="5"/>
      <c r="BJ250" s="5"/>
      <c r="BK250" s="5"/>
      <c r="BL250" s="5"/>
    </row>
    <row r="251" spans="4:64" x14ac:dyDescent="0.25">
      <c r="D251" s="5"/>
      <c r="E251" s="5"/>
      <c r="F251" s="5"/>
      <c r="G251" s="5"/>
      <c r="H251" s="5"/>
      <c r="I251" s="5"/>
      <c r="J251" s="5"/>
      <c r="K251" s="5"/>
      <c r="L251" s="5"/>
      <c r="M251" s="5"/>
      <c r="N251" s="5"/>
      <c r="O251" s="5"/>
      <c r="P251" s="5"/>
      <c r="T251" s="5"/>
      <c r="U251" s="5"/>
      <c r="V251" s="5"/>
      <c r="W251" s="5"/>
      <c r="X251" s="5"/>
      <c r="Y251" s="5"/>
      <c r="Z251" s="5"/>
      <c r="AA251" s="5"/>
      <c r="AB251" s="5"/>
      <c r="AC251" s="5"/>
      <c r="AD251" s="5"/>
      <c r="AE251" s="5"/>
      <c r="AF251" s="5"/>
      <c r="AJ251" s="5"/>
      <c r="AK251" s="5"/>
      <c r="AL251" s="5"/>
      <c r="AM251" s="5"/>
      <c r="AN251" s="5"/>
      <c r="AO251" s="5"/>
      <c r="AP251" s="5"/>
      <c r="AQ251" s="5"/>
      <c r="AR251" s="5"/>
      <c r="AS251" s="5"/>
      <c r="AT251" s="5"/>
      <c r="AU251" s="5"/>
      <c r="AV251" s="5"/>
      <c r="AZ251" s="5"/>
      <c r="BA251" s="5"/>
      <c r="BB251" s="5"/>
      <c r="BC251" s="5"/>
      <c r="BD251" s="5"/>
      <c r="BE251" s="5"/>
      <c r="BF251" s="5"/>
      <c r="BG251" s="5"/>
      <c r="BH251" s="5"/>
      <c r="BI251" s="5"/>
      <c r="BJ251" s="5"/>
      <c r="BK251" s="5"/>
      <c r="BL251" s="5"/>
    </row>
    <row r="252" spans="4:64" x14ac:dyDescent="0.25">
      <c r="D252" s="5"/>
      <c r="E252" s="5"/>
      <c r="F252" s="5"/>
      <c r="G252" s="5"/>
      <c r="H252" s="5"/>
      <c r="I252" s="5"/>
      <c r="J252" s="5"/>
      <c r="K252" s="5"/>
      <c r="L252" s="5"/>
      <c r="M252" s="5"/>
      <c r="N252" s="5"/>
      <c r="O252" s="5"/>
      <c r="P252" s="5"/>
      <c r="T252" s="5"/>
      <c r="U252" s="5"/>
      <c r="V252" s="5"/>
      <c r="W252" s="5"/>
      <c r="X252" s="5"/>
      <c r="Y252" s="5"/>
      <c r="Z252" s="5"/>
      <c r="AA252" s="5"/>
      <c r="AB252" s="5"/>
      <c r="AC252" s="5"/>
      <c r="AD252" s="5"/>
      <c r="AE252" s="5"/>
      <c r="AF252" s="5"/>
      <c r="AJ252" s="5"/>
      <c r="AK252" s="5"/>
      <c r="AL252" s="5"/>
      <c r="AM252" s="5"/>
      <c r="AN252" s="5"/>
      <c r="AO252" s="5"/>
      <c r="AP252" s="5"/>
      <c r="AQ252" s="5"/>
      <c r="AR252" s="5"/>
      <c r="AS252" s="5"/>
      <c r="AT252" s="5"/>
      <c r="AU252" s="5"/>
      <c r="AV252" s="5"/>
      <c r="AZ252" s="5"/>
      <c r="BA252" s="5"/>
      <c r="BB252" s="5"/>
      <c r="BC252" s="5"/>
      <c r="BD252" s="5"/>
      <c r="BE252" s="5"/>
      <c r="BF252" s="5"/>
      <c r="BG252" s="5"/>
      <c r="BH252" s="5"/>
      <c r="BI252" s="5"/>
      <c r="BJ252" s="5"/>
      <c r="BK252" s="5"/>
      <c r="BL252" s="5"/>
    </row>
    <row r="253" spans="4:64" x14ac:dyDescent="0.25">
      <c r="D253" s="5"/>
      <c r="E253" s="5"/>
      <c r="F253" s="5"/>
      <c r="G253" s="5"/>
      <c r="H253" s="5"/>
      <c r="I253" s="5"/>
      <c r="J253" s="5"/>
      <c r="K253" s="5"/>
      <c r="L253" s="5"/>
      <c r="M253" s="5"/>
      <c r="N253" s="5"/>
      <c r="O253" s="5"/>
      <c r="P253" s="5"/>
      <c r="T253" s="5"/>
      <c r="U253" s="5"/>
      <c r="V253" s="5"/>
      <c r="W253" s="5"/>
      <c r="X253" s="5"/>
      <c r="Y253" s="5"/>
      <c r="Z253" s="5"/>
      <c r="AA253" s="5"/>
      <c r="AB253" s="5"/>
      <c r="AC253" s="5"/>
      <c r="AD253" s="5"/>
      <c r="AE253" s="5"/>
      <c r="AF253" s="5"/>
      <c r="AJ253" s="5"/>
      <c r="AK253" s="5"/>
      <c r="AL253" s="5"/>
      <c r="AM253" s="5"/>
      <c r="AN253" s="5"/>
      <c r="AO253" s="5"/>
      <c r="AP253" s="5"/>
      <c r="AQ253" s="5"/>
      <c r="AR253" s="5"/>
      <c r="AS253" s="5"/>
      <c r="AT253" s="5"/>
      <c r="AU253" s="5"/>
      <c r="AV253" s="5"/>
      <c r="AZ253" s="5"/>
      <c r="BA253" s="5"/>
      <c r="BB253" s="5"/>
      <c r="BC253" s="5"/>
      <c r="BD253" s="5"/>
      <c r="BE253" s="5"/>
      <c r="BF253" s="5"/>
      <c r="BG253" s="5"/>
      <c r="BH253" s="5"/>
      <c r="BI253" s="5"/>
      <c r="BJ253" s="5"/>
      <c r="BK253" s="5"/>
      <c r="BL253" s="5"/>
    </row>
    <row r="254" spans="4:64" x14ac:dyDescent="0.25">
      <c r="D254" s="5"/>
      <c r="E254" s="5"/>
      <c r="F254" s="5"/>
      <c r="G254" s="5"/>
      <c r="H254" s="5"/>
      <c r="I254" s="5"/>
      <c r="J254" s="5"/>
      <c r="K254" s="5"/>
      <c r="L254" s="5"/>
      <c r="M254" s="5"/>
      <c r="N254" s="5"/>
      <c r="O254" s="5"/>
      <c r="P254" s="5"/>
      <c r="T254" s="5"/>
      <c r="U254" s="5"/>
      <c r="V254" s="5"/>
      <c r="W254" s="5"/>
      <c r="X254" s="5"/>
      <c r="Y254" s="5"/>
      <c r="Z254" s="5"/>
      <c r="AA254" s="5"/>
      <c r="AB254" s="5"/>
      <c r="AC254" s="5"/>
      <c r="AD254" s="5"/>
      <c r="AE254" s="5"/>
      <c r="AF254" s="5"/>
      <c r="AJ254" s="5"/>
      <c r="AK254" s="5"/>
      <c r="AL254" s="5"/>
      <c r="AM254" s="5"/>
      <c r="AN254" s="5"/>
      <c r="AO254" s="5"/>
      <c r="AP254" s="5"/>
      <c r="AQ254" s="5"/>
      <c r="AR254" s="5"/>
      <c r="AS254" s="5"/>
      <c r="AT254" s="5"/>
      <c r="AU254" s="5"/>
      <c r="AV254" s="5"/>
      <c r="AZ254" s="5"/>
      <c r="BA254" s="5"/>
      <c r="BB254" s="5"/>
      <c r="BC254" s="5"/>
      <c r="BD254" s="5"/>
      <c r="BE254" s="5"/>
      <c r="BF254" s="5"/>
      <c r="BG254" s="5"/>
      <c r="BH254" s="5"/>
      <c r="BI254" s="5"/>
      <c r="BJ254" s="5"/>
      <c r="BK254" s="5"/>
      <c r="BL254" s="5"/>
    </row>
    <row r="255" spans="4:64" x14ac:dyDescent="0.25">
      <c r="D255" s="5"/>
      <c r="E255" s="5"/>
      <c r="F255" s="5"/>
      <c r="G255" s="5"/>
      <c r="H255" s="5"/>
      <c r="I255" s="5"/>
      <c r="J255" s="5"/>
      <c r="K255" s="5"/>
      <c r="L255" s="5"/>
      <c r="M255" s="5"/>
      <c r="N255" s="5"/>
      <c r="O255" s="5"/>
      <c r="P255" s="5"/>
      <c r="T255" s="5"/>
      <c r="U255" s="5"/>
      <c r="V255" s="5"/>
      <c r="W255" s="5"/>
      <c r="X255" s="5"/>
      <c r="Y255" s="5"/>
      <c r="Z255" s="5"/>
      <c r="AA255" s="5"/>
      <c r="AB255" s="5"/>
      <c r="AC255" s="5"/>
      <c r="AD255" s="5"/>
      <c r="AE255" s="5"/>
      <c r="AF255" s="5"/>
      <c r="AJ255" s="5"/>
      <c r="AK255" s="5"/>
      <c r="AL255" s="5"/>
      <c r="AM255" s="5"/>
      <c r="AN255" s="5"/>
      <c r="AO255" s="5"/>
      <c r="AP255" s="5"/>
      <c r="AQ255" s="5"/>
      <c r="AR255" s="5"/>
      <c r="AS255" s="5"/>
      <c r="AT255" s="5"/>
      <c r="AU255" s="5"/>
      <c r="AV255" s="5"/>
      <c r="AZ255" s="5"/>
      <c r="BA255" s="5"/>
      <c r="BB255" s="5"/>
      <c r="BC255" s="5"/>
      <c r="BD255" s="5"/>
      <c r="BE255" s="5"/>
      <c r="BF255" s="5"/>
      <c r="BG255" s="5"/>
      <c r="BH255" s="5"/>
      <c r="BI255" s="5"/>
      <c r="BJ255" s="5"/>
      <c r="BK255" s="5"/>
      <c r="BL255" s="5"/>
    </row>
    <row r="256" spans="4:64" x14ac:dyDescent="0.25">
      <c r="D256" s="5"/>
      <c r="E256" s="5"/>
      <c r="F256" s="5"/>
      <c r="G256" s="5"/>
      <c r="H256" s="5"/>
      <c r="I256" s="5"/>
      <c r="J256" s="5"/>
      <c r="K256" s="5"/>
      <c r="L256" s="5"/>
      <c r="M256" s="5"/>
      <c r="N256" s="5"/>
      <c r="O256" s="5"/>
      <c r="P256" s="5"/>
      <c r="T256" s="5"/>
      <c r="U256" s="5"/>
      <c r="V256" s="5"/>
      <c r="W256" s="5"/>
      <c r="X256" s="5"/>
      <c r="Y256" s="5"/>
      <c r="Z256" s="5"/>
      <c r="AA256" s="5"/>
      <c r="AB256" s="5"/>
      <c r="AC256" s="5"/>
      <c r="AD256" s="5"/>
      <c r="AE256" s="5"/>
      <c r="AF256" s="5"/>
      <c r="AJ256" s="5"/>
      <c r="AK256" s="5"/>
      <c r="AL256" s="5"/>
      <c r="AM256" s="5"/>
      <c r="AN256" s="5"/>
      <c r="AO256" s="5"/>
      <c r="AP256" s="5"/>
      <c r="AQ256" s="5"/>
      <c r="AR256" s="5"/>
      <c r="AS256" s="5"/>
      <c r="AT256" s="5"/>
      <c r="AU256" s="5"/>
      <c r="AV256" s="5"/>
      <c r="AZ256" s="5"/>
      <c r="BA256" s="5"/>
      <c r="BB256" s="5"/>
      <c r="BC256" s="5"/>
      <c r="BD256" s="5"/>
      <c r="BE256" s="5"/>
      <c r="BF256" s="5"/>
      <c r="BG256" s="5"/>
      <c r="BH256" s="5"/>
      <c r="BI256" s="5"/>
      <c r="BJ256" s="5"/>
      <c r="BK256" s="5"/>
      <c r="BL256" s="5"/>
    </row>
    <row r="257" spans="4:64" x14ac:dyDescent="0.25">
      <c r="D257" s="5"/>
      <c r="E257" s="5"/>
      <c r="F257" s="5"/>
      <c r="G257" s="5"/>
      <c r="H257" s="5"/>
      <c r="I257" s="5"/>
      <c r="J257" s="5"/>
      <c r="K257" s="5"/>
      <c r="L257" s="5"/>
      <c r="M257" s="5"/>
      <c r="N257" s="5"/>
      <c r="O257" s="5"/>
      <c r="P257" s="5"/>
      <c r="T257" s="5"/>
      <c r="U257" s="5"/>
      <c r="V257" s="5"/>
      <c r="W257" s="5"/>
      <c r="X257" s="5"/>
      <c r="Y257" s="5"/>
      <c r="Z257" s="5"/>
      <c r="AA257" s="5"/>
      <c r="AB257" s="5"/>
      <c r="AC257" s="5"/>
      <c r="AD257" s="5"/>
      <c r="AE257" s="5"/>
      <c r="AF257" s="5"/>
      <c r="AJ257" s="5"/>
      <c r="AK257" s="5"/>
      <c r="AL257" s="5"/>
      <c r="AM257" s="5"/>
      <c r="AN257" s="5"/>
      <c r="AO257" s="5"/>
      <c r="AP257" s="5"/>
      <c r="AQ257" s="5"/>
      <c r="AR257" s="5"/>
      <c r="AS257" s="5"/>
      <c r="AT257" s="5"/>
      <c r="AU257" s="5"/>
      <c r="AV257" s="5"/>
      <c r="AZ257" s="5"/>
      <c r="BA257" s="5"/>
      <c r="BB257" s="5"/>
      <c r="BC257" s="5"/>
      <c r="BD257" s="5"/>
      <c r="BE257" s="5"/>
      <c r="BF257" s="5"/>
      <c r="BG257" s="5"/>
      <c r="BH257" s="5"/>
      <c r="BI257" s="5"/>
      <c r="BJ257" s="5"/>
      <c r="BK257" s="5"/>
      <c r="BL257" s="5"/>
    </row>
    <row r="258" spans="4:64" x14ac:dyDescent="0.25">
      <c r="D258" s="5"/>
      <c r="E258" s="5"/>
      <c r="F258" s="5"/>
      <c r="G258" s="5"/>
      <c r="H258" s="5"/>
      <c r="I258" s="5"/>
      <c r="J258" s="5"/>
      <c r="K258" s="5"/>
      <c r="L258" s="5"/>
      <c r="M258" s="5"/>
      <c r="N258" s="5"/>
      <c r="O258" s="5"/>
      <c r="P258" s="5"/>
      <c r="T258" s="5"/>
      <c r="U258" s="5"/>
      <c r="V258" s="5"/>
      <c r="W258" s="5"/>
      <c r="X258" s="5"/>
      <c r="Y258" s="5"/>
      <c r="Z258" s="5"/>
      <c r="AA258" s="5"/>
      <c r="AB258" s="5"/>
      <c r="AC258" s="5"/>
      <c r="AD258" s="5"/>
      <c r="AE258" s="5"/>
      <c r="AF258" s="5"/>
      <c r="AJ258" s="5"/>
      <c r="AK258" s="5"/>
      <c r="AL258" s="5"/>
      <c r="AM258" s="5"/>
      <c r="AN258" s="5"/>
      <c r="AO258" s="5"/>
      <c r="AP258" s="5"/>
      <c r="AQ258" s="5"/>
      <c r="AR258" s="5"/>
      <c r="AS258" s="5"/>
      <c r="AT258" s="5"/>
      <c r="AU258" s="5"/>
      <c r="AV258" s="5"/>
      <c r="AZ258" s="5"/>
      <c r="BA258" s="5"/>
      <c r="BB258" s="5"/>
      <c r="BC258" s="5"/>
      <c r="BD258" s="5"/>
      <c r="BE258" s="5"/>
      <c r="BF258" s="5"/>
      <c r="BG258" s="5"/>
      <c r="BH258" s="5"/>
      <c r="BI258" s="5"/>
      <c r="BJ258" s="5"/>
      <c r="BK258" s="5"/>
      <c r="BL258" s="5"/>
    </row>
    <row r="259" spans="4:64" x14ac:dyDescent="0.25">
      <c r="D259" s="5"/>
      <c r="E259" s="5"/>
      <c r="F259" s="5"/>
      <c r="G259" s="5"/>
      <c r="H259" s="5"/>
      <c r="I259" s="5"/>
      <c r="J259" s="5"/>
      <c r="K259" s="5"/>
      <c r="L259" s="5"/>
      <c r="M259" s="5"/>
      <c r="N259" s="5"/>
      <c r="O259" s="5"/>
      <c r="P259" s="5"/>
      <c r="T259" s="5"/>
      <c r="U259" s="5"/>
      <c r="V259" s="5"/>
      <c r="W259" s="5"/>
      <c r="X259" s="5"/>
      <c r="Y259" s="5"/>
      <c r="Z259" s="5"/>
      <c r="AA259" s="5"/>
      <c r="AB259" s="5"/>
      <c r="AC259" s="5"/>
      <c r="AD259" s="5"/>
      <c r="AE259" s="5"/>
      <c r="AF259" s="5"/>
      <c r="AJ259" s="5"/>
      <c r="AK259" s="5"/>
      <c r="AL259" s="5"/>
      <c r="AM259" s="5"/>
      <c r="AN259" s="5"/>
      <c r="AO259" s="5"/>
      <c r="AP259" s="5"/>
      <c r="AQ259" s="5"/>
      <c r="AR259" s="5"/>
      <c r="AS259" s="5"/>
      <c r="AT259" s="5"/>
      <c r="AU259" s="5"/>
      <c r="AV259" s="5"/>
      <c r="AZ259" s="5"/>
      <c r="BA259" s="5"/>
      <c r="BB259" s="5"/>
      <c r="BC259" s="5"/>
      <c r="BD259" s="5"/>
      <c r="BE259" s="5"/>
      <c r="BF259" s="5"/>
      <c r="BG259" s="5"/>
      <c r="BH259" s="5"/>
      <c r="BI259" s="5"/>
      <c r="BJ259" s="5"/>
      <c r="BK259" s="5"/>
      <c r="BL259" s="5"/>
    </row>
    <row r="260" spans="4:64" x14ac:dyDescent="0.25">
      <c r="D260" s="5"/>
      <c r="E260" s="5"/>
      <c r="F260" s="5"/>
      <c r="G260" s="5"/>
      <c r="H260" s="5"/>
      <c r="I260" s="5"/>
      <c r="J260" s="5"/>
      <c r="K260" s="5"/>
      <c r="L260" s="5"/>
      <c r="M260" s="5"/>
      <c r="N260" s="5"/>
      <c r="O260" s="5"/>
      <c r="P260" s="5"/>
      <c r="T260" s="5"/>
      <c r="U260" s="5"/>
      <c r="V260" s="5"/>
      <c r="W260" s="5"/>
      <c r="X260" s="5"/>
      <c r="Y260" s="5"/>
      <c r="Z260" s="5"/>
      <c r="AA260" s="5"/>
      <c r="AB260" s="5"/>
      <c r="AC260" s="5"/>
      <c r="AD260" s="5"/>
      <c r="AE260" s="5"/>
      <c r="AF260" s="5"/>
      <c r="AJ260" s="5"/>
      <c r="AK260" s="5"/>
      <c r="AL260" s="5"/>
      <c r="AM260" s="5"/>
      <c r="AN260" s="5"/>
      <c r="AO260" s="5"/>
      <c r="AP260" s="5"/>
      <c r="AQ260" s="5"/>
      <c r="AR260" s="5"/>
      <c r="AS260" s="5"/>
      <c r="AT260" s="5"/>
      <c r="AU260" s="5"/>
      <c r="AV260" s="5"/>
      <c r="AZ260" s="5"/>
      <c r="BA260" s="5"/>
      <c r="BB260" s="5"/>
      <c r="BC260" s="5"/>
      <c r="BD260" s="5"/>
      <c r="BE260" s="5"/>
      <c r="BF260" s="5"/>
      <c r="BG260" s="5"/>
      <c r="BH260" s="5"/>
      <c r="BI260" s="5"/>
      <c r="BJ260" s="5"/>
      <c r="BK260" s="5"/>
      <c r="BL260" s="5"/>
    </row>
    <row r="261" spans="4:64" x14ac:dyDescent="0.25">
      <c r="D261" s="5"/>
      <c r="E261" s="5"/>
      <c r="F261" s="5"/>
      <c r="G261" s="5"/>
      <c r="H261" s="5"/>
      <c r="I261" s="5"/>
      <c r="J261" s="5"/>
      <c r="K261" s="5"/>
      <c r="L261" s="5"/>
      <c r="M261" s="5"/>
      <c r="N261" s="5"/>
      <c r="O261" s="5"/>
      <c r="P261" s="5"/>
      <c r="T261" s="5"/>
      <c r="U261" s="5"/>
      <c r="V261" s="5"/>
      <c r="W261" s="5"/>
      <c r="X261" s="5"/>
      <c r="Y261" s="5"/>
      <c r="Z261" s="5"/>
      <c r="AA261" s="5"/>
      <c r="AB261" s="5"/>
      <c r="AC261" s="5"/>
      <c r="AD261" s="5"/>
      <c r="AE261" s="5"/>
      <c r="AF261" s="5"/>
      <c r="AJ261" s="5"/>
      <c r="AK261" s="5"/>
      <c r="AL261" s="5"/>
      <c r="AM261" s="5"/>
      <c r="AN261" s="5"/>
      <c r="AO261" s="5"/>
      <c r="AP261" s="5"/>
      <c r="AQ261" s="5"/>
      <c r="AR261" s="5"/>
      <c r="AS261" s="5"/>
      <c r="AT261" s="5"/>
      <c r="AU261" s="5"/>
      <c r="AV261" s="5"/>
      <c r="AZ261" s="5"/>
      <c r="BA261" s="5"/>
      <c r="BB261" s="5"/>
      <c r="BC261" s="5"/>
      <c r="BD261" s="5"/>
      <c r="BE261" s="5"/>
      <c r="BF261" s="5"/>
      <c r="BG261" s="5"/>
      <c r="BH261" s="5"/>
      <c r="BI261" s="5"/>
      <c r="BJ261" s="5"/>
      <c r="BK261" s="5"/>
      <c r="BL261" s="5"/>
    </row>
    <row r="262" spans="4:64" x14ac:dyDescent="0.25">
      <c r="D262" s="5"/>
      <c r="E262" s="5"/>
      <c r="F262" s="5"/>
      <c r="G262" s="5"/>
      <c r="H262" s="5"/>
      <c r="I262" s="5"/>
      <c r="J262" s="5"/>
      <c r="K262" s="5"/>
      <c r="L262" s="5"/>
      <c r="M262" s="5"/>
      <c r="N262" s="5"/>
      <c r="O262" s="5"/>
      <c r="P262" s="5"/>
      <c r="T262" s="5"/>
      <c r="U262" s="5"/>
      <c r="V262" s="5"/>
      <c r="W262" s="5"/>
      <c r="X262" s="5"/>
      <c r="Y262" s="5"/>
      <c r="Z262" s="5"/>
      <c r="AA262" s="5"/>
      <c r="AB262" s="5"/>
      <c r="AC262" s="5"/>
      <c r="AD262" s="5"/>
      <c r="AE262" s="5"/>
      <c r="AF262" s="5"/>
      <c r="AJ262" s="5"/>
      <c r="AK262" s="5"/>
      <c r="AL262" s="5"/>
      <c r="AM262" s="5"/>
      <c r="AN262" s="5"/>
      <c r="AO262" s="5"/>
      <c r="AP262" s="5"/>
      <c r="AQ262" s="5"/>
      <c r="AR262" s="5"/>
      <c r="AS262" s="5"/>
      <c r="AT262" s="5"/>
      <c r="AU262" s="5"/>
      <c r="AV262" s="5"/>
      <c r="AZ262" s="5"/>
      <c r="BA262" s="5"/>
      <c r="BB262" s="5"/>
      <c r="BC262" s="5"/>
      <c r="BD262" s="5"/>
      <c r="BE262" s="5"/>
      <c r="BF262" s="5"/>
      <c r="BG262" s="5"/>
      <c r="BH262" s="5"/>
      <c r="BI262" s="5"/>
      <c r="BJ262" s="5"/>
      <c r="BK262" s="5"/>
      <c r="BL262" s="5"/>
    </row>
    <row r="263" spans="4:64" x14ac:dyDescent="0.25">
      <c r="D263" s="5"/>
      <c r="E263" s="5"/>
      <c r="F263" s="5"/>
      <c r="G263" s="5"/>
      <c r="H263" s="5"/>
      <c r="I263" s="5"/>
      <c r="J263" s="5"/>
      <c r="K263" s="5"/>
      <c r="L263" s="5"/>
      <c r="M263" s="5"/>
      <c r="N263" s="5"/>
      <c r="O263" s="5"/>
      <c r="P263" s="5"/>
      <c r="T263" s="5"/>
      <c r="U263" s="5"/>
      <c r="V263" s="5"/>
      <c r="W263" s="5"/>
      <c r="X263" s="5"/>
      <c r="Y263" s="5"/>
      <c r="Z263" s="5"/>
      <c r="AA263" s="5"/>
      <c r="AB263" s="5"/>
      <c r="AC263" s="5"/>
      <c r="AD263" s="5"/>
      <c r="AE263" s="5"/>
      <c r="AF263" s="5"/>
      <c r="AJ263" s="5"/>
      <c r="AK263" s="5"/>
      <c r="AL263" s="5"/>
      <c r="AM263" s="5"/>
      <c r="AN263" s="5"/>
      <c r="AO263" s="5"/>
      <c r="AP263" s="5"/>
      <c r="AQ263" s="5"/>
      <c r="AR263" s="5"/>
      <c r="AS263" s="5"/>
      <c r="AT263" s="5"/>
      <c r="AU263" s="5"/>
      <c r="AV263" s="5"/>
      <c r="AZ263" s="5"/>
      <c r="BA263" s="5"/>
      <c r="BB263" s="5"/>
      <c r="BC263" s="5"/>
      <c r="BD263" s="5"/>
      <c r="BE263" s="5"/>
      <c r="BF263" s="5"/>
      <c r="BG263" s="5"/>
      <c r="BH263" s="5"/>
      <c r="BI263" s="5"/>
      <c r="BJ263" s="5"/>
      <c r="BK263" s="5"/>
      <c r="BL263" s="5"/>
    </row>
    <row r="264" spans="4:64" x14ac:dyDescent="0.25">
      <c r="D264" s="5"/>
      <c r="E264" s="5"/>
      <c r="F264" s="5"/>
      <c r="G264" s="5"/>
      <c r="H264" s="5"/>
      <c r="I264" s="5"/>
      <c r="J264" s="5"/>
      <c r="K264" s="5"/>
      <c r="L264" s="5"/>
      <c r="M264" s="5"/>
      <c r="N264" s="5"/>
      <c r="O264" s="5"/>
      <c r="P264" s="5"/>
      <c r="T264" s="5"/>
      <c r="U264" s="5"/>
      <c r="V264" s="5"/>
      <c r="W264" s="5"/>
      <c r="X264" s="5"/>
      <c r="Y264" s="5"/>
      <c r="Z264" s="5"/>
      <c r="AA264" s="5"/>
      <c r="AB264" s="5"/>
      <c r="AC264" s="5"/>
      <c r="AD264" s="5"/>
      <c r="AE264" s="5"/>
      <c r="AF264" s="5"/>
      <c r="AJ264" s="5"/>
      <c r="AK264" s="5"/>
      <c r="AL264" s="5"/>
      <c r="AM264" s="5"/>
      <c r="AN264" s="5"/>
      <c r="AO264" s="5"/>
      <c r="AP264" s="5"/>
      <c r="AQ264" s="5"/>
      <c r="AR264" s="5"/>
      <c r="AS264" s="5"/>
      <c r="AT264" s="5"/>
      <c r="AU264" s="5"/>
      <c r="AV264" s="5"/>
      <c r="AZ264" s="5"/>
      <c r="BA264" s="5"/>
      <c r="BB264" s="5"/>
      <c r="BC264" s="5"/>
      <c r="BD264" s="5"/>
      <c r="BE264" s="5"/>
      <c r="BF264" s="5"/>
      <c r="BG264" s="5"/>
      <c r="BH264" s="5"/>
      <c r="BI264" s="5"/>
      <c r="BJ264" s="5"/>
      <c r="BK264" s="5"/>
      <c r="BL264" s="5"/>
    </row>
    <row r="265" spans="4:64" x14ac:dyDescent="0.25">
      <c r="D265" s="5"/>
      <c r="E265" s="5"/>
      <c r="F265" s="5"/>
      <c r="G265" s="5"/>
      <c r="H265" s="5"/>
      <c r="I265" s="5"/>
      <c r="J265" s="5"/>
      <c r="K265" s="5"/>
      <c r="L265" s="5"/>
      <c r="M265" s="5"/>
      <c r="N265" s="5"/>
      <c r="O265" s="5"/>
      <c r="P265" s="5"/>
      <c r="T265" s="5"/>
      <c r="U265" s="5"/>
      <c r="V265" s="5"/>
      <c r="W265" s="5"/>
      <c r="X265" s="5"/>
      <c r="Y265" s="5"/>
      <c r="Z265" s="5"/>
      <c r="AA265" s="5"/>
      <c r="AB265" s="5"/>
      <c r="AC265" s="5"/>
      <c r="AD265" s="5"/>
      <c r="AE265" s="5"/>
      <c r="AF265" s="5"/>
      <c r="AJ265" s="5"/>
      <c r="AK265" s="5"/>
      <c r="AL265" s="5"/>
      <c r="AM265" s="5"/>
      <c r="AN265" s="5"/>
      <c r="AO265" s="5"/>
      <c r="AP265" s="5"/>
      <c r="AQ265" s="5"/>
      <c r="AR265" s="5"/>
      <c r="AS265" s="5"/>
      <c r="AT265" s="5"/>
      <c r="AU265" s="5"/>
      <c r="AV265" s="5"/>
      <c r="AZ265" s="5"/>
      <c r="BA265" s="5"/>
      <c r="BB265" s="5"/>
      <c r="BC265" s="5"/>
      <c r="BD265" s="5"/>
      <c r="BE265" s="5"/>
      <c r="BF265" s="5"/>
      <c r="BG265" s="5"/>
      <c r="BH265" s="5"/>
      <c r="BI265" s="5"/>
      <c r="BJ265" s="5"/>
      <c r="BK265" s="5"/>
      <c r="BL265" s="5"/>
    </row>
    <row r="266" spans="4:64" x14ac:dyDescent="0.25">
      <c r="D266" s="5"/>
      <c r="E266" s="5"/>
      <c r="F266" s="5"/>
      <c r="G266" s="5"/>
      <c r="H266" s="5"/>
      <c r="I266" s="5"/>
      <c r="J266" s="5"/>
      <c r="K266" s="5"/>
      <c r="L266" s="5"/>
      <c r="M266" s="5"/>
      <c r="N266" s="5"/>
      <c r="O266" s="5"/>
      <c r="P266" s="5"/>
      <c r="T266" s="5"/>
      <c r="U266" s="5"/>
      <c r="V266" s="5"/>
      <c r="W266" s="5"/>
      <c r="X266" s="5"/>
      <c r="Y266" s="5"/>
      <c r="Z266" s="5"/>
      <c r="AA266" s="5"/>
      <c r="AB266" s="5"/>
      <c r="AC266" s="5"/>
      <c r="AD266" s="5"/>
      <c r="AE266" s="5"/>
      <c r="AF266" s="5"/>
      <c r="AJ266" s="5"/>
      <c r="AK266" s="5"/>
      <c r="AL266" s="5"/>
      <c r="AM266" s="5"/>
      <c r="AN266" s="5"/>
      <c r="AO266" s="5"/>
      <c r="AP266" s="5"/>
      <c r="AQ266" s="5"/>
      <c r="AR266" s="5"/>
      <c r="AS266" s="5"/>
      <c r="AT266" s="5"/>
      <c r="AU266" s="5"/>
      <c r="AV266" s="5"/>
      <c r="AZ266" s="5"/>
      <c r="BA266" s="5"/>
      <c r="BB266" s="5"/>
      <c r="BC266" s="5"/>
      <c r="BD266" s="5"/>
      <c r="BE266" s="5"/>
      <c r="BF266" s="5"/>
      <c r="BG266" s="5"/>
      <c r="BH266" s="5"/>
      <c r="BI266" s="5"/>
      <c r="BJ266" s="5"/>
      <c r="BK266" s="5"/>
      <c r="BL266" s="5"/>
    </row>
    <row r="267" spans="4:64" x14ac:dyDescent="0.25">
      <c r="D267" s="5"/>
      <c r="E267" s="5"/>
      <c r="F267" s="5"/>
      <c r="G267" s="5"/>
      <c r="H267" s="5"/>
      <c r="I267" s="5"/>
      <c r="J267" s="5"/>
      <c r="K267" s="5"/>
      <c r="L267" s="5"/>
      <c r="M267" s="5"/>
      <c r="N267" s="5"/>
      <c r="O267" s="5"/>
      <c r="P267" s="5"/>
      <c r="T267" s="5"/>
      <c r="U267" s="5"/>
      <c r="V267" s="5"/>
      <c r="W267" s="5"/>
      <c r="X267" s="5"/>
      <c r="Y267" s="5"/>
      <c r="Z267" s="5"/>
      <c r="AA267" s="5"/>
      <c r="AB267" s="5"/>
      <c r="AC267" s="5"/>
      <c r="AD267" s="5"/>
      <c r="AE267" s="5"/>
      <c r="AF267" s="5"/>
      <c r="AJ267" s="5"/>
      <c r="AK267" s="5"/>
      <c r="AL267" s="5"/>
      <c r="AM267" s="5"/>
      <c r="AN267" s="5"/>
      <c r="AO267" s="5"/>
      <c r="AP267" s="5"/>
      <c r="AQ267" s="5"/>
      <c r="AR267" s="5"/>
      <c r="AS267" s="5"/>
      <c r="AT267" s="5"/>
      <c r="AU267" s="5"/>
      <c r="AV267" s="5"/>
      <c r="AZ267" s="5"/>
      <c r="BA267" s="5"/>
      <c r="BB267" s="5"/>
      <c r="BC267" s="5"/>
      <c r="BD267" s="5"/>
      <c r="BE267" s="5"/>
      <c r="BF267" s="5"/>
      <c r="BG267" s="5"/>
      <c r="BH267" s="5"/>
      <c r="BI267" s="5"/>
      <c r="BJ267" s="5"/>
      <c r="BK267" s="5"/>
      <c r="BL267" s="5"/>
    </row>
    <row r="268" spans="4:64" x14ac:dyDescent="0.25">
      <c r="D268" s="5"/>
      <c r="E268" s="5"/>
      <c r="F268" s="5"/>
      <c r="G268" s="5"/>
      <c r="H268" s="5"/>
      <c r="I268" s="5"/>
      <c r="J268" s="5"/>
      <c r="K268" s="5"/>
      <c r="L268" s="5"/>
      <c r="M268" s="5"/>
      <c r="N268" s="5"/>
      <c r="O268" s="5"/>
      <c r="P268" s="5"/>
      <c r="T268" s="5"/>
      <c r="U268" s="5"/>
      <c r="V268" s="5"/>
      <c r="W268" s="5"/>
      <c r="X268" s="5"/>
      <c r="Y268" s="5"/>
      <c r="Z268" s="5"/>
      <c r="AA268" s="5"/>
      <c r="AB268" s="5"/>
      <c r="AC268" s="5"/>
      <c r="AD268" s="5"/>
      <c r="AE268" s="5"/>
      <c r="AF268" s="5"/>
      <c r="AJ268" s="5"/>
      <c r="AK268" s="5"/>
      <c r="AL268" s="5"/>
      <c r="AM268" s="5"/>
      <c r="AN268" s="5"/>
      <c r="AO268" s="5"/>
      <c r="AP268" s="5"/>
      <c r="AQ268" s="5"/>
      <c r="AR268" s="5"/>
      <c r="AS268" s="5"/>
      <c r="AT268" s="5"/>
      <c r="AU268" s="5"/>
      <c r="AV268" s="5"/>
      <c r="AZ268" s="5"/>
      <c r="BA268" s="5"/>
      <c r="BB268" s="5"/>
      <c r="BC268" s="5"/>
      <c r="BD268" s="5"/>
      <c r="BE268" s="5"/>
      <c r="BF268" s="5"/>
      <c r="BG268" s="5"/>
      <c r="BH268" s="5"/>
      <c r="BI268" s="5"/>
      <c r="BJ268" s="5"/>
      <c r="BK268" s="5"/>
      <c r="BL268" s="5"/>
    </row>
    <row r="269" spans="4:64" x14ac:dyDescent="0.25">
      <c r="D269" s="5"/>
      <c r="E269" s="5"/>
      <c r="F269" s="5"/>
      <c r="G269" s="5"/>
      <c r="H269" s="5"/>
      <c r="I269" s="5"/>
      <c r="J269" s="5"/>
      <c r="K269" s="5"/>
      <c r="L269" s="5"/>
      <c r="M269" s="5"/>
      <c r="N269" s="5"/>
      <c r="O269" s="5"/>
      <c r="P269" s="5"/>
      <c r="T269" s="5"/>
      <c r="U269" s="5"/>
      <c r="V269" s="5"/>
      <c r="W269" s="5"/>
      <c r="X269" s="5"/>
      <c r="Y269" s="5"/>
      <c r="Z269" s="5"/>
      <c r="AA269" s="5"/>
      <c r="AB269" s="5"/>
      <c r="AC269" s="5"/>
      <c r="AD269" s="5"/>
      <c r="AE269" s="5"/>
      <c r="AF269" s="5"/>
      <c r="AJ269" s="5"/>
      <c r="AK269" s="5"/>
      <c r="AL269" s="5"/>
      <c r="AM269" s="5"/>
      <c r="AN269" s="5"/>
      <c r="AO269" s="5"/>
      <c r="AP269" s="5"/>
      <c r="AQ269" s="5"/>
      <c r="AR269" s="5"/>
      <c r="AS269" s="5"/>
      <c r="AT269" s="5"/>
      <c r="AU269" s="5"/>
      <c r="AV269" s="5"/>
      <c r="AZ269" s="5"/>
      <c r="BA269" s="5"/>
      <c r="BB269" s="5"/>
      <c r="BC269" s="5"/>
      <c r="BD269" s="5"/>
      <c r="BE269" s="5"/>
      <c r="BF269" s="5"/>
      <c r="BG269" s="5"/>
      <c r="BH269" s="5"/>
      <c r="BI269" s="5"/>
      <c r="BJ269" s="5"/>
      <c r="BK269" s="5"/>
      <c r="BL269" s="5"/>
    </row>
    <row r="270" spans="4:64" x14ac:dyDescent="0.25">
      <c r="D270" s="5"/>
      <c r="E270" s="5"/>
      <c r="F270" s="5"/>
      <c r="G270" s="5"/>
      <c r="H270" s="5"/>
      <c r="I270" s="5"/>
      <c r="J270" s="5"/>
      <c r="K270" s="5"/>
      <c r="L270" s="5"/>
      <c r="M270" s="5"/>
      <c r="N270" s="5"/>
      <c r="O270" s="5"/>
      <c r="P270" s="5"/>
      <c r="T270" s="5"/>
      <c r="U270" s="5"/>
      <c r="V270" s="5"/>
      <c r="W270" s="5"/>
      <c r="X270" s="5"/>
      <c r="Y270" s="5"/>
      <c r="Z270" s="5"/>
      <c r="AA270" s="5"/>
      <c r="AB270" s="5"/>
      <c r="AC270" s="5"/>
      <c r="AD270" s="5"/>
      <c r="AE270" s="5"/>
      <c r="AF270" s="5"/>
      <c r="AJ270" s="5"/>
      <c r="AK270" s="5"/>
      <c r="AL270" s="5"/>
      <c r="AM270" s="5"/>
      <c r="AN270" s="5"/>
      <c r="AO270" s="5"/>
      <c r="AP270" s="5"/>
      <c r="AQ270" s="5"/>
      <c r="AR270" s="5"/>
      <c r="AS270" s="5"/>
      <c r="AT270" s="5"/>
      <c r="AU270" s="5"/>
      <c r="AV270" s="5"/>
      <c r="AZ270" s="5"/>
      <c r="BA270" s="5"/>
      <c r="BB270" s="5"/>
      <c r="BC270" s="5"/>
      <c r="BD270" s="5"/>
      <c r="BE270" s="5"/>
      <c r="BF270" s="5"/>
      <c r="BG270" s="5"/>
      <c r="BH270" s="5"/>
      <c r="BI270" s="5"/>
      <c r="BJ270" s="5"/>
      <c r="BK270" s="5"/>
      <c r="BL270" s="5"/>
    </row>
    <row r="271" spans="4:64" x14ac:dyDescent="0.25">
      <c r="D271" s="5"/>
      <c r="E271" s="5"/>
      <c r="F271" s="5"/>
      <c r="G271" s="5"/>
      <c r="H271" s="5"/>
      <c r="I271" s="5"/>
      <c r="J271" s="5"/>
      <c r="K271" s="5"/>
      <c r="L271" s="5"/>
      <c r="M271" s="5"/>
      <c r="N271" s="5"/>
      <c r="O271" s="5"/>
      <c r="P271" s="5"/>
      <c r="T271" s="5"/>
      <c r="U271" s="5"/>
      <c r="V271" s="5"/>
      <c r="W271" s="5"/>
      <c r="X271" s="5"/>
      <c r="Y271" s="5"/>
      <c r="Z271" s="5"/>
      <c r="AA271" s="5"/>
      <c r="AB271" s="5"/>
      <c r="AC271" s="5"/>
      <c r="AD271" s="5"/>
      <c r="AE271" s="5"/>
      <c r="AF271" s="5"/>
      <c r="AJ271" s="5"/>
      <c r="AK271" s="5"/>
      <c r="AL271" s="5"/>
      <c r="AM271" s="5"/>
      <c r="AN271" s="5"/>
      <c r="AO271" s="5"/>
      <c r="AP271" s="5"/>
      <c r="AQ271" s="5"/>
      <c r="AR271" s="5"/>
      <c r="AS271" s="5"/>
      <c r="AT271" s="5"/>
      <c r="AU271" s="5"/>
      <c r="AV271" s="5"/>
      <c r="AZ271" s="5"/>
      <c r="BA271" s="5"/>
      <c r="BB271" s="5"/>
      <c r="BC271" s="5"/>
      <c r="BD271" s="5"/>
      <c r="BE271" s="5"/>
      <c r="BF271" s="5"/>
      <c r="BG271" s="5"/>
      <c r="BH271" s="5"/>
      <c r="BI271" s="5"/>
      <c r="BJ271" s="5"/>
      <c r="BK271" s="5"/>
      <c r="BL271" s="5"/>
    </row>
    <row r="272" spans="4:64" x14ac:dyDescent="0.25">
      <c r="D272" s="5"/>
      <c r="E272" s="5"/>
      <c r="F272" s="5"/>
      <c r="G272" s="5"/>
      <c r="H272" s="5"/>
      <c r="I272" s="5"/>
      <c r="J272" s="5"/>
      <c r="K272" s="5"/>
      <c r="L272" s="5"/>
      <c r="M272" s="5"/>
      <c r="N272" s="5"/>
      <c r="O272" s="5"/>
      <c r="P272" s="5"/>
      <c r="T272" s="5"/>
      <c r="U272" s="5"/>
      <c r="V272" s="5"/>
      <c r="W272" s="5"/>
      <c r="X272" s="5"/>
      <c r="Y272" s="5"/>
      <c r="Z272" s="5"/>
      <c r="AA272" s="5"/>
      <c r="AB272" s="5"/>
      <c r="AC272" s="5"/>
      <c r="AD272" s="5"/>
      <c r="AE272" s="5"/>
      <c r="AF272" s="5"/>
      <c r="AJ272" s="5"/>
      <c r="AK272" s="5"/>
      <c r="AL272" s="5"/>
      <c r="AM272" s="5"/>
      <c r="AN272" s="5"/>
      <c r="AO272" s="5"/>
      <c r="AP272" s="5"/>
      <c r="AQ272" s="5"/>
      <c r="AR272" s="5"/>
      <c r="AS272" s="5"/>
      <c r="AT272" s="5"/>
      <c r="AU272" s="5"/>
      <c r="AV272" s="5"/>
      <c r="AZ272" s="5"/>
      <c r="BA272" s="5"/>
      <c r="BB272" s="5"/>
      <c r="BC272" s="5"/>
      <c r="BD272" s="5"/>
      <c r="BE272" s="5"/>
      <c r="BF272" s="5"/>
      <c r="BG272" s="5"/>
      <c r="BH272" s="5"/>
      <c r="BI272" s="5"/>
      <c r="BJ272" s="5"/>
      <c r="BK272" s="5"/>
      <c r="BL272" s="5"/>
    </row>
    <row r="273" spans="4:64" x14ac:dyDescent="0.25">
      <c r="D273" s="5"/>
      <c r="E273" s="5"/>
      <c r="F273" s="5"/>
      <c r="G273" s="5"/>
      <c r="H273" s="5"/>
      <c r="I273" s="5"/>
      <c r="J273" s="5"/>
      <c r="K273" s="5"/>
      <c r="L273" s="5"/>
      <c r="M273" s="5"/>
      <c r="N273" s="5"/>
      <c r="O273" s="5"/>
      <c r="P273" s="5"/>
      <c r="T273" s="5"/>
      <c r="U273" s="5"/>
      <c r="V273" s="5"/>
      <c r="W273" s="5"/>
      <c r="X273" s="5"/>
      <c r="Y273" s="5"/>
      <c r="Z273" s="5"/>
      <c r="AA273" s="5"/>
      <c r="AB273" s="5"/>
      <c r="AC273" s="5"/>
      <c r="AD273" s="5"/>
      <c r="AE273" s="5"/>
      <c r="AF273" s="5"/>
      <c r="AJ273" s="5"/>
      <c r="AK273" s="5"/>
      <c r="AL273" s="5"/>
      <c r="AM273" s="5"/>
      <c r="AN273" s="5"/>
      <c r="AO273" s="5"/>
      <c r="AP273" s="5"/>
      <c r="AQ273" s="5"/>
      <c r="AR273" s="5"/>
      <c r="AS273" s="5"/>
      <c r="AT273" s="5"/>
      <c r="AU273" s="5"/>
      <c r="AV273" s="5"/>
      <c r="AZ273" s="5"/>
      <c r="BA273" s="5"/>
      <c r="BB273" s="5"/>
      <c r="BC273" s="5"/>
      <c r="BD273" s="5"/>
      <c r="BE273" s="5"/>
      <c r="BF273" s="5"/>
      <c r="BG273" s="5"/>
      <c r="BH273" s="5"/>
      <c r="BI273" s="5"/>
      <c r="BJ273" s="5"/>
      <c r="BK273" s="5"/>
      <c r="BL273" s="5"/>
    </row>
    <row r="274" spans="4:64" x14ac:dyDescent="0.25">
      <c r="D274" s="5"/>
      <c r="E274" s="5"/>
      <c r="F274" s="5"/>
      <c r="G274" s="5"/>
      <c r="H274" s="5"/>
      <c r="I274" s="5"/>
      <c r="J274" s="5"/>
      <c r="K274" s="5"/>
      <c r="L274" s="5"/>
      <c r="M274" s="5"/>
      <c r="N274" s="5"/>
      <c r="O274" s="5"/>
      <c r="P274" s="5"/>
      <c r="T274" s="5"/>
      <c r="U274" s="5"/>
      <c r="V274" s="5"/>
      <c r="W274" s="5"/>
      <c r="X274" s="5"/>
      <c r="Y274" s="5"/>
      <c r="Z274" s="5"/>
      <c r="AA274" s="5"/>
      <c r="AB274" s="5"/>
      <c r="AC274" s="5"/>
      <c r="AD274" s="5"/>
      <c r="AE274" s="5"/>
      <c r="AF274" s="5"/>
      <c r="AJ274" s="5"/>
      <c r="AK274" s="5"/>
      <c r="AL274" s="5"/>
      <c r="AM274" s="5"/>
      <c r="AN274" s="5"/>
      <c r="AO274" s="5"/>
      <c r="AP274" s="5"/>
      <c r="AQ274" s="5"/>
      <c r="AR274" s="5"/>
      <c r="AS274" s="5"/>
      <c r="AT274" s="5"/>
      <c r="AU274" s="5"/>
      <c r="AV274" s="5"/>
      <c r="AZ274" s="5"/>
      <c r="BA274" s="5"/>
      <c r="BB274" s="5"/>
      <c r="BC274" s="5"/>
      <c r="BD274" s="5"/>
      <c r="BE274" s="5"/>
      <c r="BF274" s="5"/>
      <c r="BG274" s="5"/>
      <c r="BH274" s="5"/>
      <c r="BI274" s="5"/>
      <c r="BJ274" s="5"/>
      <c r="BK274" s="5"/>
      <c r="BL274" s="5"/>
    </row>
    <row r="275" spans="4:64" x14ac:dyDescent="0.25">
      <c r="D275" s="5"/>
      <c r="E275" s="5"/>
      <c r="F275" s="5"/>
      <c r="G275" s="5"/>
      <c r="H275" s="5"/>
      <c r="I275" s="5"/>
      <c r="J275" s="5"/>
      <c r="K275" s="5"/>
      <c r="L275" s="5"/>
      <c r="M275" s="5"/>
      <c r="N275" s="5"/>
      <c r="O275" s="5"/>
      <c r="P275" s="5"/>
      <c r="T275" s="5"/>
      <c r="U275" s="5"/>
      <c r="V275" s="5"/>
      <c r="W275" s="5"/>
      <c r="X275" s="5"/>
      <c r="Y275" s="5"/>
      <c r="Z275" s="5"/>
      <c r="AA275" s="5"/>
      <c r="AB275" s="5"/>
      <c r="AC275" s="5"/>
      <c r="AD275" s="5"/>
      <c r="AE275" s="5"/>
      <c r="AF275" s="5"/>
      <c r="AJ275" s="5"/>
      <c r="AK275" s="5"/>
      <c r="AL275" s="5"/>
      <c r="AM275" s="5"/>
      <c r="AN275" s="5"/>
      <c r="AO275" s="5"/>
      <c r="AP275" s="5"/>
      <c r="AQ275" s="5"/>
      <c r="AR275" s="5"/>
      <c r="AS275" s="5"/>
      <c r="AT275" s="5"/>
      <c r="AU275" s="5"/>
      <c r="AV275" s="5"/>
      <c r="AZ275" s="5"/>
      <c r="BA275" s="5"/>
      <c r="BB275" s="5"/>
      <c r="BC275" s="5"/>
      <c r="BD275" s="5"/>
      <c r="BE275" s="5"/>
      <c r="BF275" s="5"/>
      <c r="BG275" s="5"/>
      <c r="BH275" s="5"/>
      <c r="BI275" s="5"/>
      <c r="BJ275" s="5"/>
      <c r="BK275" s="5"/>
      <c r="BL275" s="5"/>
    </row>
    <row r="276" spans="4:64" x14ac:dyDescent="0.25">
      <c r="D276" s="5"/>
      <c r="E276" s="5"/>
      <c r="F276" s="5"/>
      <c r="G276" s="5"/>
      <c r="H276" s="5"/>
      <c r="I276" s="5"/>
      <c r="J276" s="5"/>
      <c r="K276" s="5"/>
      <c r="L276" s="5"/>
      <c r="M276" s="5"/>
      <c r="N276" s="5"/>
      <c r="O276" s="5"/>
      <c r="P276" s="5"/>
      <c r="T276" s="5"/>
      <c r="U276" s="5"/>
      <c r="V276" s="5"/>
      <c r="W276" s="5"/>
      <c r="X276" s="5"/>
      <c r="Y276" s="5"/>
      <c r="Z276" s="5"/>
      <c r="AA276" s="5"/>
      <c r="AB276" s="5"/>
      <c r="AC276" s="5"/>
      <c r="AD276" s="5"/>
      <c r="AE276" s="5"/>
      <c r="AF276" s="5"/>
      <c r="AJ276" s="5"/>
      <c r="AK276" s="5"/>
      <c r="AL276" s="5"/>
      <c r="AM276" s="5"/>
      <c r="AN276" s="5"/>
      <c r="AO276" s="5"/>
      <c r="AP276" s="5"/>
      <c r="AQ276" s="5"/>
      <c r="AR276" s="5"/>
      <c r="AS276" s="5"/>
      <c r="AT276" s="5"/>
      <c r="AU276" s="5"/>
      <c r="AV276" s="5"/>
      <c r="AZ276" s="5"/>
      <c r="BA276" s="5"/>
      <c r="BB276" s="5"/>
      <c r="BC276" s="5"/>
      <c r="BD276" s="5"/>
      <c r="BE276" s="5"/>
      <c r="BF276" s="5"/>
      <c r="BG276" s="5"/>
      <c r="BH276" s="5"/>
      <c r="BI276" s="5"/>
      <c r="BJ276" s="5"/>
      <c r="BK276" s="5"/>
      <c r="BL276" s="5"/>
    </row>
    <row r="277" spans="4:64" x14ac:dyDescent="0.25">
      <c r="D277" s="5"/>
      <c r="E277" s="5"/>
      <c r="F277" s="5"/>
      <c r="G277" s="5"/>
      <c r="H277" s="5"/>
      <c r="I277" s="5"/>
      <c r="J277" s="5"/>
      <c r="K277" s="5"/>
      <c r="L277" s="5"/>
      <c r="M277" s="5"/>
      <c r="N277" s="5"/>
      <c r="O277" s="5"/>
      <c r="P277" s="5"/>
      <c r="T277" s="5"/>
      <c r="U277" s="5"/>
      <c r="V277" s="5"/>
      <c r="W277" s="5"/>
      <c r="X277" s="5"/>
      <c r="Y277" s="5"/>
      <c r="Z277" s="5"/>
      <c r="AA277" s="5"/>
      <c r="AB277" s="5"/>
      <c r="AC277" s="5"/>
      <c r="AD277" s="5"/>
      <c r="AE277" s="5"/>
      <c r="AF277" s="5"/>
      <c r="AJ277" s="5"/>
      <c r="AK277" s="5"/>
      <c r="AL277" s="5"/>
      <c r="AM277" s="5"/>
      <c r="AN277" s="5"/>
      <c r="AO277" s="5"/>
      <c r="AP277" s="5"/>
      <c r="AQ277" s="5"/>
      <c r="AR277" s="5"/>
      <c r="AS277" s="5"/>
      <c r="AT277" s="5"/>
      <c r="AU277" s="5"/>
      <c r="AV277" s="5"/>
      <c r="AZ277" s="5"/>
      <c r="BA277" s="5"/>
      <c r="BB277" s="5"/>
      <c r="BC277" s="5"/>
      <c r="BD277" s="5"/>
      <c r="BE277" s="5"/>
      <c r="BF277" s="5"/>
      <c r="BG277" s="5"/>
      <c r="BH277" s="5"/>
      <c r="BI277" s="5"/>
      <c r="BJ277" s="5"/>
      <c r="BK277" s="5"/>
      <c r="BL277" s="5"/>
    </row>
    <row r="278" spans="4:64" x14ac:dyDescent="0.25">
      <c r="D278" s="5"/>
      <c r="E278" s="5"/>
      <c r="F278" s="5"/>
      <c r="G278" s="5"/>
      <c r="H278" s="5"/>
      <c r="I278" s="5"/>
      <c r="J278" s="5"/>
      <c r="K278" s="5"/>
      <c r="L278" s="5"/>
      <c r="M278" s="5"/>
      <c r="N278" s="5"/>
      <c r="O278" s="5"/>
      <c r="P278" s="5"/>
      <c r="T278" s="5"/>
      <c r="U278" s="5"/>
      <c r="V278" s="5"/>
      <c r="W278" s="5"/>
      <c r="X278" s="5"/>
      <c r="Y278" s="5"/>
      <c r="Z278" s="5"/>
      <c r="AA278" s="5"/>
      <c r="AB278" s="5"/>
      <c r="AC278" s="5"/>
      <c r="AD278" s="5"/>
      <c r="AE278" s="5"/>
      <c r="AF278" s="5"/>
      <c r="AJ278" s="5"/>
      <c r="AK278" s="5"/>
      <c r="AL278" s="5"/>
      <c r="AM278" s="5"/>
      <c r="AN278" s="5"/>
      <c r="AO278" s="5"/>
      <c r="AP278" s="5"/>
      <c r="AQ278" s="5"/>
      <c r="AR278" s="5"/>
      <c r="AS278" s="5"/>
      <c r="AT278" s="5"/>
      <c r="AU278" s="5"/>
      <c r="AV278" s="5"/>
      <c r="AZ278" s="5"/>
      <c r="BA278" s="5"/>
      <c r="BB278" s="5"/>
      <c r="BC278" s="5"/>
      <c r="BD278" s="5"/>
      <c r="BE278" s="5"/>
      <c r="BF278" s="5"/>
      <c r="BG278" s="5"/>
      <c r="BH278" s="5"/>
      <c r="BI278" s="5"/>
      <c r="BJ278" s="5"/>
      <c r="BK278" s="5"/>
      <c r="BL278" s="5"/>
    </row>
    <row r="279" spans="4:64" x14ac:dyDescent="0.25">
      <c r="D279" s="5"/>
      <c r="E279" s="5"/>
      <c r="F279" s="5"/>
      <c r="G279" s="5"/>
      <c r="H279" s="5"/>
      <c r="I279" s="5"/>
      <c r="J279" s="5"/>
      <c r="K279" s="5"/>
      <c r="L279" s="5"/>
      <c r="M279" s="5"/>
      <c r="N279" s="5"/>
      <c r="O279" s="5"/>
      <c r="P279" s="5"/>
      <c r="T279" s="5"/>
      <c r="U279" s="5"/>
      <c r="V279" s="5"/>
      <c r="W279" s="5"/>
      <c r="X279" s="5"/>
      <c r="Y279" s="5"/>
      <c r="Z279" s="5"/>
      <c r="AA279" s="5"/>
      <c r="AB279" s="5"/>
      <c r="AC279" s="5"/>
      <c r="AD279" s="5"/>
      <c r="AE279" s="5"/>
      <c r="AF279" s="5"/>
      <c r="AJ279" s="5"/>
      <c r="AK279" s="5"/>
      <c r="AL279" s="5"/>
      <c r="AM279" s="5"/>
      <c r="AN279" s="5"/>
      <c r="AO279" s="5"/>
      <c r="AP279" s="5"/>
      <c r="AQ279" s="5"/>
      <c r="AR279" s="5"/>
      <c r="AS279" s="5"/>
      <c r="AT279" s="5"/>
      <c r="AU279" s="5"/>
      <c r="AV279" s="5"/>
      <c r="AZ279" s="5"/>
      <c r="BA279" s="5"/>
      <c r="BB279" s="5"/>
      <c r="BC279" s="5"/>
      <c r="BD279" s="5"/>
      <c r="BE279" s="5"/>
      <c r="BF279" s="5"/>
      <c r="BG279" s="5"/>
      <c r="BH279" s="5"/>
      <c r="BI279" s="5"/>
      <c r="BJ279" s="5"/>
      <c r="BK279" s="5"/>
      <c r="BL279" s="5"/>
    </row>
    <row r="280" spans="4:64" x14ac:dyDescent="0.25">
      <c r="D280" s="5"/>
      <c r="E280" s="5"/>
      <c r="F280" s="5"/>
      <c r="G280" s="5"/>
      <c r="H280" s="5"/>
      <c r="I280" s="5"/>
      <c r="J280" s="5"/>
      <c r="K280" s="5"/>
      <c r="L280" s="5"/>
      <c r="M280" s="5"/>
      <c r="N280" s="5"/>
      <c r="O280" s="5"/>
      <c r="P280" s="5"/>
      <c r="T280" s="5"/>
      <c r="U280" s="5"/>
      <c r="V280" s="5"/>
      <c r="W280" s="5"/>
      <c r="X280" s="5"/>
      <c r="Y280" s="5"/>
      <c r="Z280" s="5"/>
      <c r="AA280" s="5"/>
      <c r="AB280" s="5"/>
      <c r="AC280" s="5"/>
      <c r="AD280" s="5"/>
      <c r="AE280" s="5"/>
      <c r="AF280" s="5"/>
      <c r="AJ280" s="5"/>
      <c r="AK280" s="5"/>
      <c r="AL280" s="5"/>
      <c r="AM280" s="5"/>
      <c r="AN280" s="5"/>
      <c r="AO280" s="5"/>
      <c r="AP280" s="5"/>
      <c r="AQ280" s="5"/>
      <c r="AR280" s="5"/>
      <c r="AS280" s="5"/>
      <c r="AT280" s="5"/>
      <c r="AU280" s="5"/>
      <c r="AV280" s="5"/>
      <c r="AZ280" s="5"/>
      <c r="BA280" s="5"/>
      <c r="BB280" s="5"/>
      <c r="BC280" s="5"/>
      <c r="BD280" s="5"/>
      <c r="BE280" s="5"/>
      <c r="BF280" s="5"/>
      <c r="BG280" s="5"/>
      <c r="BH280" s="5"/>
      <c r="BI280" s="5"/>
      <c r="BJ280" s="5"/>
      <c r="BK280" s="5"/>
      <c r="BL280" s="5"/>
    </row>
    <row r="281" spans="4:64" x14ac:dyDescent="0.25">
      <c r="D281" s="5"/>
      <c r="E281" s="5"/>
      <c r="F281" s="5"/>
      <c r="G281" s="5"/>
      <c r="H281" s="5"/>
      <c r="I281" s="5"/>
      <c r="J281" s="5"/>
      <c r="K281" s="5"/>
      <c r="L281" s="5"/>
      <c r="M281" s="5"/>
      <c r="N281" s="5"/>
      <c r="O281" s="5"/>
      <c r="P281" s="5"/>
      <c r="T281" s="5"/>
      <c r="U281" s="5"/>
      <c r="V281" s="5"/>
      <c r="W281" s="5"/>
      <c r="X281" s="5"/>
      <c r="Y281" s="5"/>
      <c r="Z281" s="5"/>
      <c r="AA281" s="5"/>
      <c r="AB281" s="5"/>
      <c r="AC281" s="5"/>
      <c r="AD281" s="5"/>
      <c r="AE281" s="5"/>
      <c r="AF281" s="5"/>
      <c r="AJ281" s="5"/>
      <c r="AK281" s="5"/>
      <c r="AL281" s="5"/>
      <c r="AM281" s="5"/>
      <c r="AN281" s="5"/>
      <c r="AO281" s="5"/>
      <c r="AP281" s="5"/>
      <c r="AQ281" s="5"/>
      <c r="AR281" s="5"/>
      <c r="AS281" s="5"/>
      <c r="AT281" s="5"/>
      <c r="AU281" s="5"/>
      <c r="AV281" s="5"/>
      <c r="AZ281" s="5"/>
      <c r="BA281" s="5"/>
      <c r="BB281" s="5"/>
      <c r="BC281" s="5"/>
      <c r="BD281" s="5"/>
      <c r="BE281" s="5"/>
      <c r="BF281" s="5"/>
      <c r="BG281" s="5"/>
      <c r="BH281" s="5"/>
      <c r="BI281" s="5"/>
      <c r="BJ281" s="5"/>
      <c r="BK281" s="5"/>
      <c r="BL281" s="5"/>
    </row>
    <row r="282" spans="4:64" x14ac:dyDescent="0.25">
      <c r="D282" s="5"/>
      <c r="E282" s="5"/>
      <c r="F282" s="5"/>
      <c r="G282" s="5"/>
      <c r="H282" s="5"/>
      <c r="I282" s="5"/>
      <c r="J282" s="5"/>
      <c r="K282" s="5"/>
      <c r="L282" s="5"/>
      <c r="M282" s="5"/>
      <c r="N282" s="5"/>
      <c r="O282" s="5"/>
      <c r="P282" s="5"/>
      <c r="T282" s="5"/>
      <c r="U282" s="5"/>
      <c r="V282" s="5"/>
      <c r="W282" s="5"/>
      <c r="X282" s="5"/>
      <c r="Y282" s="5"/>
      <c r="Z282" s="5"/>
      <c r="AA282" s="5"/>
      <c r="AB282" s="5"/>
      <c r="AC282" s="5"/>
      <c r="AD282" s="5"/>
      <c r="AE282" s="5"/>
      <c r="AF282" s="5"/>
      <c r="AJ282" s="5"/>
      <c r="AK282" s="5"/>
      <c r="AL282" s="5"/>
      <c r="AM282" s="5"/>
      <c r="AN282" s="5"/>
      <c r="AO282" s="5"/>
      <c r="AP282" s="5"/>
      <c r="AQ282" s="5"/>
      <c r="AR282" s="5"/>
      <c r="AS282" s="5"/>
      <c r="AT282" s="5"/>
      <c r="AU282" s="5"/>
      <c r="AV282" s="5"/>
      <c r="AZ282" s="5"/>
      <c r="BA282" s="5"/>
      <c r="BB282" s="5"/>
      <c r="BC282" s="5"/>
      <c r="BD282" s="5"/>
      <c r="BE282" s="5"/>
      <c r="BF282" s="5"/>
      <c r="BG282" s="5"/>
      <c r="BH282" s="5"/>
      <c r="BI282" s="5"/>
      <c r="BJ282" s="5"/>
      <c r="BK282" s="5"/>
      <c r="BL282" s="5"/>
    </row>
    <row r="283" spans="4:64" x14ac:dyDescent="0.25">
      <c r="D283" s="5"/>
      <c r="E283" s="5"/>
      <c r="F283" s="5"/>
      <c r="G283" s="5"/>
      <c r="H283" s="5"/>
      <c r="I283" s="5"/>
      <c r="J283" s="5"/>
      <c r="K283" s="5"/>
      <c r="L283" s="5"/>
      <c r="M283" s="5"/>
      <c r="N283" s="5"/>
      <c r="O283" s="5"/>
      <c r="P283" s="5"/>
      <c r="T283" s="5"/>
      <c r="U283" s="5"/>
      <c r="V283" s="5"/>
      <c r="W283" s="5"/>
      <c r="X283" s="5"/>
      <c r="Y283" s="5"/>
      <c r="Z283" s="5"/>
      <c r="AA283" s="5"/>
      <c r="AB283" s="5"/>
      <c r="AC283" s="5"/>
      <c r="AD283" s="5"/>
      <c r="AE283" s="5"/>
      <c r="AF283" s="5"/>
      <c r="AJ283" s="5"/>
      <c r="AK283" s="5"/>
      <c r="AL283" s="5"/>
      <c r="AM283" s="5"/>
      <c r="AN283" s="5"/>
      <c r="AO283" s="5"/>
      <c r="AP283" s="5"/>
      <c r="AQ283" s="5"/>
      <c r="AR283" s="5"/>
      <c r="AS283" s="5"/>
      <c r="AT283" s="5"/>
      <c r="AU283" s="5"/>
      <c r="AV283" s="5"/>
      <c r="AZ283" s="5"/>
      <c r="BA283" s="5"/>
      <c r="BB283" s="5"/>
      <c r="BC283" s="5"/>
      <c r="BD283" s="5"/>
      <c r="BE283" s="5"/>
      <c r="BF283" s="5"/>
      <c r="BG283" s="5"/>
      <c r="BH283" s="5"/>
      <c r="BI283" s="5"/>
      <c r="BJ283" s="5"/>
      <c r="BK283" s="5"/>
      <c r="BL283" s="5"/>
    </row>
    <row r="284" spans="4:64" x14ac:dyDescent="0.25">
      <c r="D284" s="5"/>
      <c r="E284" s="5"/>
      <c r="F284" s="5"/>
      <c r="G284" s="5"/>
      <c r="H284" s="5"/>
      <c r="I284" s="5"/>
      <c r="J284" s="5"/>
      <c r="K284" s="5"/>
      <c r="L284" s="5"/>
      <c r="M284" s="5"/>
      <c r="N284" s="5"/>
      <c r="O284" s="5"/>
      <c r="P284" s="5"/>
      <c r="T284" s="5"/>
      <c r="U284" s="5"/>
      <c r="V284" s="5"/>
      <c r="W284" s="5"/>
      <c r="X284" s="5"/>
      <c r="Y284" s="5"/>
      <c r="Z284" s="5"/>
      <c r="AA284" s="5"/>
      <c r="AB284" s="5"/>
      <c r="AC284" s="5"/>
      <c r="AD284" s="5"/>
      <c r="AE284" s="5"/>
      <c r="AF284" s="5"/>
      <c r="AJ284" s="5"/>
      <c r="AK284" s="5"/>
      <c r="AL284" s="5"/>
      <c r="AM284" s="5"/>
      <c r="AN284" s="5"/>
      <c r="AO284" s="5"/>
      <c r="AP284" s="5"/>
      <c r="AQ284" s="5"/>
      <c r="AR284" s="5"/>
      <c r="AS284" s="5"/>
      <c r="AT284" s="5"/>
      <c r="AU284" s="5"/>
      <c r="AV284" s="5"/>
      <c r="AZ284" s="5"/>
      <c r="BA284" s="5"/>
      <c r="BB284" s="5"/>
      <c r="BC284" s="5"/>
      <c r="BD284" s="5"/>
      <c r="BE284" s="5"/>
      <c r="BF284" s="5"/>
      <c r="BG284" s="5"/>
      <c r="BH284" s="5"/>
      <c r="BI284" s="5"/>
      <c r="BJ284" s="5"/>
      <c r="BK284" s="5"/>
      <c r="BL284" s="5"/>
    </row>
    <row r="285" spans="4:64" x14ac:dyDescent="0.25">
      <c r="D285" s="5"/>
      <c r="E285" s="5"/>
      <c r="F285" s="5"/>
      <c r="G285" s="5"/>
      <c r="H285" s="5"/>
      <c r="I285" s="5"/>
      <c r="J285" s="5"/>
      <c r="K285" s="5"/>
      <c r="L285" s="5"/>
      <c r="M285" s="5"/>
      <c r="N285" s="5"/>
      <c r="O285" s="5"/>
      <c r="P285" s="5"/>
      <c r="T285" s="5"/>
      <c r="U285" s="5"/>
      <c r="V285" s="5"/>
      <c r="W285" s="5"/>
      <c r="X285" s="5"/>
      <c r="Y285" s="5"/>
      <c r="Z285" s="5"/>
      <c r="AA285" s="5"/>
      <c r="AB285" s="5"/>
      <c r="AC285" s="5"/>
      <c r="AD285" s="5"/>
      <c r="AE285" s="5"/>
      <c r="AF285" s="5"/>
      <c r="AJ285" s="5"/>
      <c r="AK285" s="5"/>
      <c r="AL285" s="5"/>
      <c r="AM285" s="5"/>
      <c r="AN285" s="5"/>
      <c r="AO285" s="5"/>
      <c r="AP285" s="5"/>
      <c r="AQ285" s="5"/>
      <c r="AR285" s="5"/>
      <c r="AS285" s="5"/>
      <c r="AT285" s="5"/>
      <c r="AU285" s="5"/>
      <c r="AV285" s="5"/>
      <c r="AZ285" s="5"/>
      <c r="BA285" s="5"/>
      <c r="BB285" s="5"/>
      <c r="BC285" s="5"/>
      <c r="BD285" s="5"/>
      <c r="BE285" s="5"/>
      <c r="BF285" s="5"/>
      <c r="BG285" s="5"/>
      <c r="BH285" s="5"/>
      <c r="BI285" s="5"/>
      <c r="BJ285" s="5"/>
      <c r="BK285" s="5"/>
      <c r="BL285" s="5"/>
    </row>
    <row r="286" spans="4:64" x14ac:dyDescent="0.25">
      <c r="D286" s="5"/>
      <c r="E286" s="5"/>
      <c r="F286" s="5"/>
      <c r="G286" s="5"/>
      <c r="H286" s="5"/>
      <c r="I286" s="5"/>
      <c r="J286" s="5"/>
      <c r="K286" s="5"/>
      <c r="L286" s="5"/>
      <c r="M286" s="5"/>
      <c r="N286" s="5"/>
      <c r="O286" s="5"/>
      <c r="P286" s="5"/>
      <c r="T286" s="5"/>
      <c r="U286" s="5"/>
      <c r="V286" s="5"/>
      <c r="W286" s="5"/>
      <c r="X286" s="5"/>
      <c r="Y286" s="5"/>
      <c r="Z286" s="5"/>
      <c r="AA286" s="5"/>
      <c r="AB286" s="5"/>
      <c r="AC286" s="5"/>
      <c r="AD286" s="5"/>
      <c r="AE286" s="5"/>
      <c r="AF286" s="5"/>
      <c r="AJ286" s="5"/>
      <c r="AK286" s="5"/>
      <c r="AL286" s="5"/>
      <c r="AM286" s="5"/>
      <c r="AN286" s="5"/>
      <c r="AO286" s="5"/>
      <c r="AP286" s="5"/>
      <c r="AQ286" s="5"/>
      <c r="AR286" s="5"/>
      <c r="AS286" s="5"/>
      <c r="AT286" s="5"/>
      <c r="AU286" s="5"/>
      <c r="AV286" s="5"/>
      <c r="AZ286" s="5"/>
      <c r="BA286" s="5"/>
      <c r="BB286" s="5"/>
      <c r="BC286" s="5"/>
      <c r="BD286" s="5"/>
      <c r="BE286" s="5"/>
      <c r="BF286" s="5"/>
      <c r="BG286" s="5"/>
      <c r="BH286" s="5"/>
      <c r="BI286" s="5"/>
      <c r="BJ286" s="5"/>
      <c r="BK286" s="5"/>
      <c r="BL286" s="5"/>
    </row>
    <row r="287" spans="4:64" x14ac:dyDescent="0.25">
      <c r="D287" s="5"/>
      <c r="E287" s="5"/>
      <c r="F287" s="5"/>
      <c r="G287" s="5"/>
      <c r="H287" s="5"/>
      <c r="I287" s="5"/>
      <c r="J287" s="5"/>
      <c r="K287" s="5"/>
      <c r="L287" s="5"/>
      <c r="M287" s="5"/>
      <c r="N287" s="5"/>
      <c r="O287" s="5"/>
      <c r="P287" s="5"/>
      <c r="T287" s="5"/>
      <c r="U287" s="5"/>
      <c r="V287" s="5"/>
      <c r="W287" s="5"/>
      <c r="X287" s="5"/>
      <c r="Y287" s="5"/>
      <c r="Z287" s="5"/>
      <c r="AA287" s="5"/>
      <c r="AB287" s="5"/>
      <c r="AC287" s="5"/>
      <c r="AD287" s="5"/>
      <c r="AE287" s="5"/>
      <c r="AF287" s="5"/>
      <c r="AJ287" s="5"/>
      <c r="AK287" s="5"/>
      <c r="AL287" s="5"/>
      <c r="AM287" s="5"/>
      <c r="AN287" s="5"/>
      <c r="AO287" s="5"/>
      <c r="AP287" s="5"/>
      <c r="AQ287" s="5"/>
      <c r="AR287" s="5"/>
      <c r="AS287" s="5"/>
      <c r="AT287" s="5"/>
      <c r="AU287" s="5"/>
      <c r="AV287" s="5"/>
      <c r="AZ287" s="5"/>
      <c r="BA287" s="5"/>
      <c r="BB287" s="5"/>
      <c r="BC287" s="5"/>
      <c r="BD287" s="5"/>
      <c r="BE287" s="5"/>
      <c r="BF287" s="5"/>
      <c r="BG287" s="5"/>
      <c r="BH287" s="5"/>
      <c r="BI287" s="5"/>
      <c r="BJ287" s="5"/>
      <c r="BK287" s="5"/>
      <c r="BL287" s="5"/>
    </row>
    <row r="288" spans="4:64" x14ac:dyDescent="0.25">
      <c r="D288" s="5"/>
      <c r="E288" s="5"/>
      <c r="F288" s="5"/>
      <c r="G288" s="5"/>
      <c r="H288" s="5"/>
      <c r="I288" s="5"/>
      <c r="J288" s="5"/>
      <c r="K288" s="5"/>
      <c r="L288" s="5"/>
      <c r="M288" s="5"/>
      <c r="N288" s="5"/>
      <c r="O288" s="5"/>
      <c r="P288" s="5"/>
      <c r="T288" s="5"/>
      <c r="U288" s="5"/>
      <c r="V288" s="5"/>
      <c r="W288" s="5"/>
      <c r="X288" s="5"/>
      <c r="Y288" s="5"/>
      <c r="Z288" s="5"/>
      <c r="AA288" s="5"/>
      <c r="AB288" s="5"/>
      <c r="AC288" s="5"/>
      <c r="AD288" s="5"/>
      <c r="AE288" s="5"/>
      <c r="AF288" s="5"/>
      <c r="AJ288" s="5"/>
      <c r="AK288" s="5"/>
      <c r="AL288" s="5"/>
      <c r="AM288" s="5"/>
      <c r="AN288" s="5"/>
      <c r="AO288" s="5"/>
      <c r="AP288" s="5"/>
      <c r="AQ288" s="5"/>
      <c r="AR288" s="5"/>
      <c r="AS288" s="5"/>
      <c r="AT288" s="5"/>
      <c r="AU288" s="5"/>
      <c r="AV288" s="5"/>
      <c r="AZ288" s="5"/>
      <c r="BA288" s="5"/>
      <c r="BB288" s="5"/>
      <c r="BC288" s="5"/>
      <c r="BD288" s="5"/>
      <c r="BE288" s="5"/>
      <c r="BF288" s="5"/>
      <c r="BG288" s="5"/>
      <c r="BH288" s="5"/>
      <c r="BI288" s="5"/>
      <c r="BJ288" s="5"/>
      <c r="BK288" s="5"/>
      <c r="BL288" s="5"/>
    </row>
    <row r="289" spans="4:64" x14ac:dyDescent="0.25">
      <c r="D289" s="5"/>
      <c r="E289" s="5"/>
      <c r="F289" s="5"/>
      <c r="G289" s="5"/>
      <c r="H289" s="5"/>
      <c r="I289" s="5"/>
      <c r="J289" s="5"/>
      <c r="K289" s="5"/>
      <c r="L289" s="5"/>
      <c r="M289" s="5"/>
      <c r="N289" s="5"/>
      <c r="O289" s="5"/>
      <c r="P289" s="5"/>
      <c r="T289" s="5"/>
      <c r="U289" s="5"/>
      <c r="V289" s="5"/>
      <c r="W289" s="5"/>
      <c r="X289" s="5"/>
      <c r="Y289" s="5"/>
      <c r="Z289" s="5"/>
      <c r="AA289" s="5"/>
      <c r="AB289" s="5"/>
      <c r="AC289" s="5"/>
      <c r="AD289" s="5"/>
      <c r="AE289" s="5"/>
      <c r="AF289" s="5"/>
      <c r="AJ289" s="5"/>
      <c r="AK289" s="5"/>
      <c r="AL289" s="5"/>
      <c r="AM289" s="5"/>
      <c r="AN289" s="5"/>
      <c r="AO289" s="5"/>
      <c r="AP289" s="5"/>
      <c r="AQ289" s="5"/>
      <c r="AR289" s="5"/>
      <c r="AS289" s="5"/>
      <c r="AT289" s="5"/>
      <c r="AU289" s="5"/>
      <c r="AV289" s="5"/>
      <c r="AZ289" s="5"/>
      <c r="BA289" s="5"/>
      <c r="BB289" s="5"/>
      <c r="BC289" s="5"/>
      <c r="BD289" s="5"/>
      <c r="BE289" s="5"/>
      <c r="BF289" s="5"/>
      <c r="BG289" s="5"/>
      <c r="BH289" s="5"/>
      <c r="BI289" s="5"/>
      <c r="BJ289" s="5"/>
      <c r="BK289" s="5"/>
      <c r="BL289" s="5"/>
    </row>
    <row r="290" spans="4:64" x14ac:dyDescent="0.25">
      <c r="D290" s="5"/>
      <c r="E290" s="5"/>
      <c r="F290" s="5"/>
      <c r="G290" s="5"/>
      <c r="H290" s="5"/>
      <c r="I290" s="5"/>
      <c r="J290" s="5"/>
      <c r="K290" s="5"/>
      <c r="L290" s="5"/>
      <c r="M290" s="5"/>
      <c r="N290" s="5"/>
      <c r="O290" s="5"/>
      <c r="P290" s="5"/>
      <c r="T290" s="5"/>
      <c r="U290" s="5"/>
      <c r="V290" s="5"/>
      <c r="W290" s="5"/>
      <c r="X290" s="5"/>
      <c r="Y290" s="5"/>
      <c r="Z290" s="5"/>
      <c r="AA290" s="5"/>
      <c r="AB290" s="5"/>
      <c r="AC290" s="5"/>
      <c r="AD290" s="5"/>
      <c r="AE290" s="5"/>
      <c r="AF290" s="5"/>
      <c r="AJ290" s="5"/>
      <c r="AK290" s="5"/>
      <c r="AL290" s="5"/>
      <c r="AM290" s="5"/>
      <c r="AN290" s="5"/>
      <c r="AO290" s="5"/>
      <c r="AP290" s="5"/>
      <c r="AQ290" s="5"/>
      <c r="AR290" s="5"/>
      <c r="AS290" s="5"/>
      <c r="AT290" s="5"/>
      <c r="AU290" s="5"/>
      <c r="AV290" s="5"/>
      <c r="AZ290" s="5"/>
      <c r="BA290" s="5"/>
      <c r="BB290" s="5"/>
      <c r="BC290" s="5"/>
      <c r="BD290" s="5"/>
      <c r="BE290" s="5"/>
      <c r="BF290" s="5"/>
      <c r="BG290" s="5"/>
      <c r="BH290" s="5"/>
      <c r="BI290" s="5"/>
      <c r="BJ290" s="5"/>
      <c r="BK290" s="5"/>
      <c r="BL290" s="5"/>
    </row>
    <row r="291" spans="4:64" x14ac:dyDescent="0.25">
      <c r="D291" s="5"/>
      <c r="E291" s="5"/>
      <c r="F291" s="5"/>
      <c r="G291" s="5"/>
      <c r="H291" s="5"/>
      <c r="I291" s="5"/>
      <c r="J291" s="5"/>
      <c r="K291" s="5"/>
      <c r="L291" s="5"/>
      <c r="M291" s="5"/>
      <c r="N291" s="5"/>
      <c r="O291" s="5"/>
      <c r="P291" s="5"/>
      <c r="T291" s="5"/>
      <c r="U291" s="5"/>
      <c r="V291" s="5"/>
      <c r="W291" s="5"/>
      <c r="X291" s="5"/>
      <c r="Y291" s="5"/>
      <c r="Z291" s="5"/>
      <c r="AA291" s="5"/>
      <c r="AB291" s="5"/>
      <c r="AC291" s="5"/>
      <c r="AD291" s="5"/>
      <c r="AE291" s="5"/>
      <c r="AF291" s="5"/>
      <c r="AJ291" s="5"/>
      <c r="AK291" s="5"/>
      <c r="AL291" s="5"/>
      <c r="AM291" s="5"/>
      <c r="AN291" s="5"/>
      <c r="AO291" s="5"/>
      <c r="AP291" s="5"/>
      <c r="AQ291" s="5"/>
      <c r="AR291" s="5"/>
      <c r="AS291" s="5"/>
      <c r="AT291" s="5"/>
      <c r="AU291" s="5"/>
      <c r="AV291" s="5"/>
      <c r="AZ291" s="5"/>
      <c r="BA291" s="5"/>
      <c r="BB291" s="5"/>
      <c r="BC291" s="5"/>
      <c r="BD291" s="5"/>
      <c r="BE291" s="5"/>
      <c r="BF291" s="5"/>
      <c r="BG291" s="5"/>
      <c r="BH291" s="5"/>
      <c r="BI291" s="5"/>
      <c r="BJ291" s="5"/>
      <c r="BK291" s="5"/>
      <c r="BL291" s="5"/>
    </row>
    <row r="292" spans="4:64" x14ac:dyDescent="0.25">
      <c r="D292" s="5"/>
      <c r="E292" s="5"/>
      <c r="F292" s="5"/>
      <c r="G292" s="5"/>
      <c r="H292" s="5"/>
      <c r="I292" s="5"/>
      <c r="J292" s="5"/>
      <c r="K292" s="5"/>
      <c r="L292" s="5"/>
      <c r="M292" s="5"/>
      <c r="N292" s="5"/>
      <c r="O292" s="5"/>
      <c r="P292" s="5"/>
      <c r="T292" s="5"/>
      <c r="U292" s="5"/>
      <c r="V292" s="5"/>
      <c r="W292" s="5"/>
      <c r="X292" s="5"/>
      <c r="Y292" s="5"/>
      <c r="Z292" s="5"/>
      <c r="AA292" s="5"/>
      <c r="AB292" s="5"/>
      <c r="AC292" s="5"/>
      <c r="AD292" s="5"/>
      <c r="AE292" s="5"/>
      <c r="AF292" s="5"/>
      <c r="AJ292" s="5"/>
      <c r="AK292" s="5"/>
      <c r="AL292" s="5"/>
      <c r="AM292" s="5"/>
      <c r="AN292" s="5"/>
      <c r="AO292" s="5"/>
      <c r="AP292" s="5"/>
      <c r="AQ292" s="5"/>
      <c r="AR292" s="5"/>
      <c r="AS292" s="5"/>
      <c r="AT292" s="5"/>
      <c r="AU292" s="5"/>
      <c r="AV292" s="5"/>
      <c r="AZ292" s="5"/>
      <c r="BA292" s="5"/>
      <c r="BB292" s="5"/>
      <c r="BC292" s="5"/>
      <c r="BD292" s="5"/>
      <c r="BE292" s="5"/>
      <c r="BF292" s="5"/>
      <c r="BG292" s="5"/>
      <c r="BH292" s="5"/>
      <c r="BI292" s="5"/>
      <c r="BJ292" s="5"/>
      <c r="BK292" s="5"/>
      <c r="BL292" s="5"/>
    </row>
    <row r="293" spans="4:64" x14ac:dyDescent="0.25">
      <c r="D293" s="5"/>
      <c r="E293" s="5"/>
      <c r="F293" s="5"/>
      <c r="G293" s="5"/>
      <c r="H293" s="5"/>
      <c r="I293" s="5"/>
      <c r="J293" s="5"/>
      <c r="K293" s="5"/>
      <c r="L293" s="5"/>
      <c r="M293" s="5"/>
      <c r="N293" s="5"/>
      <c r="O293" s="5"/>
      <c r="P293" s="5"/>
      <c r="T293" s="5"/>
      <c r="U293" s="5"/>
      <c r="V293" s="5"/>
      <c r="W293" s="5"/>
      <c r="X293" s="5"/>
      <c r="Y293" s="5"/>
      <c r="Z293" s="5"/>
      <c r="AA293" s="5"/>
      <c r="AB293" s="5"/>
      <c r="AC293" s="5"/>
      <c r="AD293" s="5"/>
      <c r="AE293" s="5"/>
      <c r="AF293" s="5"/>
      <c r="AJ293" s="5"/>
      <c r="AK293" s="5"/>
      <c r="AL293" s="5"/>
      <c r="AM293" s="5"/>
      <c r="AN293" s="5"/>
      <c r="AO293" s="5"/>
      <c r="AP293" s="5"/>
      <c r="AQ293" s="5"/>
      <c r="AR293" s="5"/>
      <c r="AS293" s="5"/>
      <c r="AT293" s="5"/>
      <c r="AU293" s="5"/>
      <c r="AV293" s="5"/>
      <c r="AZ293" s="5"/>
      <c r="BA293" s="5"/>
      <c r="BB293" s="5"/>
      <c r="BC293" s="5"/>
      <c r="BD293" s="5"/>
      <c r="BE293" s="5"/>
      <c r="BF293" s="5"/>
      <c r="BG293" s="5"/>
      <c r="BH293" s="5"/>
      <c r="BI293" s="5"/>
      <c r="BJ293" s="5"/>
      <c r="BK293" s="5"/>
      <c r="BL293" s="5"/>
    </row>
    <row r="294" spans="4:64" x14ac:dyDescent="0.25">
      <c r="D294" s="5"/>
      <c r="E294" s="5"/>
      <c r="F294" s="5"/>
      <c r="G294" s="5"/>
      <c r="H294" s="5"/>
      <c r="I294" s="5"/>
      <c r="J294" s="5"/>
      <c r="K294" s="5"/>
      <c r="L294" s="5"/>
      <c r="M294" s="5"/>
      <c r="N294" s="5"/>
      <c r="O294" s="5"/>
      <c r="P294" s="5"/>
      <c r="T294" s="5"/>
      <c r="U294" s="5"/>
      <c r="V294" s="5"/>
      <c r="W294" s="5"/>
      <c r="X294" s="5"/>
      <c r="Y294" s="5"/>
      <c r="Z294" s="5"/>
      <c r="AA294" s="5"/>
      <c r="AB294" s="5"/>
      <c r="AC294" s="5"/>
      <c r="AD294" s="5"/>
      <c r="AE294" s="5"/>
      <c r="AF294" s="5"/>
      <c r="AJ294" s="5"/>
      <c r="AK294" s="5"/>
      <c r="AL294" s="5"/>
      <c r="AM294" s="5"/>
      <c r="AN294" s="5"/>
      <c r="AO294" s="5"/>
      <c r="AP294" s="5"/>
      <c r="AQ294" s="5"/>
      <c r="AR294" s="5"/>
      <c r="AS294" s="5"/>
      <c r="AT294" s="5"/>
      <c r="AU294" s="5"/>
      <c r="AV294" s="5"/>
      <c r="AZ294" s="5"/>
      <c r="BA294" s="5"/>
      <c r="BB294" s="5"/>
      <c r="BC294" s="5"/>
      <c r="BD294" s="5"/>
      <c r="BE294" s="5"/>
      <c r="BF294" s="5"/>
      <c r="BG294" s="5"/>
      <c r="BH294" s="5"/>
      <c r="BI294" s="5"/>
      <c r="BJ294" s="5"/>
      <c r="BK294" s="5"/>
      <c r="BL294" s="5"/>
    </row>
    <row r="295" spans="4:64" x14ac:dyDescent="0.25">
      <c r="D295" s="5"/>
      <c r="E295" s="5"/>
      <c r="F295" s="5"/>
      <c r="G295" s="5"/>
      <c r="H295" s="5"/>
      <c r="I295" s="5"/>
      <c r="J295" s="5"/>
      <c r="K295" s="5"/>
      <c r="L295" s="5"/>
      <c r="M295" s="5"/>
      <c r="N295" s="5"/>
      <c r="O295" s="5"/>
      <c r="P295" s="5"/>
      <c r="T295" s="5"/>
      <c r="U295" s="5"/>
      <c r="V295" s="5"/>
      <c r="W295" s="5"/>
      <c r="X295" s="5"/>
      <c r="Y295" s="5"/>
      <c r="Z295" s="5"/>
      <c r="AA295" s="5"/>
      <c r="AB295" s="5"/>
      <c r="AC295" s="5"/>
      <c r="AD295" s="5"/>
      <c r="AE295" s="5"/>
      <c r="AF295" s="5"/>
      <c r="AJ295" s="5"/>
      <c r="AK295" s="5"/>
      <c r="AL295" s="5"/>
      <c r="AM295" s="5"/>
      <c r="AN295" s="5"/>
      <c r="AO295" s="5"/>
      <c r="AP295" s="5"/>
      <c r="AQ295" s="5"/>
      <c r="AR295" s="5"/>
      <c r="AS295" s="5"/>
      <c r="AT295" s="5"/>
      <c r="AU295" s="5"/>
      <c r="AV295" s="5"/>
      <c r="AZ295" s="5"/>
      <c r="BA295" s="5"/>
      <c r="BB295" s="5"/>
      <c r="BC295" s="5"/>
      <c r="BD295" s="5"/>
      <c r="BE295" s="5"/>
      <c r="BF295" s="5"/>
      <c r="BG295" s="5"/>
      <c r="BH295" s="5"/>
      <c r="BI295" s="5"/>
      <c r="BJ295" s="5"/>
      <c r="BK295" s="5"/>
      <c r="BL295" s="5"/>
    </row>
    <row r="296" spans="4:64" x14ac:dyDescent="0.25">
      <c r="D296" s="5"/>
      <c r="E296" s="5"/>
      <c r="F296" s="5"/>
      <c r="G296" s="5"/>
      <c r="H296" s="5"/>
      <c r="I296" s="5"/>
      <c r="J296" s="5"/>
      <c r="K296" s="5"/>
      <c r="L296" s="5"/>
      <c r="M296" s="5"/>
      <c r="N296" s="5"/>
      <c r="O296" s="5"/>
      <c r="P296" s="5"/>
      <c r="T296" s="5"/>
      <c r="U296" s="5"/>
      <c r="V296" s="5"/>
      <c r="W296" s="5"/>
      <c r="X296" s="5"/>
      <c r="Y296" s="5"/>
      <c r="Z296" s="5"/>
      <c r="AA296" s="5"/>
      <c r="AB296" s="5"/>
      <c r="AC296" s="5"/>
      <c r="AD296" s="5"/>
      <c r="AE296" s="5"/>
      <c r="AF296" s="5"/>
      <c r="AJ296" s="5"/>
      <c r="AK296" s="5"/>
      <c r="AL296" s="5"/>
      <c r="AM296" s="5"/>
      <c r="AN296" s="5"/>
      <c r="AO296" s="5"/>
      <c r="AP296" s="5"/>
      <c r="AQ296" s="5"/>
      <c r="AR296" s="5"/>
      <c r="AS296" s="5"/>
      <c r="AT296" s="5"/>
      <c r="AU296" s="5"/>
      <c r="AV296" s="5"/>
      <c r="AZ296" s="5"/>
      <c r="BA296" s="5"/>
      <c r="BB296" s="5"/>
      <c r="BC296" s="5"/>
      <c r="BD296" s="5"/>
      <c r="BE296" s="5"/>
      <c r="BF296" s="5"/>
      <c r="BG296" s="5"/>
      <c r="BH296" s="5"/>
      <c r="BI296" s="5"/>
      <c r="BJ296" s="5"/>
      <c r="BK296" s="5"/>
      <c r="BL296" s="5"/>
    </row>
    <row r="297" spans="4:64" x14ac:dyDescent="0.25">
      <c r="D297" s="5"/>
      <c r="E297" s="5"/>
      <c r="F297" s="5"/>
      <c r="G297" s="5"/>
      <c r="H297" s="5"/>
      <c r="I297" s="5"/>
      <c r="J297" s="5"/>
      <c r="K297" s="5"/>
      <c r="L297" s="5"/>
      <c r="M297" s="5"/>
      <c r="N297" s="5"/>
      <c r="O297" s="5"/>
      <c r="P297" s="5"/>
      <c r="T297" s="5"/>
      <c r="U297" s="5"/>
      <c r="V297" s="5"/>
      <c r="W297" s="5"/>
      <c r="X297" s="5"/>
      <c r="Y297" s="5"/>
      <c r="Z297" s="5"/>
      <c r="AA297" s="5"/>
      <c r="AB297" s="5"/>
      <c r="AC297" s="5"/>
      <c r="AD297" s="5"/>
      <c r="AE297" s="5"/>
      <c r="AF297" s="5"/>
      <c r="AJ297" s="5"/>
      <c r="AK297" s="5"/>
      <c r="AL297" s="5"/>
      <c r="AM297" s="5"/>
      <c r="AN297" s="5"/>
      <c r="AO297" s="5"/>
      <c r="AP297" s="5"/>
      <c r="AQ297" s="5"/>
      <c r="AR297" s="5"/>
      <c r="AS297" s="5"/>
      <c r="AT297" s="5"/>
      <c r="AU297" s="5"/>
      <c r="AV297" s="5"/>
      <c r="AZ297" s="5"/>
      <c r="BA297" s="5"/>
      <c r="BB297" s="5"/>
      <c r="BC297" s="5"/>
      <c r="BD297" s="5"/>
      <c r="BE297" s="5"/>
      <c r="BF297" s="5"/>
      <c r="BG297" s="5"/>
      <c r="BH297" s="5"/>
      <c r="BI297" s="5"/>
      <c r="BJ297" s="5"/>
      <c r="BK297" s="5"/>
      <c r="BL297" s="5"/>
    </row>
    <row r="298" spans="4:64" x14ac:dyDescent="0.25">
      <c r="D298" s="5"/>
      <c r="E298" s="5"/>
      <c r="F298" s="5"/>
      <c r="G298" s="5"/>
      <c r="H298" s="5"/>
      <c r="I298" s="5"/>
      <c r="J298" s="5"/>
      <c r="K298" s="5"/>
      <c r="L298" s="5"/>
      <c r="M298" s="5"/>
      <c r="N298" s="5"/>
      <c r="O298" s="5"/>
      <c r="P298" s="5"/>
      <c r="T298" s="5"/>
      <c r="U298" s="5"/>
      <c r="V298" s="5"/>
      <c r="W298" s="5"/>
      <c r="X298" s="5"/>
      <c r="Y298" s="5"/>
      <c r="Z298" s="5"/>
      <c r="AA298" s="5"/>
      <c r="AB298" s="5"/>
      <c r="AC298" s="5"/>
      <c r="AD298" s="5"/>
      <c r="AE298" s="5"/>
      <c r="AF298" s="5"/>
      <c r="AJ298" s="5"/>
      <c r="AK298" s="5"/>
      <c r="AL298" s="5"/>
      <c r="AM298" s="5"/>
      <c r="AN298" s="5"/>
      <c r="AO298" s="5"/>
      <c r="AP298" s="5"/>
      <c r="AQ298" s="5"/>
      <c r="AR298" s="5"/>
      <c r="AS298" s="5"/>
      <c r="AT298" s="5"/>
      <c r="AU298" s="5"/>
      <c r="AV298" s="5"/>
      <c r="AZ298" s="5"/>
      <c r="BA298" s="5"/>
      <c r="BB298" s="5"/>
      <c r="BC298" s="5"/>
      <c r="BD298" s="5"/>
      <c r="BE298" s="5"/>
      <c r="BF298" s="5"/>
      <c r="BG298" s="5"/>
      <c r="BH298" s="5"/>
      <c r="BI298" s="5"/>
      <c r="BJ298" s="5"/>
      <c r="BK298" s="5"/>
      <c r="BL298" s="5"/>
    </row>
    <row r="299" spans="4:64" x14ac:dyDescent="0.25">
      <c r="D299" s="5"/>
      <c r="E299" s="5"/>
      <c r="F299" s="5"/>
      <c r="G299" s="5"/>
      <c r="H299" s="5"/>
      <c r="I299" s="5"/>
      <c r="J299" s="5"/>
      <c r="K299" s="5"/>
      <c r="L299" s="5"/>
      <c r="M299" s="5"/>
      <c r="N299" s="5"/>
      <c r="O299" s="5"/>
      <c r="P299" s="5"/>
      <c r="T299" s="5"/>
      <c r="U299" s="5"/>
      <c r="V299" s="5"/>
      <c r="W299" s="5"/>
      <c r="X299" s="5"/>
      <c r="Y299" s="5"/>
      <c r="Z299" s="5"/>
      <c r="AA299" s="5"/>
      <c r="AB299" s="5"/>
      <c r="AC299" s="5"/>
      <c r="AD299" s="5"/>
      <c r="AE299" s="5"/>
      <c r="AF299" s="5"/>
      <c r="AJ299" s="5"/>
      <c r="AK299" s="5"/>
      <c r="AL299" s="5"/>
      <c r="AM299" s="5"/>
      <c r="AN299" s="5"/>
      <c r="AO299" s="5"/>
      <c r="AP299" s="5"/>
      <c r="AQ299" s="5"/>
      <c r="AR299" s="5"/>
      <c r="AS299" s="5"/>
      <c r="AT299" s="5"/>
      <c r="AU299" s="5"/>
      <c r="AV299" s="5"/>
      <c r="AZ299" s="5"/>
      <c r="BA299" s="5"/>
      <c r="BB299" s="5"/>
      <c r="BC299" s="5"/>
      <c r="BD299" s="5"/>
      <c r="BE299" s="5"/>
      <c r="BF299" s="5"/>
      <c r="BG299" s="5"/>
      <c r="BH299" s="5"/>
      <c r="BI299" s="5"/>
      <c r="BJ299" s="5"/>
      <c r="BK299" s="5"/>
      <c r="BL299" s="5"/>
    </row>
    <row r="300" spans="4:64" x14ac:dyDescent="0.25">
      <c r="D300" s="5"/>
      <c r="E300" s="5"/>
      <c r="F300" s="5"/>
      <c r="G300" s="5"/>
      <c r="H300" s="5"/>
      <c r="I300" s="5"/>
      <c r="J300" s="5"/>
      <c r="K300" s="5"/>
      <c r="L300" s="5"/>
      <c r="M300" s="5"/>
      <c r="N300" s="5"/>
      <c r="O300" s="5"/>
      <c r="P300" s="5"/>
      <c r="T300" s="5"/>
      <c r="U300" s="5"/>
      <c r="V300" s="5"/>
      <c r="W300" s="5"/>
      <c r="X300" s="5"/>
      <c r="Y300" s="5"/>
      <c r="Z300" s="5"/>
      <c r="AA300" s="5"/>
      <c r="AB300" s="5"/>
      <c r="AC300" s="5"/>
      <c r="AD300" s="5"/>
      <c r="AE300" s="5"/>
      <c r="AF300" s="5"/>
      <c r="AJ300" s="5"/>
      <c r="AK300" s="5"/>
      <c r="AL300" s="5"/>
      <c r="AM300" s="5"/>
      <c r="AN300" s="5"/>
      <c r="AO300" s="5"/>
      <c r="AP300" s="5"/>
      <c r="AQ300" s="5"/>
      <c r="AR300" s="5"/>
      <c r="AS300" s="5"/>
      <c r="AT300" s="5"/>
      <c r="AU300" s="5"/>
      <c r="AV300" s="5"/>
      <c r="AZ300" s="5"/>
      <c r="BA300" s="5"/>
      <c r="BB300" s="5"/>
      <c r="BC300" s="5"/>
      <c r="BD300" s="5"/>
      <c r="BE300" s="5"/>
      <c r="BF300" s="5"/>
      <c r="BG300" s="5"/>
      <c r="BH300" s="5"/>
      <c r="BI300" s="5"/>
      <c r="BJ300" s="5"/>
      <c r="BK300" s="5"/>
      <c r="BL300" s="5"/>
    </row>
    <row r="301" spans="4:64" x14ac:dyDescent="0.25">
      <c r="D301" s="5"/>
      <c r="E301" s="5"/>
      <c r="F301" s="5"/>
      <c r="G301" s="5"/>
      <c r="H301" s="5"/>
      <c r="I301" s="5"/>
      <c r="J301" s="5"/>
      <c r="K301" s="5"/>
      <c r="L301" s="5"/>
      <c r="M301" s="5"/>
      <c r="N301" s="5"/>
      <c r="O301" s="5"/>
      <c r="P301" s="5"/>
      <c r="T301" s="5"/>
      <c r="U301" s="5"/>
      <c r="V301" s="5"/>
      <c r="W301" s="5"/>
      <c r="X301" s="5"/>
      <c r="Y301" s="5"/>
      <c r="Z301" s="5"/>
      <c r="AA301" s="5"/>
      <c r="AB301" s="5"/>
      <c r="AC301" s="5"/>
      <c r="AD301" s="5"/>
      <c r="AE301" s="5"/>
      <c r="AF301" s="5"/>
      <c r="AJ301" s="5"/>
      <c r="AK301" s="5"/>
      <c r="AL301" s="5"/>
      <c r="AM301" s="5"/>
      <c r="AN301" s="5"/>
      <c r="AO301" s="5"/>
      <c r="AP301" s="5"/>
      <c r="AQ301" s="5"/>
      <c r="AR301" s="5"/>
      <c r="AS301" s="5"/>
      <c r="AT301" s="5"/>
      <c r="AU301" s="5"/>
      <c r="AV301" s="5"/>
      <c r="AZ301" s="5"/>
      <c r="BA301" s="5"/>
      <c r="BB301" s="5"/>
      <c r="BC301" s="5"/>
      <c r="BD301" s="5"/>
      <c r="BE301" s="5"/>
      <c r="BF301" s="5"/>
      <c r="BG301" s="5"/>
      <c r="BH301" s="5"/>
      <c r="BI301" s="5"/>
      <c r="BJ301" s="5"/>
      <c r="BK301" s="5"/>
      <c r="BL301" s="5"/>
    </row>
    <row r="302" spans="4:64" x14ac:dyDescent="0.25">
      <c r="D302" s="5"/>
      <c r="E302" s="5"/>
      <c r="F302" s="5"/>
      <c r="G302" s="5"/>
      <c r="H302" s="5"/>
      <c r="I302" s="5"/>
      <c r="J302" s="5"/>
      <c r="K302" s="5"/>
      <c r="L302" s="5"/>
      <c r="M302" s="5"/>
      <c r="N302" s="5"/>
      <c r="O302" s="5"/>
      <c r="P302" s="5"/>
      <c r="T302" s="5"/>
      <c r="U302" s="5"/>
      <c r="V302" s="5"/>
      <c r="W302" s="5"/>
      <c r="X302" s="5"/>
      <c r="Y302" s="5"/>
      <c r="Z302" s="5"/>
      <c r="AA302" s="5"/>
      <c r="AB302" s="5"/>
      <c r="AC302" s="5"/>
      <c r="AD302" s="5"/>
      <c r="AE302" s="5"/>
      <c r="AF302" s="5"/>
      <c r="AJ302" s="5"/>
      <c r="AK302" s="5"/>
      <c r="AL302" s="5"/>
      <c r="AM302" s="5"/>
      <c r="AN302" s="5"/>
      <c r="AO302" s="5"/>
      <c r="AP302" s="5"/>
      <c r="AQ302" s="5"/>
      <c r="AR302" s="5"/>
      <c r="AS302" s="5"/>
      <c r="AT302" s="5"/>
      <c r="AU302" s="5"/>
      <c r="AV302" s="5"/>
      <c r="AZ302" s="5"/>
      <c r="BA302" s="5"/>
      <c r="BB302" s="5"/>
      <c r="BC302" s="5"/>
      <c r="BD302" s="5"/>
      <c r="BE302" s="5"/>
      <c r="BF302" s="5"/>
      <c r="BG302" s="5"/>
      <c r="BH302" s="5"/>
      <c r="BI302" s="5"/>
      <c r="BJ302" s="5"/>
      <c r="BK302" s="5"/>
      <c r="BL302" s="5"/>
    </row>
    <row r="303" spans="4:64" x14ac:dyDescent="0.25">
      <c r="D303" s="5"/>
      <c r="E303" s="5"/>
      <c r="F303" s="5"/>
      <c r="G303" s="5"/>
      <c r="H303" s="5"/>
      <c r="I303" s="5"/>
      <c r="J303" s="5"/>
      <c r="K303" s="5"/>
      <c r="L303" s="5"/>
      <c r="M303" s="5"/>
      <c r="N303" s="5"/>
      <c r="O303" s="5"/>
      <c r="P303" s="5"/>
      <c r="T303" s="5"/>
      <c r="U303" s="5"/>
      <c r="V303" s="5"/>
      <c r="W303" s="5"/>
      <c r="X303" s="5"/>
      <c r="Y303" s="5"/>
      <c r="Z303" s="5"/>
      <c r="AA303" s="5"/>
      <c r="AB303" s="5"/>
      <c r="AC303" s="5"/>
      <c r="AD303" s="5"/>
      <c r="AE303" s="5"/>
      <c r="AF303" s="5"/>
      <c r="AJ303" s="5"/>
      <c r="AK303" s="5"/>
      <c r="AL303" s="5"/>
      <c r="AM303" s="5"/>
      <c r="AN303" s="5"/>
      <c r="AO303" s="5"/>
      <c r="AP303" s="5"/>
      <c r="AQ303" s="5"/>
      <c r="AR303" s="5"/>
      <c r="AS303" s="5"/>
      <c r="AT303" s="5"/>
      <c r="AU303" s="5"/>
      <c r="AV303" s="5"/>
      <c r="AZ303" s="5"/>
      <c r="BA303" s="5"/>
      <c r="BB303" s="5"/>
      <c r="BC303" s="5"/>
      <c r="BD303" s="5"/>
      <c r="BE303" s="5"/>
      <c r="BF303" s="5"/>
      <c r="BG303" s="5"/>
      <c r="BH303" s="5"/>
      <c r="BI303" s="5"/>
      <c r="BJ303" s="5"/>
      <c r="BK303" s="5"/>
      <c r="BL303" s="5"/>
    </row>
    <row r="304" spans="4:64" x14ac:dyDescent="0.25">
      <c r="D304" s="5"/>
      <c r="E304" s="5"/>
      <c r="F304" s="5"/>
      <c r="G304" s="5"/>
      <c r="H304" s="5"/>
      <c r="I304" s="5"/>
      <c r="J304" s="5"/>
      <c r="K304" s="5"/>
      <c r="L304" s="5"/>
      <c r="M304" s="5"/>
      <c r="N304" s="5"/>
      <c r="O304" s="5"/>
      <c r="P304" s="5"/>
      <c r="T304" s="5"/>
      <c r="U304" s="5"/>
      <c r="V304" s="5"/>
      <c r="W304" s="5"/>
      <c r="X304" s="5"/>
      <c r="Y304" s="5"/>
      <c r="Z304" s="5"/>
      <c r="AA304" s="5"/>
      <c r="AB304" s="5"/>
      <c r="AC304" s="5"/>
      <c r="AD304" s="5"/>
      <c r="AE304" s="5"/>
      <c r="AF304" s="5"/>
      <c r="AJ304" s="5"/>
      <c r="AK304" s="5"/>
      <c r="AL304" s="5"/>
      <c r="AM304" s="5"/>
      <c r="AN304" s="5"/>
      <c r="AO304" s="5"/>
      <c r="AP304" s="5"/>
      <c r="AQ304" s="5"/>
      <c r="AR304" s="5"/>
      <c r="AS304" s="5"/>
      <c r="AT304" s="5"/>
      <c r="AU304" s="5"/>
      <c r="AV304" s="5"/>
      <c r="AZ304" s="5"/>
      <c r="BA304" s="5"/>
      <c r="BB304" s="5"/>
      <c r="BC304" s="5"/>
      <c r="BD304" s="5"/>
      <c r="BE304" s="5"/>
      <c r="BF304" s="5"/>
      <c r="BG304" s="5"/>
      <c r="BH304" s="5"/>
      <c r="BI304" s="5"/>
      <c r="BJ304" s="5"/>
      <c r="BK304" s="5"/>
      <c r="BL304" s="5"/>
    </row>
    <row r="305" spans="4:64" x14ac:dyDescent="0.25">
      <c r="D305" s="5"/>
      <c r="E305" s="5"/>
      <c r="F305" s="5"/>
      <c r="G305" s="5"/>
      <c r="H305" s="5"/>
      <c r="I305" s="5"/>
      <c r="J305" s="5"/>
      <c r="K305" s="5"/>
      <c r="L305" s="5"/>
      <c r="M305" s="5"/>
      <c r="N305" s="5"/>
      <c r="O305" s="5"/>
      <c r="P305" s="5"/>
      <c r="T305" s="5"/>
      <c r="U305" s="5"/>
      <c r="V305" s="5"/>
      <c r="W305" s="5"/>
      <c r="X305" s="5"/>
      <c r="Y305" s="5"/>
      <c r="Z305" s="5"/>
      <c r="AA305" s="5"/>
      <c r="AB305" s="5"/>
      <c r="AC305" s="5"/>
      <c r="AD305" s="5"/>
      <c r="AE305" s="5"/>
      <c r="AF305" s="5"/>
      <c r="AJ305" s="5"/>
      <c r="AK305" s="5"/>
      <c r="AL305" s="5"/>
      <c r="AM305" s="5"/>
      <c r="AN305" s="5"/>
      <c r="AO305" s="5"/>
      <c r="AP305" s="5"/>
      <c r="AQ305" s="5"/>
      <c r="AR305" s="5"/>
      <c r="AS305" s="5"/>
      <c r="AT305" s="5"/>
      <c r="AU305" s="5"/>
      <c r="AV305" s="5"/>
      <c r="AZ305" s="5"/>
      <c r="BA305" s="5"/>
      <c r="BB305" s="5"/>
      <c r="BC305" s="5"/>
      <c r="BD305" s="5"/>
      <c r="BE305" s="5"/>
      <c r="BF305" s="5"/>
      <c r="BG305" s="5"/>
      <c r="BH305" s="5"/>
      <c r="BI305" s="5"/>
      <c r="BJ305" s="5"/>
      <c r="BK305" s="5"/>
      <c r="BL305" s="5"/>
    </row>
    <row r="306" spans="4:64" x14ac:dyDescent="0.25">
      <c r="D306" s="5"/>
      <c r="E306" s="5"/>
      <c r="F306" s="5"/>
      <c r="G306" s="5"/>
      <c r="H306" s="5"/>
      <c r="I306" s="5"/>
      <c r="J306" s="5"/>
      <c r="K306" s="5"/>
      <c r="L306" s="5"/>
      <c r="M306" s="5"/>
      <c r="N306" s="5"/>
      <c r="O306" s="5"/>
      <c r="P306" s="5"/>
      <c r="T306" s="5"/>
      <c r="U306" s="5"/>
      <c r="V306" s="5"/>
      <c r="W306" s="5"/>
      <c r="X306" s="5"/>
      <c r="Y306" s="5"/>
      <c r="Z306" s="5"/>
      <c r="AA306" s="5"/>
      <c r="AB306" s="5"/>
      <c r="AC306" s="5"/>
      <c r="AD306" s="5"/>
      <c r="AE306" s="5"/>
      <c r="AF306" s="5"/>
      <c r="AJ306" s="5"/>
      <c r="AK306" s="5"/>
      <c r="AL306" s="5"/>
      <c r="AM306" s="5"/>
      <c r="AN306" s="5"/>
      <c r="AO306" s="5"/>
      <c r="AP306" s="5"/>
      <c r="AQ306" s="5"/>
      <c r="AR306" s="5"/>
      <c r="AS306" s="5"/>
      <c r="AT306" s="5"/>
      <c r="AU306" s="5"/>
      <c r="AV306" s="5"/>
      <c r="AZ306" s="5"/>
      <c r="BA306" s="5"/>
      <c r="BB306" s="5"/>
      <c r="BC306" s="5"/>
      <c r="BD306" s="5"/>
      <c r="BE306" s="5"/>
      <c r="BF306" s="5"/>
      <c r="BG306" s="5"/>
      <c r="BH306" s="5"/>
      <c r="BI306" s="5"/>
      <c r="BJ306" s="5"/>
      <c r="BK306" s="5"/>
      <c r="BL306" s="5"/>
    </row>
    <row r="307" spans="4:64" x14ac:dyDescent="0.25">
      <c r="D307" s="5"/>
      <c r="E307" s="5"/>
      <c r="F307" s="5"/>
      <c r="G307" s="5"/>
      <c r="H307" s="5"/>
      <c r="I307" s="5"/>
      <c r="J307" s="5"/>
      <c r="K307" s="5"/>
      <c r="L307" s="5"/>
      <c r="M307" s="5"/>
      <c r="N307" s="5"/>
      <c r="O307" s="5"/>
      <c r="P307" s="5"/>
      <c r="T307" s="5"/>
      <c r="U307" s="5"/>
      <c r="V307" s="5"/>
      <c r="W307" s="5"/>
      <c r="X307" s="5"/>
      <c r="Y307" s="5"/>
      <c r="Z307" s="5"/>
      <c r="AA307" s="5"/>
      <c r="AB307" s="5"/>
      <c r="AC307" s="5"/>
      <c r="AD307" s="5"/>
      <c r="AE307" s="5"/>
      <c r="AF307" s="5"/>
      <c r="AJ307" s="5"/>
      <c r="AK307" s="5"/>
      <c r="AL307" s="5"/>
      <c r="AM307" s="5"/>
      <c r="AN307" s="5"/>
      <c r="AO307" s="5"/>
      <c r="AP307" s="5"/>
      <c r="AQ307" s="5"/>
      <c r="AR307" s="5"/>
      <c r="AS307" s="5"/>
      <c r="AT307" s="5"/>
      <c r="AU307" s="5"/>
      <c r="AV307" s="5"/>
      <c r="AZ307" s="5"/>
      <c r="BA307" s="5"/>
      <c r="BB307" s="5"/>
      <c r="BC307" s="5"/>
      <c r="BD307" s="5"/>
      <c r="BE307" s="5"/>
      <c r="BF307" s="5"/>
      <c r="BG307" s="5"/>
      <c r="BH307" s="5"/>
      <c r="BI307" s="5"/>
      <c r="BJ307" s="5"/>
      <c r="BK307" s="5"/>
      <c r="BL307" s="5"/>
    </row>
    <row r="308" spans="4:64" x14ac:dyDescent="0.25">
      <c r="D308" s="5"/>
      <c r="E308" s="5"/>
      <c r="F308" s="5"/>
      <c r="G308" s="5"/>
      <c r="H308" s="5"/>
      <c r="I308" s="5"/>
      <c r="J308" s="5"/>
      <c r="K308" s="5"/>
      <c r="L308" s="5"/>
      <c r="M308" s="5"/>
      <c r="N308" s="5"/>
      <c r="O308" s="5"/>
      <c r="P308" s="5"/>
      <c r="T308" s="5"/>
      <c r="U308" s="5"/>
      <c r="V308" s="5"/>
      <c r="W308" s="5"/>
      <c r="X308" s="5"/>
      <c r="Y308" s="5"/>
      <c r="Z308" s="5"/>
      <c r="AA308" s="5"/>
      <c r="AB308" s="5"/>
      <c r="AC308" s="5"/>
      <c r="AD308" s="5"/>
      <c r="AE308" s="5"/>
      <c r="AF308" s="5"/>
      <c r="AJ308" s="5"/>
      <c r="AK308" s="5"/>
      <c r="AL308" s="5"/>
      <c r="AM308" s="5"/>
      <c r="AN308" s="5"/>
      <c r="AO308" s="5"/>
      <c r="AP308" s="5"/>
      <c r="AQ308" s="5"/>
      <c r="AR308" s="5"/>
      <c r="AS308" s="5"/>
      <c r="AT308" s="5"/>
      <c r="AU308" s="5"/>
      <c r="AV308" s="5"/>
      <c r="AZ308" s="5"/>
      <c r="BA308" s="5"/>
      <c r="BB308" s="5"/>
      <c r="BC308" s="5"/>
      <c r="BD308" s="5"/>
      <c r="BE308" s="5"/>
      <c r="BF308" s="5"/>
      <c r="BG308" s="5"/>
      <c r="BH308" s="5"/>
      <c r="BI308" s="5"/>
      <c r="BJ308" s="5"/>
      <c r="BK308" s="5"/>
      <c r="BL308" s="5"/>
    </row>
    <row r="309" spans="4:64" x14ac:dyDescent="0.25">
      <c r="D309" s="5"/>
      <c r="E309" s="5"/>
      <c r="F309" s="5"/>
      <c r="G309" s="5"/>
      <c r="H309" s="5"/>
      <c r="I309" s="5"/>
      <c r="J309" s="5"/>
      <c r="K309" s="5"/>
      <c r="L309" s="5"/>
      <c r="M309" s="5"/>
      <c r="N309" s="5"/>
      <c r="O309" s="5"/>
      <c r="P309" s="5"/>
      <c r="T309" s="5"/>
      <c r="U309" s="5"/>
      <c r="V309" s="5"/>
      <c r="W309" s="5"/>
      <c r="X309" s="5"/>
      <c r="Y309" s="5"/>
      <c r="Z309" s="5"/>
      <c r="AA309" s="5"/>
      <c r="AB309" s="5"/>
      <c r="AC309" s="5"/>
      <c r="AD309" s="5"/>
      <c r="AE309" s="5"/>
      <c r="AF309" s="5"/>
      <c r="AJ309" s="5"/>
      <c r="AK309" s="5"/>
      <c r="AL309" s="5"/>
      <c r="AM309" s="5"/>
      <c r="AN309" s="5"/>
      <c r="AO309" s="5"/>
      <c r="AP309" s="5"/>
      <c r="AQ309" s="5"/>
      <c r="AR309" s="5"/>
      <c r="AS309" s="5"/>
      <c r="AT309" s="5"/>
      <c r="AU309" s="5"/>
      <c r="AV309" s="5"/>
      <c r="AZ309" s="5"/>
      <c r="BA309" s="5"/>
      <c r="BB309" s="5"/>
      <c r="BC309" s="5"/>
      <c r="BD309" s="5"/>
      <c r="BE309" s="5"/>
      <c r="BF309" s="5"/>
      <c r="BG309" s="5"/>
      <c r="BH309" s="5"/>
      <c r="BI309" s="5"/>
      <c r="BJ309" s="5"/>
      <c r="BK309" s="5"/>
      <c r="BL309" s="5"/>
    </row>
    <row r="310" spans="4:64" x14ac:dyDescent="0.25">
      <c r="D310" s="5"/>
      <c r="E310" s="5"/>
      <c r="F310" s="5"/>
      <c r="G310" s="5"/>
      <c r="H310" s="5"/>
      <c r="I310" s="5"/>
      <c r="J310" s="5"/>
      <c r="K310" s="5"/>
      <c r="L310" s="5"/>
      <c r="M310" s="5"/>
      <c r="N310" s="5"/>
      <c r="O310" s="5"/>
      <c r="P310" s="5"/>
      <c r="T310" s="5"/>
      <c r="U310" s="5"/>
      <c r="V310" s="5"/>
      <c r="W310" s="5"/>
      <c r="X310" s="5"/>
      <c r="Y310" s="5"/>
      <c r="Z310" s="5"/>
      <c r="AA310" s="5"/>
      <c r="AB310" s="5"/>
      <c r="AC310" s="5"/>
      <c r="AD310" s="5"/>
      <c r="AE310" s="5"/>
      <c r="AF310" s="5"/>
      <c r="AJ310" s="5"/>
      <c r="AK310" s="5"/>
      <c r="AL310" s="5"/>
      <c r="AM310" s="5"/>
      <c r="AN310" s="5"/>
      <c r="AO310" s="5"/>
      <c r="AP310" s="5"/>
      <c r="AQ310" s="5"/>
      <c r="AR310" s="5"/>
      <c r="AS310" s="5"/>
      <c r="AT310" s="5"/>
      <c r="AU310" s="5"/>
      <c r="AV310" s="5"/>
      <c r="AZ310" s="5"/>
      <c r="BA310" s="5"/>
      <c r="BB310" s="5"/>
      <c r="BC310" s="5"/>
      <c r="BD310" s="5"/>
      <c r="BE310" s="5"/>
      <c r="BF310" s="5"/>
      <c r="BG310" s="5"/>
      <c r="BH310" s="5"/>
      <c r="BI310" s="5"/>
      <c r="BJ310" s="5"/>
      <c r="BK310" s="5"/>
      <c r="BL310" s="5"/>
    </row>
    <row r="311" spans="4:64" x14ac:dyDescent="0.25">
      <c r="D311" s="5"/>
      <c r="E311" s="5"/>
      <c r="F311" s="5"/>
      <c r="G311" s="5"/>
      <c r="H311" s="5"/>
      <c r="I311" s="5"/>
      <c r="J311" s="5"/>
      <c r="K311" s="5"/>
      <c r="L311" s="5"/>
      <c r="M311" s="5"/>
      <c r="N311" s="5"/>
      <c r="O311" s="5"/>
      <c r="P311" s="5"/>
      <c r="T311" s="5"/>
      <c r="U311" s="5"/>
      <c r="V311" s="5"/>
      <c r="W311" s="5"/>
      <c r="X311" s="5"/>
      <c r="Y311" s="5"/>
      <c r="Z311" s="5"/>
      <c r="AA311" s="5"/>
      <c r="AB311" s="5"/>
      <c r="AC311" s="5"/>
      <c r="AD311" s="5"/>
      <c r="AE311" s="5"/>
      <c r="AF311" s="5"/>
      <c r="AJ311" s="5"/>
      <c r="AK311" s="5"/>
      <c r="AL311" s="5"/>
      <c r="AM311" s="5"/>
      <c r="AN311" s="5"/>
      <c r="AO311" s="5"/>
      <c r="AP311" s="5"/>
      <c r="AQ311" s="5"/>
      <c r="AR311" s="5"/>
      <c r="AS311" s="5"/>
      <c r="AT311" s="5"/>
      <c r="AU311" s="5"/>
      <c r="AV311" s="5"/>
      <c r="AZ311" s="5"/>
      <c r="BA311" s="5"/>
      <c r="BB311" s="5"/>
      <c r="BC311" s="5"/>
      <c r="BD311" s="5"/>
      <c r="BE311" s="5"/>
      <c r="BF311" s="5"/>
      <c r="BG311" s="5"/>
      <c r="BH311" s="5"/>
      <c r="BI311" s="5"/>
      <c r="BJ311" s="5"/>
      <c r="BK311" s="5"/>
      <c r="BL311" s="5"/>
    </row>
    <row r="312" spans="4:64" x14ac:dyDescent="0.25">
      <c r="D312" s="5"/>
      <c r="E312" s="5"/>
      <c r="F312" s="5"/>
      <c r="G312" s="5"/>
      <c r="H312" s="5"/>
      <c r="I312" s="5"/>
      <c r="J312" s="5"/>
      <c r="K312" s="5"/>
      <c r="L312" s="5"/>
      <c r="M312" s="5"/>
      <c r="N312" s="5"/>
      <c r="O312" s="5"/>
      <c r="P312" s="5"/>
      <c r="T312" s="5"/>
      <c r="U312" s="5"/>
      <c r="V312" s="5"/>
      <c r="W312" s="5"/>
      <c r="X312" s="5"/>
      <c r="Y312" s="5"/>
      <c r="Z312" s="5"/>
      <c r="AA312" s="5"/>
      <c r="AB312" s="5"/>
      <c r="AC312" s="5"/>
      <c r="AD312" s="5"/>
      <c r="AE312" s="5"/>
      <c r="AF312" s="5"/>
      <c r="AJ312" s="5"/>
      <c r="AK312" s="5"/>
      <c r="AL312" s="5"/>
      <c r="AM312" s="5"/>
      <c r="AN312" s="5"/>
      <c r="AO312" s="5"/>
      <c r="AP312" s="5"/>
      <c r="AQ312" s="5"/>
      <c r="AR312" s="5"/>
      <c r="AS312" s="5"/>
      <c r="AT312" s="5"/>
      <c r="AU312" s="5"/>
      <c r="AV312" s="5"/>
      <c r="AZ312" s="5"/>
      <c r="BA312" s="5"/>
      <c r="BB312" s="5"/>
      <c r="BC312" s="5"/>
      <c r="BD312" s="5"/>
      <c r="BE312" s="5"/>
      <c r="BF312" s="5"/>
      <c r="BG312" s="5"/>
      <c r="BH312" s="5"/>
      <c r="BI312" s="5"/>
      <c r="BJ312" s="5"/>
      <c r="BK312" s="5"/>
      <c r="BL312" s="5"/>
    </row>
    <row r="313" spans="4:64" x14ac:dyDescent="0.25">
      <c r="D313" s="5"/>
      <c r="E313" s="5"/>
      <c r="F313" s="5"/>
      <c r="G313" s="5"/>
      <c r="H313" s="5"/>
      <c r="I313" s="5"/>
      <c r="J313" s="5"/>
      <c r="K313" s="5"/>
      <c r="L313" s="5"/>
      <c r="M313" s="5"/>
      <c r="N313" s="5"/>
      <c r="O313" s="5"/>
      <c r="P313" s="5"/>
      <c r="T313" s="5"/>
      <c r="U313" s="5"/>
      <c r="V313" s="5"/>
      <c r="W313" s="5"/>
      <c r="X313" s="5"/>
      <c r="Y313" s="5"/>
      <c r="Z313" s="5"/>
      <c r="AA313" s="5"/>
      <c r="AB313" s="5"/>
      <c r="AC313" s="5"/>
      <c r="AD313" s="5"/>
      <c r="AE313" s="5"/>
      <c r="AF313" s="5"/>
      <c r="AJ313" s="5"/>
      <c r="AK313" s="5"/>
      <c r="AL313" s="5"/>
      <c r="AM313" s="5"/>
      <c r="AN313" s="5"/>
      <c r="AO313" s="5"/>
      <c r="AP313" s="5"/>
      <c r="AQ313" s="5"/>
      <c r="AR313" s="5"/>
      <c r="AS313" s="5"/>
      <c r="AT313" s="5"/>
      <c r="AU313" s="5"/>
      <c r="AV313" s="5"/>
      <c r="AZ313" s="5"/>
      <c r="BA313" s="5"/>
      <c r="BB313" s="5"/>
      <c r="BC313" s="5"/>
      <c r="BD313" s="5"/>
      <c r="BE313" s="5"/>
      <c r="BF313" s="5"/>
      <c r="BG313" s="5"/>
      <c r="BH313" s="5"/>
      <c r="BI313" s="5"/>
      <c r="BJ313" s="5"/>
      <c r="BK313" s="5"/>
      <c r="BL313" s="5"/>
    </row>
    <row r="314" spans="4:64" x14ac:dyDescent="0.25">
      <c r="D314" s="5"/>
      <c r="E314" s="5"/>
      <c r="F314" s="5"/>
      <c r="G314" s="5"/>
      <c r="H314" s="5"/>
      <c r="I314" s="5"/>
      <c r="J314" s="5"/>
      <c r="K314" s="5"/>
      <c r="L314" s="5"/>
      <c r="M314" s="5"/>
      <c r="N314" s="5"/>
      <c r="O314" s="5"/>
      <c r="P314" s="5"/>
      <c r="T314" s="5"/>
      <c r="U314" s="5"/>
      <c r="V314" s="5"/>
      <c r="W314" s="5"/>
      <c r="X314" s="5"/>
      <c r="Y314" s="5"/>
      <c r="Z314" s="5"/>
      <c r="AA314" s="5"/>
      <c r="AB314" s="5"/>
      <c r="AC314" s="5"/>
      <c r="AD314" s="5"/>
      <c r="AE314" s="5"/>
      <c r="AF314" s="5"/>
      <c r="AJ314" s="5"/>
      <c r="AK314" s="5"/>
      <c r="AL314" s="5"/>
      <c r="AM314" s="5"/>
      <c r="AN314" s="5"/>
      <c r="AO314" s="5"/>
      <c r="AP314" s="5"/>
      <c r="AQ314" s="5"/>
      <c r="AR314" s="5"/>
      <c r="AS314" s="5"/>
      <c r="AT314" s="5"/>
      <c r="AU314" s="5"/>
      <c r="AV314" s="5"/>
      <c r="AZ314" s="5"/>
      <c r="BA314" s="5"/>
      <c r="BB314" s="5"/>
      <c r="BC314" s="5"/>
      <c r="BD314" s="5"/>
      <c r="BE314" s="5"/>
      <c r="BF314" s="5"/>
      <c r="BG314" s="5"/>
      <c r="BH314" s="5"/>
      <c r="BI314" s="5"/>
      <c r="BJ314" s="5"/>
      <c r="BK314" s="5"/>
      <c r="BL314" s="5"/>
    </row>
    <row r="315" spans="4:64" x14ac:dyDescent="0.25">
      <c r="D315" s="5"/>
      <c r="E315" s="5"/>
      <c r="F315" s="5"/>
      <c r="G315" s="5"/>
      <c r="H315" s="5"/>
      <c r="I315" s="5"/>
      <c r="J315" s="5"/>
      <c r="K315" s="5"/>
      <c r="L315" s="5"/>
      <c r="M315" s="5"/>
      <c r="N315" s="5"/>
      <c r="O315" s="5"/>
      <c r="P315" s="5"/>
      <c r="T315" s="5"/>
      <c r="U315" s="5"/>
      <c r="V315" s="5"/>
      <c r="W315" s="5"/>
      <c r="X315" s="5"/>
      <c r="Y315" s="5"/>
      <c r="Z315" s="5"/>
      <c r="AA315" s="5"/>
      <c r="AB315" s="5"/>
      <c r="AC315" s="5"/>
      <c r="AD315" s="5"/>
      <c r="AE315" s="5"/>
      <c r="AF315" s="5"/>
      <c r="AJ315" s="5"/>
      <c r="AK315" s="5"/>
      <c r="AL315" s="5"/>
      <c r="AM315" s="5"/>
      <c r="AN315" s="5"/>
      <c r="AO315" s="5"/>
      <c r="AP315" s="5"/>
      <c r="AQ315" s="5"/>
      <c r="AR315" s="5"/>
      <c r="AS315" s="5"/>
      <c r="AT315" s="5"/>
      <c r="AU315" s="5"/>
      <c r="AV315" s="5"/>
      <c r="AZ315" s="5"/>
      <c r="BA315" s="5"/>
      <c r="BB315" s="5"/>
      <c r="BC315" s="5"/>
      <c r="BD315" s="5"/>
      <c r="BE315" s="5"/>
      <c r="BF315" s="5"/>
      <c r="BG315" s="5"/>
      <c r="BH315" s="5"/>
      <c r="BI315" s="5"/>
      <c r="BJ315" s="5"/>
      <c r="BK315" s="5"/>
      <c r="BL315" s="5"/>
    </row>
    <row r="316" spans="4:64" x14ac:dyDescent="0.25">
      <c r="D316" s="5"/>
      <c r="E316" s="5"/>
      <c r="F316" s="5"/>
      <c r="G316" s="5"/>
      <c r="H316" s="5"/>
      <c r="I316" s="5"/>
      <c r="J316" s="5"/>
      <c r="K316" s="5"/>
      <c r="L316" s="5"/>
      <c r="M316" s="5"/>
      <c r="N316" s="5"/>
      <c r="O316" s="5"/>
      <c r="P316" s="5"/>
      <c r="T316" s="5"/>
      <c r="U316" s="5"/>
      <c r="V316" s="5"/>
      <c r="W316" s="5"/>
      <c r="X316" s="5"/>
      <c r="Y316" s="5"/>
      <c r="Z316" s="5"/>
      <c r="AA316" s="5"/>
      <c r="AB316" s="5"/>
      <c r="AC316" s="5"/>
      <c r="AD316" s="5"/>
      <c r="AE316" s="5"/>
      <c r="AF316" s="5"/>
      <c r="AJ316" s="5"/>
      <c r="AK316" s="5"/>
      <c r="AL316" s="5"/>
      <c r="AM316" s="5"/>
      <c r="AN316" s="5"/>
      <c r="AO316" s="5"/>
      <c r="AP316" s="5"/>
      <c r="AQ316" s="5"/>
      <c r="AR316" s="5"/>
      <c r="AS316" s="5"/>
      <c r="AT316" s="5"/>
      <c r="AU316" s="5"/>
      <c r="AV316" s="5"/>
      <c r="AZ316" s="5"/>
      <c r="BA316" s="5"/>
      <c r="BB316" s="5"/>
      <c r="BC316" s="5"/>
      <c r="BD316" s="5"/>
      <c r="BE316" s="5"/>
      <c r="BF316" s="5"/>
      <c r="BG316" s="5"/>
      <c r="BH316" s="5"/>
      <c r="BI316" s="5"/>
      <c r="BJ316" s="5"/>
      <c r="BK316" s="5"/>
      <c r="BL316" s="5"/>
    </row>
    <row r="317" spans="4:64" x14ac:dyDescent="0.25">
      <c r="D317" s="5"/>
      <c r="E317" s="5"/>
      <c r="F317" s="5"/>
      <c r="G317" s="5"/>
      <c r="H317" s="5"/>
      <c r="I317" s="5"/>
      <c r="J317" s="5"/>
      <c r="K317" s="5"/>
      <c r="L317" s="5"/>
      <c r="M317" s="5"/>
      <c r="N317" s="5"/>
      <c r="O317" s="5"/>
      <c r="P317" s="5"/>
      <c r="T317" s="5"/>
      <c r="U317" s="5"/>
      <c r="V317" s="5"/>
      <c r="W317" s="5"/>
      <c r="X317" s="5"/>
      <c r="Y317" s="5"/>
      <c r="Z317" s="5"/>
      <c r="AA317" s="5"/>
      <c r="AB317" s="5"/>
      <c r="AC317" s="5"/>
      <c r="AD317" s="5"/>
      <c r="AE317" s="5"/>
      <c r="AF317" s="5"/>
      <c r="AJ317" s="5"/>
      <c r="AK317" s="5"/>
      <c r="AL317" s="5"/>
      <c r="AM317" s="5"/>
      <c r="AN317" s="5"/>
      <c r="AO317" s="5"/>
      <c r="AP317" s="5"/>
      <c r="AQ317" s="5"/>
      <c r="AR317" s="5"/>
      <c r="AS317" s="5"/>
      <c r="AT317" s="5"/>
      <c r="AU317" s="5"/>
      <c r="AV317" s="5"/>
      <c r="AZ317" s="5"/>
      <c r="BA317" s="5"/>
      <c r="BB317" s="5"/>
      <c r="BC317" s="5"/>
      <c r="BD317" s="5"/>
      <c r="BE317" s="5"/>
      <c r="BF317" s="5"/>
      <c r="BG317" s="5"/>
      <c r="BH317" s="5"/>
      <c r="BI317" s="5"/>
      <c r="BJ317" s="5"/>
      <c r="BK317" s="5"/>
      <c r="BL3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3"/>
  <sheetViews>
    <sheetView workbookViewId="0">
      <selection activeCell="A26" sqref="A26"/>
    </sheetView>
  </sheetViews>
  <sheetFormatPr defaultRowHeight="14.3" x14ac:dyDescent="0.25"/>
  <sheetData>
    <row r="1" spans="1:21" s="1" customFormat="1" x14ac:dyDescent="0.25">
      <c r="A1" s="1">
        <f>analyse!Q1</f>
        <v>1</v>
      </c>
      <c r="B1" s="1" t="str">
        <f>IF(A1=1,H1,M1)</f>
        <v>SSP1 Scenario</v>
      </c>
      <c r="H1" s="1" t="s">
        <v>96</v>
      </c>
      <c r="M1" s="1" t="s">
        <v>97</v>
      </c>
      <c r="R1" s="1" t="s">
        <v>98</v>
      </c>
    </row>
    <row r="2" spans="1:21" x14ac:dyDescent="0.25">
      <c r="A2" s="1" t="s">
        <v>79</v>
      </c>
      <c r="B2" t="s">
        <v>75</v>
      </c>
      <c r="C2" t="s">
        <v>76</v>
      </c>
      <c r="D2" t="s">
        <v>77</v>
      </c>
      <c r="E2" t="s">
        <v>78</v>
      </c>
      <c r="H2" t="s">
        <v>75</v>
      </c>
      <c r="I2" t="s">
        <v>76</v>
      </c>
      <c r="J2" t="s">
        <v>77</v>
      </c>
      <c r="K2" t="s">
        <v>78</v>
      </c>
      <c r="M2" t="s">
        <v>75</v>
      </c>
      <c r="N2" t="s">
        <v>76</v>
      </c>
      <c r="O2" t="s">
        <v>77</v>
      </c>
      <c r="P2" t="s">
        <v>78</v>
      </c>
      <c r="R2" s="2" t="s">
        <v>75</v>
      </c>
      <c r="S2" s="2" t="s">
        <v>76</v>
      </c>
      <c r="T2" s="2" t="s">
        <v>77</v>
      </c>
      <c r="U2" s="2" t="s">
        <v>78</v>
      </c>
    </row>
    <row r="3" spans="1:21" x14ac:dyDescent="0.25">
      <c r="A3">
        <v>1</v>
      </c>
      <c r="B3">
        <f>IF($A$1=1,H3,IF($A$1=2,M3,R3))</f>
        <v>467259</v>
      </c>
      <c r="C3" s="2">
        <f>IF($A$1=1,I3,IF($A$1=2,N3,S3))</f>
        <v>894825</v>
      </c>
      <c r="D3" s="2">
        <f>IF($A$1=1,J3,IF($A$1=2,O3,T3))</f>
        <v>0</v>
      </c>
      <c r="E3" s="2">
        <f>IF($A$1=1,K3,IF($A$1=2,P3,U3))</f>
        <v>24054</v>
      </c>
      <c r="G3" s="2">
        <v>1</v>
      </c>
      <c r="H3" s="2">
        <v>467259</v>
      </c>
      <c r="I3" s="2">
        <v>894825</v>
      </c>
      <c r="J3" s="2">
        <v>0</v>
      </c>
      <c r="K3" s="2">
        <v>24054</v>
      </c>
      <c r="M3" s="2">
        <v>467373</v>
      </c>
      <c r="N3" s="2">
        <v>1108697</v>
      </c>
      <c r="O3" s="2">
        <v>0</v>
      </c>
      <c r="P3" s="2">
        <v>0</v>
      </c>
      <c r="R3" s="2">
        <v>467312</v>
      </c>
      <c r="S3" s="2">
        <v>1464177</v>
      </c>
      <c r="T3" s="2">
        <v>0</v>
      </c>
      <c r="U3" s="2">
        <v>0</v>
      </c>
    </row>
    <row r="4" spans="1:21" x14ac:dyDescent="0.25">
      <c r="A4">
        <v>2</v>
      </c>
      <c r="B4" s="2">
        <f t="shared" ref="B4:B23" si="0">IF($A$1=1,H4,IF($A$1=2,M4,R4))</f>
        <v>303258</v>
      </c>
      <c r="C4" s="2">
        <f t="shared" ref="C4:C23" si="1">IF($A$1=1,I4,IF($A$1=2,N4,S4))</f>
        <v>587562</v>
      </c>
      <c r="D4" s="2">
        <f t="shared" ref="D4:D23" si="2">IF($A$1=1,J4,IF($A$1=2,O4,T4))</f>
        <v>446</v>
      </c>
      <c r="E4" s="2">
        <f t="shared" ref="E4:E23" si="3">IF($A$1=1,K4,IF($A$1=2,P4,U4))</f>
        <v>9174</v>
      </c>
      <c r="G4" s="2">
        <v>2</v>
      </c>
      <c r="H4" s="2">
        <v>303258</v>
      </c>
      <c r="I4" s="2">
        <v>587562</v>
      </c>
      <c r="J4" s="2">
        <v>446</v>
      </c>
      <c r="K4" s="2">
        <v>9174</v>
      </c>
      <c r="M4" s="2">
        <v>303372</v>
      </c>
      <c r="N4" s="2">
        <v>694538</v>
      </c>
      <c r="O4" s="2">
        <v>447</v>
      </c>
      <c r="P4" s="2">
        <v>839</v>
      </c>
      <c r="R4" s="2">
        <v>303280</v>
      </c>
      <c r="S4" s="2">
        <v>821122</v>
      </c>
      <c r="T4" s="2">
        <v>446</v>
      </c>
      <c r="U4" s="2">
        <v>752</v>
      </c>
    </row>
    <row r="5" spans="1:21" x14ac:dyDescent="0.25">
      <c r="A5" s="2">
        <v>3</v>
      </c>
      <c r="B5" s="2">
        <f t="shared" si="0"/>
        <v>173268</v>
      </c>
      <c r="C5" s="2">
        <f t="shared" si="1"/>
        <v>347825</v>
      </c>
      <c r="D5" s="2">
        <f t="shared" si="2"/>
        <v>2434</v>
      </c>
      <c r="E5" s="2">
        <f t="shared" si="3"/>
        <v>6525</v>
      </c>
      <c r="G5" s="2">
        <v>3</v>
      </c>
      <c r="H5" s="2">
        <v>173268</v>
      </c>
      <c r="I5" s="2">
        <v>347825</v>
      </c>
      <c r="J5" s="2">
        <v>2434</v>
      </c>
      <c r="K5" s="2">
        <v>6525</v>
      </c>
      <c r="M5" s="2">
        <v>173341</v>
      </c>
      <c r="N5" s="2">
        <v>411513</v>
      </c>
      <c r="O5" s="2">
        <v>2434</v>
      </c>
      <c r="P5" s="2">
        <v>6492</v>
      </c>
      <c r="R5" s="2">
        <v>173279</v>
      </c>
      <c r="S5" s="2">
        <v>493098</v>
      </c>
      <c r="T5" s="2">
        <v>2434</v>
      </c>
      <c r="U5" s="2">
        <v>7047</v>
      </c>
    </row>
    <row r="6" spans="1:21" x14ac:dyDescent="0.25">
      <c r="A6" s="2">
        <v>4</v>
      </c>
      <c r="B6" s="2">
        <f t="shared" si="0"/>
        <v>184360</v>
      </c>
      <c r="C6" s="2">
        <f t="shared" si="1"/>
        <v>344799</v>
      </c>
      <c r="D6" s="2">
        <f t="shared" si="2"/>
        <v>0</v>
      </c>
      <c r="E6" s="2">
        <f t="shared" si="3"/>
        <v>802</v>
      </c>
      <c r="G6" s="2">
        <v>4</v>
      </c>
      <c r="H6" s="2">
        <v>184360</v>
      </c>
      <c r="I6" s="2">
        <v>344799</v>
      </c>
      <c r="J6" s="2">
        <v>0</v>
      </c>
      <c r="K6" s="2">
        <v>802</v>
      </c>
      <c r="M6" s="2">
        <v>185457</v>
      </c>
      <c r="N6" s="2">
        <v>415224</v>
      </c>
      <c r="O6" s="2">
        <v>0</v>
      </c>
      <c r="P6" s="2">
        <v>111</v>
      </c>
      <c r="R6" s="2">
        <v>184371</v>
      </c>
      <c r="S6" s="2">
        <v>509419</v>
      </c>
      <c r="T6" s="2">
        <v>0</v>
      </c>
      <c r="U6" s="2">
        <v>0</v>
      </c>
    </row>
    <row r="7" spans="1:21" x14ac:dyDescent="0.25">
      <c r="A7" s="2">
        <v>5</v>
      </c>
      <c r="B7" s="2">
        <f t="shared" si="0"/>
        <v>913489</v>
      </c>
      <c r="C7" s="2">
        <f t="shared" si="1"/>
        <v>1773154</v>
      </c>
      <c r="D7" s="2">
        <f t="shared" si="2"/>
        <v>15641</v>
      </c>
      <c r="E7" s="2">
        <f t="shared" si="3"/>
        <v>462127</v>
      </c>
      <c r="G7" s="2">
        <v>5</v>
      </c>
      <c r="H7" s="2">
        <v>913489</v>
      </c>
      <c r="I7" s="2">
        <v>1773154</v>
      </c>
      <c r="J7" s="2">
        <v>15641</v>
      </c>
      <c r="K7" s="2">
        <v>462127</v>
      </c>
      <c r="M7" s="2">
        <v>913763</v>
      </c>
      <c r="N7" s="2">
        <v>2196246</v>
      </c>
      <c r="O7" s="2">
        <v>15636</v>
      </c>
      <c r="P7" s="2">
        <v>499508</v>
      </c>
      <c r="R7" s="2">
        <v>913571</v>
      </c>
      <c r="S7" s="2">
        <v>2887554</v>
      </c>
      <c r="T7" s="2">
        <v>15640</v>
      </c>
      <c r="U7" s="2">
        <v>48033</v>
      </c>
    </row>
    <row r="8" spans="1:21" x14ac:dyDescent="0.25">
      <c r="A8" s="2">
        <v>6</v>
      </c>
      <c r="B8" s="2">
        <f t="shared" si="0"/>
        <v>378798</v>
      </c>
      <c r="C8" s="2">
        <f t="shared" si="1"/>
        <v>645417</v>
      </c>
      <c r="D8" s="2">
        <f t="shared" si="2"/>
        <v>14003</v>
      </c>
      <c r="E8" s="2">
        <f t="shared" si="3"/>
        <v>133978</v>
      </c>
      <c r="G8" s="2">
        <v>6</v>
      </c>
      <c r="H8" s="2">
        <v>378798</v>
      </c>
      <c r="I8" s="2">
        <v>645417</v>
      </c>
      <c r="J8" s="2">
        <v>14003</v>
      </c>
      <c r="K8" s="2">
        <v>133978</v>
      </c>
      <c r="M8" s="2">
        <v>379800</v>
      </c>
      <c r="N8" s="2">
        <v>744318</v>
      </c>
      <c r="O8" s="2">
        <v>13988</v>
      </c>
      <c r="P8" s="2">
        <v>58921</v>
      </c>
      <c r="R8" s="2">
        <v>378814</v>
      </c>
      <c r="S8" s="2">
        <v>860862</v>
      </c>
      <c r="T8" s="2">
        <v>14002</v>
      </c>
      <c r="U8" s="2">
        <v>20603</v>
      </c>
    </row>
    <row r="9" spans="1:21" x14ac:dyDescent="0.25">
      <c r="A9" s="2">
        <v>7</v>
      </c>
      <c r="B9" s="2">
        <f t="shared" si="0"/>
        <v>281357</v>
      </c>
      <c r="C9" s="2">
        <f t="shared" si="1"/>
        <v>493906</v>
      </c>
      <c r="D9" s="2">
        <f t="shared" si="2"/>
        <v>123840</v>
      </c>
      <c r="E9" s="2">
        <f t="shared" si="3"/>
        <v>275975</v>
      </c>
      <c r="G9" s="2">
        <v>7</v>
      </c>
      <c r="H9" s="2">
        <v>281357</v>
      </c>
      <c r="I9" s="2">
        <v>493906</v>
      </c>
      <c r="J9" s="2">
        <v>123840</v>
      </c>
      <c r="K9" s="2">
        <v>275975</v>
      </c>
      <c r="M9" s="2">
        <v>281357</v>
      </c>
      <c r="N9" s="2">
        <v>600313</v>
      </c>
      <c r="O9" s="2">
        <v>123811</v>
      </c>
      <c r="P9" s="2">
        <v>329122</v>
      </c>
      <c r="R9" s="2">
        <v>281351</v>
      </c>
      <c r="S9" s="2">
        <v>787621</v>
      </c>
      <c r="T9" s="2">
        <v>123818</v>
      </c>
      <c r="U9" s="2">
        <v>421082</v>
      </c>
    </row>
    <row r="10" spans="1:21" x14ac:dyDescent="0.25">
      <c r="A10" s="2">
        <v>8</v>
      </c>
      <c r="B10" s="2">
        <f t="shared" si="0"/>
        <v>3276767</v>
      </c>
      <c r="C10" s="2">
        <f t="shared" si="1"/>
        <v>3883151</v>
      </c>
      <c r="D10" s="2">
        <f t="shared" si="2"/>
        <v>2612008</v>
      </c>
      <c r="E10" s="2">
        <f t="shared" si="3"/>
        <v>3496178</v>
      </c>
      <c r="G10" s="2">
        <v>8</v>
      </c>
      <c r="H10" s="2">
        <v>3276767</v>
      </c>
      <c r="I10" s="2">
        <v>3883151</v>
      </c>
      <c r="J10" s="2">
        <v>2612008</v>
      </c>
      <c r="K10" s="2">
        <v>3496178</v>
      </c>
      <c r="M10" s="2">
        <v>3274874</v>
      </c>
      <c r="N10" s="2">
        <v>3817929</v>
      </c>
      <c r="O10" s="2">
        <v>2610076</v>
      </c>
      <c r="P10" s="2">
        <v>3211386</v>
      </c>
      <c r="R10" s="2">
        <v>3276051</v>
      </c>
      <c r="S10" s="2">
        <v>4064570</v>
      </c>
      <c r="T10" s="2">
        <v>2611220</v>
      </c>
      <c r="U10" s="2">
        <v>3150173</v>
      </c>
    </row>
    <row r="11" spans="1:21" x14ac:dyDescent="0.25">
      <c r="A11" s="2">
        <v>9</v>
      </c>
      <c r="B11" s="2">
        <f t="shared" si="0"/>
        <v>1205291</v>
      </c>
      <c r="C11" s="2">
        <f t="shared" si="1"/>
        <v>1040200</v>
      </c>
      <c r="D11" s="2">
        <f t="shared" si="2"/>
        <v>29858</v>
      </c>
      <c r="E11" s="2">
        <f t="shared" si="3"/>
        <v>421901</v>
      </c>
      <c r="G11" s="2">
        <v>9</v>
      </c>
      <c r="H11" s="2">
        <v>1205291</v>
      </c>
      <c r="I11" s="2">
        <v>1040200</v>
      </c>
      <c r="J11" s="2">
        <v>29858</v>
      </c>
      <c r="K11" s="2">
        <v>421901</v>
      </c>
      <c r="M11" s="2">
        <v>1205528</v>
      </c>
      <c r="N11" s="2">
        <v>1177818</v>
      </c>
      <c r="O11" s="2">
        <v>29869</v>
      </c>
      <c r="P11" s="2">
        <v>289584</v>
      </c>
      <c r="R11" s="2">
        <v>1205478</v>
      </c>
      <c r="S11" s="2">
        <v>1656300</v>
      </c>
      <c r="T11" s="2">
        <v>29866</v>
      </c>
      <c r="U11" s="2">
        <v>52993</v>
      </c>
    </row>
    <row r="12" spans="1:21" x14ac:dyDescent="0.25">
      <c r="A12" s="2">
        <v>10</v>
      </c>
      <c r="B12" s="2">
        <f t="shared" si="0"/>
        <v>821469</v>
      </c>
      <c r="C12" s="2">
        <f t="shared" si="1"/>
        <v>1043914</v>
      </c>
      <c r="D12" s="2">
        <f t="shared" si="2"/>
        <v>22815</v>
      </c>
      <c r="E12" s="2">
        <f t="shared" si="3"/>
        <v>499174</v>
      </c>
      <c r="G12" s="2">
        <v>10</v>
      </c>
      <c r="H12" s="2">
        <v>821469</v>
      </c>
      <c r="I12" s="2">
        <v>1043914</v>
      </c>
      <c r="J12" s="2">
        <v>22815</v>
      </c>
      <c r="K12" s="2">
        <v>499174</v>
      </c>
      <c r="M12" s="2">
        <v>821704</v>
      </c>
      <c r="N12" s="2">
        <v>1253490</v>
      </c>
      <c r="O12" s="2">
        <v>22814</v>
      </c>
      <c r="P12" s="2">
        <v>599170</v>
      </c>
      <c r="R12" s="2">
        <v>821552</v>
      </c>
      <c r="S12" s="2">
        <v>1705438</v>
      </c>
      <c r="T12" s="2">
        <v>22813</v>
      </c>
      <c r="U12" s="2">
        <v>785020</v>
      </c>
    </row>
    <row r="13" spans="1:21" x14ac:dyDescent="0.25">
      <c r="A13" s="2">
        <v>11</v>
      </c>
      <c r="B13" s="2">
        <f t="shared" si="0"/>
        <v>2741489</v>
      </c>
      <c r="C13" s="2">
        <f t="shared" si="1"/>
        <v>5386774</v>
      </c>
      <c r="D13" s="2">
        <f t="shared" si="2"/>
        <v>1774793</v>
      </c>
      <c r="E13" s="2">
        <f t="shared" si="3"/>
        <v>4327183</v>
      </c>
      <c r="G13" s="2">
        <v>11</v>
      </c>
      <c r="H13" s="2">
        <v>2741489</v>
      </c>
      <c r="I13" s="2">
        <v>5386774</v>
      </c>
      <c r="J13" s="2">
        <v>1774793</v>
      </c>
      <c r="K13" s="2">
        <v>4327183</v>
      </c>
      <c r="M13" s="2">
        <v>2740639</v>
      </c>
      <c r="N13" s="2">
        <v>6366458</v>
      </c>
      <c r="O13" s="2">
        <v>1773768</v>
      </c>
      <c r="P13" s="2">
        <v>4979821</v>
      </c>
      <c r="R13" s="2">
        <v>2741224</v>
      </c>
      <c r="S13" s="2">
        <v>8013701</v>
      </c>
      <c r="T13" s="2">
        <v>1774438</v>
      </c>
      <c r="U13" s="2">
        <v>5088197</v>
      </c>
    </row>
    <row r="14" spans="1:21" x14ac:dyDescent="0.25">
      <c r="A14" s="2">
        <v>12</v>
      </c>
      <c r="B14" s="2">
        <f t="shared" si="0"/>
        <v>1914043</v>
      </c>
      <c r="C14" s="2">
        <f t="shared" si="1"/>
        <v>3747403</v>
      </c>
      <c r="D14" s="2">
        <f t="shared" si="2"/>
        <v>1060031</v>
      </c>
      <c r="E14" s="2">
        <f t="shared" si="3"/>
        <v>3245184</v>
      </c>
      <c r="G14" s="2">
        <v>12</v>
      </c>
      <c r="H14" s="2">
        <v>1914043</v>
      </c>
      <c r="I14" s="2">
        <v>3747403</v>
      </c>
      <c r="J14" s="2">
        <v>1060031</v>
      </c>
      <c r="K14" s="2">
        <v>3245184</v>
      </c>
      <c r="M14" s="2">
        <v>1913200</v>
      </c>
      <c r="N14" s="2">
        <v>4130217</v>
      </c>
      <c r="O14" s="2">
        <v>1058942</v>
      </c>
      <c r="P14" s="2">
        <v>3479471</v>
      </c>
      <c r="R14" s="2">
        <v>1913885</v>
      </c>
      <c r="S14" s="2">
        <v>4787800</v>
      </c>
      <c r="T14" s="2">
        <v>1059705</v>
      </c>
      <c r="U14" s="2">
        <v>3523350</v>
      </c>
    </row>
    <row r="15" spans="1:21" x14ac:dyDescent="0.25">
      <c r="A15" s="2">
        <v>13</v>
      </c>
      <c r="B15" s="2">
        <f t="shared" si="0"/>
        <v>1074127</v>
      </c>
      <c r="C15" s="2">
        <f t="shared" si="1"/>
        <v>1988397</v>
      </c>
      <c r="D15" s="2">
        <f t="shared" si="2"/>
        <v>684506</v>
      </c>
      <c r="E15" s="2">
        <f t="shared" si="3"/>
        <v>1855869</v>
      </c>
      <c r="G15" s="2">
        <v>13</v>
      </c>
      <c r="H15" s="2">
        <v>1074127</v>
      </c>
      <c r="I15" s="2">
        <v>1988397</v>
      </c>
      <c r="J15" s="2">
        <v>684506</v>
      </c>
      <c r="K15" s="2">
        <v>1855869</v>
      </c>
      <c r="M15" s="2">
        <v>1073476</v>
      </c>
      <c r="N15" s="2">
        <v>2040925</v>
      </c>
      <c r="O15" s="2">
        <v>683643</v>
      </c>
      <c r="P15" s="2">
        <v>1847813</v>
      </c>
      <c r="R15" s="2">
        <v>1074027</v>
      </c>
      <c r="S15" s="2">
        <v>2163806</v>
      </c>
      <c r="T15" s="2">
        <v>684258</v>
      </c>
      <c r="U15" s="2">
        <v>1471862</v>
      </c>
    </row>
    <row r="16" spans="1:21" x14ac:dyDescent="0.25">
      <c r="A16" s="2">
        <v>14</v>
      </c>
      <c r="B16" s="2">
        <f t="shared" si="0"/>
        <v>2427342</v>
      </c>
      <c r="C16" s="2">
        <f t="shared" si="1"/>
        <v>4674489</v>
      </c>
      <c r="D16" s="2">
        <f t="shared" si="2"/>
        <v>634952</v>
      </c>
      <c r="E16" s="2">
        <f t="shared" si="3"/>
        <v>3543831</v>
      </c>
      <c r="G16" s="2">
        <v>14</v>
      </c>
      <c r="H16" s="2">
        <v>2427342</v>
      </c>
      <c r="I16" s="2">
        <v>4674489</v>
      </c>
      <c r="J16" s="2">
        <v>634952</v>
      </c>
      <c r="K16" s="2">
        <v>3543831</v>
      </c>
      <c r="M16" s="2">
        <v>2428127</v>
      </c>
      <c r="N16" s="2">
        <v>5733326</v>
      </c>
      <c r="O16" s="2">
        <v>638024</v>
      </c>
      <c r="P16" s="2">
        <v>3701210</v>
      </c>
      <c r="R16" s="2">
        <v>2427489</v>
      </c>
      <c r="S16" s="2">
        <v>7430773</v>
      </c>
      <c r="T16" s="2">
        <v>635936</v>
      </c>
      <c r="U16" s="2">
        <v>2845082</v>
      </c>
    </row>
    <row r="17" spans="1:21" x14ac:dyDescent="0.25">
      <c r="A17" s="2">
        <v>15</v>
      </c>
      <c r="B17" s="2">
        <f t="shared" si="0"/>
        <v>1293453</v>
      </c>
      <c r="C17" s="2">
        <f t="shared" si="1"/>
        <v>1429917</v>
      </c>
      <c r="D17" s="2">
        <f t="shared" si="2"/>
        <v>717190</v>
      </c>
      <c r="E17" s="2">
        <f t="shared" si="3"/>
        <v>1144064</v>
      </c>
      <c r="G17" s="2">
        <v>15</v>
      </c>
      <c r="H17" s="2">
        <v>1293453</v>
      </c>
      <c r="I17" s="2">
        <v>1429917</v>
      </c>
      <c r="J17" s="2">
        <v>717190</v>
      </c>
      <c r="K17" s="2">
        <v>1144064</v>
      </c>
      <c r="M17" s="2">
        <v>1293356</v>
      </c>
      <c r="N17" s="2">
        <v>1452465</v>
      </c>
      <c r="O17" s="2">
        <v>716919</v>
      </c>
      <c r="P17" s="2">
        <v>1109757</v>
      </c>
      <c r="R17" s="2">
        <v>1293377</v>
      </c>
      <c r="S17" s="2">
        <v>1655583</v>
      </c>
      <c r="T17" s="2">
        <v>717034</v>
      </c>
      <c r="U17" s="2">
        <v>917958</v>
      </c>
    </row>
    <row r="18" spans="1:21" x14ac:dyDescent="0.25">
      <c r="A18" s="2">
        <v>16</v>
      </c>
      <c r="B18" s="2">
        <f t="shared" si="0"/>
        <v>415720</v>
      </c>
      <c r="C18" s="2">
        <f t="shared" si="1"/>
        <v>490217</v>
      </c>
      <c r="D18" s="2">
        <f t="shared" si="2"/>
        <v>6841</v>
      </c>
      <c r="E18" s="2">
        <f t="shared" si="3"/>
        <v>111677</v>
      </c>
      <c r="G18" s="2">
        <v>16</v>
      </c>
      <c r="H18" s="2">
        <v>415720</v>
      </c>
      <c r="I18" s="2">
        <v>490217</v>
      </c>
      <c r="J18" s="2">
        <v>6841</v>
      </c>
      <c r="K18" s="2">
        <v>111677</v>
      </c>
      <c r="M18" s="2">
        <v>415971</v>
      </c>
      <c r="N18" s="2">
        <v>562030</v>
      </c>
      <c r="O18" s="2">
        <v>6841</v>
      </c>
      <c r="P18" s="2">
        <v>117567</v>
      </c>
      <c r="R18" s="2">
        <v>415768</v>
      </c>
      <c r="S18" s="2">
        <v>698020</v>
      </c>
      <c r="T18" s="2">
        <v>6841</v>
      </c>
      <c r="U18" s="2">
        <v>116232</v>
      </c>
    </row>
    <row r="19" spans="1:21" x14ac:dyDescent="0.25">
      <c r="A19" s="2">
        <v>17</v>
      </c>
      <c r="B19" s="2">
        <f t="shared" si="0"/>
        <v>1658722</v>
      </c>
      <c r="C19" s="2">
        <f t="shared" si="1"/>
        <v>2880696</v>
      </c>
      <c r="D19" s="2">
        <f t="shared" si="2"/>
        <v>649812</v>
      </c>
      <c r="E19" s="2">
        <f t="shared" si="3"/>
        <v>1925619</v>
      </c>
      <c r="G19" s="2">
        <v>17</v>
      </c>
      <c r="H19" s="2">
        <v>1658722</v>
      </c>
      <c r="I19" s="2">
        <v>2880696</v>
      </c>
      <c r="J19" s="2">
        <v>649812</v>
      </c>
      <c r="K19" s="2">
        <v>1925619</v>
      </c>
      <c r="M19" s="2">
        <v>1659042</v>
      </c>
      <c r="N19" s="2">
        <v>3371113</v>
      </c>
      <c r="O19" s="2">
        <v>649646</v>
      </c>
      <c r="P19" s="2">
        <v>1977356</v>
      </c>
      <c r="R19" s="2">
        <v>1658840</v>
      </c>
      <c r="S19" s="2">
        <v>3949424</v>
      </c>
      <c r="T19" s="2">
        <v>649730</v>
      </c>
      <c r="U19" s="2">
        <v>2247518</v>
      </c>
    </row>
    <row r="20" spans="1:21" x14ac:dyDescent="0.25">
      <c r="A20" s="2">
        <v>18</v>
      </c>
      <c r="B20" s="2">
        <f t="shared" si="0"/>
        <v>1889141</v>
      </c>
      <c r="C20" s="2">
        <f t="shared" si="1"/>
        <v>1831777</v>
      </c>
      <c r="D20" s="2">
        <f t="shared" si="2"/>
        <v>456003</v>
      </c>
      <c r="E20" s="2">
        <f t="shared" si="3"/>
        <v>1349703</v>
      </c>
      <c r="G20" s="2">
        <v>18</v>
      </c>
      <c r="H20" s="2">
        <v>1889141</v>
      </c>
      <c r="I20" s="2">
        <v>1831777</v>
      </c>
      <c r="J20" s="2">
        <v>456003</v>
      </c>
      <c r="K20" s="2">
        <v>1349703</v>
      </c>
      <c r="M20" s="2">
        <v>1889699</v>
      </c>
      <c r="N20" s="2">
        <v>2038385</v>
      </c>
      <c r="O20" s="2">
        <v>457068</v>
      </c>
      <c r="P20" s="2">
        <v>1089170</v>
      </c>
      <c r="R20" s="2">
        <v>1889340</v>
      </c>
      <c r="S20" s="2">
        <v>2679146</v>
      </c>
      <c r="T20" s="2">
        <v>455930</v>
      </c>
      <c r="U20" s="2">
        <v>1218745</v>
      </c>
    </row>
    <row r="21" spans="1:21" x14ac:dyDescent="0.25">
      <c r="A21" s="2">
        <v>19</v>
      </c>
      <c r="B21" s="2">
        <f t="shared" si="0"/>
        <v>431263</v>
      </c>
      <c r="C21" s="2">
        <f t="shared" si="1"/>
        <v>692468</v>
      </c>
      <c r="D21" s="2">
        <f t="shared" si="2"/>
        <v>3623</v>
      </c>
      <c r="E21" s="2">
        <f t="shared" si="3"/>
        <v>228115</v>
      </c>
      <c r="G21" s="2">
        <v>19</v>
      </c>
      <c r="H21" s="2">
        <v>431263</v>
      </c>
      <c r="I21" s="2">
        <v>692468</v>
      </c>
      <c r="J21" s="2">
        <v>3623</v>
      </c>
      <c r="K21" s="2">
        <v>228115</v>
      </c>
      <c r="M21" s="2">
        <v>431351</v>
      </c>
      <c r="N21" s="2">
        <v>797410</v>
      </c>
      <c r="O21" s="2">
        <v>3623</v>
      </c>
      <c r="P21" s="2">
        <v>111347</v>
      </c>
      <c r="R21" s="2">
        <v>431311</v>
      </c>
      <c r="S21" s="2">
        <v>899863</v>
      </c>
      <c r="T21" s="2">
        <v>3622</v>
      </c>
      <c r="U21" s="2">
        <v>51380</v>
      </c>
    </row>
    <row r="22" spans="1:21" x14ac:dyDescent="0.25">
      <c r="A22" s="2">
        <v>20</v>
      </c>
      <c r="B22" s="2">
        <f t="shared" si="0"/>
        <v>15343084</v>
      </c>
      <c r="C22" s="2">
        <f t="shared" si="1"/>
        <v>33699429</v>
      </c>
      <c r="D22" s="2">
        <f t="shared" si="2"/>
        <v>3325169</v>
      </c>
      <c r="E22" s="2">
        <f t="shared" si="3"/>
        <v>18513866</v>
      </c>
      <c r="G22" s="2">
        <v>20</v>
      </c>
      <c r="H22" s="2">
        <v>15343084</v>
      </c>
      <c r="I22" s="2">
        <v>33699429</v>
      </c>
      <c r="J22" s="2">
        <v>3325169</v>
      </c>
      <c r="K22" s="2">
        <v>18513866</v>
      </c>
      <c r="M22" s="2">
        <v>15343341</v>
      </c>
      <c r="N22" s="2">
        <v>40558105</v>
      </c>
      <c r="O22" s="2">
        <v>3325008</v>
      </c>
      <c r="P22" s="2">
        <v>15363900</v>
      </c>
      <c r="R22" s="2">
        <v>15343119</v>
      </c>
      <c r="S22" s="2">
        <v>47956037</v>
      </c>
      <c r="T22" s="2">
        <v>3325077</v>
      </c>
      <c r="U22" s="2">
        <v>13381158</v>
      </c>
    </row>
    <row r="23" spans="1:21" x14ac:dyDescent="0.25">
      <c r="A23" s="2">
        <v>21</v>
      </c>
      <c r="B23" s="2">
        <f t="shared" si="0"/>
        <v>233326</v>
      </c>
      <c r="C23" s="2">
        <f t="shared" si="1"/>
        <v>370651</v>
      </c>
      <c r="D23" s="2">
        <f t="shared" si="2"/>
        <v>13071</v>
      </c>
      <c r="E23" s="2">
        <f t="shared" si="3"/>
        <v>189799</v>
      </c>
      <c r="G23" s="2">
        <v>21</v>
      </c>
      <c r="H23" s="2">
        <v>233326</v>
      </c>
      <c r="I23" s="2">
        <v>370651</v>
      </c>
      <c r="J23" s="2">
        <v>13071</v>
      </c>
      <c r="K23" s="2">
        <v>189799</v>
      </c>
      <c r="M23" s="2">
        <v>233363</v>
      </c>
      <c r="N23" s="2">
        <v>423307</v>
      </c>
      <c r="O23" s="2">
        <v>13073</v>
      </c>
      <c r="P23" s="2">
        <v>91580</v>
      </c>
      <c r="R23" s="2">
        <v>233342</v>
      </c>
      <c r="S23" s="2">
        <v>474423</v>
      </c>
      <c r="T23" s="2">
        <v>13070</v>
      </c>
      <c r="U23" s="2">
        <v>33321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317"/>
  <sheetViews>
    <sheetView workbookViewId="0">
      <selection activeCell="D4" sqref="D4"/>
    </sheetView>
  </sheetViews>
  <sheetFormatPr defaultRowHeight="14.3" x14ac:dyDescent="0.25"/>
  <sheetData>
    <row r="1" spans="1:64" x14ac:dyDescent="0.25">
      <c r="B1" s="1" t="s">
        <v>7</v>
      </c>
      <c r="C1" s="1" t="s">
        <v>33</v>
      </c>
      <c r="R1" s="1" t="s">
        <v>8</v>
      </c>
      <c r="AH1" s="1" t="s">
        <v>9</v>
      </c>
      <c r="AX1" t="s">
        <v>10</v>
      </c>
    </row>
    <row r="2" spans="1:64" x14ac:dyDescent="0.25">
      <c r="B2" s="1"/>
      <c r="C2" s="1"/>
      <c r="R2" s="1"/>
      <c r="AH2" s="1"/>
    </row>
    <row r="3" spans="1:64" x14ac:dyDescent="0.25">
      <c r="B3" s="2" t="str">
        <f>B11</f>
        <v>Discharge result for each zone at stations [km3 per month] - GFDL-ESM2M</v>
      </c>
      <c r="C3" s="1"/>
      <c r="D3">
        <v>1</v>
      </c>
      <c r="E3">
        <v>2</v>
      </c>
      <c r="F3">
        <v>3</v>
      </c>
      <c r="G3">
        <v>4</v>
      </c>
      <c r="H3">
        <v>5</v>
      </c>
      <c r="I3">
        <v>6</v>
      </c>
      <c r="J3">
        <v>7</v>
      </c>
      <c r="K3">
        <v>8</v>
      </c>
      <c r="L3">
        <v>9</v>
      </c>
      <c r="M3">
        <v>10</v>
      </c>
      <c r="N3">
        <v>11</v>
      </c>
      <c r="O3">
        <v>12</v>
      </c>
      <c r="P3" t="s">
        <v>13</v>
      </c>
      <c r="R3" t="str">
        <f>R11</f>
        <v>Discharge result for each zone at stations [km3 per month] - HadGEM2-ES</v>
      </c>
      <c r="S3" s="1"/>
      <c r="T3">
        <v>1</v>
      </c>
      <c r="U3">
        <v>2</v>
      </c>
      <c r="V3">
        <v>3</v>
      </c>
      <c r="W3">
        <v>4</v>
      </c>
      <c r="X3">
        <v>5</v>
      </c>
      <c r="Y3">
        <v>6</v>
      </c>
      <c r="Z3">
        <v>7</v>
      </c>
      <c r="AA3">
        <v>8</v>
      </c>
      <c r="AB3">
        <v>9</v>
      </c>
      <c r="AC3">
        <v>10</v>
      </c>
      <c r="AD3">
        <v>11</v>
      </c>
      <c r="AE3">
        <v>12</v>
      </c>
      <c r="AF3" t="s">
        <v>13</v>
      </c>
      <c r="AH3" t="str">
        <f>AH11</f>
        <v>Discharge result for each zone at stations [km3 per month] - IPSL-CM5A-LR</v>
      </c>
      <c r="AI3" s="1"/>
      <c r="AJ3">
        <v>1</v>
      </c>
      <c r="AK3">
        <v>2</v>
      </c>
      <c r="AL3">
        <v>3</v>
      </c>
      <c r="AM3">
        <v>4</v>
      </c>
      <c r="AN3">
        <v>5</v>
      </c>
      <c r="AO3">
        <v>6</v>
      </c>
      <c r="AP3">
        <v>7</v>
      </c>
      <c r="AQ3">
        <v>8</v>
      </c>
      <c r="AR3">
        <v>9</v>
      </c>
      <c r="AS3">
        <v>10</v>
      </c>
      <c r="AT3">
        <v>11</v>
      </c>
      <c r="AU3">
        <v>12</v>
      </c>
      <c r="AV3" t="s">
        <v>13</v>
      </c>
      <c r="AX3" t="str">
        <f>AX11</f>
        <v>Discharge result for each zone at stations [km3 per month] - MIROC5</v>
      </c>
      <c r="AY3" s="1"/>
      <c r="AZ3">
        <v>1</v>
      </c>
      <c r="BA3">
        <v>2</v>
      </c>
      <c r="BB3">
        <v>3</v>
      </c>
      <c r="BC3">
        <v>4</v>
      </c>
      <c r="BD3">
        <v>5</v>
      </c>
      <c r="BE3">
        <v>6</v>
      </c>
      <c r="BF3">
        <v>7</v>
      </c>
      <c r="BG3">
        <v>8</v>
      </c>
      <c r="BH3">
        <v>9</v>
      </c>
      <c r="BI3">
        <v>10</v>
      </c>
      <c r="BJ3">
        <v>11</v>
      </c>
      <c r="BK3">
        <v>12</v>
      </c>
      <c r="BL3" t="s">
        <v>13</v>
      </c>
    </row>
    <row r="4" spans="1:64" x14ac:dyDescent="0.25">
      <c r="A4">
        <v>1</v>
      </c>
      <c r="B4" s="2" t="s">
        <v>12</v>
      </c>
      <c r="C4" t="s">
        <v>2</v>
      </c>
      <c r="D4" s="5">
        <f>D113</f>
        <v>16.008900000000001</v>
      </c>
      <c r="E4" s="5">
        <f t="shared" ref="E4:O4" si="0">E113</f>
        <v>15.066599999999999</v>
      </c>
      <c r="F4" s="5">
        <f t="shared" si="0"/>
        <v>17.702300000000001</v>
      </c>
      <c r="G4" s="5">
        <f t="shared" si="0"/>
        <v>8.9090000000000007</v>
      </c>
      <c r="H4" s="5">
        <f t="shared" si="0"/>
        <v>7.2640000000000002</v>
      </c>
      <c r="I4" s="5">
        <f t="shared" si="0"/>
        <v>6.5339999999999998</v>
      </c>
      <c r="J4" s="5">
        <f t="shared" si="0"/>
        <v>6.4481000000000002</v>
      </c>
      <c r="K4" s="5">
        <f t="shared" si="0"/>
        <v>6.0453999999999999</v>
      </c>
      <c r="L4" s="5">
        <f t="shared" si="0"/>
        <v>5.3384</v>
      </c>
      <c r="M4" s="5">
        <f t="shared" si="0"/>
        <v>4.8962000000000003</v>
      </c>
      <c r="N4" s="5">
        <f t="shared" si="0"/>
        <v>3.9565000000000001</v>
      </c>
      <c r="O4" s="5">
        <f t="shared" si="0"/>
        <v>9.6689000000000007</v>
      </c>
      <c r="P4" s="6">
        <f>SUM(D4:O4)</f>
        <v>107.8383</v>
      </c>
      <c r="Q4" s="6"/>
      <c r="R4" s="2" t="s">
        <v>12</v>
      </c>
      <c r="S4" t="s">
        <v>2</v>
      </c>
      <c r="T4" s="5">
        <f>T113</f>
        <v>19.568300000000001</v>
      </c>
      <c r="U4" s="5">
        <f t="shared" ref="U4:AE4" si="1">U113</f>
        <v>18.118099999999998</v>
      </c>
      <c r="V4" s="5">
        <f t="shared" si="1"/>
        <v>20.9617</v>
      </c>
      <c r="W4" s="5">
        <f t="shared" si="1"/>
        <v>16.2028</v>
      </c>
      <c r="X4" s="5">
        <f t="shared" si="1"/>
        <v>11.4541</v>
      </c>
      <c r="Y4" s="5">
        <f t="shared" si="1"/>
        <v>9.2922999999999991</v>
      </c>
      <c r="Z4" s="5">
        <f t="shared" si="1"/>
        <v>8.7864000000000004</v>
      </c>
      <c r="AA4" s="5">
        <f t="shared" si="1"/>
        <v>7.8331999999999997</v>
      </c>
      <c r="AB4" s="5">
        <f t="shared" si="1"/>
        <v>6.6891999999999996</v>
      </c>
      <c r="AC4" s="5">
        <f t="shared" si="1"/>
        <v>6.3066000000000004</v>
      </c>
      <c r="AD4" s="5">
        <f t="shared" si="1"/>
        <v>5.9862000000000002</v>
      </c>
      <c r="AE4" s="5">
        <f t="shared" si="1"/>
        <v>10.153600000000001</v>
      </c>
      <c r="AF4" s="6">
        <f>SUM(T4:AE4)</f>
        <v>141.35250000000002</v>
      </c>
      <c r="AG4" s="6"/>
      <c r="AH4" s="2" t="s">
        <v>12</v>
      </c>
      <c r="AI4" t="s">
        <v>2</v>
      </c>
      <c r="AJ4" s="5">
        <f>AJ113</f>
        <v>13.703799999999999</v>
      </c>
      <c r="AK4" s="5">
        <f t="shared" ref="AK4:AU4" si="2">AK113</f>
        <v>15.054600000000001</v>
      </c>
      <c r="AL4" s="5">
        <f t="shared" si="2"/>
        <v>21.486799999999999</v>
      </c>
      <c r="AM4" s="5">
        <f t="shared" si="2"/>
        <v>13.257899999999999</v>
      </c>
      <c r="AN4" s="5">
        <f t="shared" si="2"/>
        <v>9.2255000000000003</v>
      </c>
      <c r="AO4" s="5">
        <f t="shared" si="2"/>
        <v>7.5598999999999998</v>
      </c>
      <c r="AP4" s="5">
        <f t="shared" si="2"/>
        <v>7.1257000000000001</v>
      </c>
      <c r="AQ4" s="5">
        <f t="shared" si="2"/>
        <v>6.4715999999999996</v>
      </c>
      <c r="AR4" s="5">
        <f t="shared" si="2"/>
        <v>5.6534000000000004</v>
      </c>
      <c r="AS4" s="5">
        <f t="shared" si="2"/>
        <v>5.3364000000000003</v>
      </c>
      <c r="AT4" s="5">
        <f t="shared" si="2"/>
        <v>4.8217999999999996</v>
      </c>
      <c r="AU4" s="5">
        <f t="shared" si="2"/>
        <v>7.2465999999999999</v>
      </c>
      <c r="AV4" s="6">
        <f>SUM(AJ4:AU4)</f>
        <v>116.94399999999999</v>
      </c>
      <c r="AX4" s="2" t="s">
        <v>12</v>
      </c>
      <c r="AY4" t="s">
        <v>2</v>
      </c>
      <c r="AZ4" s="5">
        <f>AZ113</f>
        <v>17.418199999999999</v>
      </c>
      <c r="BA4" s="5">
        <f t="shared" ref="BA4:BK4" si="3">BA113</f>
        <v>15.833600000000001</v>
      </c>
      <c r="BB4" s="5">
        <f t="shared" si="3"/>
        <v>17.502700000000001</v>
      </c>
      <c r="BC4" s="5">
        <f t="shared" si="3"/>
        <v>10.8491</v>
      </c>
      <c r="BD4" s="5">
        <f t="shared" si="3"/>
        <v>8.0219000000000005</v>
      </c>
      <c r="BE4" s="5">
        <f t="shared" si="3"/>
        <v>6.7175000000000002</v>
      </c>
      <c r="BF4" s="5">
        <f t="shared" si="3"/>
        <v>6.3163</v>
      </c>
      <c r="BG4" s="5">
        <f t="shared" si="3"/>
        <v>5.7869999999999999</v>
      </c>
      <c r="BH4" s="5">
        <f t="shared" si="3"/>
        <v>4.9053000000000004</v>
      </c>
      <c r="BI4" s="5">
        <f t="shared" si="3"/>
        <v>4.2450000000000001</v>
      </c>
      <c r="BJ4" s="5">
        <f t="shared" si="3"/>
        <v>3.4047999999999998</v>
      </c>
      <c r="BK4" s="5">
        <f t="shared" si="3"/>
        <v>8.3529999999999998</v>
      </c>
      <c r="BL4" s="6">
        <f>SUM(AZ4:BK4)</f>
        <v>109.3544</v>
      </c>
    </row>
    <row r="5" spans="1:64" x14ac:dyDescent="0.25">
      <c r="A5">
        <v>2</v>
      </c>
      <c r="B5" s="2" t="s">
        <v>12</v>
      </c>
      <c r="C5" t="s">
        <v>3</v>
      </c>
      <c r="D5" s="5">
        <f t="shared" ref="D5:O8" si="4">D114</f>
        <v>14.7539</v>
      </c>
      <c r="E5" s="5">
        <f t="shared" si="4"/>
        <v>17.080400000000001</v>
      </c>
      <c r="F5" s="5">
        <f t="shared" si="4"/>
        <v>14.5259</v>
      </c>
      <c r="G5" s="5">
        <f t="shared" si="4"/>
        <v>9.8012999999999995</v>
      </c>
      <c r="H5" s="5">
        <f t="shared" si="4"/>
        <v>7.9273999999999996</v>
      </c>
      <c r="I5" s="5">
        <f t="shared" si="4"/>
        <v>7.1166</v>
      </c>
      <c r="J5" s="5">
        <f t="shared" si="4"/>
        <v>6.9024000000000001</v>
      </c>
      <c r="K5" s="5">
        <f t="shared" si="4"/>
        <v>6.3131000000000004</v>
      </c>
      <c r="L5" s="5">
        <f t="shared" si="4"/>
        <v>5.5290999999999997</v>
      </c>
      <c r="M5" s="5">
        <f t="shared" si="4"/>
        <v>4.8762999999999996</v>
      </c>
      <c r="N5" s="5">
        <f t="shared" si="4"/>
        <v>3.9941</v>
      </c>
      <c r="O5" s="5">
        <f t="shared" si="4"/>
        <v>7.5723000000000003</v>
      </c>
      <c r="P5" s="6">
        <f>SUM(D5:O5)</f>
        <v>106.39280000000001</v>
      </c>
      <c r="Q5" s="6"/>
      <c r="R5" s="2" t="s">
        <v>12</v>
      </c>
      <c r="S5" t="s">
        <v>3</v>
      </c>
      <c r="T5" s="5">
        <f t="shared" ref="T5:AE8" si="5">T114</f>
        <v>14.956200000000001</v>
      </c>
      <c r="U5" s="5">
        <f t="shared" si="5"/>
        <v>19.121500000000001</v>
      </c>
      <c r="V5" s="5">
        <f t="shared" si="5"/>
        <v>17.972200000000001</v>
      </c>
      <c r="W5" s="5">
        <f t="shared" si="5"/>
        <v>11.151899999999999</v>
      </c>
      <c r="X5" s="5">
        <f t="shared" si="5"/>
        <v>9.1092999999999993</v>
      </c>
      <c r="Y5" s="5">
        <f t="shared" si="5"/>
        <v>7.3022999999999998</v>
      </c>
      <c r="Z5" s="5">
        <f t="shared" si="5"/>
        <v>6.4414999999999996</v>
      </c>
      <c r="AA5" s="5">
        <f t="shared" si="5"/>
        <v>5.3669000000000002</v>
      </c>
      <c r="AB5" s="5">
        <f t="shared" si="5"/>
        <v>4.3295000000000003</v>
      </c>
      <c r="AC5" s="5">
        <f t="shared" si="5"/>
        <v>4.0572999999999997</v>
      </c>
      <c r="AD5" s="5">
        <f t="shared" si="5"/>
        <v>3.9546000000000001</v>
      </c>
      <c r="AE5" s="5">
        <f t="shared" si="5"/>
        <v>10.38</v>
      </c>
      <c r="AF5" s="6">
        <f>SUM(T5:AE5)</f>
        <v>114.14319999999999</v>
      </c>
      <c r="AG5" s="6"/>
      <c r="AH5" s="2" t="s">
        <v>12</v>
      </c>
      <c r="AI5" t="s">
        <v>3</v>
      </c>
      <c r="AJ5" s="5">
        <f t="shared" ref="AJ5:AU8" si="6">AJ114</f>
        <v>18.804500000000001</v>
      </c>
      <c r="AK5" s="5">
        <f t="shared" si="6"/>
        <v>22.980499999999999</v>
      </c>
      <c r="AL5" s="5">
        <f t="shared" si="6"/>
        <v>30.6601</v>
      </c>
      <c r="AM5" s="5">
        <f t="shared" si="6"/>
        <v>14.0154</v>
      </c>
      <c r="AN5" s="5">
        <f t="shared" si="6"/>
        <v>9.7899999999999991</v>
      </c>
      <c r="AO5" s="5">
        <f t="shared" si="6"/>
        <v>7.6513</v>
      </c>
      <c r="AP5" s="5">
        <f t="shared" si="6"/>
        <v>7.1295999999999999</v>
      </c>
      <c r="AQ5" s="5">
        <f t="shared" si="6"/>
        <v>6.4714</v>
      </c>
      <c r="AR5" s="5">
        <f t="shared" si="6"/>
        <v>5.6859999999999999</v>
      </c>
      <c r="AS5" s="5">
        <f t="shared" si="6"/>
        <v>5.3521999999999998</v>
      </c>
      <c r="AT5" s="5">
        <f t="shared" si="6"/>
        <v>4.4786999999999999</v>
      </c>
      <c r="AU5" s="5">
        <f t="shared" si="6"/>
        <v>5.8703000000000003</v>
      </c>
      <c r="AV5" s="6">
        <f t="shared" ref="AV5:AV69" si="7">SUM(AJ5:AU5)</f>
        <v>138.88999999999999</v>
      </c>
      <c r="AX5" s="2" t="s">
        <v>12</v>
      </c>
      <c r="AY5" t="s">
        <v>3</v>
      </c>
      <c r="AZ5" s="5">
        <f t="shared" ref="AZ5:BK8" si="8">AZ114</f>
        <v>13.7135</v>
      </c>
      <c r="BA5" s="5">
        <f t="shared" si="8"/>
        <v>12.697800000000001</v>
      </c>
      <c r="BB5" s="5">
        <f t="shared" si="8"/>
        <v>15.516400000000001</v>
      </c>
      <c r="BC5" s="5">
        <f t="shared" si="8"/>
        <v>8.9123000000000001</v>
      </c>
      <c r="BD5" s="5">
        <f t="shared" si="8"/>
        <v>7.1691000000000003</v>
      </c>
      <c r="BE5" s="5">
        <f t="shared" si="8"/>
        <v>6.0467000000000004</v>
      </c>
      <c r="BF5" s="5">
        <f t="shared" si="8"/>
        <v>5.5625</v>
      </c>
      <c r="BG5" s="5">
        <f t="shared" si="8"/>
        <v>4.8867000000000003</v>
      </c>
      <c r="BH5" s="5">
        <f t="shared" si="8"/>
        <v>3.9643999999999999</v>
      </c>
      <c r="BI5" s="5">
        <f t="shared" si="8"/>
        <v>3.3012000000000001</v>
      </c>
      <c r="BJ5" s="5">
        <f t="shared" si="8"/>
        <v>2.5882000000000001</v>
      </c>
      <c r="BK5" s="5">
        <f t="shared" si="8"/>
        <v>6.1018999999999997</v>
      </c>
      <c r="BL5" s="6">
        <f t="shared" ref="BL5:BL69" si="9">SUM(AZ5:BK5)</f>
        <v>90.460700000000003</v>
      </c>
    </row>
    <row r="6" spans="1:64" x14ac:dyDescent="0.25">
      <c r="A6">
        <v>3</v>
      </c>
      <c r="B6" s="2" t="s">
        <v>12</v>
      </c>
      <c r="C6" t="s">
        <v>4</v>
      </c>
      <c r="D6" s="5">
        <f t="shared" si="4"/>
        <v>19.9709</v>
      </c>
      <c r="E6" s="5">
        <f t="shared" si="4"/>
        <v>19.6892</v>
      </c>
      <c r="F6" s="5">
        <f t="shared" si="4"/>
        <v>23.212</v>
      </c>
      <c r="G6" s="5">
        <f t="shared" si="4"/>
        <v>12.159800000000001</v>
      </c>
      <c r="H6" s="5">
        <f t="shared" si="4"/>
        <v>9.5701999999999998</v>
      </c>
      <c r="I6" s="5">
        <f t="shared" si="4"/>
        <v>8.2055000000000007</v>
      </c>
      <c r="J6" s="5">
        <f t="shared" si="4"/>
        <v>7.8219000000000003</v>
      </c>
      <c r="K6" s="5">
        <f t="shared" si="4"/>
        <v>7.0411000000000001</v>
      </c>
      <c r="L6" s="5">
        <f t="shared" si="4"/>
        <v>6.1330999999999998</v>
      </c>
      <c r="M6" s="5">
        <f t="shared" si="4"/>
        <v>5.6813000000000002</v>
      </c>
      <c r="N6" s="5">
        <f t="shared" si="4"/>
        <v>5.2415000000000003</v>
      </c>
      <c r="O6" s="5">
        <f t="shared" si="4"/>
        <v>11.8149</v>
      </c>
      <c r="P6" s="6">
        <f>SUM(D6:O6)</f>
        <v>136.54140000000001</v>
      </c>
      <c r="Q6" s="6"/>
      <c r="R6" s="2" t="s">
        <v>12</v>
      </c>
      <c r="S6" t="s">
        <v>4</v>
      </c>
      <c r="T6" s="5">
        <f t="shared" si="5"/>
        <v>17.5336</v>
      </c>
      <c r="U6" s="5">
        <f t="shared" si="5"/>
        <v>17.2179</v>
      </c>
      <c r="V6" s="5">
        <f t="shared" si="5"/>
        <v>17.3142</v>
      </c>
      <c r="W6" s="5">
        <f t="shared" si="5"/>
        <v>10.875299999999999</v>
      </c>
      <c r="X6" s="5">
        <f t="shared" si="5"/>
        <v>7.6734</v>
      </c>
      <c r="Y6" s="5">
        <f t="shared" si="5"/>
        <v>6.5083000000000002</v>
      </c>
      <c r="Z6" s="5">
        <f t="shared" si="5"/>
        <v>6.2790999999999997</v>
      </c>
      <c r="AA6" s="5">
        <f t="shared" si="5"/>
        <v>5.7572000000000001</v>
      </c>
      <c r="AB6" s="5">
        <f t="shared" si="5"/>
        <v>5.0303000000000004</v>
      </c>
      <c r="AC6" s="5">
        <f t="shared" si="5"/>
        <v>4.5168999999999997</v>
      </c>
      <c r="AD6" s="5">
        <f t="shared" si="5"/>
        <v>3.7442000000000002</v>
      </c>
      <c r="AE6" s="5">
        <f t="shared" si="5"/>
        <v>7.1703999999999999</v>
      </c>
      <c r="AF6" s="6">
        <f>SUM(T6:AE6)</f>
        <v>109.6208</v>
      </c>
      <c r="AG6" s="6"/>
      <c r="AH6" s="2" t="s">
        <v>12</v>
      </c>
      <c r="AI6" t="s">
        <v>4</v>
      </c>
      <c r="AJ6" s="5">
        <f t="shared" si="6"/>
        <v>15.2715</v>
      </c>
      <c r="AK6" s="5">
        <f t="shared" si="6"/>
        <v>18.313700000000001</v>
      </c>
      <c r="AL6" s="5">
        <f t="shared" si="6"/>
        <v>23.507400000000001</v>
      </c>
      <c r="AM6" s="5">
        <f t="shared" si="6"/>
        <v>11.1549</v>
      </c>
      <c r="AN6" s="5">
        <f t="shared" si="6"/>
        <v>8.8940999999999999</v>
      </c>
      <c r="AO6" s="5">
        <f t="shared" si="6"/>
        <v>7.5381999999999998</v>
      </c>
      <c r="AP6" s="5">
        <f t="shared" si="6"/>
        <v>7.1292999999999997</v>
      </c>
      <c r="AQ6" s="5">
        <f t="shared" si="6"/>
        <v>6.5608000000000004</v>
      </c>
      <c r="AR6" s="5">
        <f t="shared" si="6"/>
        <v>5.7686000000000002</v>
      </c>
      <c r="AS6" s="5">
        <f t="shared" si="6"/>
        <v>5.2248999999999999</v>
      </c>
      <c r="AT6" s="5">
        <f t="shared" si="6"/>
        <v>4.4447000000000001</v>
      </c>
      <c r="AU6" s="5">
        <f t="shared" si="6"/>
        <v>7.3738000000000001</v>
      </c>
      <c r="AV6" s="6">
        <f t="shared" si="7"/>
        <v>121.18190000000001</v>
      </c>
      <c r="AX6" s="2" t="s">
        <v>12</v>
      </c>
      <c r="AY6" t="s">
        <v>4</v>
      </c>
      <c r="AZ6" s="5">
        <f t="shared" si="8"/>
        <v>11.0708</v>
      </c>
      <c r="BA6" s="5">
        <f t="shared" si="8"/>
        <v>14.692399999999999</v>
      </c>
      <c r="BB6" s="5">
        <f t="shared" si="8"/>
        <v>15.511100000000001</v>
      </c>
      <c r="BC6" s="5">
        <f t="shared" si="8"/>
        <v>9.1487999999999996</v>
      </c>
      <c r="BD6" s="5">
        <f t="shared" si="8"/>
        <v>6.7728000000000002</v>
      </c>
      <c r="BE6" s="5">
        <f t="shared" si="8"/>
        <v>5.7549999999999999</v>
      </c>
      <c r="BF6" s="5">
        <f t="shared" si="8"/>
        <v>5.2645</v>
      </c>
      <c r="BG6" s="5">
        <f t="shared" si="8"/>
        <v>4.5590999999999999</v>
      </c>
      <c r="BH6" s="5">
        <f t="shared" si="8"/>
        <v>3.6425000000000001</v>
      </c>
      <c r="BI6" s="5">
        <f t="shared" si="8"/>
        <v>2.9998</v>
      </c>
      <c r="BJ6" s="5">
        <f t="shared" si="8"/>
        <v>2.6166999999999998</v>
      </c>
      <c r="BK6" s="5">
        <f t="shared" si="8"/>
        <v>3.9841000000000002</v>
      </c>
      <c r="BL6" s="6">
        <f t="shared" si="9"/>
        <v>86.017599999999987</v>
      </c>
    </row>
    <row r="7" spans="1:64" x14ac:dyDescent="0.25">
      <c r="A7">
        <v>4</v>
      </c>
      <c r="B7" s="2" t="s">
        <v>12</v>
      </c>
      <c r="C7" t="s">
        <v>5</v>
      </c>
      <c r="D7" s="5">
        <f t="shared" si="4"/>
        <v>13.734999999999999</v>
      </c>
      <c r="E7" s="5">
        <f t="shared" si="4"/>
        <v>21.715599999999998</v>
      </c>
      <c r="F7" s="5">
        <f t="shared" si="4"/>
        <v>16.801500000000001</v>
      </c>
      <c r="G7" s="5">
        <f t="shared" si="4"/>
        <v>10.389799999999999</v>
      </c>
      <c r="H7" s="5">
        <f t="shared" si="4"/>
        <v>8.3109000000000002</v>
      </c>
      <c r="I7" s="5">
        <f t="shared" si="4"/>
        <v>7.0067000000000004</v>
      </c>
      <c r="J7" s="5">
        <f t="shared" si="4"/>
        <v>6.6893000000000002</v>
      </c>
      <c r="K7" s="5">
        <f t="shared" si="4"/>
        <v>6.1193999999999997</v>
      </c>
      <c r="L7" s="5">
        <f t="shared" si="4"/>
        <v>5.4108999999999998</v>
      </c>
      <c r="M7" s="5">
        <f t="shared" si="4"/>
        <v>4.9703999999999997</v>
      </c>
      <c r="N7" s="5">
        <f t="shared" si="4"/>
        <v>4.1276000000000002</v>
      </c>
      <c r="O7" s="5">
        <f t="shared" si="4"/>
        <v>5.0228000000000002</v>
      </c>
      <c r="P7" s="6">
        <f>SUM(D7:O7)</f>
        <v>110.29989999999999</v>
      </c>
      <c r="Q7" s="6"/>
      <c r="R7" s="2" t="s">
        <v>12</v>
      </c>
      <c r="S7" t="s">
        <v>5</v>
      </c>
      <c r="T7" s="5">
        <f t="shared" si="5"/>
        <v>23.010100000000001</v>
      </c>
      <c r="U7" s="5">
        <f t="shared" si="5"/>
        <v>21.037400000000002</v>
      </c>
      <c r="V7" s="5">
        <f t="shared" si="5"/>
        <v>21.557500000000001</v>
      </c>
      <c r="W7" s="5">
        <f t="shared" si="5"/>
        <v>13.3421</v>
      </c>
      <c r="X7" s="5">
        <f t="shared" si="5"/>
        <v>10.308999999999999</v>
      </c>
      <c r="Y7" s="5">
        <f t="shared" si="5"/>
        <v>8.8268000000000004</v>
      </c>
      <c r="Z7" s="5">
        <f t="shared" si="5"/>
        <v>7.6921999999999997</v>
      </c>
      <c r="AA7" s="5">
        <f t="shared" si="5"/>
        <v>6.4322999999999997</v>
      </c>
      <c r="AB7" s="5">
        <f t="shared" si="5"/>
        <v>5.5983000000000001</v>
      </c>
      <c r="AC7" s="5">
        <f t="shared" si="5"/>
        <v>5.6717000000000004</v>
      </c>
      <c r="AD7" s="5">
        <f t="shared" si="5"/>
        <v>5.2100999999999997</v>
      </c>
      <c r="AE7" s="5">
        <f t="shared" si="5"/>
        <v>13.2646</v>
      </c>
      <c r="AF7" s="6">
        <f>SUM(T7:AE7)</f>
        <v>141.9521</v>
      </c>
      <c r="AG7" s="6"/>
      <c r="AH7" s="2" t="s">
        <v>12</v>
      </c>
      <c r="AI7" t="s">
        <v>5</v>
      </c>
      <c r="AJ7" s="5">
        <f t="shared" si="6"/>
        <v>23.348400000000002</v>
      </c>
      <c r="AK7" s="5">
        <f t="shared" si="6"/>
        <v>24.8828</v>
      </c>
      <c r="AL7" s="5">
        <f t="shared" si="6"/>
        <v>20.011900000000001</v>
      </c>
      <c r="AM7" s="5">
        <f t="shared" si="6"/>
        <v>11.247</v>
      </c>
      <c r="AN7" s="5">
        <f t="shared" si="6"/>
        <v>7.8315000000000001</v>
      </c>
      <c r="AO7" s="5">
        <f t="shared" si="6"/>
        <v>6.6993999999999998</v>
      </c>
      <c r="AP7" s="5">
        <f t="shared" si="6"/>
        <v>6.7013999999999996</v>
      </c>
      <c r="AQ7" s="5">
        <f t="shared" si="6"/>
        <v>6.3811</v>
      </c>
      <c r="AR7" s="5">
        <f t="shared" si="6"/>
        <v>5.6548999999999996</v>
      </c>
      <c r="AS7" s="5">
        <f t="shared" si="6"/>
        <v>4.9447000000000001</v>
      </c>
      <c r="AT7" s="5">
        <f t="shared" si="6"/>
        <v>4.8143000000000002</v>
      </c>
      <c r="AU7" s="5">
        <f t="shared" si="6"/>
        <v>13.380100000000001</v>
      </c>
      <c r="AV7" s="6">
        <f t="shared" si="7"/>
        <v>135.89750000000001</v>
      </c>
      <c r="AX7" s="2" t="s">
        <v>12</v>
      </c>
      <c r="AY7" t="s">
        <v>5</v>
      </c>
      <c r="AZ7" s="5">
        <f t="shared" si="8"/>
        <v>11.120699999999999</v>
      </c>
      <c r="BA7" s="5">
        <f t="shared" si="8"/>
        <v>16.643599999999999</v>
      </c>
      <c r="BB7" s="5">
        <f t="shared" si="8"/>
        <v>14.6059</v>
      </c>
      <c r="BC7" s="5">
        <f t="shared" si="8"/>
        <v>8.6074999999999999</v>
      </c>
      <c r="BD7" s="5">
        <f t="shared" si="8"/>
        <v>6.8362999999999996</v>
      </c>
      <c r="BE7" s="5">
        <f t="shared" si="8"/>
        <v>5.9930000000000003</v>
      </c>
      <c r="BF7" s="5">
        <f t="shared" si="8"/>
        <v>5.6303999999999998</v>
      </c>
      <c r="BG7" s="5">
        <f t="shared" si="8"/>
        <v>4.7805999999999997</v>
      </c>
      <c r="BH7" s="5">
        <f t="shared" si="8"/>
        <v>3.7797000000000001</v>
      </c>
      <c r="BI7" s="5">
        <f t="shared" si="8"/>
        <v>3.101</v>
      </c>
      <c r="BJ7" s="5">
        <f t="shared" si="8"/>
        <v>2.3955000000000002</v>
      </c>
      <c r="BK7" s="5">
        <f t="shared" si="8"/>
        <v>3.8759999999999999</v>
      </c>
      <c r="BL7" s="6">
        <f t="shared" si="9"/>
        <v>87.370199999999997</v>
      </c>
    </row>
    <row r="8" spans="1:64" x14ac:dyDescent="0.25">
      <c r="A8">
        <v>5</v>
      </c>
      <c r="B8" s="2" t="s">
        <v>12</v>
      </c>
      <c r="C8" t="s">
        <v>6</v>
      </c>
      <c r="D8" s="5">
        <f t="shared" si="4"/>
        <v>16.626899999999999</v>
      </c>
      <c r="E8" s="5">
        <f t="shared" si="4"/>
        <v>17.277200000000001</v>
      </c>
      <c r="F8" s="5">
        <f t="shared" si="4"/>
        <v>15.408899999999999</v>
      </c>
      <c r="G8" s="5">
        <f t="shared" si="4"/>
        <v>10.6595</v>
      </c>
      <c r="H8" s="5">
        <f t="shared" si="4"/>
        <v>8.9949999999999992</v>
      </c>
      <c r="I8" s="5">
        <f t="shared" si="4"/>
        <v>7.8792</v>
      </c>
      <c r="J8" s="5">
        <f t="shared" si="4"/>
        <v>7.4528999999999996</v>
      </c>
      <c r="K8" s="5">
        <f t="shared" si="4"/>
        <v>6.6207000000000003</v>
      </c>
      <c r="L8" s="5">
        <f t="shared" si="4"/>
        <v>5.8249000000000004</v>
      </c>
      <c r="M8" s="5">
        <f t="shared" si="4"/>
        <v>5.5989000000000004</v>
      </c>
      <c r="N8" s="5">
        <f t="shared" si="4"/>
        <v>5.7763999999999998</v>
      </c>
      <c r="O8" s="5">
        <f t="shared" si="4"/>
        <v>8.3969000000000005</v>
      </c>
      <c r="P8" s="6">
        <f>SUM(D8:O8)</f>
        <v>116.51739999999999</v>
      </c>
      <c r="Q8" s="6"/>
      <c r="R8" s="2" t="s">
        <v>12</v>
      </c>
      <c r="S8" t="s">
        <v>6</v>
      </c>
      <c r="T8" s="5">
        <f t="shared" si="5"/>
        <v>16.049399999999999</v>
      </c>
      <c r="U8" s="5">
        <f t="shared" si="5"/>
        <v>15.826599999999999</v>
      </c>
      <c r="V8" s="5">
        <f t="shared" si="5"/>
        <v>18.510100000000001</v>
      </c>
      <c r="W8" s="5">
        <f t="shared" si="5"/>
        <v>10.594799999999999</v>
      </c>
      <c r="X8" s="5">
        <f t="shared" si="5"/>
        <v>7.8056000000000001</v>
      </c>
      <c r="Y8" s="5">
        <f t="shared" si="5"/>
        <v>6.5039999999999996</v>
      </c>
      <c r="Z8" s="5">
        <f t="shared" si="5"/>
        <v>6.3681999999999999</v>
      </c>
      <c r="AA8" s="5">
        <f t="shared" si="5"/>
        <v>5.9286000000000003</v>
      </c>
      <c r="AB8" s="5">
        <f t="shared" si="5"/>
        <v>5.2401</v>
      </c>
      <c r="AC8" s="5">
        <f t="shared" si="5"/>
        <v>4.6139999999999999</v>
      </c>
      <c r="AD8" s="5">
        <f t="shared" si="5"/>
        <v>3.79</v>
      </c>
      <c r="AE8" s="5">
        <f t="shared" si="5"/>
        <v>7.6771000000000003</v>
      </c>
      <c r="AF8" s="6">
        <f>SUM(T8:AE8)</f>
        <v>108.90850000000002</v>
      </c>
      <c r="AG8" s="6"/>
      <c r="AH8" s="2" t="s">
        <v>12</v>
      </c>
      <c r="AI8" t="s">
        <v>6</v>
      </c>
      <c r="AJ8" s="5">
        <f t="shared" si="6"/>
        <v>13.7585</v>
      </c>
      <c r="AK8" s="5">
        <f t="shared" si="6"/>
        <v>16.525200000000002</v>
      </c>
      <c r="AL8" s="5">
        <f t="shared" si="6"/>
        <v>18.667300000000001</v>
      </c>
      <c r="AM8" s="5">
        <f t="shared" si="6"/>
        <v>12.968400000000001</v>
      </c>
      <c r="AN8" s="5">
        <f t="shared" si="6"/>
        <v>8.4435000000000002</v>
      </c>
      <c r="AO8" s="5">
        <f t="shared" si="6"/>
        <v>6.4203999999999999</v>
      </c>
      <c r="AP8" s="5">
        <f t="shared" si="6"/>
        <v>6.0002000000000004</v>
      </c>
      <c r="AQ8" s="5">
        <f t="shared" si="6"/>
        <v>5.4612999999999996</v>
      </c>
      <c r="AR8" s="5">
        <f t="shared" si="6"/>
        <v>4.7436999999999996</v>
      </c>
      <c r="AS8" s="5">
        <f t="shared" si="6"/>
        <v>4.3079000000000001</v>
      </c>
      <c r="AT8" s="5">
        <f t="shared" si="6"/>
        <v>3.5236999999999998</v>
      </c>
      <c r="AU8" s="5">
        <f t="shared" si="6"/>
        <v>7.7422000000000004</v>
      </c>
      <c r="AV8" s="6">
        <f t="shared" si="7"/>
        <v>108.56230000000002</v>
      </c>
      <c r="AX8" s="2" t="s">
        <v>12</v>
      </c>
      <c r="AY8" t="s">
        <v>6</v>
      </c>
      <c r="AZ8" s="5">
        <f t="shared" si="8"/>
        <v>10.675800000000001</v>
      </c>
      <c r="BA8" s="5">
        <f t="shared" si="8"/>
        <v>14.4711</v>
      </c>
      <c r="BB8" s="5">
        <f t="shared" si="8"/>
        <v>12.9948</v>
      </c>
      <c r="BC8" s="5">
        <f t="shared" si="8"/>
        <v>9.9436</v>
      </c>
      <c r="BD8" s="5">
        <f t="shared" si="8"/>
        <v>7.0895000000000001</v>
      </c>
      <c r="BE8" s="5">
        <f t="shared" si="8"/>
        <v>6.1398999999999999</v>
      </c>
      <c r="BF8" s="5">
        <f t="shared" si="8"/>
        <v>5.8400999999999996</v>
      </c>
      <c r="BG8" s="5">
        <f t="shared" si="8"/>
        <v>5.2770999999999999</v>
      </c>
      <c r="BH8" s="5">
        <f t="shared" si="8"/>
        <v>4.4782000000000002</v>
      </c>
      <c r="BI8" s="5">
        <f t="shared" si="8"/>
        <v>3.8338000000000001</v>
      </c>
      <c r="BJ8" s="5">
        <f t="shared" si="8"/>
        <v>3.0745</v>
      </c>
      <c r="BK8" s="5">
        <f t="shared" si="8"/>
        <v>3.5047000000000001</v>
      </c>
      <c r="BL8" s="6">
        <f t="shared" si="9"/>
        <v>87.323099999999997</v>
      </c>
    </row>
    <row r="9" spans="1:64" x14ac:dyDescent="0.25">
      <c r="B9" s="2"/>
      <c r="D9" s="6"/>
      <c r="E9" s="6"/>
      <c r="F9" s="6"/>
      <c r="G9" s="6"/>
      <c r="H9" s="6"/>
      <c r="I9" s="6"/>
      <c r="J9" s="6"/>
      <c r="K9" s="6"/>
      <c r="L9" s="6"/>
      <c r="M9" s="6"/>
      <c r="N9" s="6"/>
      <c r="O9" s="6"/>
      <c r="P9" s="6"/>
      <c r="Q9" s="6"/>
      <c r="R9" s="2"/>
      <c r="T9" s="6"/>
      <c r="U9" s="6"/>
      <c r="V9" s="6"/>
      <c r="W9" s="6"/>
      <c r="X9" s="6"/>
      <c r="Y9" s="6"/>
      <c r="Z9" s="6"/>
      <c r="AA9" s="6"/>
      <c r="AB9" s="6"/>
      <c r="AC9" s="6"/>
      <c r="AD9" s="6"/>
      <c r="AE9" s="6"/>
      <c r="AF9" s="6"/>
      <c r="AG9" s="6"/>
      <c r="AH9" s="2"/>
      <c r="AJ9" s="6"/>
      <c r="AK9" s="6"/>
      <c r="AL9" s="6"/>
      <c r="AM9" s="6"/>
      <c r="AN9" s="6"/>
      <c r="AO9" s="6"/>
      <c r="AP9" s="6"/>
      <c r="AQ9" s="6"/>
      <c r="AR9" s="6"/>
      <c r="AS9" s="6"/>
      <c r="AT9" s="6"/>
      <c r="AU9" s="6"/>
      <c r="AV9" s="6"/>
      <c r="AX9" s="2"/>
      <c r="AZ9" s="6"/>
      <c r="BA9" s="6"/>
      <c r="BB9" s="6"/>
      <c r="BC9" s="6"/>
      <c r="BD9" s="6"/>
      <c r="BE9" s="6"/>
      <c r="BF9" s="6"/>
      <c r="BG9" s="6"/>
      <c r="BH9" s="6"/>
      <c r="BI9" s="6"/>
      <c r="BJ9" s="6"/>
      <c r="BK9" s="6"/>
      <c r="BL9" s="6"/>
    </row>
    <row r="10" spans="1:64" x14ac:dyDescent="0.25">
      <c r="B10" s="1"/>
      <c r="C10" s="1"/>
      <c r="P10" s="6"/>
      <c r="R10" s="1"/>
      <c r="AF10" s="6"/>
      <c r="AH10" s="1"/>
      <c r="AV10" s="6"/>
      <c r="BL10" s="6"/>
    </row>
    <row r="11" spans="1:64" x14ac:dyDescent="0.25">
      <c r="B11" t="s">
        <v>62</v>
      </c>
      <c r="P11" s="6"/>
      <c r="R11" t="s">
        <v>63</v>
      </c>
      <c r="AF11" s="6"/>
      <c r="AH11" t="s">
        <v>64</v>
      </c>
      <c r="AV11" s="6"/>
      <c r="AX11" t="s">
        <v>65</v>
      </c>
      <c r="BL11" s="6"/>
    </row>
    <row r="12" spans="1:64" x14ac:dyDescent="0.25">
      <c r="B12" t="s">
        <v>66</v>
      </c>
      <c r="C12" t="s">
        <v>1</v>
      </c>
      <c r="D12">
        <v>1</v>
      </c>
      <c r="E12">
        <v>2</v>
      </c>
      <c r="F12">
        <v>3</v>
      </c>
      <c r="G12">
        <v>4</v>
      </c>
      <c r="H12">
        <v>5</v>
      </c>
      <c r="I12">
        <v>6</v>
      </c>
      <c r="J12">
        <v>7</v>
      </c>
      <c r="K12">
        <v>8</v>
      </c>
      <c r="L12">
        <v>9</v>
      </c>
      <c r="M12">
        <v>10</v>
      </c>
      <c r="N12">
        <v>11</v>
      </c>
      <c r="O12">
        <v>12</v>
      </c>
      <c r="P12" s="6"/>
      <c r="R12" t="s">
        <v>66</v>
      </c>
      <c r="S12" t="s">
        <v>1</v>
      </c>
      <c r="T12">
        <v>1</v>
      </c>
      <c r="U12">
        <v>2</v>
      </c>
      <c r="V12">
        <v>3</v>
      </c>
      <c r="W12">
        <v>4</v>
      </c>
      <c r="X12">
        <v>5</v>
      </c>
      <c r="Y12">
        <v>6</v>
      </c>
      <c r="Z12">
        <v>7</v>
      </c>
      <c r="AA12">
        <v>8</v>
      </c>
      <c r="AB12">
        <v>9</v>
      </c>
      <c r="AC12">
        <v>10</v>
      </c>
      <c r="AD12">
        <v>11</v>
      </c>
      <c r="AE12">
        <v>12</v>
      </c>
      <c r="AF12" s="6"/>
      <c r="AH12" t="s">
        <v>66</v>
      </c>
      <c r="AI12" t="s">
        <v>1</v>
      </c>
      <c r="AJ12">
        <v>1</v>
      </c>
      <c r="AK12">
        <v>2</v>
      </c>
      <c r="AL12">
        <v>3</v>
      </c>
      <c r="AM12">
        <v>4</v>
      </c>
      <c r="AN12">
        <v>5</v>
      </c>
      <c r="AO12">
        <v>6</v>
      </c>
      <c r="AP12">
        <v>7</v>
      </c>
      <c r="AQ12">
        <v>8</v>
      </c>
      <c r="AR12">
        <v>9</v>
      </c>
      <c r="AS12">
        <v>10</v>
      </c>
      <c r="AT12">
        <v>11</v>
      </c>
      <c r="AU12">
        <v>12</v>
      </c>
      <c r="AV12" s="6"/>
      <c r="AX12" t="s">
        <v>66</v>
      </c>
      <c r="AY12" t="s">
        <v>1</v>
      </c>
      <c r="AZ12">
        <v>1</v>
      </c>
      <c r="BA12">
        <v>2</v>
      </c>
      <c r="BB12">
        <v>3</v>
      </c>
      <c r="BC12">
        <v>4</v>
      </c>
      <c r="BD12">
        <v>5</v>
      </c>
      <c r="BE12">
        <v>6</v>
      </c>
      <c r="BF12">
        <v>7</v>
      </c>
      <c r="BG12">
        <v>8</v>
      </c>
      <c r="BH12">
        <v>9</v>
      </c>
      <c r="BI12">
        <v>10</v>
      </c>
      <c r="BJ12">
        <v>11</v>
      </c>
      <c r="BK12">
        <v>12</v>
      </c>
      <c r="BL12" s="6"/>
    </row>
    <row r="13" spans="1:64" x14ac:dyDescent="0.25">
      <c r="A13">
        <v>1</v>
      </c>
      <c r="B13">
        <v>1</v>
      </c>
      <c r="C13" t="s">
        <v>2</v>
      </c>
      <c r="D13">
        <v>0.55020000000000002</v>
      </c>
      <c r="E13">
        <v>0.93700000000000006</v>
      </c>
      <c r="F13">
        <v>1.2269000000000001</v>
      </c>
      <c r="G13">
        <v>1.2330000000000001</v>
      </c>
      <c r="H13">
        <v>0.87029999999999996</v>
      </c>
      <c r="I13">
        <v>0.58460000000000001</v>
      </c>
      <c r="J13">
        <v>0.46289999999999998</v>
      </c>
      <c r="K13">
        <v>0.37380000000000002</v>
      </c>
      <c r="L13">
        <v>0.30270000000000002</v>
      </c>
      <c r="M13">
        <v>0.26879999999999998</v>
      </c>
      <c r="N13">
        <v>0.2364</v>
      </c>
      <c r="O13">
        <v>0.28449999999999998</v>
      </c>
      <c r="P13" s="5">
        <f t="shared" ref="P13:P77" si="10">SUM(D13:O13)</f>
        <v>7.3310999999999993</v>
      </c>
      <c r="R13">
        <v>1</v>
      </c>
      <c r="S13" t="s">
        <v>2</v>
      </c>
      <c r="T13">
        <v>0.57879999999999998</v>
      </c>
      <c r="U13">
        <v>0.87239999999999995</v>
      </c>
      <c r="V13">
        <v>1.2712000000000001</v>
      </c>
      <c r="W13">
        <v>1.706</v>
      </c>
      <c r="X13">
        <v>1.1728000000000001</v>
      </c>
      <c r="Y13">
        <v>0.77959999999999996</v>
      </c>
      <c r="Z13">
        <v>0.61419999999999997</v>
      </c>
      <c r="AA13">
        <v>0.49590000000000001</v>
      </c>
      <c r="AB13">
        <v>0.40250000000000002</v>
      </c>
      <c r="AC13">
        <v>0.35980000000000001</v>
      </c>
      <c r="AD13">
        <v>0.31769999999999998</v>
      </c>
      <c r="AE13">
        <v>0.35199999999999998</v>
      </c>
      <c r="AF13" s="6">
        <f t="shared" ref="AF13:AF76" si="11">SUM(T13:AE13)</f>
        <v>8.9229000000000021</v>
      </c>
      <c r="AH13">
        <v>1</v>
      </c>
      <c r="AI13" t="s">
        <v>2</v>
      </c>
      <c r="AJ13">
        <v>0.54679999999999995</v>
      </c>
      <c r="AK13">
        <v>0.94079999999999997</v>
      </c>
      <c r="AL13">
        <v>1.4359</v>
      </c>
      <c r="AM13">
        <v>1.3797999999999999</v>
      </c>
      <c r="AN13">
        <v>0.95420000000000005</v>
      </c>
      <c r="AO13">
        <v>0.65759999999999996</v>
      </c>
      <c r="AP13">
        <v>0.52700000000000002</v>
      </c>
      <c r="AQ13">
        <v>0.42959999999999998</v>
      </c>
      <c r="AR13">
        <v>0.3508</v>
      </c>
      <c r="AS13">
        <v>0.31480000000000002</v>
      </c>
      <c r="AT13">
        <v>0.27879999999999999</v>
      </c>
      <c r="AU13">
        <v>0.3201</v>
      </c>
      <c r="AV13" s="6">
        <f t="shared" si="7"/>
        <v>8.1362000000000005</v>
      </c>
      <c r="AX13">
        <v>1</v>
      </c>
      <c r="AY13" t="s">
        <v>2</v>
      </c>
      <c r="AZ13">
        <v>0.45540000000000003</v>
      </c>
      <c r="BA13">
        <v>0.86109999999999998</v>
      </c>
      <c r="BB13">
        <v>1.1583000000000001</v>
      </c>
      <c r="BC13">
        <v>1.0124</v>
      </c>
      <c r="BD13">
        <v>0.74990000000000001</v>
      </c>
      <c r="BE13">
        <v>0.51139999999999997</v>
      </c>
      <c r="BF13">
        <v>0.4078</v>
      </c>
      <c r="BG13">
        <v>0.33019999999999999</v>
      </c>
      <c r="BH13">
        <v>0.26790000000000003</v>
      </c>
      <c r="BI13">
        <v>0.23860000000000001</v>
      </c>
      <c r="BJ13">
        <v>0.21190000000000001</v>
      </c>
      <c r="BK13">
        <v>0.25750000000000001</v>
      </c>
      <c r="BL13" s="6">
        <f t="shared" si="9"/>
        <v>6.4623999999999997</v>
      </c>
    </row>
    <row r="14" spans="1:64" x14ac:dyDescent="0.25">
      <c r="A14">
        <v>2</v>
      </c>
      <c r="B14">
        <v>1</v>
      </c>
      <c r="C14" t="s">
        <v>3</v>
      </c>
      <c r="D14">
        <v>0.57840000000000003</v>
      </c>
      <c r="E14">
        <v>0.85089999999999999</v>
      </c>
      <c r="F14">
        <v>1.1883999999999999</v>
      </c>
      <c r="G14">
        <v>1.2683</v>
      </c>
      <c r="H14">
        <v>0.90629999999999999</v>
      </c>
      <c r="I14">
        <v>0.6109</v>
      </c>
      <c r="J14">
        <v>0.48580000000000001</v>
      </c>
      <c r="K14">
        <v>0.39379999999999998</v>
      </c>
      <c r="L14">
        <v>0.32050000000000001</v>
      </c>
      <c r="M14">
        <v>0.28670000000000001</v>
      </c>
      <c r="N14">
        <v>0.248</v>
      </c>
      <c r="O14">
        <v>0.3014</v>
      </c>
      <c r="P14" s="5">
        <f t="shared" si="10"/>
        <v>7.4394</v>
      </c>
      <c r="R14">
        <v>1</v>
      </c>
      <c r="S14" t="s">
        <v>3</v>
      </c>
      <c r="T14">
        <v>0.47310000000000002</v>
      </c>
      <c r="U14">
        <v>0.83779999999999999</v>
      </c>
      <c r="V14">
        <v>1.1195999999999999</v>
      </c>
      <c r="W14">
        <v>1.0138</v>
      </c>
      <c r="X14">
        <v>0.77749999999999997</v>
      </c>
      <c r="Y14">
        <v>0.53559999999999997</v>
      </c>
      <c r="Z14">
        <v>0.42949999999999999</v>
      </c>
      <c r="AA14">
        <v>0.34970000000000001</v>
      </c>
      <c r="AB14">
        <v>0.28460000000000002</v>
      </c>
      <c r="AC14">
        <v>0.25440000000000002</v>
      </c>
      <c r="AD14">
        <v>0.22589999999999999</v>
      </c>
      <c r="AE14">
        <v>0.26379999999999998</v>
      </c>
      <c r="AF14" s="6">
        <f t="shared" si="11"/>
        <v>6.5653000000000006</v>
      </c>
      <c r="AH14">
        <v>1</v>
      </c>
      <c r="AI14" t="s">
        <v>3</v>
      </c>
      <c r="AJ14">
        <v>0.43159999999999998</v>
      </c>
      <c r="AK14">
        <v>0.66039999999999999</v>
      </c>
      <c r="AL14">
        <v>1.123</v>
      </c>
      <c r="AM14">
        <v>1.294</v>
      </c>
      <c r="AN14">
        <v>0.90569999999999995</v>
      </c>
      <c r="AO14">
        <v>0.60909999999999997</v>
      </c>
      <c r="AP14">
        <v>0.48070000000000002</v>
      </c>
      <c r="AQ14">
        <v>0.38790000000000002</v>
      </c>
      <c r="AR14">
        <v>0.31430000000000002</v>
      </c>
      <c r="AS14">
        <v>0.27939999999999998</v>
      </c>
      <c r="AT14">
        <v>0.24360000000000001</v>
      </c>
      <c r="AU14">
        <v>0.27910000000000001</v>
      </c>
      <c r="AV14" s="6">
        <f t="shared" si="7"/>
        <v>7.008799999999999</v>
      </c>
      <c r="AX14">
        <v>1</v>
      </c>
      <c r="AY14" t="s">
        <v>3</v>
      </c>
      <c r="AZ14">
        <v>0.41020000000000001</v>
      </c>
      <c r="BA14">
        <v>0.7581</v>
      </c>
      <c r="BB14">
        <v>1.0609999999999999</v>
      </c>
      <c r="BC14">
        <v>1.0015000000000001</v>
      </c>
      <c r="BD14">
        <v>0.73850000000000005</v>
      </c>
      <c r="BE14">
        <v>0.50219999999999998</v>
      </c>
      <c r="BF14">
        <v>0.39510000000000001</v>
      </c>
      <c r="BG14">
        <v>0.31759999999999999</v>
      </c>
      <c r="BH14">
        <v>0.25609999999999999</v>
      </c>
      <c r="BI14">
        <v>0.22700000000000001</v>
      </c>
      <c r="BJ14">
        <v>0.2019</v>
      </c>
      <c r="BK14">
        <v>0.248</v>
      </c>
      <c r="BL14" s="6">
        <f t="shared" si="9"/>
        <v>6.1172000000000004</v>
      </c>
    </row>
    <row r="15" spans="1:64" x14ac:dyDescent="0.25">
      <c r="A15">
        <v>3</v>
      </c>
      <c r="B15">
        <v>1</v>
      </c>
      <c r="C15" t="s">
        <v>4</v>
      </c>
      <c r="D15">
        <v>0.5242</v>
      </c>
      <c r="E15">
        <v>0.77339999999999998</v>
      </c>
      <c r="F15">
        <v>1.1162000000000001</v>
      </c>
      <c r="G15">
        <v>1.2137</v>
      </c>
      <c r="H15">
        <v>0.87539999999999996</v>
      </c>
      <c r="I15">
        <v>0.58620000000000005</v>
      </c>
      <c r="J15">
        <v>0.46310000000000001</v>
      </c>
      <c r="K15">
        <v>0.37369999999999998</v>
      </c>
      <c r="L15">
        <v>0.30230000000000001</v>
      </c>
      <c r="M15">
        <v>0.26850000000000002</v>
      </c>
      <c r="N15">
        <v>0.2427</v>
      </c>
      <c r="O15">
        <v>0.34749999999999998</v>
      </c>
      <c r="P15" s="5">
        <f t="shared" si="10"/>
        <v>7.0869000000000009</v>
      </c>
      <c r="R15">
        <v>1</v>
      </c>
      <c r="S15" t="s">
        <v>4</v>
      </c>
      <c r="T15">
        <v>0.41439999999999999</v>
      </c>
      <c r="U15">
        <v>0.68820000000000003</v>
      </c>
      <c r="V15">
        <v>1.0084</v>
      </c>
      <c r="W15">
        <v>0.98160000000000003</v>
      </c>
      <c r="X15">
        <v>0.74860000000000004</v>
      </c>
      <c r="Y15">
        <v>0.50749999999999995</v>
      </c>
      <c r="Z15">
        <v>0.40610000000000002</v>
      </c>
      <c r="AA15">
        <v>0.32940000000000003</v>
      </c>
      <c r="AB15">
        <v>0.26700000000000002</v>
      </c>
      <c r="AC15">
        <v>0.23780000000000001</v>
      </c>
      <c r="AD15">
        <v>0.21099999999999999</v>
      </c>
      <c r="AE15">
        <v>0.2379</v>
      </c>
      <c r="AF15" s="6">
        <f t="shared" si="11"/>
        <v>6.0379000000000005</v>
      </c>
      <c r="AH15">
        <v>1</v>
      </c>
      <c r="AI15" t="s">
        <v>4</v>
      </c>
      <c r="AJ15">
        <v>0.40899999999999997</v>
      </c>
      <c r="AK15">
        <v>0.77739999999999998</v>
      </c>
      <c r="AL15">
        <v>1.3619000000000001</v>
      </c>
      <c r="AM15">
        <v>1.3142</v>
      </c>
      <c r="AN15">
        <v>0.92920000000000003</v>
      </c>
      <c r="AO15">
        <v>0.62639999999999996</v>
      </c>
      <c r="AP15">
        <v>0.49540000000000001</v>
      </c>
      <c r="AQ15">
        <v>0.40029999999999999</v>
      </c>
      <c r="AR15">
        <v>0.3246</v>
      </c>
      <c r="AS15">
        <v>0.28839999999999999</v>
      </c>
      <c r="AT15">
        <v>0.25669999999999998</v>
      </c>
      <c r="AU15">
        <v>0.28199999999999997</v>
      </c>
      <c r="AV15" s="6">
        <f t="shared" si="7"/>
        <v>7.4655000000000014</v>
      </c>
      <c r="AX15">
        <v>1</v>
      </c>
      <c r="AY15" t="s">
        <v>4</v>
      </c>
      <c r="AZ15">
        <v>0.35310000000000002</v>
      </c>
      <c r="BA15">
        <v>0.64370000000000005</v>
      </c>
      <c r="BB15">
        <v>0.95499999999999996</v>
      </c>
      <c r="BC15">
        <v>0.90539999999999998</v>
      </c>
      <c r="BD15">
        <v>0.67979999999999996</v>
      </c>
      <c r="BE15">
        <v>0.45939999999999998</v>
      </c>
      <c r="BF15">
        <v>0.36180000000000001</v>
      </c>
      <c r="BG15">
        <v>0.29089999999999999</v>
      </c>
      <c r="BH15">
        <v>0.2339</v>
      </c>
      <c r="BI15">
        <v>0.2072</v>
      </c>
      <c r="BJ15">
        <v>0.18690000000000001</v>
      </c>
      <c r="BK15">
        <v>0.22420000000000001</v>
      </c>
      <c r="BL15" s="6">
        <f t="shared" si="9"/>
        <v>5.5012999999999996</v>
      </c>
    </row>
    <row r="16" spans="1:64" x14ac:dyDescent="0.25">
      <c r="A16">
        <v>4</v>
      </c>
      <c r="B16">
        <v>1</v>
      </c>
      <c r="C16" t="s">
        <v>5</v>
      </c>
      <c r="D16">
        <v>0.50919999999999999</v>
      </c>
      <c r="E16">
        <v>0.84940000000000004</v>
      </c>
      <c r="F16">
        <v>1.3084</v>
      </c>
      <c r="G16">
        <v>1.3824000000000001</v>
      </c>
      <c r="H16">
        <v>0.95789999999999997</v>
      </c>
      <c r="I16">
        <v>0.64800000000000002</v>
      </c>
      <c r="J16">
        <v>0.5161</v>
      </c>
      <c r="K16">
        <v>0.41920000000000002</v>
      </c>
      <c r="L16">
        <v>0.34089999999999998</v>
      </c>
      <c r="M16">
        <v>0.3039</v>
      </c>
      <c r="N16">
        <v>0.26600000000000001</v>
      </c>
      <c r="O16">
        <v>0.30280000000000001</v>
      </c>
      <c r="P16" s="5">
        <f t="shared" si="10"/>
        <v>7.8041999999999998</v>
      </c>
      <c r="R16">
        <v>1</v>
      </c>
      <c r="S16" t="s">
        <v>5</v>
      </c>
      <c r="T16">
        <v>0.48780000000000001</v>
      </c>
      <c r="U16">
        <v>0.78549999999999998</v>
      </c>
      <c r="V16">
        <v>1.2814000000000001</v>
      </c>
      <c r="W16">
        <v>1.3274999999999999</v>
      </c>
      <c r="X16">
        <v>0.86880000000000002</v>
      </c>
      <c r="Y16">
        <v>0.59809999999999997</v>
      </c>
      <c r="Z16">
        <v>0.48170000000000002</v>
      </c>
      <c r="AA16">
        <v>0.39400000000000002</v>
      </c>
      <c r="AB16">
        <v>0.3221</v>
      </c>
      <c r="AC16">
        <v>0.28960000000000002</v>
      </c>
      <c r="AD16">
        <v>0.25829999999999997</v>
      </c>
      <c r="AE16">
        <v>0.2913</v>
      </c>
      <c r="AF16" s="6">
        <f t="shared" si="11"/>
        <v>7.3860999999999999</v>
      </c>
      <c r="AH16">
        <v>1</v>
      </c>
      <c r="AI16" t="s">
        <v>5</v>
      </c>
      <c r="AJ16">
        <v>0.50649999999999995</v>
      </c>
      <c r="AK16">
        <v>0.94230000000000003</v>
      </c>
      <c r="AL16">
        <v>1.1708000000000001</v>
      </c>
      <c r="AM16">
        <v>1.0109999999999999</v>
      </c>
      <c r="AN16">
        <v>0.75719999999999998</v>
      </c>
      <c r="AO16">
        <v>0.52839999999999998</v>
      </c>
      <c r="AP16">
        <v>0.4264</v>
      </c>
      <c r="AQ16">
        <v>0.34799999999999998</v>
      </c>
      <c r="AR16">
        <v>0.28370000000000001</v>
      </c>
      <c r="AS16">
        <v>0.25330000000000003</v>
      </c>
      <c r="AT16">
        <v>0.223</v>
      </c>
      <c r="AU16">
        <v>0.25979999999999998</v>
      </c>
      <c r="AV16" s="6">
        <f t="shared" si="7"/>
        <v>6.7103999999999999</v>
      </c>
      <c r="AX16">
        <v>1</v>
      </c>
      <c r="AY16" t="s">
        <v>5</v>
      </c>
      <c r="AZ16">
        <v>0.42580000000000001</v>
      </c>
      <c r="BA16">
        <v>0.77769999999999995</v>
      </c>
      <c r="BB16">
        <v>1.1247</v>
      </c>
      <c r="BC16">
        <v>1.1339999999999999</v>
      </c>
      <c r="BD16">
        <v>0.85850000000000004</v>
      </c>
      <c r="BE16">
        <v>0.57869999999999999</v>
      </c>
      <c r="BF16">
        <v>0.45660000000000001</v>
      </c>
      <c r="BG16">
        <v>0.36809999999999998</v>
      </c>
      <c r="BH16">
        <v>0.29720000000000002</v>
      </c>
      <c r="BI16">
        <v>0.26350000000000001</v>
      </c>
      <c r="BJ16">
        <v>0.23319999999999999</v>
      </c>
      <c r="BK16">
        <v>0.2641</v>
      </c>
      <c r="BL16" s="6">
        <f t="shared" si="9"/>
        <v>6.7820999999999998</v>
      </c>
    </row>
    <row r="17" spans="1:64" x14ac:dyDescent="0.25">
      <c r="A17">
        <v>5</v>
      </c>
      <c r="B17">
        <v>1</v>
      </c>
      <c r="C17" t="s">
        <v>6</v>
      </c>
      <c r="D17">
        <v>0.65039999999999998</v>
      </c>
      <c r="E17">
        <v>0.92159999999999997</v>
      </c>
      <c r="F17">
        <v>1.2824</v>
      </c>
      <c r="G17">
        <v>1.4571000000000001</v>
      </c>
      <c r="H17">
        <v>1.0706</v>
      </c>
      <c r="I17">
        <v>0.71230000000000004</v>
      </c>
      <c r="J17">
        <v>0.56240000000000001</v>
      </c>
      <c r="K17">
        <v>0.4546</v>
      </c>
      <c r="L17">
        <v>0.36870000000000003</v>
      </c>
      <c r="M17">
        <v>0.32779999999999998</v>
      </c>
      <c r="N17">
        <v>0.29389999999999999</v>
      </c>
      <c r="O17">
        <v>0.40839999999999999</v>
      </c>
      <c r="P17" s="5">
        <f t="shared" si="10"/>
        <v>8.5102000000000011</v>
      </c>
      <c r="R17">
        <v>1</v>
      </c>
      <c r="S17" t="s">
        <v>6</v>
      </c>
      <c r="T17">
        <v>0.45019999999999999</v>
      </c>
      <c r="U17">
        <v>0.86580000000000001</v>
      </c>
      <c r="V17">
        <v>1.1276999999999999</v>
      </c>
      <c r="W17">
        <v>1.0565</v>
      </c>
      <c r="X17">
        <v>0.74170000000000003</v>
      </c>
      <c r="Y17">
        <v>0.51559999999999995</v>
      </c>
      <c r="Z17">
        <v>0.41760000000000003</v>
      </c>
      <c r="AA17">
        <v>0.34200000000000003</v>
      </c>
      <c r="AB17">
        <v>0.27889999999999998</v>
      </c>
      <c r="AC17">
        <v>0.2485</v>
      </c>
      <c r="AD17">
        <v>0.2213</v>
      </c>
      <c r="AE17">
        <v>0.25430000000000003</v>
      </c>
      <c r="AF17" s="6">
        <f t="shared" si="11"/>
        <v>6.5200999999999993</v>
      </c>
      <c r="AH17">
        <v>1</v>
      </c>
      <c r="AI17" t="s">
        <v>6</v>
      </c>
      <c r="AJ17">
        <v>0.4345</v>
      </c>
      <c r="AK17">
        <v>0.84089999999999998</v>
      </c>
      <c r="AL17">
        <v>1.1962999999999999</v>
      </c>
      <c r="AM17">
        <v>1.0690999999999999</v>
      </c>
      <c r="AN17">
        <v>0.77070000000000005</v>
      </c>
      <c r="AO17">
        <v>0.53700000000000003</v>
      </c>
      <c r="AP17">
        <v>0.43280000000000002</v>
      </c>
      <c r="AQ17">
        <v>0.3533</v>
      </c>
      <c r="AR17">
        <v>0.28799999999999998</v>
      </c>
      <c r="AS17">
        <v>0.2571</v>
      </c>
      <c r="AT17">
        <v>0.2276</v>
      </c>
      <c r="AU17">
        <v>0.26440000000000002</v>
      </c>
      <c r="AV17" s="6">
        <f t="shared" si="7"/>
        <v>6.6717000000000004</v>
      </c>
      <c r="AX17">
        <v>1</v>
      </c>
      <c r="AY17" t="s">
        <v>6</v>
      </c>
      <c r="AZ17">
        <v>0.46879999999999999</v>
      </c>
      <c r="BA17">
        <v>0.95650000000000002</v>
      </c>
      <c r="BB17">
        <v>1.3714999999999999</v>
      </c>
      <c r="BC17">
        <v>1.1914</v>
      </c>
      <c r="BD17">
        <v>0.87409999999999999</v>
      </c>
      <c r="BE17">
        <v>0.6</v>
      </c>
      <c r="BF17">
        <v>0.47860000000000003</v>
      </c>
      <c r="BG17">
        <v>0.38850000000000001</v>
      </c>
      <c r="BH17">
        <v>0.31530000000000002</v>
      </c>
      <c r="BI17">
        <v>0.28160000000000002</v>
      </c>
      <c r="BJ17">
        <v>0.2515</v>
      </c>
      <c r="BK17">
        <v>0.29189999999999999</v>
      </c>
      <c r="BL17" s="6">
        <f t="shared" si="9"/>
        <v>7.4696999999999996</v>
      </c>
    </row>
    <row r="18" spans="1:64" x14ac:dyDescent="0.25">
      <c r="A18">
        <v>1</v>
      </c>
      <c r="B18">
        <v>2</v>
      </c>
      <c r="C18" t="s">
        <v>2</v>
      </c>
      <c r="D18">
        <v>1.4117</v>
      </c>
      <c r="E18">
        <v>2.4310999999999998</v>
      </c>
      <c r="F18">
        <v>3.0388999999999999</v>
      </c>
      <c r="G18">
        <v>3.0868000000000002</v>
      </c>
      <c r="H18">
        <v>2.1848999999999998</v>
      </c>
      <c r="I18">
        <v>1.3762000000000001</v>
      </c>
      <c r="J18">
        <v>0.99790000000000001</v>
      </c>
      <c r="K18">
        <v>0.73099999999999998</v>
      </c>
      <c r="L18">
        <v>0.53910000000000002</v>
      </c>
      <c r="M18">
        <v>0.44130000000000003</v>
      </c>
      <c r="N18">
        <v>0.36699999999999999</v>
      </c>
      <c r="O18">
        <v>0.45579999999999998</v>
      </c>
      <c r="P18" s="5">
        <f t="shared" si="10"/>
        <v>17.061699999999998</v>
      </c>
      <c r="R18">
        <v>2</v>
      </c>
      <c r="S18" t="s">
        <v>2</v>
      </c>
      <c r="T18">
        <v>1.2523</v>
      </c>
      <c r="U18">
        <v>1.7393000000000001</v>
      </c>
      <c r="V18">
        <v>2.2806000000000002</v>
      </c>
      <c r="W18">
        <v>3.1032000000000002</v>
      </c>
      <c r="X18">
        <v>2.2905000000000002</v>
      </c>
      <c r="Y18">
        <v>1.4178999999999999</v>
      </c>
      <c r="Z18">
        <v>1.0161</v>
      </c>
      <c r="AA18">
        <v>0.73950000000000005</v>
      </c>
      <c r="AB18">
        <v>0.54449999999999998</v>
      </c>
      <c r="AC18">
        <v>0.4496</v>
      </c>
      <c r="AD18">
        <v>0.37869999999999998</v>
      </c>
      <c r="AE18">
        <v>0.4748</v>
      </c>
      <c r="AF18" s="6">
        <f t="shared" si="11"/>
        <v>15.686999999999998</v>
      </c>
      <c r="AH18">
        <v>2</v>
      </c>
      <c r="AI18" t="s">
        <v>2</v>
      </c>
      <c r="AJ18">
        <v>1.1252</v>
      </c>
      <c r="AK18">
        <v>2.0636000000000001</v>
      </c>
      <c r="AL18">
        <v>3.1724999999999999</v>
      </c>
      <c r="AM18">
        <v>2.8786999999999998</v>
      </c>
      <c r="AN18">
        <v>1.9672000000000001</v>
      </c>
      <c r="AO18">
        <v>1.2596000000000001</v>
      </c>
      <c r="AP18">
        <v>0.91659999999999997</v>
      </c>
      <c r="AQ18">
        <v>0.67449999999999999</v>
      </c>
      <c r="AR18">
        <v>0.50070000000000003</v>
      </c>
      <c r="AS18">
        <v>0.4158</v>
      </c>
      <c r="AT18">
        <v>0.35099999999999998</v>
      </c>
      <c r="AU18">
        <v>0.48010000000000003</v>
      </c>
      <c r="AV18" s="6">
        <f t="shared" si="7"/>
        <v>15.805500000000002</v>
      </c>
      <c r="AX18">
        <v>2</v>
      </c>
      <c r="AY18" t="s">
        <v>2</v>
      </c>
      <c r="AZ18">
        <v>1.0691999999999999</v>
      </c>
      <c r="BA18">
        <v>1.6959</v>
      </c>
      <c r="BB18">
        <v>2.0203000000000002</v>
      </c>
      <c r="BC18">
        <v>1.7154</v>
      </c>
      <c r="BD18">
        <v>1.2682</v>
      </c>
      <c r="BE18">
        <v>0.81200000000000006</v>
      </c>
      <c r="BF18">
        <v>0.5948</v>
      </c>
      <c r="BG18">
        <v>0.44119999999999998</v>
      </c>
      <c r="BH18">
        <v>0.33069999999999999</v>
      </c>
      <c r="BI18">
        <v>0.27789999999999998</v>
      </c>
      <c r="BJ18">
        <v>0.24179999999999999</v>
      </c>
      <c r="BK18">
        <v>0.29909999999999998</v>
      </c>
      <c r="BL18" s="6">
        <f t="shared" si="9"/>
        <v>10.766499999999999</v>
      </c>
    </row>
    <row r="19" spans="1:64" x14ac:dyDescent="0.25">
      <c r="A19">
        <v>2</v>
      </c>
      <c r="B19">
        <v>2</v>
      </c>
      <c r="C19" t="s">
        <v>3</v>
      </c>
      <c r="D19">
        <v>1.3841000000000001</v>
      </c>
      <c r="E19">
        <v>1.9279999999999999</v>
      </c>
      <c r="F19">
        <v>2.5819000000000001</v>
      </c>
      <c r="G19">
        <v>2.7715000000000001</v>
      </c>
      <c r="H19">
        <v>2.1453000000000002</v>
      </c>
      <c r="I19">
        <v>1.3383</v>
      </c>
      <c r="J19">
        <v>0.96560000000000001</v>
      </c>
      <c r="K19">
        <v>0.70599999999999996</v>
      </c>
      <c r="L19">
        <v>0.52749999999999997</v>
      </c>
      <c r="M19">
        <v>0.4672</v>
      </c>
      <c r="N19">
        <v>0.37680000000000002</v>
      </c>
      <c r="O19">
        <v>0.48060000000000003</v>
      </c>
      <c r="P19" s="5">
        <f t="shared" si="10"/>
        <v>15.672800000000001</v>
      </c>
      <c r="R19">
        <v>2</v>
      </c>
      <c r="S19" t="s">
        <v>3</v>
      </c>
      <c r="T19">
        <v>1.0771999999999999</v>
      </c>
      <c r="U19">
        <v>1.8494999999999999</v>
      </c>
      <c r="V19">
        <v>2.4786999999999999</v>
      </c>
      <c r="W19">
        <v>2.3609</v>
      </c>
      <c r="X19">
        <v>1.8069</v>
      </c>
      <c r="Y19">
        <v>1.1494</v>
      </c>
      <c r="Z19">
        <v>0.8337</v>
      </c>
      <c r="AA19">
        <v>0.61119999999999997</v>
      </c>
      <c r="AB19">
        <v>0.45140000000000002</v>
      </c>
      <c r="AC19">
        <v>0.37219999999999998</v>
      </c>
      <c r="AD19">
        <v>0.31780000000000003</v>
      </c>
      <c r="AE19">
        <v>0.55740000000000001</v>
      </c>
      <c r="AF19" s="6">
        <f t="shared" si="11"/>
        <v>13.866299999999999</v>
      </c>
      <c r="AH19">
        <v>2</v>
      </c>
      <c r="AI19" t="s">
        <v>3</v>
      </c>
      <c r="AJ19">
        <v>1.0589999999999999</v>
      </c>
      <c r="AK19">
        <v>1.6718999999999999</v>
      </c>
      <c r="AL19">
        <v>2.5691999999999999</v>
      </c>
      <c r="AM19">
        <v>2.6116000000000001</v>
      </c>
      <c r="AN19">
        <v>1.9131</v>
      </c>
      <c r="AO19">
        <v>1.2238</v>
      </c>
      <c r="AP19">
        <v>0.87980000000000003</v>
      </c>
      <c r="AQ19">
        <v>0.6421</v>
      </c>
      <c r="AR19">
        <v>0.47349999999999998</v>
      </c>
      <c r="AS19">
        <v>0.3881</v>
      </c>
      <c r="AT19">
        <v>0.32019999999999998</v>
      </c>
      <c r="AU19">
        <v>0.39129999999999998</v>
      </c>
      <c r="AV19" s="6">
        <f t="shared" si="7"/>
        <v>14.143599999999998</v>
      </c>
      <c r="AX19">
        <v>2</v>
      </c>
      <c r="AY19" t="s">
        <v>3</v>
      </c>
      <c r="AZ19">
        <v>0.86519999999999997</v>
      </c>
      <c r="BA19">
        <v>1.9127000000000001</v>
      </c>
      <c r="BB19">
        <v>2.2749999999999999</v>
      </c>
      <c r="BC19">
        <v>1.9355</v>
      </c>
      <c r="BD19">
        <v>1.4318</v>
      </c>
      <c r="BE19">
        <v>0.94189999999999996</v>
      </c>
      <c r="BF19">
        <v>0.68559999999999999</v>
      </c>
      <c r="BG19">
        <v>0.50570000000000004</v>
      </c>
      <c r="BH19">
        <v>0.37590000000000001</v>
      </c>
      <c r="BI19">
        <v>0.31230000000000002</v>
      </c>
      <c r="BJ19">
        <v>0.26919999999999999</v>
      </c>
      <c r="BK19">
        <v>0.40310000000000001</v>
      </c>
      <c r="BL19" s="6">
        <f t="shared" si="9"/>
        <v>11.9139</v>
      </c>
    </row>
    <row r="20" spans="1:64" x14ac:dyDescent="0.25">
      <c r="A20">
        <v>3</v>
      </c>
      <c r="B20">
        <v>2</v>
      </c>
      <c r="C20" t="s">
        <v>4</v>
      </c>
      <c r="D20">
        <v>1.1776</v>
      </c>
      <c r="E20">
        <v>1.9370000000000001</v>
      </c>
      <c r="F20">
        <v>2.5741000000000001</v>
      </c>
      <c r="G20">
        <v>2.9613999999999998</v>
      </c>
      <c r="H20">
        <v>2.1983000000000001</v>
      </c>
      <c r="I20">
        <v>1.3663000000000001</v>
      </c>
      <c r="J20">
        <v>0.9798</v>
      </c>
      <c r="K20">
        <v>0.71230000000000004</v>
      </c>
      <c r="L20">
        <v>0.52239999999999998</v>
      </c>
      <c r="M20">
        <v>0.42730000000000001</v>
      </c>
      <c r="N20">
        <v>0.37059999999999998</v>
      </c>
      <c r="O20">
        <v>0.51929999999999998</v>
      </c>
      <c r="P20" s="5">
        <f t="shared" si="10"/>
        <v>15.746400000000001</v>
      </c>
      <c r="R20">
        <v>2</v>
      </c>
      <c r="S20" t="s">
        <v>4</v>
      </c>
      <c r="T20">
        <v>1.0155000000000001</v>
      </c>
      <c r="U20">
        <v>1.5533999999999999</v>
      </c>
      <c r="V20">
        <v>2.0204</v>
      </c>
      <c r="W20">
        <v>1.8466</v>
      </c>
      <c r="X20">
        <v>1.4442999999999999</v>
      </c>
      <c r="Y20">
        <v>0.92759999999999998</v>
      </c>
      <c r="Z20">
        <v>0.6754</v>
      </c>
      <c r="AA20">
        <v>0.49609999999999999</v>
      </c>
      <c r="AB20">
        <v>0.36680000000000001</v>
      </c>
      <c r="AC20">
        <v>0.30320000000000003</v>
      </c>
      <c r="AD20">
        <v>0.2586</v>
      </c>
      <c r="AE20">
        <v>0.3805</v>
      </c>
      <c r="AF20" s="6">
        <f t="shared" si="11"/>
        <v>11.288399999999999</v>
      </c>
      <c r="AH20">
        <v>2</v>
      </c>
      <c r="AI20" t="s">
        <v>4</v>
      </c>
      <c r="AJ20">
        <v>0.77669999999999995</v>
      </c>
      <c r="AK20">
        <v>1.7804</v>
      </c>
      <c r="AL20">
        <v>2.7900999999999998</v>
      </c>
      <c r="AM20">
        <v>2.4723999999999999</v>
      </c>
      <c r="AN20">
        <v>1.8116000000000001</v>
      </c>
      <c r="AO20">
        <v>1.1489</v>
      </c>
      <c r="AP20">
        <v>0.83389999999999997</v>
      </c>
      <c r="AQ20">
        <v>0.61260000000000003</v>
      </c>
      <c r="AR20">
        <v>0.45400000000000001</v>
      </c>
      <c r="AS20">
        <v>0.37440000000000001</v>
      </c>
      <c r="AT20">
        <v>0.31900000000000001</v>
      </c>
      <c r="AU20">
        <v>0.376</v>
      </c>
      <c r="AV20" s="6">
        <f t="shared" si="7"/>
        <v>13.75</v>
      </c>
      <c r="AX20">
        <v>2</v>
      </c>
      <c r="AY20" t="s">
        <v>4</v>
      </c>
      <c r="AZ20">
        <v>0.71</v>
      </c>
      <c r="BA20">
        <v>1.3612</v>
      </c>
      <c r="BB20">
        <v>2.0634000000000001</v>
      </c>
      <c r="BC20">
        <v>1.7596000000000001</v>
      </c>
      <c r="BD20">
        <v>1.2737000000000001</v>
      </c>
      <c r="BE20">
        <v>0.81799999999999995</v>
      </c>
      <c r="BF20">
        <v>0.59499999999999997</v>
      </c>
      <c r="BG20">
        <v>0.43919999999999998</v>
      </c>
      <c r="BH20">
        <v>0.32600000000000001</v>
      </c>
      <c r="BI20">
        <v>0.27100000000000002</v>
      </c>
      <c r="BJ20">
        <v>0.2392</v>
      </c>
      <c r="BK20">
        <v>0.3014</v>
      </c>
      <c r="BL20" s="6">
        <f t="shared" si="9"/>
        <v>10.1577</v>
      </c>
    </row>
    <row r="21" spans="1:64" x14ac:dyDescent="0.25">
      <c r="A21">
        <v>4</v>
      </c>
      <c r="B21">
        <v>2</v>
      </c>
      <c r="C21" t="s">
        <v>5</v>
      </c>
      <c r="D21">
        <v>1.0527</v>
      </c>
      <c r="E21">
        <v>1.875</v>
      </c>
      <c r="F21">
        <v>2.6640999999999999</v>
      </c>
      <c r="G21">
        <v>2.9767000000000001</v>
      </c>
      <c r="H21">
        <v>2.1448</v>
      </c>
      <c r="I21">
        <v>1.3466</v>
      </c>
      <c r="J21">
        <v>0.9728</v>
      </c>
      <c r="K21">
        <v>0.71140000000000003</v>
      </c>
      <c r="L21">
        <v>0.52429999999999999</v>
      </c>
      <c r="M21">
        <v>0.42970000000000003</v>
      </c>
      <c r="N21">
        <v>0.35210000000000002</v>
      </c>
      <c r="O21">
        <v>0.40810000000000002</v>
      </c>
      <c r="P21" s="5">
        <f t="shared" si="10"/>
        <v>15.458299999999999</v>
      </c>
      <c r="R21">
        <v>2</v>
      </c>
      <c r="S21" t="s">
        <v>5</v>
      </c>
      <c r="T21">
        <v>1.3867</v>
      </c>
      <c r="U21">
        <v>1.8903000000000001</v>
      </c>
      <c r="V21">
        <v>2.6379999999999999</v>
      </c>
      <c r="W21">
        <v>2.5184000000000002</v>
      </c>
      <c r="X21">
        <v>1.6758999999999999</v>
      </c>
      <c r="Y21">
        <v>1.0724</v>
      </c>
      <c r="Z21">
        <v>0.78380000000000005</v>
      </c>
      <c r="AA21">
        <v>0.57789999999999997</v>
      </c>
      <c r="AB21">
        <v>0.42909999999999998</v>
      </c>
      <c r="AC21">
        <v>0.35770000000000002</v>
      </c>
      <c r="AD21">
        <v>0.30669999999999997</v>
      </c>
      <c r="AE21">
        <v>0.48170000000000002</v>
      </c>
      <c r="AF21" s="6">
        <f t="shared" si="11"/>
        <v>14.118599999999999</v>
      </c>
      <c r="AH21">
        <v>2</v>
      </c>
      <c r="AI21" t="s">
        <v>5</v>
      </c>
      <c r="AJ21">
        <v>1.3348</v>
      </c>
      <c r="AK21">
        <v>2.0234999999999999</v>
      </c>
      <c r="AL21">
        <v>2.2311999999999999</v>
      </c>
      <c r="AM21">
        <v>2.1263999999999998</v>
      </c>
      <c r="AN21">
        <v>1.6704000000000001</v>
      </c>
      <c r="AO21">
        <v>1.0809</v>
      </c>
      <c r="AP21">
        <v>0.78890000000000005</v>
      </c>
      <c r="AQ21">
        <v>0.58109999999999995</v>
      </c>
      <c r="AR21">
        <v>0.43159999999999998</v>
      </c>
      <c r="AS21">
        <v>0.35649999999999998</v>
      </c>
      <c r="AT21">
        <v>0.3</v>
      </c>
      <c r="AU21">
        <v>0.40500000000000003</v>
      </c>
      <c r="AV21" s="6">
        <f t="shared" si="7"/>
        <v>13.330299999999999</v>
      </c>
      <c r="AX21">
        <v>2</v>
      </c>
      <c r="AY21" t="s">
        <v>5</v>
      </c>
      <c r="AZ21">
        <v>0.80430000000000001</v>
      </c>
      <c r="BA21">
        <v>1.6296999999999999</v>
      </c>
      <c r="BB21">
        <v>2.1335999999999999</v>
      </c>
      <c r="BC21">
        <v>2.0722</v>
      </c>
      <c r="BD21">
        <v>1.6225000000000001</v>
      </c>
      <c r="BE21">
        <v>1.0194000000000001</v>
      </c>
      <c r="BF21">
        <v>0.73360000000000003</v>
      </c>
      <c r="BG21">
        <v>0.53659999999999997</v>
      </c>
      <c r="BH21">
        <v>0.3962</v>
      </c>
      <c r="BI21">
        <v>0.3266</v>
      </c>
      <c r="BJ21">
        <v>0.27960000000000002</v>
      </c>
      <c r="BK21">
        <v>0.34079999999999999</v>
      </c>
      <c r="BL21" s="6">
        <f t="shared" si="9"/>
        <v>11.895099999999999</v>
      </c>
    </row>
    <row r="22" spans="1:64" x14ac:dyDescent="0.25">
      <c r="A22">
        <v>5</v>
      </c>
      <c r="B22">
        <v>2</v>
      </c>
      <c r="C22" t="s">
        <v>6</v>
      </c>
      <c r="D22">
        <v>1.605</v>
      </c>
      <c r="E22">
        <v>2.2073999999999998</v>
      </c>
      <c r="F22">
        <v>2.8849</v>
      </c>
      <c r="G22">
        <v>3.4165000000000001</v>
      </c>
      <c r="H22">
        <v>2.5548000000000002</v>
      </c>
      <c r="I22">
        <v>1.5862000000000001</v>
      </c>
      <c r="J22">
        <v>1.1392</v>
      </c>
      <c r="K22">
        <v>0.83120000000000005</v>
      </c>
      <c r="L22">
        <v>0.61219999999999997</v>
      </c>
      <c r="M22">
        <v>0.50080000000000002</v>
      </c>
      <c r="N22">
        <v>0.44</v>
      </c>
      <c r="O22">
        <v>0.83099999999999996</v>
      </c>
      <c r="P22" s="5">
        <f t="shared" si="10"/>
        <v>18.609200000000005</v>
      </c>
      <c r="R22">
        <v>2</v>
      </c>
      <c r="S22" t="s">
        <v>6</v>
      </c>
      <c r="T22">
        <v>1.2819</v>
      </c>
      <c r="U22">
        <v>2.0373000000000001</v>
      </c>
      <c r="V22">
        <v>2.5045000000000002</v>
      </c>
      <c r="W22">
        <v>2.1073</v>
      </c>
      <c r="X22">
        <v>1.5456000000000001</v>
      </c>
      <c r="Y22">
        <v>0.98980000000000001</v>
      </c>
      <c r="Z22">
        <v>0.72529999999999994</v>
      </c>
      <c r="AA22">
        <v>0.53600000000000003</v>
      </c>
      <c r="AB22">
        <v>0.39810000000000001</v>
      </c>
      <c r="AC22">
        <v>0.32890000000000003</v>
      </c>
      <c r="AD22">
        <v>0.27929999999999999</v>
      </c>
      <c r="AE22">
        <v>0.37859999999999999</v>
      </c>
      <c r="AF22" s="6">
        <f t="shared" si="11"/>
        <v>13.112600000000002</v>
      </c>
      <c r="AH22">
        <v>2</v>
      </c>
      <c r="AI22" t="s">
        <v>6</v>
      </c>
      <c r="AJ22">
        <v>0.90049999999999997</v>
      </c>
      <c r="AK22">
        <v>1.9523999999999999</v>
      </c>
      <c r="AL22">
        <v>2.8077999999999999</v>
      </c>
      <c r="AM22">
        <v>2.2924000000000002</v>
      </c>
      <c r="AN22">
        <v>1.6287</v>
      </c>
      <c r="AO22">
        <v>1.0557000000000001</v>
      </c>
      <c r="AP22">
        <v>0.77429999999999999</v>
      </c>
      <c r="AQ22">
        <v>0.57240000000000002</v>
      </c>
      <c r="AR22">
        <v>0.4259</v>
      </c>
      <c r="AS22">
        <v>0.3528</v>
      </c>
      <c r="AT22">
        <v>0.29759999999999998</v>
      </c>
      <c r="AU22">
        <v>0.38829999999999998</v>
      </c>
      <c r="AV22" s="6">
        <f t="shared" si="7"/>
        <v>13.4488</v>
      </c>
      <c r="AX22">
        <v>2</v>
      </c>
      <c r="AY22" t="s">
        <v>6</v>
      </c>
      <c r="AZ22">
        <v>1.0158</v>
      </c>
      <c r="BA22">
        <v>2.0608</v>
      </c>
      <c r="BB22">
        <v>2.5851999999999999</v>
      </c>
      <c r="BC22">
        <v>2.1711999999999998</v>
      </c>
      <c r="BD22">
        <v>1.5761000000000001</v>
      </c>
      <c r="BE22">
        <v>1.0029999999999999</v>
      </c>
      <c r="BF22">
        <v>0.73060000000000003</v>
      </c>
      <c r="BG22">
        <v>0.54039999999999999</v>
      </c>
      <c r="BH22">
        <v>0.40310000000000001</v>
      </c>
      <c r="BI22">
        <v>0.33779999999999999</v>
      </c>
      <c r="BJ22">
        <v>0.29330000000000001</v>
      </c>
      <c r="BK22">
        <v>0.3906</v>
      </c>
      <c r="BL22" s="6">
        <f t="shared" si="9"/>
        <v>13.107899999999999</v>
      </c>
    </row>
    <row r="23" spans="1:64" x14ac:dyDescent="0.25">
      <c r="A23">
        <v>1</v>
      </c>
      <c r="B23">
        <v>3</v>
      </c>
      <c r="C23" t="s">
        <v>2</v>
      </c>
      <c r="D23">
        <v>0.33350000000000002</v>
      </c>
      <c r="E23">
        <v>0.69550000000000001</v>
      </c>
      <c r="F23">
        <v>1.1355999999999999</v>
      </c>
      <c r="G23">
        <v>1.3751</v>
      </c>
      <c r="H23">
        <v>0.92079999999999995</v>
      </c>
      <c r="I23">
        <v>0.496</v>
      </c>
      <c r="J23">
        <v>0.30969999999999998</v>
      </c>
      <c r="K23">
        <v>0.19570000000000001</v>
      </c>
      <c r="L23">
        <v>0.1242</v>
      </c>
      <c r="M23">
        <v>8.6999999999999994E-2</v>
      </c>
      <c r="N23">
        <v>6.6900000000000001E-2</v>
      </c>
      <c r="O23">
        <v>0.1353</v>
      </c>
      <c r="P23" s="5">
        <f t="shared" si="10"/>
        <v>5.8753000000000011</v>
      </c>
      <c r="R23">
        <v>3</v>
      </c>
      <c r="S23" t="s">
        <v>2</v>
      </c>
      <c r="T23">
        <v>0.27500000000000002</v>
      </c>
      <c r="U23">
        <v>0.3962</v>
      </c>
      <c r="V23">
        <v>0.67369999999999997</v>
      </c>
      <c r="W23">
        <v>1.2145999999999999</v>
      </c>
      <c r="X23">
        <v>0.80920000000000003</v>
      </c>
      <c r="Y23">
        <v>0.41720000000000002</v>
      </c>
      <c r="Z23">
        <v>0.24959999999999999</v>
      </c>
      <c r="AA23">
        <v>0.15279999999999999</v>
      </c>
      <c r="AB23">
        <v>9.4700000000000006E-2</v>
      </c>
      <c r="AC23">
        <v>6.6100000000000006E-2</v>
      </c>
      <c r="AD23">
        <v>5.2999999999999999E-2</v>
      </c>
      <c r="AE23">
        <v>9.4399999999999998E-2</v>
      </c>
      <c r="AF23" s="6">
        <f t="shared" si="11"/>
        <v>4.4964999999999993</v>
      </c>
      <c r="AH23">
        <v>3</v>
      </c>
      <c r="AI23" t="s">
        <v>2</v>
      </c>
      <c r="AJ23">
        <v>0.33839999999999998</v>
      </c>
      <c r="AK23">
        <v>0.79259999999999997</v>
      </c>
      <c r="AL23">
        <v>1.2873000000000001</v>
      </c>
      <c r="AM23">
        <v>1.2356</v>
      </c>
      <c r="AN23">
        <v>0.74139999999999995</v>
      </c>
      <c r="AO23">
        <v>0.39510000000000001</v>
      </c>
      <c r="AP23">
        <v>0.24660000000000001</v>
      </c>
      <c r="AQ23">
        <v>0.15590000000000001</v>
      </c>
      <c r="AR23">
        <v>9.9099999999999994E-2</v>
      </c>
      <c r="AS23">
        <v>7.0599999999999996E-2</v>
      </c>
      <c r="AT23">
        <v>5.6899999999999999E-2</v>
      </c>
      <c r="AU23">
        <v>0.1181</v>
      </c>
      <c r="AV23" s="6">
        <f t="shared" si="7"/>
        <v>5.5375999999999994</v>
      </c>
      <c r="AX23">
        <v>3</v>
      </c>
      <c r="AY23" t="s">
        <v>2</v>
      </c>
      <c r="AZ23">
        <v>0.2999</v>
      </c>
      <c r="BA23">
        <v>0.50209999999999999</v>
      </c>
      <c r="BB23">
        <v>0.69269999999999998</v>
      </c>
      <c r="BC23">
        <v>0.56999999999999995</v>
      </c>
      <c r="BD23">
        <v>0.34739999999999999</v>
      </c>
      <c r="BE23">
        <v>0.20219999999999999</v>
      </c>
      <c r="BF23">
        <v>0.13109999999999999</v>
      </c>
      <c r="BG23">
        <v>8.4099999999999994E-2</v>
      </c>
      <c r="BH23">
        <v>5.3699999999999998E-2</v>
      </c>
      <c r="BI23">
        <v>3.8300000000000001E-2</v>
      </c>
      <c r="BJ23">
        <v>3.5099999999999999E-2</v>
      </c>
      <c r="BK23">
        <v>0.1012</v>
      </c>
      <c r="BL23" s="6">
        <f t="shared" si="9"/>
        <v>3.0577999999999994</v>
      </c>
    </row>
    <row r="24" spans="1:64" x14ac:dyDescent="0.25">
      <c r="A24">
        <v>2</v>
      </c>
      <c r="B24">
        <v>3</v>
      </c>
      <c r="C24" t="s">
        <v>3</v>
      </c>
      <c r="D24">
        <v>0.34300000000000003</v>
      </c>
      <c r="E24">
        <v>0.55149999999999999</v>
      </c>
      <c r="F24">
        <v>0.86270000000000002</v>
      </c>
      <c r="G24">
        <v>1.0350999999999999</v>
      </c>
      <c r="H24">
        <v>0.82640000000000002</v>
      </c>
      <c r="I24">
        <v>0.43580000000000002</v>
      </c>
      <c r="J24">
        <v>0.26769999999999999</v>
      </c>
      <c r="K24">
        <v>0.16750000000000001</v>
      </c>
      <c r="L24">
        <v>0.1055</v>
      </c>
      <c r="M24">
        <v>7.3599999999999999E-2</v>
      </c>
      <c r="N24">
        <v>5.4600000000000003E-2</v>
      </c>
      <c r="O24">
        <v>0.1283</v>
      </c>
      <c r="P24" s="5">
        <f t="shared" si="10"/>
        <v>4.8517000000000001</v>
      </c>
      <c r="R24">
        <v>3</v>
      </c>
      <c r="S24" t="s">
        <v>3</v>
      </c>
      <c r="T24">
        <v>0.25540000000000002</v>
      </c>
      <c r="U24">
        <v>0.40670000000000001</v>
      </c>
      <c r="V24">
        <v>0.61650000000000005</v>
      </c>
      <c r="W24">
        <v>0.70320000000000005</v>
      </c>
      <c r="X24">
        <v>0.59640000000000004</v>
      </c>
      <c r="Y24">
        <v>0.3221</v>
      </c>
      <c r="Z24">
        <v>0.2001</v>
      </c>
      <c r="AA24">
        <v>0.1258</v>
      </c>
      <c r="AB24">
        <v>7.9299999999999995E-2</v>
      </c>
      <c r="AC24">
        <v>5.5800000000000002E-2</v>
      </c>
      <c r="AD24">
        <v>4.7500000000000001E-2</v>
      </c>
      <c r="AE24">
        <v>0.1118</v>
      </c>
      <c r="AF24" s="6">
        <f t="shared" si="11"/>
        <v>3.5205999999999995</v>
      </c>
      <c r="AH24">
        <v>3</v>
      </c>
      <c r="AI24" t="s">
        <v>3</v>
      </c>
      <c r="AJ24">
        <v>0.27829999999999999</v>
      </c>
      <c r="AK24">
        <v>0.62419999999999998</v>
      </c>
      <c r="AL24">
        <v>0.92200000000000004</v>
      </c>
      <c r="AM24">
        <v>0.94750000000000001</v>
      </c>
      <c r="AN24">
        <v>0.60499999999999998</v>
      </c>
      <c r="AO24">
        <v>0.33350000000000002</v>
      </c>
      <c r="AP24">
        <v>0.20580000000000001</v>
      </c>
      <c r="AQ24">
        <v>0.1293</v>
      </c>
      <c r="AR24">
        <v>8.1699999999999995E-2</v>
      </c>
      <c r="AS24">
        <v>5.6800000000000003E-2</v>
      </c>
      <c r="AT24">
        <v>4.3400000000000001E-2</v>
      </c>
      <c r="AU24">
        <v>0.10630000000000001</v>
      </c>
      <c r="AV24" s="6">
        <f t="shared" si="7"/>
        <v>4.3338000000000001</v>
      </c>
      <c r="AX24">
        <v>3</v>
      </c>
      <c r="AY24" t="s">
        <v>3</v>
      </c>
      <c r="AZ24">
        <v>0.28649999999999998</v>
      </c>
      <c r="BA24">
        <v>0.56179999999999997</v>
      </c>
      <c r="BB24">
        <v>0.74760000000000004</v>
      </c>
      <c r="BC24">
        <v>0.56499999999999995</v>
      </c>
      <c r="BD24">
        <v>0.36820000000000003</v>
      </c>
      <c r="BE24">
        <v>0.21290000000000001</v>
      </c>
      <c r="BF24">
        <v>0.1371</v>
      </c>
      <c r="BG24">
        <v>8.77E-2</v>
      </c>
      <c r="BH24">
        <v>5.57E-2</v>
      </c>
      <c r="BI24">
        <v>3.9300000000000002E-2</v>
      </c>
      <c r="BJ24">
        <v>3.8800000000000001E-2</v>
      </c>
      <c r="BK24">
        <v>0.1633</v>
      </c>
      <c r="BL24" s="6">
        <f t="shared" si="9"/>
        <v>3.2638999999999991</v>
      </c>
    </row>
    <row r="25" spans="1:64" x14ac:dyDescent="0.25">
      <c r="A25">
        <v>3</v>
      </c>
      <c r="B25">
        <v>3</v>
      </c>
      <c r="C25" t="s">
        <v>4</v>
      </c>
      <c r="D25">
        <v>0.30080000000000001</v>
      </c>
      <c r="E25">
        <v>0.70040000000000002</v>
      </c>
      <c r="F25">
        <v>0.95220000000000005</v>
      </c>
      <c r="G25">
        <v>1.2487999999999999</v>
      </c>
      <c r="H25">
        <v>0.90739999999999998</v>
      </c>
      <c r="I25">
        <v>0.47360000000000002</v>
      </c>
      <c r="J25">
        <v>0.28949999999999998</v>
      </c>
      <c r="K25">
        <v>0.1804</v>
      </c>
      <c r="L25">
        <v>0.1133</v>
      </c>
      <c r="M25">
        <v>7.8600000000000003E-2</v>
      </c>
      <c r="N25">
        <v>7.0400000000000004E-2</v>
      </c>
      <c r="O25">
        <v>0.13370000000000001</v>
      </c>
      <c r="P25" s="5">
        <f t="shared" si="10"/>
        <v>5.4491000000000005</v>
      </c>
      <c r="R25">
        <v>3</v>
      </c>
      <c r="S25" t="s">
        <v>4</v>
      </c>
      <c r="T25">
        <v>0.20849999999999999</v>
      </c>
      <c r="U25">
        <v>0.40649999999999997</v>
      </c>
      <c r="V25">
        <v>0.67159999999999997</v>
      </c>
      <c r="W25">
        <v>0.53820000000000001</v>
      </c>
      <c r="X25">
        <v>0.37130000000000002</v>
      </c>
      <c r="Y25">
        <v>0.2303</v>
      </c>
      <c r="Z25">
        <v>0.1477</v>
      </c>
      <c r="AA25">
        <v>9.4500000000000001E-2</v>
      </c>
      <c r="AB25">
        <v>0.06</v>
      </c>
      <c r="AC25">
        <v>4.24E-2</v>
      </c>
      <c r="AD25">
        <v>3.6499999999999998E-2</v>
      </c>
      <c r="AE25">
        <v>7.7700000000000005E-2</v>
      </c>
      <c r="AF25" s="6">
        <f t="shared" si="11"/>
        <v>2.8852000000000007</v>
      </c>
      <c r="AH25">
        <v>3</v>
      </c>
      <c r="AI25" t="s">
        <v>4</v>
      </c>
      <c r="AJ25">
        <v>0.21940000000000001</v>
      </c>
      <c r="AK25">
        <v>0.62809999999999999</v>
      </c>
      <c r="AL25">
        <v>1.1459999999999999</v>
      </c>
      <c r="AM25">
        <v>1.0046999999999999</v>
      </c>
      <c r="AN25">
        <v>0.56459999999999999</v>
      </c>
      <c r="AO25">
        <v>0.29659999999999997</v>
      </c>
      <c r="AP25">
        <v>0.1812</v>
      </c>
      <c r="AQ25">
        <v>0.113</v>
      </c>
      <c r="AR25">
        <v>7.0900000000000005E-2</v>
      </c>
      <c r="AS25">
        <v>4.9099999999999998E-2</v>
      </c>
      <c r="AT25">
        <v>4.2999999999999997E-2</v>
      </c>
      <c r="AU25">
        <v>7.8799999999999995E-2</v>
      </c>
      <c r="AV25" s="6">
        <f t="shared" si="7"/>
        <v>4.3954000000000004</v>
      </c>
      <c r="AX25">
        <v>3</v>
      </c>
      <c r="AY25" t="s">
        <v>4</v>
      </c>
      <c r="AZ25">
        <v>0.34660000000000002</v>
      </c>
      <c r="BA25">
        <v>0.50960000000000005</v>
      </c>
      <c r="BB25">
        <v>0.65359999999999996</v>
      </c>
      <c r="BC25">
        <v>0.48220000000000002</v>
      </c>
      <c r="BD25">
        <v>0.3039</v>
      </c>
      <c r="BE25">
        <v>0.17480000000000001</v>
      </c>
      <c r="BF25">
        <v>0.11219999999999999</v>
      </c>
      <c r="BG25">
        <v>7.22E-2</v>
      </c>
      <c r="BH25">
        <v>4.5900000000000003E-2</v>
      </c>
      <c r="BI25">
        <v>3.2500000000000001E-2</v>
      </c>
      <c r="BJ25">
        <v>3.3300000000000003E-2</v>
      </c>
      <c r="BK25">
        <v>8.2799999999999999E-2</v>
      </c>
      <c r="BL25" s="6">
        <f t="shared" si="9"/>
        <v>2.8496000000000006</v>
      </c>
    </row>
    <row r="26" spans="1:64" x14ac:dyDescent="0.25">
      <c r="A26">
        <v>4</v>
      </c>
      <c r="B26">
        <v>3</v>
      </c>
      <c r="C26" t="s">
        <v>5</v>
      </c>
      <c r="D26">
        <v>0.25679999999999997</v>
      </c>
      <c r="E26">
        <v>0.4108</v>
      </c>
      <c r="F26">
        <v>0.70250000000000001</v>
      </c>
      <c r="G26">
        <v>1.179</v>
      </c>
      <c r="H26">
        <v>0.82730000000000004</v>
      </c>
      <c r="I26">
        <v>0.45379999999999998</v>
      </c>
      <c r="J26">
        <v>0.28120000000000001</v>
      </c>
      <c r="K26">
        <v>0.1767</v>
      </c>
      <c r="L26">
        <v>0.1115</v>
      </c>
      <c r="M26">
        <v>7.7600000000000002E-2</v>
      </c>
      <c r="N26">
        <v>5.7299999999999997E-2</v>
      </c>
      <c r="O26">
        <v>0.11169999999999999</v>
      </c>
      <c r="P26" s="5">
        <f t="shared" si="10"/>
        <v>4.6462000000000012</v>
      </c>
      <c r="R26">
        <v>3</v>
      </c>
      <c r="S26" t="s">
        <v>5</v>
      </c>
      <c r="T26">
        <v>0.38340000000000002</v>
      </c>
      <c r="U26">
        <v>0.65669999999999995</v>
      </c>
      <c r="V26">
        <v>1.0034000000000001</v>
      </c>
      <c r="W26">
        <v>0.92949999999999999</v>
      </c>
      <c r="X26">
        <v>0.55830000000000002</v>
      </c>
      <c r="Y26">
        <v>0.30609999999999998</v>
      </c>
      <c r="Z26">
        <v>0.19259999999999999</v>
      </c>
      <c r="AA26">
        <v>0.1221</v>
      </c>
      <c r="AB26">
        <v>7.7399999999999997E-2</v>
      </c>
      <c r="AC26">
        <v>5.5399999999999998E-2</v>
      </c>
      <c r="AD26">
        <v>4.82E-2</v>
      </c>
      <c r="AE26">
        <v>0.10150000000000001</v>
      </c>
      <c r="AF26" s="6">
        <f t="shared" si="11"/>
        <v>4.4345999999999979</v>
      </c>
      <c r="AH26">
        <v>3</v>
      </c>
      <c r="AI26" t="s">
        <v>5</v>
      </c>
      <c r="AJ26">
        <v>0.29609999999999997</v>
      </c>
      <c r="AK26">
        <v>0.51649999999999996</v>
      </c>
      <c r="AL26">
        <v>0.62150000000000005</v>
      </c>
      <c r="AM26">
        <v>0.62639999999999996</v>
      </c>
      <c r="AN26">
        <v>0.51570000000000005</v>
      </c>
      <c r="AO26">
        <v>0.29139999999999999</v>
      </c>
      <c r="AP26">
        <v>0.18629999999999999</v>
      </c>
      <c r="AQ26">
        <v>0.1188</v>
      </c>
      <c r="AR26">
        <v>7.5399999999999995E-2</v>
      </c>
      <c r="AS26">
        <v>5.28E-2</v>
      </c>
      <c r="AT26">
        <v>4.3499999999999997E-2</v>
      </c>
      <c r="AU26">
        <v>0.105</v>
      </c>
      <c r="AV26" s="6">
        <f t="shared" si="7"/>
        <v>3.4493999999999998</v>
      </c>
      <c r="AX26">
        <v>3</v>
      </c>
      <c r="AY26" t="s">
        <v>5</v>
      </c>
      <c r="AZ26">
        <v>0.25019999999999998</v>
      </c>
      <c r="BA26">
        <v>0.53939999999999999</v>
      </c>
      <c r="BB26">
        <v>0.745</v>
      </c>
      <c r="BC26">
        <v>0.74909999999999999</v>
      </c>
      <c r="BD26">
        <v>0.54610000000000003</v>
      </c>
      <c r="BE26">
        <v>0.31219999999999998</v>
      </c>
      <c r="BF26">
        <v>0.1938</v>
      </c>
      <c r="BG26">
        <v>0.12180000000000001</v>
      </c>
      <c r="BH26">
        <v>7.6600000000000001E-2</v>
      </c>
      <c r="BI26">
        <v>5.3499999999999999E-2</v>
      </c>
      <c r="BJ26">
        <v>4.6199999999999998E-2</v>
      </c>
      <c r="BK26">
        <v>0.1003</v>
      </c>
      <c r="BL26" s="6">
        <f t="shared" si="9"/>
        <v>3.7341999999999995</v>
      </c>
    </row>
    <row r="27" spans="1:64" x14ac:dyDescent="0.25">
      <c r="A27">
        <v>5</v>
      </c>
      <c r="B27">
        <v>3</v>
      </c>
      <c r="C27" t="s">
        <v>6</v>
      </c>
      <c r="D27">
        <v>0.38690000000000002</v>
      </c>
      <c r="E27">
        <v>0.60440000000000005</v>
      </c>
      <c r="F27">
        <v>0.8468</v>
      </c>
      <c r="G27">
        <v>1.4135</v>
      </c>
      <c r="H27">
        <v>1.0255000000000001</v>
      </c>
      <c r="I27">
        <v>0.5383</v>
      </c>
      <c r="J27">
        <v>0.3301</v>
      </c>
      <c r="K27">
        <v>0.20619999999999999</v>
      </c>
      <c r="L27">
        <v>0.12959999999999999</v>
      </c>
      <c r="M27">
        <v>0.09</v>
      </c>
      <c r="N27">
        <v>8.09E-2</v>
      </c>
      <c r="O27">
        <v>0.17130000000000001</v>
      </c>
      <c r="P27" s="5">
        <f t="shared" si="10"/>
        <v>5.8234999999999992</v>
      </c>
      <c r="R27">
        <v>3</v>
      </c>
      <c r="S27" t="s">
        <v>6</v>
      </c>
      <c r="T27">
        <v>0.31280000000000002</v>
      </c>
      <c r="U27">
        <v>0.6996</v>
      </c>
      <c r="V27">
        <v>0.94710000000000005</v>
      </c>
      <c r="W27">
        <v>0.67200000000000004</v>
      </c>
      <c r="X27">
        <v>0.50219999999999998</v>
      </c>
      <c r="Y27">
        <v>0.28260000000000002</v>
      </c>
      <c r="Z27">
        <v>0.17749999999999999</v>
      </c>
      <c r="AA27">
        <v>0.11210000000000001</v>
      </c>
      <c r="AB27">
        <v>7.0499999999999993E-2</v>
      </c>
      <c r="AC27">
        <v>4.8899999999999999E-2</v>
      </c>
      <c r="AD27">
        <v>4.0899999999999999E-2</v>
      </c>
      <c r="AE27">
        <v>9.6100000000000005E-2</v>
      </c>
      <c r="AF27" s="6">
        <f t="shared" si="11"/>
        <v>3.9622999999999999</v>
      </c>
      <c r="AH27">
        <v>3</v>
      </c>
      <c r="AI27" t="s">
        <v>6</v>
      </c>
      <c r="AJ27">
        <v>0.2447</v>
      </c>
      <c r="AK27">
        <v>0.51739999999999997</v>
      </c>
      <c r="AL27">
        <v>0.79469999999999996</v>
      </c>
      <c r="AM27">
        <v>0.72819999999999996</v>
      </c>
      <c r="AN27">
        <v>0.47199999999999998</v>
      </c>
      <c r="AO27">
        <v>0.26650000000000001</v>
      </c>
      <c r="AP27">
        <v>0.1699</v>
      </c>
      <c r="AQ27">
        <v>0.1085</v>
      </c>
      <c r="AR27">
        <v>6.8900000000000003E-2</v>
      </c>
      <c r="AS27">
        <v>4.8399999999999999E-2</v>
      </c>
      <c r="AT27">
        <v>3.9199999999999999E-2</v>
      </c>
      <c r="AU27">
        <v>0.1115</v>
      </c>
      <c r="AV27" s="6">
        <f t="shared" si="7"/>
        <v>3.5699000000000005</v>
      </c>
      <c r="AX27">
        <v>3</v>
      </c>
      <c r="AY27" t="s">
        <v>6</v>
      </c>
      <c r="AZ27">
        <v>0.28649999999999998</v>
      </c>
      <c r="BA27">
        <v>0.58479999999999999</v>
      </c>
      <c r="BB27">
        <v>0.76680000000000004</v>
      </c>
      <c r="BC27">
        <v>0.70660000000000001</v>
      </c>
      <c r="BD27">
        <v>0.50590000000000002</v>
      </c>
      <c r="BE27">
        <v>0.26769999999999999</v>
      </c>
      <c r="BF27">
        <v>0.16389999999999999</v>
      </c>
      <c r="BG27">
        <v>0.1021</v>
      </c>
      <c r="BH27">
        <v>6.3600000000000004E-2</v>
      </c>
      <c r="BI27">
        <v>4.4999999999999998E-2</v>
      </c>
      <c r="BJ27">
        <v>4.0399999999999998E-2</v>
      </c>
      <c r="BK27">
        <v>0.10440000000000001</v>
      </c>
      <c r="BL27" s="6">
        <f t="shared" si="9"/>
        <v>3.6377000000000002</v>
      </c>
    </row>
    <row r="28" spans="1:64" x14ac:dyDescent="0.25">
      <c r="A28">
        <v>1</v>
      </c>
      <c r="B28">
        <v>4</v>
      </c>
      <c r="C28" t="s">
        <v>2</v>
      </c>
      <c r="D28">
        <v>2.9971000000000001</v>
      </c>
      <c r="E28">
        <v>6.0911</v>
      </c>
      <c r="F28">
        <v>8.7436000000000007</v>
      </c>
      <c r="G28">
        <v>8.6981999999999999</v>
      </c>
      <c r="H28">
        <v>5.6814</v>
      </c>
      <c r="I28">
        <v>3.2524000000000002</v>
      </c>
      <c r="J28">
        <v>2.2201</v>
      </c>
      <c r="K28">
        <v>1.5744</v>
      </c>
      <c r="L28">
        <v>1.1435999999999999</v>
      </c>
      <c r="M28">
        <v>0.92630000000000001</v>
      </c>
      <c r="N28">
        <v>0.76339999999999997</v>
      </c>
      <c r="O28">
        <v>1.0429999999999999</v>
      </c>
      <c r="P28" s="5">
        <f t="shared" si="10"/>
        <v>43.134599999999992</v>
      </c>
      <c r="R28">
        <v>4</v>
      </c>
      <c r="S28" t="s">
        <v>2</v>
      </c>
      <c r="T28">
        <v>3.1232000000000002</v>
      </c>
      <c r="U28">
        <v>5.2645999999999997</v>
      </c>
      <c r="V28">
        <v>7.8095999999999997</v>
      </c>
      <c r="W28">
        <v>10.0488</v>
      </c>
      <c r="X28">
        <v>6.5683999999999996</v>
      </c>
      <c r="Y28">
        <v>3.6429999999999998</v>
      </c>
      <c r="Z28">
        <v>2.4361000000000002</v>
      </c>
      <c r="AA28">
        <v>1.7139</v>
      </c>
      <c r="AB28">
        <v>1.2468999999999999</v>
      </c>
      <c r="AC28">
        <v>1.0225</v>
      </c>
      <c r="AD28">
        <v>0.85760000000000003</v>
      </c>
      <c r="AE28">
        <v>1.0983000000000001</v>
      </c>
      <c r="AF28" s="6">
        <f t="shared" si="11"/>
        <v>44.832900000000002</v>
      </c>
      <c r="AH28">
        <v>4</v>
      </c>
      <c r="AI28" t="s">
        <v>2</v>
      </c>
      <c r="AJ28">
        <v>2.8188</v>
      </c>
      <c r="AK28">
        <v>5.8356000000000003</v>
      </c>
      <c r="AL28">
        <v>9.9373000000000005</v>
      </c>
      <c r="AM28">
        <v>9.0345999999999993</v>
      </c>
      <c r="AN28">
        <v>5.4257</v>
      </c>
      <c r="AO28">
        <v>3.1315</v>
      </c>
      <c r="AP28">
        <v>2.1530999999999998</v>
      </c>
      <c r="AQ28">
        <v>1.5408999999999999</v>
      </c>
      <c r="AR28">
        <v>1.1324000000000001</v>
      </c>
      <c r="AS28">
        <v>0.93410000000000004</v>
      </c>
      <c r="AT28">
        <v>0.78969999999999996</v>
      </c>
      <c r="AU28">
        <v>1.0774999999999999</v>
      </c>
      <c r="AV28" s="6">
        <f t="shared" si="7"/>
        <v>43.811200000000007</v>
      </c>
      <c r="AX28">
        <v>4</v>
      </c>
      <c r="AY28" t="s">
        <v>2</v>
      </c>
      <c r="AZ28">
        <v>2.7991999999999999</v>
      </c>
      <c r="BA28">
        <v>5.5575999999999999</v>
      </c>
      <c r="BB28">
        <v>7.0354000000000001</v>
      </c>
      <c r="BC28">
        <v>5.6143999999999998</v>
      </c>
      <c r="BD28">
        <v>3.6164999999999998</v>
      </c>
      <c r="BE28">
        <v>2.1353</v>
      </c>
      <c r="BF28">
        <v>1.4887999999999999</v>
      </c>
      <c r="BG28">
        <v>1.0749</v>
      </c>
      <c r="BH28">
        <v>0.79520000000000002</v>
      </c>
      <c r="BI28">
        <v>0.65859999999999996</v>
      </c>
      <c r="BJ28">
        <v>0.57179999999999997</v>
      </c>
      <c r="BK28">
        <v>0.88959999999999995</v>
      </c>
      <c r="BL28" s="6">
        <f t="shared" si="9"/>
        <v>32.237299999999998</v>
      </c>
    </row>
    <row r="29" spans="1:64" x14ac:dyDescent="0.25">
      <c r="A29">
        <v>2</v>
      </c>
      <c r="B29">
        <v>4</v>
      </c>
      <c r="C29" t="s">
        <v>3</v>
      </c>
      <c r="D29">
        <v>3.4146000000000001</v>
      </c>
      <c r="E29">
        <v>5.7199</v>
      </c>
      <c r="F29">
        <v>7.7911000000000001</v>
      </c>
      <c r="G29">
        <v>8.0190999999999999</v>
      </c>
      <c r="H29">
        <v>5.6231999999999998</v>
      </c>
      <c r="I29">
        <v>3.198</v>
      </c>
      <c r="J29">
        <v>2.1762000000000001</v>
      </c>
      <c r="K29">
        <v>1.5436000000000001</v>
      </c>
      <c r="L29">
        <v>1.1247</v>
      </c>
      <c r="M29">
        <v>0.94730000000000003</v>
      </c>
      <c r="N29">
        <v>0.77959999999999996</v>
      </c>
      <c r="O29">
        <v>1.0846</v>
      </c>
      <c r="P29" s="5">
        <f t="shared" si="10"/>
        <v>41.421899999999994</v>
      </c>
      <c r="R29">
        <v>4</v>
      </c>
      <c r="S29" t="s">
        <v>3</v>
      </c>
      <c r="T29">
        <v>2.6143000000000001</v>
      </c>
      <c r="U29">
        <v>5.1478999999999999</v>
      </c>
      <c r="V29">
        <v>7.2065000000000001</v>
      </c>
      <c r="W29">
        <v>6.3602999999999996</v>
      </c>
      <c r="X29">
        <v>4.6222000000000003</v>
      </c>
      <c r="Y29">
        <v>2.6922000000000001</v>
      </c>
      <c r="Z29">
        <v>1.8493999999999999</v>
      </c>
      <c r="AA29">
        <v>1.3210999999999999</v>
      </c>
      <c r="AB29">
        <v>0.96619999999999995</v>
      </c>
      <c r="AC29">
        <v>0.7913</v>
      </c>
      <c r="AD29">
        <v>0.6663</v>
      </c>
      <c r="AE29">
        <v>1.0587</v>
      </c>
      <c r="AF29" s="6">
        <f t="shared" si="11"/>
        <v>35.296399999999998</v>
      </c>
      <c r="AH29">
        <v>4</v>
      </c>
      <c r="AI29" t="s">
        <v>3</v>
      </c>
      <c r="AJ29">
        <v>2.4904999999999999</v>
      </c>
      <c r="AK29">
        <v>4.6954000000000002</v>
      </c>
      <c r="AL29">
        <v>7.7770000000000001</v>
      </c>
      <c r="AM29">
        <v>8.0715000000000003</v>
      </c>
      <c r="AN29">
        <v>5.1105</v>
      </c>
      <c r="AO29">
        <v>2.9718</v>
      </c>
      <c r="AP29">
        <v>2.0163000000000002</v>
      </c>
      <c r="AQ29">
        <v>1.4294</v>
      </c>
      <c r="AR29">
        <v>1.0421</v>
      </c>
      <c r="AS29">
        <v>0.8498</v>
      </c>
      <c r="AT29">
        <v>0.70069999999999999</v>
      </c>
      <c r="AU29">
        <v>0.93930000000000002</v>
      </c>
      <c r="AV29" s="6">
        <f t="shared" si="7"/>
        <v>38.094300000000004</v>
      </c>
      <c r="AX29">
        <v>4</v>
      </c>
      <c r="AY29" t="s">
        <v>3</v>
      </c>
      <c r="AZ29">
        <v>2.5514999999999999</v>
      </c>
      <c r="BA29">
        <v>5.2836999999999996</v>
      </c>
      <c r="BB29">
        <v>6.8535000000000004</v>
      </c>
      <c r="BC29">
        <v>5.7000999999999999</v>
      </c>
      <c r="BD29">
        <v>3.7675999999999998</v>
      </c>
      <c r="BE29">
        <v>2.2761</v>
      </c>
      <c r="BF29">
        <v>1.5774999999999999</v>
      </c>
      <c r="BG29">
        <v>1.1339999999999999</v>
      </c>
      <c r="BH29">
        <v>0.83360000000000001</v>
      </c>
      <c r="BI29">
        <v>0.68440000000000001</v>
      </c>
      <c r="BJ29">
        <v>0.60360000000000003</v>
      </c>
      <c r="BK29">
        <v>1.1996</v>
      </c>
      <c r="BL29" s="6">
        <f t="shared" si="9"/>
        <v>32.465199999999996</v>
      </c>
    </row>
    <row r="30" spans="1:64" x14ac:dyDescent="0.25">
      <c r="A30">
        <v>3</v>
      </c>
      <c r="B30">
        <v>4</v>
      </c>
      <c r="C30" t="s">
        <v>4</v>
      </c>
      <c r="D30">
        <v>2.9077000000000002</v>
      </c>
      <c r="E30">
        <v>6.2070999999999996</v>
      </c>
      <c r="F30">
        <v>8.2378999999999998</v>
      </c>
      <c r="G30">
        <v>8.5649999999999995</v>
      </c>
      <c r="H30">
        <v>5.8000999999999996</v>
      </c>
      <c r="I30">
        <v>3.2706</v>
      </c>
      <c r="J30">
        <v>2.2050999999999998</v>
      </c>
      <c r="K30">
        <v>1.5521</v>
      </c>
      <c r="L30">
        <v>1.1217999999999999</v>
      </c>
      <c r="M30">
        <v>0.90659999999999996</v>
      </c>
      <c r="N30">
        <v>0.78010000000000002</v>
      </c>
      <c r="O30">
        <v>1.1813</v>
      </c>
      <c r="P30" s="5">
        <f t="shared" si="10"/>
        <v>42.735399999999998</v>
      </c>
      <c r="R30">
        <v>4</v>
      </c>
      <c r="S30" t="s">
        <v>4</v>
      </c>
      <c r="T30">
        <v>2.2517999999999998</v>
      </c>
      <c r="U30">
        <v>4.5795000000000003</v>
      </c>
      <c r="V30">
        <v>7.2397</v>
      </c>
      <c r="W30">
        <v>5.8101000000000003</v>
      </c>
      <c r="X30">
        <v>3.8679999999999999</v>
      </c>
      <c r="Y30">
        <v>2.3035999999999999</v>
      </c>
      <c r="Z30">
        <v>1.5980000000000001</v>
      </c>
      <c r="AA30">
        <v>1.1459999999999999</v>
      </c>
      <c r="AB30">
        <v>0.83979999999999999</v>
      </c>
      <c r="AC30">
        <v>0.68840000000000001</v>
      </c>
      <c r="AD30">
        <v>0.58330000000000004</v>
      </c>
      <c r="AE30">
        <v>0.80420000000000003</v>
      </c>
      <c r="AF30" s="6">
        <f t="shared" si="11"/>
        <v>31.712400000000006</v>
      </c>
      <c r="AH30">
        <v>4</v>
      </c>
      <c r="AI30" t="s">
        <v>4</v>
      </c>
      <c r="AJ30">
        <v>1.9985999999999999</v>
      </c>
      <c r="AK30">
        <v>5.2354000000000003</v>
      </c>
      <c r="AL30">
        <v>9.0760000000000005</v>
      </c>
      <c r="AM30">
        <v>8.2052999999999994</v>
      </c>
      <c r="AN30">
        <v>5.0594000000000001</v>
      </c>
      <c r="AO30">
        <v>2.8864999999999998</v>
      </c>
      <c r="AP30">
        <v>1.9604999999999999</v>
      </c>
      <c r="AQ30">
        <v>1.3944000000000001</v>
      </c>
      <c r="AR30">
        <v>1.0204</v>
      </c>
      <c r="AS30">
        <v>0.83489999999999998</v>
      </c>
      <c r="AT30">
        <v>0.70689999999999997</v>
      </c>
      <c r="AU30">
        <v>0.86409999999999998</v>
      </c>
      <c r="AV30" s="6">
        <f t="shared" si="7"/>
        <v>39.242400000000004</v>
      </c>
      <c r="AX30">
        <v>4</v>
      </c>
      <c r="AY30" t="s">
        <v>4</v>
      </c>
      <c r="AZ30">
        <v>2.2778</v>
      </c>
      <c r="BA30">
        <v>4.4949000000000003</v>
      </c>
      <c r="BB30">
        <v>6.1994999999999996</v>
      </c>
      <c r="BC30">
        <v>5.1703000000000001</v>
      </c>
      <c r="BD30">
        <v>3.4241000000000001</v>
      </c>
      <c r="BE30">
        <v>2.0265</v>
      </c>
      <c r="BF30">
        <v>1.4017999999999999</v>
      </c>
      <c r="BG30">
        <v>1.0079</v>
      </c>
      <c r="BH30">
        <v>0.73950000000000005</v>
      </c>
      <c r="BI30">
        <v>0.60740000000000005</v>
      </c>
      <c r="BJ30">
        <v>0.53090000000000004</v>
      </c>
      <c r="BK30">
        <v>0.72829999999999995</v>
      </c>
      <c r="BL30" s="6">
        <f t="shared" si="9"/>
        <v>28.608899999999998</v>
      </c>
    </row>
    <row r="31" spans="1:64" x14ac:dyDescent="0.25">
      <c r="A31">
        <v>4</v>
      </c>
      <c r="B31">
        <v>4</v>
      </c>
      <c r="C31" t="s">
        <v>5</v>
      </c>
      <c r="D31">
        <v>2.5461999999999998</v>
      </c>
      <c r="E31">
        <v>4.6878000000000002</v>
      </c>
      <c r="F31">
        <v>7.7119999999999997</v>
      </c>
      <c r="G31">
        <v>8.7883999999999993</v>
      </c>
      <c r="H31">
        <v>5.7333999999999996</v>
      </c>
      <c r="I31">
        <v>3.2887</v>
      </c>
      <c r="J31">
        <v>2.2395999999999998</v>
      </c>
      <c r="K31">
        <v>1.5904</v>
      </c>
      <c r="L31">
        <v>1.1583000000000001</v>
      </c>
      <c r="M31">
        <v>0.94230000000000003</v>
      </c>
      <c r="N31">
        <v>0.77090000000000003</v>
      </c>
      <c r="O31">
        <v>0.96040000000000003</v>
      </c>
      <c r="P31" s="5">
        <f t="shared" si="10"/>
        <v>40.418400000000005</v>
      </c>
      <c r="R31">
        <v>4</v>
      </c>
      <c r="S31" t="s">
        <v>5</v>
      </c>
      <c r="T31">
        <v>3.2250000000000001</v>
      </c>
      <c r="U31">
        <v>5.9099000000000004</v>
      </c>
      <c r="V31">
        <v>8.6077999999999992</v>
      </c>
      <c r="W31">
        <v>7.4218000000000002</v>
      </c>
      <c r="X31">
        <v>4.4630000000000001</v>
      </c>
      <c r="Y31">
        <v>2.6339999999999999</v>
      </c>
      <c r="Z31">
        <v>1.8425</v>
      </c>
      <c r="AA31">
        <v>1.3349</v>
      </c>
      <c r="AB31">
        <v>0.98760000000000003</v>
      </c>
      <c r="AC31">
        <v>0.81940000000000002</v>
      </c>
      <c r="AD31">
        <v>0.69989999999999997</v>
      </c>
      <c r="AE31">
        <v>1.0327</v>
      </c>
      <c r="AF31" s="6">
        <f t="shared" si="11"/>
        <v>38.978499999999997</v>
      </c>
      <c r="AH31">
        <v>4</v>
      </c>
      <c r="AI31" t="s">
        <v>5</v>
      </c>
      <c r="AJ31">
        <v>2.9327000000000001</v>
      </c>
      <c r="AK31">
        <v>5.6421999999999999</v>
      </c>
      <c r="AL31">
        <v>6.7201000000000004</v>
      </c>
      <c r="AM31">
        <v>5.7680999999999996</v>
      </c>
      <c r="AN31">
        <v>4.1177000000000001</v>
      </c>
      <c r="AO31">
        <v>2.5129999999999999</v>
      </c>
      <c r="AP31">
        <v>1.7606999999999999</v>
      </c>
      <c r="AQ31">
        <v>1.272</v>
      </c>
      <c r="AR31">
        <v>0.93720000000000003</v>
      </c>
      <c r="AS31">
        <v>0.76970000000000005</v>
      </c>
      <c r="AT31">
        <v>0.64710000000000001</v>
      </c>
      <c r="AU31">
        <v>0.92559999999999998</v>
      </c>
      <c r="AV31" s="6">
        <f t="shared" si="7"/>
        <v>34.006099999999996</v>
      </c>
      <c r="AX31">
        <v>4</v>
      </c>
      <c r="AY31" t="s">
        <v>5</v>
      </c>
      <c r="AZ31">
        <v>2.2483</v>
      </c>
      <c r="BA31">
        <v>5.0362</v>
      </c>
      <c r="BB31">
        <v>6.5884999999999998</v>
      </c>
      <c r="BC31">
        <v>6.4377000000000004</v>
      </c>
      <c r="BD31">
        <v>4.5260999999999996</v>
      </c>
      <c r="BE31">
        <v>2.6284000000000001</v>
      </c>
      <c r="BF31">
        <v>1.7841</v>
      </c>
      <c r="BG31">
        <v>1.2657</v>
      </c>
      <c r="BH31">
        <v>0.92159999999999997</v>
      </c>
      <c r="BI31">
        <v>0.75149999999999995</v>
      </c>
      <c r="BJ31">
        <v>0.63629999999999998</v>
      </c>
      <c r="BK31">
        <v>0.85160000000000002</v>
      </c>
      <c r="BL31" s="6">
        <f t="shared" si="9"/>
        <v>33.675999999999995</v>
      </c>
    </row>
    <row r="32" spans="1:64" x14ac:dyDescent="0.25">
      <c r="A32">
        <v>5</v>
      </c>
      <c r="B32">
        <v>4</v>
      </c>
      <c r="C32" t="s">
        <v>6</v>
      </c>
      <c r="D32">
        <v>3.5083000000000002</v>
      </c>
      <c r="E32">
        <v>5.7027999999999999</v>
      </c>
      <c r="F32">
        <v>7.976</v>
      </c>
      <c r="G32">
        <v>9.7306000000000008</v>
      </c>
      <c r="H32">
        <v>6.7285000000000004</v>
      </c>
      <c r="I32">
        <v>3.7818000000000001</v>
      </c>
      <c r="J32">
        <v>2.5491999999999999</v>
      </c>
      <c r="K32">
        <v>1.7988</v>
      </c>
      <c r="L32">
        <v>1.3046</v>
      </c>
      <c r="M32">
        <v>1.0587</v>
      </c>
      <c r="N32">
        <v>0.90600000000000003</v>
      </c>
      <c r="O32">
        <v>1.621</v>
      </c>
      <c r="P32" s="5">
        <f t="shared" si="10"/>
        <v>46.666300000000007</v>
      </c>
      <c r="R32">
        <v>4</v>
      </c>
      <c r="S32" t="s">
        <v>6</v>
      </c>
      <c r="T32">
        <v>3.0196999999999998</v>
      </c>
      <c r="U32">
        <v>6.2576000000000001</v>
      </c>
      <c r="V32">
        <v>7.5315000000000003</v>
      </c>
      <c r="W32">
        <v>5.9795999999999996</v>
      </c>
      <c r="X32">
        <v>4.0006000000000004</v>
      </c>
      <c r="Y32">
        <v>2.3788999999999998</v>
      </c>
      <c r="Z32">
        <v>1.6660999999999999</v>
      </c>
      <c r="AA32">
        <v>1.2059</v>
      </c>
      <c r="AB32">
        <v>0.8891</v>
      </c>
      <c r="AC32">
        <v>0.72929999999999995</v>
      </c>
      <c r="AD32">
        <v>0.61739999999999995</v>
      </c>
      <c r="AE32">
        <v>0.82920000000000005</v>
      </c>
      <c r="AF32" s="6">
        <f t="shared" si="11"/>
        <v>35.104900000000001</v>
      </c>
      <c r="AH32">
        <v>4</v>
      </c>
      <c r="AI32" t="s">
        <v>6</v>
      </c>
      <c r="AJ32">
        <v>2.0979000000000001</v>
      </c>
      <c r="AK32">
        <v>5.1489000000000003</v>
      </c>
      <c r="AL32">
        <v>7.8441000000000001</v>
      </c>
      <c r="AM32">
        <v>6.5511999999999997</v>
      </c>
      <c r="AN32">
        <v>4.1723999999999997</v>
      </c>
      <c r="AO32">
        <v>2.4958</v>
      </c>
      <c r="AP32">
        <v>1.7461</v>
      </c>
      <c r="AQ32">
        <v>1.2619</v>
      </c>
      <c r="AR32">
        <v>0.93079999999999996</v>
      </c>
      <c r="AS32">
        <v>0.76629999999999998</v>
      </c>
      <c r="AT32">
        <v>0.64390000000000003</v>
      </c>
      <c r="AU32">
        <v>0.96009999999999995</v>
      </c>
      <c r="AV32" s="6">
        <f t="shared" si="7"/>
        <v>34.619399999999999</v>
      </c>
      <c r="AX32">
        <v>4</v>
      </c>
      <c r="AY32" t="s">
        <v>6</v>
      </c>
      <c r="AZ32">
        <v>2.6996000000000002</v>
      </c>
      <c r="BA32">
        <v>6.1722000000000001</v>
      </c>
      <c r="BB32">
        <v>8.3265999999999991</v>
      </c>
      <c r="BC32">
        <v>6.8531000000000004</v>
      </c>
      <c r="BD32">
        <v>4.5472000000000001</v>
      </c>
      <c r="BE32">
        <v>2.6278000000000001</v>
      </c>
      <c r="BF32">
        <v>1.7944</v>
      </c>
      <c r="BG32">
        <v>1.2831999999999999</v>
      </c>
      <c r="BH32">
        <v>0.94289999999999996</v>
      </c>
      <c r="BI32">
        <v>0.77949999999999997</v>
      </c>
      <c r="BJ32">
        <v>0.67190000000000005</v>
      </c>
      <c r="BK32">
        <v>0.9355</v>
      </c>
      <c r="BL32" s="6">
        <f t="shared" si="9"/>
        <v>37.633900000000004</v>
      </c>
    </row>
    <row r="33" spans="1:64" x14ac:dyDescent="0.25">
      <c r="A33">
        <v>1</v>
      </c>
      <c r="B33">
        <v>5</v>
      </c>
      <c r="C33" t="s">
        <v>2</v>
      </c>
      <c r="D33">
        <v>1.6506000000000001</v>
      </c>
      <c r="E33">
        <v>4.5418000000000003</v>
      </c>
      <c r="F33">
        <v>9.3405000000000005</v>
      </c>
      <c r="G33">
        <v>10.3232</v>
      </c>
      <c r="H33">
        <v>8.5525000000000002</v>
      </c>
      <c r="I33">
        <v>5.1052</v>
      </c>
      <c r="J33">
        <v>3.4411</v>
      </c>
      <c r="K33">
        <v>2.3891</v>
      </c>
      <c r="L33">
        <v>1.6922999999999999</v>
      </c>
      <c r="M33">
        <v>1.3254999999999999</v>
      </c>
      <c r="N33">
        <v>1.0336000000000001</v>
      </c>
      <c r="O33">
        <v>1.0721000000000001</v>
      </c>
      <c r="P33" s="5">
        <f t="shared" si="10"/>
        <v>50.467500000000001</v>
      </c>
      <c r="R33">
        <v>5</v>
      </c>
      <c r="S33" t="s">
        <v>2</v>
      </c>
      <c r="T33">
        <v>2.2029000000000001</v>
      </c>
      <c r="U33">
        <v>5.0632000000000001</v>
      </c>
      <c r="V33">
        <v>8.4634999999999998</v>
      </c>
      <c r="W33">
        <v>11.3805</v>
      </c>
      <c r="X33">
        <v>10.113799999999999</v>
      </c>
      <c r="Y33">
        <v>5.8962000000000003</v>
      </c>
      <c r="Z33">
        <v>3.8957999999999999</v>
      </c>
      <c r="AA33">
        <v>2.6749000000000001</v>
      </c>
      <c r="AB33">
        <v>1.8882000000000001</v>
      </c>
      <c r="AC33">
        <v>1.4879</v>
      </c>
      <c r="AD33">
        <v>1.1907000000000001</v>
      </c>
      <c r="AE33">
        <v>1.3844000000000001</v>
      </c>
      <c r="AF33" s="6">
        <f t="shared" si="11"/>
        <v>55.642000000000003</v>
      </c>
      <c r="AH33">
        <v>5</v>
      </c>
      <c r="AI33" t="s">
        <v>2</v>
      </c>
      <c r="AJ33">
        <v>1.7272000000000001</v>
      </c>
      <c r="AK33">
        <v>4.2645999999999997</v>
      </c>
      <c r="AL33">
        <v>9.6898</v>
      </c>
      <c r="AM33">
        <v>11.720499999999999</v>
      </c>
      <c r="AN33">
        <v>8.5379000000000005</v>
      </c>
      <c r="AO33">
        <v>5.0335000000000001</v>
      </c>
      <c r="AP33">
        <v>3.4142999999999999</v>
      </c>
      <c r="AQ33">
        <v>2.3856000000000002</v>
      </c>
      <c r="AR33">
        <v>1.7019</v>
      </c>
      <c r="AS33">
        <v>1.3525</v>
      </c>
      <c r="AT33">
        <v>1.0678000000000001</v>
      </c>
      <c r="AU33">
        <v>1.0606</v>
      </c>
      <c r="AV33" s="6">
        <f t="shared" si="7"/>
        <v>51.956199999999995</v>
      </c>
      <c r="AX33">
        <v>5</v>
      </c>
      <c r="AY33" t="s">
        <v>2</v>
      </c>
      <c r="AZ33">
        <v>1.5705</v>
      </c>
      <c r="BA33">
        <v>4.3102</v>
      </c>
      <c r="BB33">
        <v>8.4059000000000008</v>
      </c>
      <c r="BC33">
        <v>7.7103999999999999</v>
      </c>
      <c r="BD33">
        <v>5.8353999999999999</v>
      </c>
      <c r="BE33">
        <v>3.6345000000000001</v>
      </c>
      <c r="BF33">
        <v>2.4903</v>
      </c>
      <c r="BG33">
        <v>1.748</v>
      </c>
      <c r="BH33">
        <v>1.2445999999999999</v>
      </c>
      <c r="BI33">
        <v>0.98019999999999996</v>
      </c>
      <c r="BJ33">
        <v>0.8085</v>
      </c>
      <c r="BK33">
        <v>0.89339999999999997</v>
      </c>
      <c r="BL33" s="6">
        <f t="shared" si="9"/>
        <v>39.631899999999995</v>
      </c>
    </row>
    <row r="34" spans="1:64" x14ac:dyDescent="0.25">
      <c r="A34">
        <v>2</v>
      </c>
      <c r="B34">
        <v>5</v>
      </c>
      <c r="C34" t="s">
        <v>3</v>
      </c>
      <c r="D34">
        <v>1.9753000000000001</v>
      </c>
      <c r="E34">
        <v>4.9865000000000004</v>
      </c>
      <c r="F34">
        <v>8.6674000000000007</v>
      </c>
      <c r="G34">
        <v>9.2848000000000006</v>
      </c>
      <c r="H34">
        <v>8.3565000000000005</v>
      </c>
      <c r="I34">
        <v>5.0826000000000002</v>
      </c>
      <c r="J34">
        <v>3.4108999999999998</v>
      </c>
      <c r="K34">
        <v>2.3666</v>
      </c>
      <c r="L34">
        <v>1.6758</v>
      </c>
      <c r="M34">
        <v>1.3125</v>
      </c>
      <c r="N34">
        <v>1.0349999999999999</v>
      </c>
      <c r="O34">
        <v>1.1888000000000001</v>
      </c>
      <c r="P34" s="5">
        <f t="shared" si="10"/>
        <v>49.342699999999994</v>
      </c>
      <c r="R34">
        <v>5</v>
      </c>
      <c r="S34" t="s">
        <v>3</v>
      </c>
      <c r="T34">
        <v>1.9563999999999999</v>
      </c>
      <c r="U34">
        <v>4.6116000000000001</v>
      </c>
      <c r="V34">
        <v>8.6380999999999997</v>
      </c>
      <c r="W34">
        <v>8.2394999999999996</v>
      </c>
      <c r="X34">
        <v>6.9790999999999999</v>
      </c>
      <c r="Y34">
        <v>4.3776999999999999</v>
      </c>
      <c r="Z34">
        <v>2.9740000000000002</v>
      </c>
      <c r="AA34">
        <v>2.0779999999999998</v>
      </c>
      <c r="AB34">
        <v>1.4782</v>
      </c>
      <c r="AC34">
        <v>1.1635</v>
      </c>
      <c r="AD34">
        <v>0.93710000000000004</v>
      </c>
      <c r="AE34">
        <v>1.0469999999999999</v>
      </c>
      <c r="AF34" s="6">
        <f t="shared" si="11"/>
        <v>44.480199999999996</v>
      </c>
      <c r="AH34">
        <v>5</v>
      </c>
      <c r="AI34" t="s">
        <v>3</v>
      </c>
      <c r="AJ34">
        <v>1.4301999999999999</v>
      </c>
      <c r="AK34">
        <v>3.5474999999999999</v>
      </c>
      <c r="AL34">
        <v>7.3781999999999996</v>
      </c>
      <c r="AM34">
        <v>9.6329999999999991</v>
      </c>
      <c r="AN34">
        <v>7.7812000000000001</v>
      </c>
      <c r="AO34">
        <v>4.7297000000000002</v>
      </c>
      <c r="AP34">
        <v>3.1956000000000002</v>
      </c>
      <c r="AQ34">
        <v>2.2048999999999999</v>
      </c>
      <c r="AR34">
        <v>1.5563</v>
      </c>
      <c r="AS34">
        <v>1.2194</v>
      </c>
      <c r="AT34">
        <v>0.94950000000000001</v>
      </c>
      <c r="AU34">
        <v>1.0174000000000001</v>
      </c>
      <c r="AV34" s="6">
        <f t="shared" si="7"/>
        <v>44.642900000000004</v>
      </c>
      <c r="AX34">
        <v>5</v>
      </c>
      <c r="AY34" t="s">
        <v>3</v>
      </c>
      <c r="AZ34">
        <v>1.7319</v>
      </c>
      <c r="BA34">
        <v>3.7646000000000002</v>
      </c>
      <c r="BB34">
        <v>8.0183</v>
      </c>
      <c r="BC34">
        <v>7.5796000000000001</v>
      </c>
      <c r="BD34">
        <v>5.9516999999999998</v>
      </c>
      <c r="BE34">
        <v>3.7509999999999999</v>
      </c>
      <c r="BF34">
        <v>2.6017999999999999</v>
      </c>
      <c r="BG34">
        <v>1.8185</v>
      </c>
      <c r="BH34">
        <v>1.2914000000000001</v>
      </c>
      <c r="BI34">
        <v>1.0155000000000001</v>
      </c>
      <c r="BJ34">
        <v>0.80120000000000002</v>
      </c>
      <c r="BK34">
        <v>0.86150000000000004</v>
      </c>
      <c r="BL34" s="6">
        <f t="shared" si="9"/>
        <v>39.187000000000005</v>
      </c>
    </row>
    <row r="35" spans="1:64" x14ac:dyDescent="0.25">
      <c r="A35">
        <v>3</v>
      </c>
      <c r="B35">
        <v>5</v>
      </c>
      <c r="C35" t="s">
        <v>4</v>
      </c>
      <c r="D35">
        <v>1.7621</v>
      </c>
      <c r="E35">
        <v>4.6144999999999996</v>
      </c>
      <c r="F35">
        <v>9.4047999999999998</v>
      </c>
      <c r="G35">
        <v>9.9573</v>
      </c>
      <c r="H35">
        <v>8.7502999999999993</v>
      </c>
      <c r="I35">
        <v>5.2388000000000003</v>
      </c>
      <c r="J35">
        <v>3.4937</v>
      </c>
      <c r="K35">
        <v>2.4091999999999998</v>
      </c>
      <c r="L35">
        <v>1.6971000000000001</v>
      </c>
      <c r="M35">
        <v>1.3249</v>
      </c>
      <c r="N35">
        <v>1.0688</v>
      </c>
      <c r="O35">
        <v>1.0913999999999999</v>
      </c>
      <c r="P35" s="5">
        <f t="shared" si="10"/>
        <v>50.812899999999999</v>
      </c>
      <c r="R35">
        <v>5</v>
      </c>
      <c r="S35" t="s">
        <v>4</v>
      </c>
      <c r="T35">
        <v>1.5087999999999999</v>
      </c>
      <c r="U35">
        <v>3.5436999999999999</v>
      </c>
      <c r="V35">
        <v>7.9576000000000002</v>
      </c>
      <c r="W35">
        <v>8.2825000000000006</v>
      </c>
      <c r="X35">
        <v>6.1138000000000003</v>
      </c>
      <c r="Y35">
        <v>3.8805000000000001</v>
      </c>
      <c r="Z35">
        <v>2.6747999999999998</v>
      </c>
      <c r="AA35">
        <v>1.8742000000000001</v>
      </c>
      <c r="AB35">
        <v>1.3302</v>
      </c>
      <c r="AC35">
        <v>1.044</v>
      </c>
      <c r="AD35">
        <v>0.82450000000000001</v>
      </c>
      <c r="AE35">
        <v>0.97929999999999995</v>
      </c>
      <c r="AF35" s="6">
        <f t="shared" si="11"/>
        <v>40.0139</v>
      </c>
      <c r="AH35">
        <v>5</v>
      </c>
      <c r="AI35" t="s">
        <v>4</v>
      </c>
      <c r="AJ35">
        <v>1.3341000000000001</v>
      </c>
      <c r="AK35">
        <v>3.2166999999999999</v>
      </c>
      <c r="AL35">
        <v>8.9212000000000007</v>
      </c>
      <c r="AM35">
        <v>10.6303</v>
      </c>
      <c r="AN35">
        <v>7.8701999999999996</v>
      </c>
      <c r="AO35">
        <v>4.6951000000000001</v>
      </c>
      <c r="AP35">
        <v>3.1433</v>
      </c>
      <c r="AQ35">
        <v>2.1732999999999998</v>
      </c>
      <c r="AR35">
        <v>1.5369999999999999</v>
      </c>
      <c r="AS35">
        <v>1.2082999999999999</v>
      </c>
      <c r="AT35">
        <v>0.94369999999999998</v>
      </c>
      <c r="AU35">
        <v>1.0063</v>
      </c>
      <c r="AV35" s="6">
        <f t="shared" si="7"/>
        <v>46.679500000000004</v>
      </c>
      <c r="AX35">
        <v>5</v>
      </c>
      <c r="AY35" t="s">
        <v>4</v>
      </c>
      <c r="AZ35">
        <v>1.2007000000000001</v>
      </c>
      <c r="BA35">
        <v>3.3902000000000001</v>
      </c>
      <c r="BB35">
        <v>6.9804000000000004</v>
      </c>
      <c r="BC35">
        <v>7.0875000000000004</v>
      </c>
      <c r="BD35">
        <v>5.5915999999999997</v>
      </c>
      <c r="BE35">
        <v>3.5007000000000001</v>
      </c>
      <c r="BF35">
        <v>2.4030999999999998</v>
      </c>
      <c r="BG35">
        <v>1.6776</v>
      </c>
      <c r="BH35">
        <v>1.1892</v>
      </c>
      <c r="BI35">
        <v>0.9335</v>
      </c>
      <c r="BJ35">
        <v>0.73080000000000001</v>
      </c>
      <c r="BK35">
        <v>0.74929999999999997</v>
      </c>
      <c r="BL35" s="6">
        <f t="shared" si="9"/>
        <v>35.434600000000003</v>
      </c>
    </row>
    <row r="36" spans="1:64" x14ac:dyDescent="0.25">
      <c r="A36">
        <v>4</v>
      </c>
      <c r="B36">
        <v>5</v>
      </c>
      <c r="C36" t="s">
        <v>5</v>
      </c>
      <c r="D36">
        <v>1.7443</v>
      </c>
      <c r="E36">
        <v>3.7121</v>
      </c>
      <c r="F36">
        <v>7.4987000000000004</v>
      </c>
      <c r="G36">
        <v>10.063599999999999</v>
      </c>
      <c r="H36">
        <v>8.6113999999999997</v>
      </c>
      <c r="I36">
        <v>5.1825000000000001</v>
      </c>
      <c r="J36">
        <v>3.4820000000000002</v>
      </c>
      <c r="K36">
        <v>2.4135</v>
      </c>
      <c r="L36">
        <v>1.7084999999999999</v>
      </c>
      <c r="M36">
        <v>1.3411999999999999</v>
      </c>
      <c r="N36">
        <v>1.0430999999999999</v>
      </c>
      <c r="O36">
        <v>1.0709</v>
      </c>
      <c r="P36" s="5">
        <f t="shared" si="10"/>
        <v>47.871800000000007</v>
      </c>
      <c r="R36">
        <v>5</v>
      </c>
      <c r="S36" t="s">
        <v>5</v>
      </c>
      <c r="T36">
        <v>1.8082</v>
      </c>
      <c r="U36">
        <v>4.8994</v>
      </c>
      <c r="V36">
        <v>9.4082000000000008</v>
      </c>
      <c r="W36">
        <v>9.6789000000000005</v>
      </c>
      <c r="X36">
        <v>7.1041999999999996</v>
      </c>
      <c r="Y36">
        <v>4.2610999999999999</v>
      </c>
      <c r="Z36">
        <v>2.9318</v>
      </c>
      <c r="AA36">
        <v>2.0691999999999999</v>
      </c>
      <c r="AB36">
        <v>1.4857</v>
      </c>
      <c r="AC36">
        <v>1.1822999999999999</v>
      </c>
      <c r="AD36">
        <v>0.93740000000000001</v>
      </c>
      <c r="AE36">
        <v>1.0414000000000001</v>
      </c>
      <c r="AF36" s="6">
        <f t="shared" si="11"/>
        <v>46.8078</v>
      </c>
      <c r="AH36">
        <v>5</v>
      </c>
      <c r="AI36" t="s">
        <v>5</v>
      </c>
      <c r="AJ36">
        <v>1.6625000000000001</v>
      </c>
      <c r="AK36">
        <v>4.5350000000000001</v>
      </c>
      <c r="AL36">
        <v>8.0558999999999994</v>
      </c>
      <c r="AM36">
        <v>7.3711000000000002</v>
      </c>
      <c r="AN36">
        <v>6.0429000000000004</v>
      </c>
      <c r="AO36">
        <v>4.0038999999999998</v>
      </c>
      <c r="AP36">
        <v>2.7826</v>
      </c>
      <c r="AQ36">
        <v>1.9661</v>
      </c>
      <c r="AR36">
        <v>1.4051</v>
      </c>
      <c r="AS36">
        <v>1.1075999999999999</v>
      </c>
      <c r="AT36">
        <v>0.87280000000000002</v>
      </c>
      <c r="AU36">
        <v>0.98270000000000002</v>
      </c>
      <c r="AV36" s="6">
        <f t="shared" si="7"/>
        <v>40.788199999999989</v>
      </c>
      <c r="AX36">
        <v>5</v>
      </c>
      <c r="AY36" t="s">
        <v>5</v>
      </c>
      <c r="AZ36">
        <v>1.2903</v>
      </c>
      <c r="BA36">
        <v>3.3742999999999999</v>
      </c>
      <c r="BB36">
        <v>7.2843</v>
      </c>
      <c r="BC36">
        <v>7.5856000000000003</v>
      </c>
      <c r="BD36">
        <v>6.7167000000000003</v>
      </c>
      <c r="BE36">
        <v>4.2548000000000004</v>
      </c>
      <c r="BF36">
        <v>2.8662000000000001</v>
      </c>
      <c r="BG36">
        <v>1.9753000000000001</v>
      </c>
      <c r="BH36">
        <v>1.3882000000000001</v>
      </c>
      <c r="BI36">
        <v>1.0840000000000001</v>
      </c>
      <c r="BJ36">
        <v>0.84950000000000003</v>
      </c>
      <c r="BK36">
        <v>0.89970000000000006</v>
      </c>
      <c r="BL36" s="6">
        <f t="shared" si="9"/>
        <v>39.568899999999999</v>
      </c>
    </row>
    <row r="37" spans="1:64" x14ac:dyDescent="0.25">
      <c r="A37">
        <v>5</v>
      </c>
      <c r="B37">
        <v>5</v>
      </c>
      <c r="C37" t="s">
        <v>6</v>
      </c>
      <c r="D37">
        <v>2.4948999999999999</v>
      </c>
      <c r="E37">
        <v>4.9687999999999999</v>
      </c>
      <c r="F37">
        <v>8.3379999999999992</v>
      </c>
      <c r="G37">
        <v>10.3432</v>
      </c>
      <c r="H37">
        <v>9.7914999999999992</v>
      </c>
      <c r="I37">
        <v>5.8606999999999996</v>
      </c>
      <c r="J37">
        <v>3.8914</v>
      </c>
      <c r="K37">
        <v>2.6802000000000001</v>
      </c>
      <c r="L37">
        <v>1.8897999999999999</v>
      </c>
      <c r="M37">
        <v>1.4835</v>
      </c>
      <c r="N37">
        <v>1.1559999999999999</v>
      </c>
      <c r="O37">
        <v>1.2717000000000001</v>
      </c>
      <c r="P37" s="5">
        <f t="shared" si="10"/>
        <v>54.169699999999999</v>
      </c>
      <c r="R37">
        <v>5</v>
      </c>
      <c r="S37" t="s">
        <v>6</v>
      </c>
      <c r="T37">
        <v>1.62</v>
      </c>
      <c r="U37">
        <v>4.8723999999999998</v>
      </c>
      <c r="V37">
        <v>9.3491999999999997</v>
      </c>
      <c r="W37">
        <v>8.0755999999999997</v>
      </c>
      <c r="X37">
        <v>6.2682000000000002</v>
      </c>
      <c r="Y37">
        <v>3.8822000000000001</v>
      </c>
      <c r="Z37">
        <v>2.6806000000000001</v>
      </c>
      <c r="AA37">
        <v>1.8914</v>
      </c>
      <c r="AB37">
        <v>1.3521000000000001</v>
      </c>
      <c r="AC37">
        <v>1.0651999999999999</v>
      </c>
      <c r="AD37">
        <v>0.8387</v>
      </c>
      <c r="AE37">
        <v>0.93679999999999997</v>
      </c>
      <c r="AF37" s="6">
        <f t="shared" si="11"/>
        <v>42.832399999999993</v>
      </c>
      <c r="AH37">
        <v>5</v>
      </c>
      <c r="AI37" t="s">
        <v>6</v>
      </c>
      <c r="AJ37">
        <v>1.1707000000000001</v>
      </c>
      <c r="AK37">
        <v>3.198</v>
      </c>
      <c r="AL37">
        <v>8.2522000000000002</v>
      </c>
      <c r="AM37">
        <v>8.7382000000000009</v>
      </c>
      <c r="AN37">
        <v>6.5502000000000002</v>
      </c>
      <c r="AO37">
        <v>4.0632999999999999</v>
      </c>
      <c r="AP37">
        <v>2.8037000000000001</v>
      </c>
      <c r="AQ37">
        <v>1.9731000000000001</v>
      </c>
      <c r="AR37">
        <v>1.4095</v>
      </c>
      <c r="AS37">
        <v>1.1269</v>
      </c>
      <c r="AT37">
        <v>0.87260000000000004</v>
      </c>
      <c r="AU37">
        <v>0.86180000000000001</v>
      </c>
      <c r="AV37" s="6">
        <f t="shared" si="7"/>
        <v>41.020200000000003</v>
      </c>
      <c r="AX37">
        <v>5</v>
      </c>
      <c r="AY37" t="s">
        <v>6</v>
      </c>
      <c r="AZ37">
        <v>1.5728</v>
      </c>
      <c r="BA37">
        <v>4.3928000000000003</v>
      </c>
      <c r="BB37">
        <v>9.5467999999999993</v>
      </c>
      <c r="BC37">
        <v>9.1001999999999992</v>
      </c>
      <c r="BD37">
        <v>7.0519999999999996</v>
      </c>
      <c r="BE37">
        <v>4.3745000000000003</v>
      </c>
      <c r="BF37">
        <v>2.9561999999999999</v>
      </c>
      <c r="BG37">
        <v>2.0533999999999999</v>
      </c>
      <c r="BH37">
        <v>1.4572000000000001</v>
      </c>
      <c r="BI37">
        <v>1.1535</v>
      </c>
      <c r="BJ37">
        <v>0.93120000000000003</v>
      </c>
      <c r="BK37">
        <v>0.94310000000000005</v>
      </c>
      <c r="BL37" s="6">
        <f t="shared" si="9"/>
        <v>45.533699999999996</v>
      </c>
    </row>
    <row r="38" spans="1:64" x14ac:dyDescent="0.25">
      <c r="A38">
        <v>1</v>
      </c>
      <c r="B38">
        <v>6</v>
      </c>
      <c r="C38" t="s">
        <v>2</v>
      </c>
      <c r="D38">
        <v>0.29980000000000001</v>
      </c>
      <c r="E38">
        <v>0.3468</v>
      </c>
      <c r="F38">
        <v>0.4456</v>
      </c>
      <c r="G38">
        <v>0.4355</v>
      </c>
      <c r="H38">
        <v>0.46600000000000003</v>
      </c>
      <c r="I38">
        <v>0.39419999999999999</v>
      </c>
      <c r="J38">
        <v>0.34150000000000003</v>
      </c>
      <c r="K38">
        <v>0.28149999999999997</v>
      </c>
      <c r="L38">
        <v>0.22120000000000001</v>
      </c>
      <c r="M38">
        <v>0.18390000000000001</v>
      </c>
      <c r="N38">
        <v>0.15570000000000001</v>
      </c>
      <c r="O38">
        <v>0.2039</v>
      </c>
      <c r="P38" s="5">
        <f t="shared" si="10"/>
        <v>3.7755999999999998</v>
      </c>
      <c r="R38">
        <v>6</v>
      </c>
      <c r="S38" t="s">
        <v>2</v>
      </c>
      <c r="T38">
        <v>0.59689999999999999</v>
      </c>
      <c r="U38">
        <v>0.99650000000000005</v>
      </c>
      <c r="V38">
        <v>1.0914999999999999</v>
      </c>
      <c r="W38">
        <v>1.0383</v>
      </c>
      <c r="X38">
        <v>1.0978000000000001</v>
      </c>
      <c r="Y38">
        <v>0.8548</v>
      </c>
      <c r="Z38">
        <v>0.72219999999999995</v>
      </c>
      <c r="AA38">
        <v>0.59289999999999998</v>
      </c>
      <c r="AB38">
        <v>0.4723</v>
      </c>
      <c r="AC38">
        <v>0.40620000000000001</v>
      </c>
      <c r="AD38">
        <v>0.34189999999999998</v>
      </c>
      <c r="AE38">
        <v>0.38800000000000001</v>
      </c>
      <c r="AF38" s="6">
        <f t="shared" si="11"/>
        <v>8.5992999999999995</v>
      </c>
      <c r="AH38">
        <v>6</v>
      </c>
      <c r="AI38" t="s">
        <v>2</v>
      </c>
      <c r="AJ38">
        <v>0.34089999999999998</v>
      </c>
      <c r="AK38">
        <v>0.52459999999999996</v>
      </c>
      <c r="AL38">
        <v>0.85460000000000003</v>
      </c>
      <c r="AM38">
        <v>0.95820000000000005</v>
      </c>
      <c r="AN38">
        <v>0.88380000000000003</v>
      </c>
      <c r="AO38">
        <v>0.6976</v>
      </c>
      <c r="AP38">
        <v>0.59370000000000001</v>
      </c>
      <c r="AQ38">
        <v>0.48959999999999998</v>
      </c>
      <c r="AR38">
        <v>0.38979999999999998</v>
      </c>
      <c r="AS38">
        <v>0.33500000000000002</v>
      </c>
      <c r="AT38">
        <v>0.2838</v>
      </c>
      <c r="AU38">
        <v>0.28710000000000002</v>
      </c>
      <c r="AV38" s="6">
        <f t="shared" si="7"/>
        <v>6.6387000000000009</v>
      </c>
      <c r="AX38">
        <v>6</v>
      </c>
      <c r="AY38" t="s">
        <v>2</v>
      </c>
      <c r="AZ38">
        <v>0.2145</v>
      </c>
      <c r="BA38">
        <v>0.22720000000000001</v>
      </c>
      <c r="BB38">
        <v>0.43909999999999999</v>
      </c>
      <c r="BC38">
        <v>0.45419999999999999</v>
      </c>
      <c r="BD38">
        <v>0.4002</v>
      </c>
      <c r="BE38">
        <v>0.31280000000000002</v>
      </c>
      <c r="BF38">
        <v>0.26679999999999998</v>
      </c>
      <c r="BG38">
        <v>0.21859999999999999</v>
      </c>
      <c r="BH38">
        <v>0.16969999999999999</v>
      </c>
      <c r="BI38">
        <v>0.1394</v>
      </c>
      <c r="BJ38">
        <v>0.1226</v>
      </c>
      <c r="BK38">
        <v>0.16139999999999999</v>
      </c>
      <c r="BL38" s="6">
        <f t="shared" si="9"/>
        <v>3.1265000000000001</v>
      </c>
    </row>
    <row r="39" spans="1:64" x14ac:dyDescent="0.25">
      <c r="A39">
        <v>2</v>
      </c>
      <c r="B39">
        <v>6</v>
      </c>
      <c r="C39" t="s">
        <v>3</v>
      </c>
      <c r="D39">
        <v>0.20960000000000001</v>
      </c>
      <c r="E39">
        <v>0.2616</v>
      </c>
      <c r="F39">
        <v>0.3926</v>
      </c>
      <c r="G39">
        <v>0.39639999999999997</v>
      </c>
      <c r="H39">
        <v>0.47249999999999998</v>
      </c>
      <c r="I39">
        <v>0.40539999999999998</v>
      </c>
      <c r="J39">
        <v>0.34360000000000002</v>
      </c>
      <c r="K39">
        <v>0.27879999999999999</v>
      </c>
      <c r="L39">
        <v>0.21529999999999999</v>
      </c>
      <c r="M39">
        <v>0.17510000000000001</v>
      </c>
      <c r="N39">
        <v>0.1406</v>
      </c>
      <c r="O39">
        <v>0.17080000000000001</v>
      </c>
      <c r="P39" s="5">
        <f t="shared" si="10"/>
        <v>3.4622999999999995</v>
      </c>
      <c r="R39">
        <v>6</v>
      </c>
      <c r="S39" t="s">
        <v>3</v>
      </c>
      <c r="T39">
        <v>0.36559999999999998</v>
      </c>
      <c r="U39">
        <v>0.74619999999999997</v>
      </c>
      <c r="V39">
        <v>1.0386</v>
      </c>
      <c r="W39">
        <v>0.76</v>
      </c>
      <c r="X39">
        <v>0.62780000000000002</v>
      </c>
      <c r="Y39">
        <v>0.51170000000000004</v>
      </c>
      <c r="Z39">
        <v>0.43909999999999999</v>
      </c>
      <c r="AA39">
        <v>0.36499999999999999</v>
      </c>
      <c r="AB39">
        <v>0.29339999999999999</v>
      </c>
      <c r="AC39">
        <v>0.25330000000000003</v>
      </c>
      <c r="AD39">
        <v>0.21940000000000001</v>
      </c>
      <c r="AE39">
        <v>0.26250000000000001</v>
      </c>
      <c r="AF39" s="6">
        <f t="shared" si="11"/>
        <v>5.8826000000000009</v>
      </c>
      <c r="AH39">
        <v>6</v>
      </c>
      <c r="AI39" t="s">
        <v>3</v>
      </c>
      <c r="AJ39">
        <v>0.17849999999999999</v>
      </c>
      <c r="AK39">
        <v>0.24340000000000001</v>
      </c>
      <c r="AL39">
        <v>0.42209999999999998</v>
      </c>
      <c r="AM39">
        <v>0.42880000000000001</v>
      </c>
      <c r="AN39">
        <v>0.44729999999999998</v>
      </c>
      <c r="AO39">
        <v>0.3669</v>
      </c>
      <c r="AP39">
        <v>0.31019999999999998</v>
      </c>
      <c r="AQ39">
        <v>0.24959999999999999</v>
      </c>
      <c r="AR39">
        <v>0.1908</v>
      </c>
      <c r="AS39">
        <v>0.15459999999999999</v>
      </c>
      <c r="AT39">
        <v>0.12640000000000001</v>
      </c>
      <c r="AU39">
        <v>0.13519999999999999</v>
      </c>
      <c r="AV39" s="6">
        <f t="shared" si="7"/>
        <v>3.2537999999999991</v>
      </c>
      <c r="AX39">
        <v>6</v>
      </c>
      <c r="AY39" t="s">
        <v>3</v>
      </c>
      <c r="AZ39">
        <v>0.21790000000000001</v>
      </c>
      <c r="BA39">
        <v>0.34570000000000001</v>
      </c>
      <c r="BB39">
        <v>0.56669999999999998</v>
      </c>
      <c r="BC39">
        <v>0.45169999999999999</v>
      </c>
      <c r="BD39">
        <v>0.3538</v>
      </c>
      <c r="BE39">
        <v>0.27450000000000002</v>
      </c>
      <c r="BF39">
        <v>0.23269999999999999</v>
      </c>
      <c r="BG39">
        <v>0.1885</v>
      </c>
      <c r="BH39">
        <v>0.14410000000000001</v>
      </c>
      <c r="BI39">
        <v>0.1167</v>
      </c>
      <c r="BJ39">
        <v>9.8000000000000004E-2</v>
      </c>
      <c r="BK39">
        <v>0.12139999999999999</v>
      </c>
      <c r="BL39" s="6">
        <f t="shared" si="9"/>
        <v>3.1116999999999995</v>
      </c>
    </row>
    <row r="40" spans="1:64" x14ac:dyDescent="0.25">
      <c r="A40">
        <v>3</v>
      </c>
      <c r="B40">
        <v>6</v>
      </c>
      <c r="C40" t="s">
        <v>4</v>
      </c>
      <c r="D40">
        <v>0.30659999999999998</v>
      </c>
      <c r="E40">
        <v>0.41839999999999999</v>
      </c>
      <c r="F40">
        <v>1.0016</v>
      </c>
      <c r="G40">
        <v>0.96799999999999997</v>
      </c>
      <c r="H40">
        <v>0.87480000000000002</v>
      </c>
      <c r="I40">
        <v>0.69010000000000005</v>
      </c>
      <c r="J40">
        <v>0.58330000000000004</v>
      </c>
      <c r="K40">
        <v>0.4773</v>
      </c>
      <c r="L40">
        <v>0.37580000000000002</v>
      </c>
      <c r="M40">
        <v>0.31690000000000002</v>
      </c>
      <c r="N40">
        <v>0.26750000000000002</v>
      </c>
      <c r="O40">
        <v>0.26939999999999997</v>
      </c>
      <c r="P40" s="5">
        <f t="shared" si="10"/>
        <v>6.5497000000000005</v>
      </c>
      <c r="R40">
        <v>6</v>
      </c>
      <c r="S40" t="s">
        <v>4</v>
      </c>
      <c r="T40">
        <v>0.5202</v>
      </c>
      <c r="U40">
        <v>0.94710000000000005</v>
      </c>
      <c r="V40">
        <v>1.153</v>
      </c>
      <c r="W40">
        <v>1.0751999999999999</v>
      </c>
      <c r="X40">
        <v>0.91459999999999997</v>
      </c>
      <c r="Y40">
        <v>0.71630000000000005</v>
      </c>
      <c r="Z40">
        <v>0.61599999999999999</v>
      </c>
      <c r="AA40">
        <v>0.51549999999999996</v>
      </c>
      <c r="AB40">
        <v>0.41720000000000002</v>
      </c>
      <c r="AC40">
        <v>0.36430000000000001</v>
      </c>
      <c r="AD40">
        <v>0.31659999999999999</v>
      </c>
      <c r="AE40">
        <v>0.33629999999999999</v>
      </c>
      <c r="AF40" s="6">
        <f t="shared" si="11"/>
        <v>7.8923000000000005</v>
      </c>
      <c r="AH40">
        <v>6</v>
      </c>
      <c r="AI40" t="s">
        <v>4</v>
      </c>
      <c r="AJ40">
        <v>0.25609999999999999</v>
      </c>
      <c r="AK40">
        <v>0.33529999999999999</v>
      </c>
      <c r="AL40">
        <v>0.77680000000000005</v>
      </c>
      <c r="AM40">
        <v>0.80030000000000001</v>
      </c>
      <c r="AN40">
        <v>0.76480000000000004</v>
      </c>
      <c r="AO40">
        <v>0.59619999999999995</v>
      </c>
      <c r="AP40">
        <v>0.50180000000000002</v>
      </c>
      <c r="AQ40">
        <v>0.40810000000000002</v>
      </c>
      <c r="AR40">
        <v>0.31909999999999999</v>
      </c>
      <c r="AS40">
        <v>0.26690000000000003</v>
      </c>
      <c r="AT40">
        <v>0.21990000000000001</v>
      </c>
      <c r="AU40">
        <v>0.2263</v>
      </c>
      <c r="AV40" s="6">
        <f t="shared" si="7"/>
        <v>5.4715999999999996</v>
      </c>
      <c r="AX40">
        <v>6</v>
      </c>
      <c r="AY40" t="s">
        <v>4</v>
      </c>
      <c r="AZ40">
        <v>0.2888</v>
      </c>
      <c r="BA40">
        <v>0.51929999999999998</v>
      </c>
      <c r="BB40">
        <v>0.8579</v>
      </c>
      <c r="BC40">
        <v>0.59760000000000002</v>
      </c>
      <c r="BD40">
        <v>0.48980000000000001</v>
      </c>
      <c r="BE40">
        <v>0.3644</v>
      </c>
      <c r="BF40">
        <v>0.30570000000000003</v>
      </c>
      <c r="BG40">
        <v>0.25059999999999999</v>
      </c>
      <c r="BH40">
        <v>0.19719999999999999</v>
      </c>
      <c r="BI40">
        <v>0.1671</v>
      </c>
      <c r="BJ40">
        <v>0.1434</v>
      </c>
      <c r="BK40">
        <v>0.1628</v>
      </c>
      <c r="BL40" s="6">
        <f t="shared" si="9"/>
        <v>4.3445999999999989</v>
      </c>
    </row>
    <row r="41" spans="1:64" x14ac:dyDescent="0.25">
      <c r="A41">
        <v>4</v>
      </c>
      <c r="B41">
        <v>6</v>
      </c>
      <c r="C41" t="s">
        <v>5</v>
      </c>
      <c r="D41">
        <v>0.20780000000000001</v>
      </c>
      <c r="E41">
        <v>0.2253</v>
      </c>
      <c r="F41">
        <v>0.28560000000000002</v>
      </c>
      <c r="G41">
        <v>0.33410000000000001</v>
      </c>
      <c r="H41">
        <v>0.4501</v>
      </c>
      <c r="I41">
        <v>0.3871</v>
      </c>
      <c r="J41">
        <v>0.33429999999999999</v>
      </c>
      <c r="K41">
        <v>0.27379999999999999</v>
      </c>
      <c r="L41">
        <v>0.2122</v>
      </c>
      <c r="M41">
        <v>0.17480000000000001</v>
      </c>
      <c r="N41">
        <v>0.14149999999999999</v>
      </c>
      <c r="O41">
        <v>0.16</v>
      </c>
      <c r="P41" s="5">
        <f t="shared" si="10"/>
        <v>3.1866000000000003</v>
      </c>
      <c r="R41">
        <v>6</v>
      </c>
      <c r="S41" t="s">
        <v>5</v>
      </c>
      <c r="T41">
        <v>0.41610000000000003</v>
      </c>
      <c r="U41">
        <v>0.70589999999999997</v>
      </c>
      <c r="V41">
        <v>0.80610000000000004</v>
      </c>
      <c r="W41">
        <v>0.77690000000000003</v>
      </c>
      <c r="X41">
        <v>0.69530000000000003</v>
      </c>
      <c r="Y41">
        <v>0.56059999999999999</v>
      </c>
      <c r="Z41">
        <v>0.48720000000000002</v>
      </c>
      <c r="AA41">
        <v>0.4083</v>
      </c>
      <c r="AB41">
        <v>0.32929999999999998</v>
      </c>
      <c r="AC41">
        <v>0.28589999999999999</v>
      </c>
      <c r="AD41">
        <v>0.24429999999999999</v>
      </c>
      <c r="AE41">
        <v>0.2636</v>
      </c>
      <c r="AF41" s="6">
        <f t="shared" si="11"/>
        <v>5.9794999999999998</v>
      </c>
      <c r="AH41">
        <v>6</v>
      </c>
      <c r="AI41" t="s">
        <v>5</v>
      </c>
      <c r="AJ41">
        <v>0.2515</v>
      </c>
      <c r="AK41">
        <v>0.45229999999999998</v>
      </c>
      <c r="AL41">
        <v>0.6</v>
      </c>
      <c r="AM41">
        <v>0.52290000000000003</v>
      </c>
      <c r="AN41">
        <v>0.48020000000000002</v>
      </c>
      <c r="AO41">
        <v>0.3871</v>
      </c>
      <c r="AP41">
        <v>0.33500000000000002</v>
      </c>
      <c r="AQ41">
        <v>0.2757</v>
      </c>
      <c r="AR41">
        <v>0.21479999999999999</v>
      </c>
      <c r="AS41">
        <v>0.1782</v>
      </c>
      <c r="AT41">
        <v>0.1507</v>
      </c>
      <c r="AU41">
        <v>0.17560000000000001</v>
      </c>
      <c r="AV41" s="6">
        <f t="shared" si="7"/>
        <v>4.024</v>
      </c>
      <c r="AX41">
        <v>6</v>
      </c>
      <c r="AY41" t="s">
        <v>5</v>
      </c>
      <c r="AZ41">
        <v>0.18010000000000001</v>
      </c>
      <c r="BA41">
        <v>0.40429999999999999</v>
      </c>
      <c r="BB41">
        <v>0.52349999999999997</v>
      </c>
      <c r="BC41">
        <v>0.4229</v>
      </c>
      <c r="BD41">
        <v>0.37330000000000002</v>
      </c>
      <c r="BE41">
        <v>0.30199999999999999</v>
      </c>
      <c r="BF41">
        <v>0.25940000000000002</v>
      </c>
      <c r="BG41">
        <v>0.21179999999999999</v>
      </c>
      <c r="BH41">
        <v>0.1615</v>
      </c>
      <c r="BI41">
        <v>0.13059999999999999</v>
      </c>
      <c r="BJ41">
        <v>0.10970000000000001</v>
      </c>
      <c r="BK41">
        <v>0.1225</v>
      </c>
      <c r="BL41" s="6">
        <f t="shared" si="9"/>
        <v>3.2016</v>
      </c>
    </row>
    <row r="42" spans="1:64" x14ac:dyDescent="0.25">
      <c r="A42">
        <v>5</v>
      </c>
      <c r="B42">
        <v>6</v>
      </c>
      <c r="C42" t="s">
        <v>6</v>
      </c>
      <c r="D42">
        <v>0.1726</v>
      </c>
      <c r="E42">
        <v>0.24099999999999999</v>
      </c>
      <c r="F42">
        <v>0.37540000000000001</v>
      </c>
      <c r="G42">
        <v>0.36099999999999999</v>
      </c>
      <c r="H42">
        <v>0.40910000000000002</v>
      </c>
      <c r="I42">
        <v>0.38500000000000001</v>
      </c>
      <c r="J42">
        <v>0.3236</v>
      </c>
      <c r="K42">
        <v>0.26019999999999999</v>
      </c>
      <c r="L42">
        <v>0.19719999999999999</v>
      </c>
      <c r="M42">
        <v>0.15939999999999999</v>
      </c>
      <c r="N42">
        <v>0.1288</v>
      </c>
      <c r="O42">
        <v>0.14130000000000001</v>
      </c>
      <c r="P42" s="5">
        <f t="shared" si="10"/>
        <v>3.1546000000000003</v>
      </c>
      <c r="R42">
        <v>6</v>
      </c>
      <c r="S42" t="s">
        <v>6</v>
      </c>
      <c r="T42">
        <v>0.35449999999999998</v>
      </c>
      <c r="U42">
        <v>0.58340000000000003</v>
      </c>
      <c r="V42">
        <v>0.72360000000000002</v>
      </c>
      <c r="W42">
        <v>0.5948</v>
      </c>
      <c r="X42">
        <v>0.47470000000000001</v>
      </c>
      <c r="Y42">
        <v>0.38500000000000001</v>
      </c>
      <c r="Z42">
        <v>0.32779999999999998</v>
      </c>
      <c r="AA42">
        <v>0.2697</v>
      </c>
      <c r="AB42">
        <v>0.2117</v>
      </c>
      <c r="AC42">
        <v>0.1772</v>
      </c>
      <c r="AD42">
        <v>0.15190000000000001</v>
      </c>
      <c r="AE42">
        <v>0.18</v>
      </c>
      <c r="AF42" s="6">
        <f t="shared" si="11"/>
        <v>4.4342999999999995</v>
      </c>
      <c r="AH42">
        <v>6</v>
      </c>
      <c r="AI42" t="s">
        <v>6</v>
      </c>
      <c r="AJ42">
        <v>0.18959999999999999</v>
      </c>
      <c r="AK42">
        <v>0.24859999999999999</v>
      </c>
      <c r="AL42">
        <v>0.57769999999999999</v>
      </c>
      <c r="AM42">
        <v>0.7238</v>
      </c>
      <c r="AN42">
        <v>0.68540000000000001</v>
      </c>
      <c r="AO42">
        <v>0.53380000000000005</v>
      </c>
      <c r="AP42">
        <v>0.45200000000000001</v>
      </c>
      <c r="AQ42">
        <v>0.37009999999999998</v>
      </c>
      <c r="AR42">
        <v>0.29070000000000001</v>
      </c>
      <c r="AS42">
        <v>0.2495</v>
      </c>
      <c r="AT42">
        <v>0.2036</v>
      </c>
      <c r="AU42">
        <v>0.21260000000000001</v>
      </c>
      <c r="AV42" s="6">
        <f t="shared" si="7"/>
        <v>4.7374000000000001</v>
      </c>
      <c r="AX42">
        <v>6</v>
      </c>
      <c r="AY42" t="s">
        <v>6</v>
      </c>
      <c r="AZ42">
        <v>0.57279999999999998</v>
      </c>
      <c r="BA42">
        <v>0.85929999999999995</v>
      </c>
      <c r="BB42">
        <v>1.1254</v>
      </c>
      <c r="BC42">
        <v>1.0598000000000001</v>
      </c>
      <c r="BD42">
        <v>0.90549999999999997</v>
      </c>
      <c r="BE42">
        <v>0.72370000000000001</v>
      </c>
      <c r="BF42">
        <v>0.62250000000000005</v>
      </c>
      <c r="BG42">
        <v>0.51939999999999997</v>
      </c>
      <c r="BH42">
        <v>0.41909999999999997</v>
      </c>
      <c r="BI42">
        <v>0.36699999999999999</v>
      </c>
      <c r="BJ42">
        <v>0.31819999999999998</v>
      </c>
      <c r="BK42">
        <v>0.34799999999999998</v>
      </c>
      <c r="BL42" s="6">
        <f t="shared" si="9"/>
        <v>7.8407</v>
      </c>
    </row>
    <row r="43" spans="1:64" x14ac:dyDescent="0.25">
      <c r="A43">
        <v>1</v>
      </c>
      <c r="B43">
        <v>7</v>
      </c>
      <c r="C43" t="s">
        <v>2</v>
      </c>
      <c r="D43">
        <v>1.8698999999999999</v>
      </c>
      <c r="E43">
        <v>4.5160999999999998</v>
      </c>
      <c r="F43">
        <v>9.5800999999999998</v>
      </c>
      <c r="G43">
        <v>10.7074</v>
      </c>
      <c r="H43">
        <v>9.3470999999999993</v>
      </c>
      <c r="I43">
        <v>5.7674000000000003</v>
      </c>
      <c r="J43">
        <v>3.9451000000000001</v>
      </c>
      <c r="K43">
        <v>2.7469999999999999</v>
      </c>
      <c r="L43">
        <v>1.9298999999999999</v>
      </c>
      <c r="M43">
        <v>1.486</v>
      </c>
      <c r="N43">
        <v>1.1676</v>
      </c>
      <c r="O43">
        <v>1.341</v>
      </c>
      <c r="P43" s="5">
        <f t="shared" si="10"/>
        <v>54.404599999999995</v>
      </c>
      <c r="R43">
        <v>7</v>
      </c>
      <c r="S43" t="s">
        <v>2</v>
      </c>
      <c r="T43">
        <v>3.129</v>
      </c>
      <c r="U43">
        <v>6.2222999999999997</v>
      </c>
      <c r="V43">
        <v>9.4872999999999994</v>
      </c>
      <c r="W43">
        <v>12.1279</v>
      </c>
      <c r="X43">
        <v>11.6289</v>
      </c>
      <c r="Y43">
        <v>7.0731000000000002</v>
      </c>
      <c r="Z43">
        <v>4.8094999999999999</v>
      </c>
      <c r="AA43">
        <v>3.3631000000000002</v>
      </c>
      <c r="AB43">
        <v>2.39</v>
      </c>
      <c r="AC43">
        <v>1.8834</v>
      </c>
      <c r="AD43">
        <v>1.5369999999999999</v>
      </c>
      <c r="AE43">
        <v>1.8835</v>
      </c>
      <c r="AF43" s="6">
        <f t="shared" si="11"/>
        <v>65.534999999999997</v>
      </c>
      <c r="AH43">
        <v>7</v>
      </c>
      <c r="AI43" t="s">
        <v>2</v>
      </c>
      <c r="AJ43">
        <v>2.0796999999999999</v>
      </c>
      <c r="AK43">
        <v>4.4547999999999996</v>
      </c>
      <c r="AL43">
        <v>10.122400000000001</v>
      </c>
      <c r="AM43">
        <v>12.715400000000001</v>
      </c>
      <c r="AN43">
        <v>9.8300999999999998</v>
      </c>
      <c r="AO43">
        <v>6.0019999999999998</v>
      </c>
      <c r="AP43">
        <v>4.1683000000000003</v>
      </c>
      <c r="AQ43">
        <v>2.9622999999999999</v>
      </c>
      <c r="AR43">
        <v>2.1107999999999998</v>
      </c>
      <c r="AS43">
        <v>1.6701999999999999</v>
      </c>
      <c r="AT43">
        <v>1.3313999999999999</v>
      </c>
      <c r="AU43">
        <v>1.3481000000000001</v>
      </c>
      <c r="AV43" s="6">
        <f t="shared" si="7"/>
        <v>58.795500000000011</v>
      </c>
      <c r="AX43">
        <v>7</v>
      </c>
      <c r="AY43" t="s">
        <v>2</v>
      </c>
      <c r="AZ43">
        <v>1.8352999999999999</v>
      </c>
      <c r="BA43">
        <v>4.1367000000000003</v>
      </c>
      <c r="BB43">
        <v>8.7362000000000002</v>
      </c>
      <c r="BC43">
        <v>8.2843999999999998</v>
      </c>
      <c r="BD43">
        <v>6.4943999999999997</v>
      </c>
      <c r="BE43">
        <v>4.1542000000000003</v>
      </c>
      <c r="BF43">
        <v>2.879</v>
      </c>
      <c r="BG43">
        <v>2.0198</v>
      </c>
      <c r="BH43">
        <v>1.4166000000000001</v>
      </c>
      <c r="BI43">
        <v>1.0860000000000001</v>
      </c>
      <c r="BJ43">
        <v>0.9093</v>
      </c>
      <c r="BK43">
        <v>1.1092</v>
      </c>
      <c r="BL43" s="6">
        <f t="shared" si="9"/>
        <v>43.06110000000001</v>
      </c>
    </row>
    <row r="44" spans="1:64" x14ac:dyDescent="0.25">
      <c r="A44">
        <v>2</v>
      </c>
      <c r="B44">
        <v>7</v>
      </c>
      <c r="C44" t="s">
        <v>3</v>
      </c>
      <c r="D44">
        <v>2.1869000000000001</v>
      </c>
      <c r="E44">
        <v>5.0587</v>
      </c>
      <c r="F44">
        <v>8.9161000000000001</v>
      </c>
      <c r="G44">
        <v>9.6183999999999994</v>
      </c>
      <c r="H44">
        <v>9.1005000000000003</v>
      </c>
      <c r="I44">
        <v>5.7641</v>
      </c>
      <c r="J44">
        <v>3.9176000000000002</v>
      </c>
      <c r="K44">
        <v>2.7296999999999998</v>
      </c>
      <c r="L44">
        <v>1.9091</v>
      </c>
      <c r="M44">
        <v>1.4621</v>
      </c>
      <c r="N44">
        <v>1.1419999999999999</v>
      </c>
      <c r="O44">
        <v>1.4791000000000001</v>
      </c>
      <c r="P44" s="5">
        <f t="shared" si="10"/>
        <v>53.284300000000009</v>
      </c>
      <c r="R44">
        <v>7</v>
      </c>
      <c r="S44" t="s">
        <v>3</v>
      </c>
      <c r="T44">
        <v>2.3885999999999998</v>
      </c>
      <c r="U44">
        <v>5.6680999999999999</v>
      </c>
      <c r="V44">
        <v>9.6780000000000008</v>
      </c>
      <c r="W44">
        <v>9.1305999999999994</v>
      </c>
      <c r="X44">
        <v>7.8373999999999997</v>
      </c>
      <c r="Y44">
        <v>5.1176000000000004</v>
      </c>
      <c r="Z44">
        <v>3.5497000000000001</v>
      </c>
      <c r="AA44">
        <v>2.5055999999999998</v>
      </c>
      <c r="AB44">
        <v>1.7807999999999999</v>
      </c>
      <c r="AC44">
        <v>1.3894</v>
      </c>
      <c r="AD44">
        <v>1.1728000000000001</v>
      </c>
      <c r="AE44">
        <v>1.5434000000000001</v>
      </c>
      <c r="AF44" s="6">
        <f t="shared" si="11"/>
        <v>51.762000000000008</v>
      </c>
      <c r="AH44">
        <v>7</v>
      </c>
      <c r="AI44" t="s">
        <v>3</v>
      </c>
      <c r="AJ44">
        <v>1.734</v>
      </c>
      <c r="AK44">
        <v>3.6339999999999999</v>
      </c>
      <c r="AL44">
        <v>7.5890000000000004</v>
      </c>
      <c r="AM44">
        <v>9.8709000000000007</v>
      </c>
      <c r="AN44">
        <v>8.5678000000000001</v>
      </c>
      <c r="AO44">
        <v>5.3415999999999997</v>
      </c>
      <c r="AP44">
        <v>3.6623999999999999</v>
      </c>
      <c r="AQ44">
        <v>2.5304000000000002</v>
      </c>
      <c r="AR44">
        <v>1.7605999999999999</v>
      </c>
      <c r="AS44">
        <v>1.3469</v>
      </c>
      <c r="AT44">
        <v>1.0482</v>
      </c>
      <c r="AU44">
        <v>1.1678999999999999</v>
      </c>
      <c r="AV44" s="6">
        <f t="shared" si="7"/>
        <v>48.253699999999995</v>
      </c>
      <c r="AX44">
        <v>7</v>
      </c>
      <c r="AY44" t="s">
        <v>3</v>
      </c>
      <c r="AZ44">
        <v>1.788</v>
      </c>
      <c r="BA44">
        <v>3.7726999999999999</v>
      </c>
      <c r="BB44">
        <v>8.4393999999999991</v>
      </c>
      <c r="BC44">
        <v>8.1143000000000001</v>
      </c>
      <c r="BD44">
        <v>6.5488999999999997</v>
      </c>
      <c r="BE44">
        <v>4.2183000000000002</v>
      </c>
      <c r="BF44">
        <v>2.9565000000000001</v>
      </c>
      <c r="BG44">
        <v>2.0609999999999999</v>
      </c>
      <c r="BH44">
        <v>1.4370000000000001</v>
      </c>
      <c r="BI44">
        <v>1.1008</v>
      </c>
      <c r="BJ44">
        <v>0.86350000000000005</v>
      </c>
      <c r="BK44">
        <v>0.99719999999999998</v>
      </c>
      <c r="BL44" s="6">
        <f t="shared" si="9"/>
        <v>42.297599999999996</v>
      </c>
    </row>
    <row r="45" spans="1:64" x14ac:dyDescent="0.25">
      <c r="A45">
        <v>3</v>
      </c>
      <c r="B45">
        <v>7</v>
      </c>
      <c r="C45" t="s">
        <v>4</v>
      </c>
      <c r="D45">
        <v>2.1381000000000001</v>
      </c>
      <c r="E45">
        <v>4.6516000000000002</v>
      </c>
      <c r="F45">
        <v>10.291600000000001</v>
      </c>
      <c r="G45">
        <v>10.870200000000001</v>
      </c>
      <c r="H45">
        <v>9.9405999999999999</v>
      </c>
      <c r="I45">
        <v>6.2141000000000002</v>
      </c>
      <c r="J45">
        <v>4.2458</v>
      </c>
      <c r="K45">
        <v>2.9712000000000001</v>
      </c>
      <c r="L45">
        <v>2.0941999999999998</v>
      </c>
      <c r="M45">
        <v>1.6215999999999999</v>
      </c>
      <c r="N45">
        <v>1.3441000000000001</v>
      </c>
      <c r="O45">
        <v>1.4219999999999999</v>
      </c>
      <c r="P45" s="5">
        <f t="shared" si="10"/>
        <v>57.805100000000003</v>
      </c>
      <c r="R45">
        <v>7</v>
      </c>
      <c r="S45" t="s">
        <v>4</v>
      </c>
      <c r="T45">
        <v>2.1215999999999999</v>
      </c>
      <c r="U45">
        <v>4.4001999999999999</v>
      </c>
      <c r="V45">
        <v>8.8765999999999998</v>
      </c>
      <c r="W45">
        <v>9.4963999999999995</v>
      </c>
      <c r="X45">
        <v>7.2808000000000002</v>
      </c>
      <c r="Y45">
        <v>4.8014999999999999</v>
      </c>
      <c r="Z45">
        <v>3.4165000000000001</v>
      </c>
      <c r="AA45">
        <v>2.4474</v>
      </c>
      <c r="AB45">
        <v>1.7503</v>
      </c>
      <c r="AC45">
        <v>1.3762000000000001</v>
      </c>
      <c r="AD45">
        <v>1.1443000000000001</v>
      </c>
      <c r="AE45">
        <v>1.5209999999999999</v>
      </c>
      <c r="AF45" s="6">
        <f t="shared" si="11"/>
        <v>48.632799999999996</v>
      </c>
      <c r="AH45">
        <v>7</v>
      </c>
      <c r="AI45" t="s">
        <v>4</v>
      </c>
      <c r="AJ45">
        <v>1.7564</v>
      </c>
      <c r="AK45">
        <v>3.2818000000000001</v>
      </c>
      <c r="AL45">
        <v>9.2254000000000005</v>
      </c>
      <c r="AM45">
        <v>11.461399999999999</v>
      </c>
      <c r="AN45">
        <v>8.9946000000000002</v>
      </c>
      <c r="AO45">
        <v>5.5461999999999998</v>
      </c>
      <c r="AP45">
        <v>3.7991999999999999</v>
      </c>
      <c r="AQ45">
        <v>2.6732999999999998</v>
      </c>
      <c r="AR45">
        <v>1.8684000000000001</v>
      </c>
      <c r="AS45">
        <v>1.4520999999999999</v>
      </c>
      <c r="AT45">
        <v>1.1344000000000001</v>
      </c>
      <c r="AU45">
        <v>1.3378000000000001</v>
      </c>
      <c r="AV45" s="6">
        <f t="shared" si="7"/>
        <v>52.530999999999999</v>
      </c>
      <c r="AX45">
        <v>7</v>
      </c>
      <c r="AY45" t="s">
        <v>4</v>
      </c>
      <c r="AZ45">
        <v>1.4487000000000001</v>
      </c>
      <c r="BA45">
        <v>3.6438999999999999</v>
      </c>
      <c r="BB45">
        <v>7.6776999999999997</v>
      </c>
      <c r="BC45">
        <v>7.7805999999999997</v>
      </c>
      <c r="BD45">
        <v>6.3127000000000004</v>
      </c>
      <c r="BE45">
        <v>4.0572999999999997</v>
      </c>
      <c r="BF45">
        <v>2.8249</v>
      </c>
      <c r="BG45">
        <v>1.9765999999999999</v>
      </c>
      <c r="BH45">
        <v>1.3834</v>
      </c>
      <c r="BI45">
        <v>1.0646</v>
      </c>
      <c r="BJ45">
        <v>0.83909999999999996</v>
      </c>
      <c r="BK45">
        <v>0.94299999999999995</v>
      </c>
      <c r="BL45" s="6">
        <f t="shared" si="9"/>
        <v>39.952499999999993</v>
      </c>
    </row>
    <row r="46" spans="1:64" x14ac:dyDescent="0.25">
      <c r="A46">
        <v>4</v>
      </c>
      <c r="B46">
        <v>7</v>
      </c>
      <c r="C46" t="s">
        <v>5</v>
      </c>
      <c r="D46">
        <v>2.0377999999999998</v>
      </c>
      <c r="E46">
        <v>3.6848000000000001</v>
      </c>
      <c r="F46">
        <v>7.4793000000000003</v>
      </c>
      <c r="G46">
        <v>10.216699999999999</v>
      </c>
      <c r="H46">
        <v>9.3828999999999994</v>
      </c>
      <c r="I46">
        <v>5.8403999999999998</v>
      </c>
      <c r="J46">
        <v>3.9784000000000002</v>
      </c>
      <c r="K46">
        <v>2.7650999999999999</v>
      </c>
      <c r="L46">
        <v>1.9360999999999999</v>
      </c>
      <c r="M46">
        <v>1.4917</v>
      </c>
      <c r="N46">
        <v>1.1576</v>
      </c>
      <c r="O46">
        <v>1.3198000000000001</v>
      </c>
      <c r="P46" s="5">
        <f t="shared" si="10"/>
        <v>51.290600000000005</v>
      </c>
      <c r="R46">
        <v>7</v>
      </c>
      <c r="S46" t="s">
        <v>5</v>
      </c>
      <c r="T46">
        <v>2.1572</v>
      </c>
      <c r="U46">
        <v>5.3018000000000001</v>
      </c>
      <c r="V46">
        <v>10.044499999999999</v>
      </c>
      <c r="W46">
        <v>10.512600000000001</v>
      </c>
      <c r="X46">
        <v>8.1504999999999992</v>
      </c>
      <c r="Y46">
        <v>5.0472999999999999</v>
      </c>
      <c r="Z46">
        <v>3.5512999999999999</v>
      </c>
      <c r="AA46">
        <v>2.5369000000000002</v>
      </c>
      <c r="AB46">
        <v>1.8202</v>
      </c>
      <c r="AC46">
        <v>1.4442999999999999</v>
      </c>
      <c r="AD46">
        <v>1.1633</v>
      </c>
      <c r="AE46">
        <v>1.4278999999999999</v>
      </c>
      <c r="AF46" s="6">
        <f t="shared" si="11"/>
        <v>53.157800000000002</v>
      </c>
      <c r="AH46">
        <v>7</v>
      </c>
      <c r="AI46" t="s">
        <v>5</v>
      </c>
      <c r="AJ46">
        <v>2.0129999999999999</v>
      </c>
      <c r="AK46">
        <v>4.7337999999999996</v>
      </c>
      <c r="AL46">
        <v>8.5936000000000003</v>
      </c>
      <c r="AM46">
        <v>7.9741999999999997</v>
      </c>
      <c r="AN46">
        <v>6.7271000000000001</v>
      </c>
      <c r="AO46">
        <v>4.5820999999999996</v>
      </c>
      <c r="AP46">
        <v>3.2439</v>
      </c>
      <c r="AQ46">
        <v>2.2995000000000001</v>
      </c>
      <c r="AR46">
        <v>1.625</v>
      </c>
      <c r="AS46">
        <v>1.2528999999999999</v>
      </c>
      <c r="AT46">
        <v>0.99550000000000005</v>
      </c>
      <c r="AU46">
        <v>1.2706999999999999</v>
      </c>
      <c r="AV46" s="6">
        <f t="shared" si="7"/>
        <v>45.311299999999996</v>
      </c>
      <c r="AX46">
        <v>7</v>
      </c>
      <c r="AY46" t="s">
        <v>5</v>
      </c>
      <c r="AZ46">
        <v>1.5625</v>
      </c>
      <c r="BA46">
        <v>3.3862999999999999</v>
      </c>
      <c r="BB46">
        <v>7.5613999999999999</v>
      </c>
      <c r="BC46">
        <v>7.9729999999999999</v>
      </c>
      <c r="BD46">
        <v>7.2823000000000002</v>
      </c>
      <c r="BE46">
        <v>4.7797000000000001</v>
      </c>
      <c r="BF46">
        <v>3.2648000000000001</v>
      </c>
      <c r="BG46">
        <v>2.2486999999999999</v>
      </c>
      <c r="BH46">
        <v>1.5504</v>
      </c>
      <c r="BI46">
        <v>1.1814</v>
      </c>
      <c r="BJ46">
        <v>0.92810000000000004</v>
      </c>
      <c r="BK46">
        <v>1.0579000000000001</v>
      </c>
      <c r="BL46" s="6">
        <f t="shared" si="9"/>
        <v>42.776500000000013</v>
      </c>
    </row>
    <row r="47" spans="1:64" x14ac:dyDescent="0.25">
      <c r="A47">
        <v>5</v>
      </c>
      <c r="B47">
        <v>7</v>
      </c>
      <c r="C47" t="s">
        <v>6</v>
      </c>
      <c r="D47">
        <v>2.6791</v>
      </c>
      <c r="E47">
        <v>5.1097999999999999</v>
      </c>
      <c r="F47">
        <v>8.7482000000000006</v>
      </c>
      <c r="G47">
        <v>10.4529</v>
      </c>
      <c r="H47">
        <v>10.513999999999999</v>
      </c>
      <c r="I47">
        <v>6.5614999999999997</v>
      </c>
      <c r="J47">
        <v>4.4023000000000003</v>
      </c>
      <c r="K47">
        <v>3.0331000000000001</v>
      </c>
      <c r="L47">
        <v>2.1103999999999998</v>
      </c>
      <c r="M47">
        <v>1.6296999999999999</v>
      </c>
      <c r="N47">
        <v>1.2621</v>
      </c>
      <c r="O47">
        <v>1.4319</v>
      </c>
      <c r="P47" s="5">
        <f t="shared" si="10"/>
        <v>57.935000000000002</v>
      </c>
      <c r="R47">
        <v>7</v>
      </c>
      <c r="S47" t="s">
        <v>6</v>
      </c>
      <c r="T47">
        <v>2.1637</v>
      </c>
      <c r="U47">
        <v>5.1078000000000001</v>
      </c>
      <c r="V47">
        <v>10.105600000000001</v>
      </c>
      <c r="W47">
        <v>8.8277000000000001</v>
      </c>
      <c r="X47">
        <v>7.0060000000000002</v>
      </c>
      <c r="Y47">
        <v>4.4733999999999998</v>
      </c>
      <c r="Z47">
        <v>3.1293000000000002</v>
      </c>
      <c r="AA47">
        <v>2.2132000000000001</v>
      </c>
      <c r="AB47">
        <v>1.5641</v>
      </c>
      <c r="AC47">
        <v>1.2060999999999999</v>
      </c>
      <c r="AD47">
        <v>0.96050000000000002</v>
      </c>
      <c r="AE47">
        <v>1.2336</v>
      </c>
      <c r="AF47" s="6">
        <f t="shared" si="11"/>
        <v>47.991000000000007</v>
      </c>
      <c r="AH47">
        <v>7</v>
      </c>
      <c r="AI47" t="s">
        <v>6</v>
      </c>
      <c r="AJ47">
        <v>1.3648</v>
      </c>
      <c r="AK47">
        <v>3.1019999999999999</v>
      </c>
      <c r="AL47">
        <v>8.6295000000000002</v>
      </c>
      <c r="AM47">
        <v>9.5568000000000008</v>
      </c>
      <c r="AN47">
        <v>7.5271999999999997</v>
      </c>
      <c r="AO47">
        <v>4.8109999999999999</v>
      </c>
      <c r="AP47">
        <v>3.3877999999999999</v>
      </c>
      <c r="AQ47">
        <v>2.4051</v>
      </c>
      <c r="AR47">
        <v>1.7074</v>
      </c>
      <c r="AS47">
        <v>1.3775999999999999</v>
      </c>
      <c r="AT47">
        <v>1.0465</v>
      </c>
      <c r="AU47">
        <v>1.0697000000000001</v>
      </c>
      <c r="AV47" s="6">
        <f t="shared" si="7"/>
        <v>45.985399999999998</v>
      </c>
      <c r="AX47">
        <v>7</v>
      </c>
      <c r="AY47" t="s">
        <v>6</v>
      </c>
      <c r="AZ47">
        <v>2.0878999999999999</v>
      </c>
      <c r="BA47">
        <v>4.8097000000000003</v>
      </c>
      <c r="BB47">
        <v>10.3353</v>
      </c>
      <c r="BC47">
        <v>10.291700000000001</v>
      </c>
      <c r="BD47">
        <v>8.2283000000000008</v>
      </c>
      <c r="BE47">
        <v>5.3292999999999999</v>
      </c>
      <c r="BF47">
        <v>3.7206000000000001</v>
      </c>
      <c r="BG47">
        <v>2.6400999999999999</v>
      </c>
      <c r="BH47">
        <v>1.8822000000000001</v>
      </c>
      <c r="BI47">
        <v>1.4937</v>
      </c>
      <c r="BJ47">
        <v>1.2568999999999999</v>
      </c>
      <c r="BK47">
        <v>1.3480000000000001</v>
      </c>
      <c r="BL47" s="6">
        <f t="shared" si="9"/>
        <v>53.42369999999999</v>
      </c>
    </row>
    <row r="48" spans="1:64" x14ac:dyDescent="0.25">
      <c r="A48">
        <v>1</v>
      </c>
      <c r="B48">
        <v>8</v>
      </c>
      <c r="C48" t="s">
        <v>2</v>
      </c>
      <c r="D48">
        <v>0.75149999999999995</v>
      </c>
      <c r="E48">
        <v>0.6149</v>
      </c>
      <c r="F48">
        <v>0.41349999999999998</v>
      </c>
      <c r="G48">
        <v>0.1037</v>
      </c>
      <c r="H48">
        <v>4.02E-2</v>
      </c>
      <c r="I48">
        <v>1.89E-2</v>
      </c>
      <c r="J48">
        <v>1.03E-2</v>
      </c>
      <c r="K48">
        <v>4.1000000000000003E-3</v>
      </c>
      <c r="L48">
        <v>8.0000000000000004E-4</v>
      </c>
      <c r="M48">
        <v>1E-4</v>
      </c>
      <c r="N48">
        <v>0.12620000000000001</v>
      </c>
      <c r="O48">
        <v>0.56810000000000005</v>
      </c>
      <c r="P48" s="5">
        <f t="shared" si="10"/>
        <v>2.6522999999999994</v>
      </c>
      <c r="R48">
        <v>8</v>
      </c>
      <c r="S48" t="s">
        <v>2</v>
      </c>
      <c r="T48">
        <v>1.3264</v>
      </c>
      <c r="U48">
        <v>0.91479999999999995</v>
      </c>
      <c r="V48">
        <v>0.43669999999999998</v>
      </c>
      <c r="W48">
        <v>0.1239</v>
      </c>
      <c r="X48">
        <v>6.2899999999999998E-2</v>
      </c>
      <c r="Y48">
        <v>2.46E-2</v>
      </c>
      <c r="Z48">
        <v>1.37E-2</v>
      </c>
      <c r="AA48">
        <v>6.1999999999999998E-3</v>
      </c>
      <c r="AB48">
        <v>1.8E-3</v>
      </c>
      <c r="AC48">
        <v>2.9999999999999997E-4</v>
      </c>
      <c r="AD48">
        <v>0.1822</v>
      </c>
      <c r="AE48">
        <v>0.64790000000000003</v>
      </c>
      <c r="AF48" s="6">
        <f t="shared" si="11"/>
        <v>3.7414000000000001</v>
      </c>
      <c r="AH48">
        <v>8</v>
      </c>
      <c r="AI48" t="s">
        <v>2</v>
      </c>
      <c r="AJ48">
        <v>1.1268</v>
      </c>
      <c r="AK48">
        <v>1.4645999999999999</v>
      </c>
      <c r="AL48">
        <v>0.9617</v>
      </c>
      <c r="AM48">
        <v>0.31009999999999999</v>
      </c>
      <c r="AN48">
        <v>8.7099999999999997E-2</v>
      </c>
      <c r="AO48">
        <v>3.9699999999999999E-2</v>
      </c>
      <c r="AP48">
        <v>2.2499999999999999E-2</v>
      </c>
      <c r="AQ48">
        <v>1.06E-2</v>
      </c>
      <c r="AR48">
        <v>3.5999999999999999E-3</v>
      </c>
      <c r="AS48">
        <v>3.4500000000000003E-2</v>
      </c>
      <c r="AT48">
        <v>6.4100000000000004E-2</v>
      </c>
      <c r="AU48">
        <v>0.2291</v>
      </c>
      <c r="AV48" s="6">
        <f t="shared" si="7"/>
        <v>4.3544</v>
      </c>
      <c r="AX48">
        <v>8</v>
      </c>
      <c r="AY48" t="s">
        <v>2</v>
      </c>
      <c r="AZ48">
        <v>0.50829999999999997</v>
      </c>
      <c r="BA48">
        <v>0.85240000000000005</v>
      </c>
      <c r="BB48">
        <v>0.52880000000000005</v>
      </c>
      <c r="BC48">
        <v>0.1192</v>
      </c>
      <c r="BD48">
        <v>4.2999999999999997E-2</v>
      </c>
      <c r="BE48">
        <v>2.0899999999999998E-2</v>
      </c>
      <c r="BF48">
        <v>1.0800000000000001E-2</v>
      </c>
      <c r="BG48">
        <v>4.4000000000000003E-3</v>
      </c>
      <c r="BH48">
        <v>1.1000000000000001E-3</v>
      </c>
      <c r="BI48">
        <v>5.0000000000000001E-4</v>
      </c>
      <c r="BJ48">
        <v>9.6600000000000005E-2</v>
      </c>
      <c r="BK48">
        <v>0.29260000000000003</v>
      </c>
      <c r="BL48" s="6">
        <f t="shared" si="9"/>
        <v>2.478600000000001</v>
      </c>
    </row>
    <row r="49" spans="1:64" x14ac:dyDescent="0.25">
      <c r="A49">
        <v>2</v>
      </c>
      <c r="B49">
        <v>8</v>
      </c>
      <c r="C49" t="s">
        <v>3</v>
      </c>
      <c r="D49">
        <v>1.3514999999999999</v>
      </c>
      <c r="E49">
        <v>0.77149999999999996</v>
      </c>
      <c r="F49">
        <v>0.37359999999999999</v>
      </c>
      <c r="G49">
        <v>0.20200000000000001</v>
      </c>
      <c r="H49">
        <v>5.6300000000000003E-2</v>
      </c>
      <c r="I49">
        <v>2.58E-2</v>
      </c>
      <c r="J49">
        <v>1.41E-2</v>
      </c>
      <c r="K49">
        <v>6.1999999999999998E-3</v>
      </c>
      <c r="L49">
        <v>1.5E-3</v>
      </c>
      <c r="M49">
        <v>1E-4</v>
      </c>
      <c r="N49">
        <v>6.3E-2</v>
      </c>
      <c r="O49">
        <v>0.73950000000000005</v>
      </c>
      <c r="P49" s="5">
        <f t="shared" si="10"/>
        <v>3.6051000000000002</v>
      </c>
      <c r="R49">
        <v>8</v>
      </c>
      <c r="S49" t="s">
        <v>3</v>
      </c>
      <c r="T49">
        <v>1.2450000000000001</v>
      </c>
      <c r="U49">
        <v>1.8002</v>
      </c>
      <c r="V49">
        <v>0.78520000000000001</v>
      </c>
      <c r="W49">
        <v>0.17119999999999999</v>
      </c>
      <c r="X49">
        <v>7.2400000000000006E-2</v>
      </c>
      <c r="Y49">
        <v>3.6200000000000003E-2</v>
      </c>
      <c r="Z49">
        <v>2.0899999999999998E-2</v>
      </c>
      <c r="AA49">
        <v>1.0999999999999999E-2</v>
      </c>
      <c r="AB49">
        <v>5.0000000000000001E-3</v>
      </c>
      <c r="AC49">
        <v>2E-3</v>
      </c>
      <c r="AD49">
        <v>0.15390000000000001</v>
      </c>
      <c r="AE49">
        <v>0.91049999999999998</v>
      </c>
      <c r="AF49" s="6">
        <f t="shared" si="11"/>
        <v>5.2135000000000007</v>
      </c>
      <c r="AH49">
        <v>8</v>
      </c>
      <c r="AI49" t="s">
        <v>3</v>
      </c>
      <c r="AJ49">
        <v>1.1660999999999999</v>
      </c>
      <c r="AK49">
        <v>2.1429</v>
      </c>
      <c r="AL49">
        <v>1.2302</v>
      </c>
      <c r="AM49">
        <v>0.2732</v>
      </c>
      <c r="AN49">
        <v>0.13250000000000001</v>
      </c>
      <c r="AO49">
        <v>5.28E-2</v>
      </c>
      <c r="AP49">
        <v>2.8400000000000002E-2</v>
      </c>
      <c r="AQ49">
        <v>1.41E-2</v>
      </c>
      <c r="AR49">
        <v>5.5999999999999999E-3</v>
      </c>
      <c r="AS49">
        <v>1.5E-3</v>
      </c>
      <c r="AT49">
        <v>1.4E-3</v>
      </c>
      <c r="AU49">
        <v>0.24379999999999999</v>
      </c>
      <c r="AV49" s="6">
        <f t="shared" si="7"/>
        <v>5.2925000000000022</v>
      </c>
      <c r="AX49">
        <v>8</v>
      </c>
      <c r="AY49" t="s">
        <v>3</v>
      </c>
      <c r="AZ49">
        <v>0.61699999999999999</v>
      </c>
      <c r="BA49">
        <v>0.74690000000000001</v>
      </c>
      <c r="BB49">
        <v>0.54020000000000001</v>
      </c>
      <c r="BC49">
        <v>0.1636</v>
      </c>
      <c r="BD49">
        <v>5.57E-2</v>
      </c>
      <c r="BE49">
        <v>2.4400000000000002E-2</v>
      </c>
      <c r="BF49">
        <v>1.2699999999999999E-2</v>
      </c>
      <c r="BG49">
        <v>5.4999999999999997E-3</v>
      </c>
      <c r="BH49">
        <v>1.6999999999999999E-3</v>
      </c>
      <c r="BI49">
        <v>5.0000000000000001E-4</v>
      </c>
      <c r="BJ49">
        <v>1.0800000000000001E-2</v>
      </c>
      <c r="BK49">
        <v>0.37280000000000002</v>
      </c>
      <c r="BL49" s="6">
        <f t="shared" si="9"/>
        <v>2.551800000000001</v>
      </c>
    </row>
    <row r="50" spans="1:64" x14ac:dyDescent="0.25">
      <c r="A50">
        <v>3</v>
      </c>
      <c r="B50">
        <v>8</v>
      </c>
      <c r="C50" t="s">
        <v>4</v>
      </c>
      <c r="D50">
        <v>1.1909000000000001</v>
      </c>
      <c r="E50">
        <v>1.8149999999999999</v>
      </c>
      <c r="F50">
        <v>0.85589999999999999</v>
      </c>
      <c r="G50">
        <v>0.1724</v>
      </c>
      <c r="H50">
        <v>7.1800000000000003E-2</v>
      </c>
      <c r="I50">
        <v>3.4500000000000003E-2</v>
      </c>
      <c r="J50">
        <v>1.9300000000000001E-2</v>
      </c>
      <c r="K50">
        <v>9.2999999999999992E-3</v>
      </c>
      <c r="L50">
        <v>3.5000000000000001E-3</v>
      </c>
      <c r="M50">
        <v>7.9000000000000008E-3</v>
      </c>
      <c r="N50">
        <v>0.19239999999999999</v>
      </c>
      <c r="O50">
        <v>0.50739999999999996</v>
      </c>
      <c r="P50" s="5">
        <f t="shared" si="10"/>
        <v>4.8803000000000001</v>
      </c>
      <c r="R50">
        <v>8</v>
      </c>
      <c r="S50" t="s">
        <v>4</v>
      </c>
      <c r="T50">
        <v>1.4340999999999999</v>
      </c>
      <c r="U50">
        <v>1.1565000000000001</v>
      </c>
      <c r="V50">
        <v>0.55830000000000002</v>
      </c>
      <c r="W50">
        <v>0.1716</v>
      </c>
      <c r="X50">
        <v>6.1199999999999997E-2</v>
      </c>
      <c r="Y50">
        <v>2.9499999999999998E-2</v>
      </c>
      <c r="Z50">
        <v>1.6500000000000001E-2</v>
      </c>
      <c r="AA50">
        <v>7.9000000000000008E-3</v>
      </c>
      <c r="AB50">
        <v>2.5999999999999999E-3</v>
      </c>
      <c r="AC50">
        <v>5.9999999999999995E-4</v>
      </c>
      <c r="AD50">
        <v>8.2500000000000004E-2</v>
      </c>
      <c r="AE50">
        <v>1.1105</v>
      </c>
      <c r="AF50" s="6">
        <f t="shared" si="11"/>
        <v>4.6318000000000001</v>
      </c>
      <c r="AH50">
        <v>8</v>
      </c>
      <c r="AI50" t="s">
        <v>4</v>
      </c>
      <c r="AJ50">
        <v>1.0679000000000001</v>
      </c>
      <c r="AK50">
        <v>0.95730000000000004</v>
      </c>
      <c r="AL50">
        <v>1.1568000000000001</v>
      </c>
      <c r="AM50">
        <v>0.20930000000000001</v>
      </c>
      <c r="AN50">
        <v>7.0800000000000002E-2</v>
      </c>
      <c r="AO50">
        <v>3.1199999999999999E-2</v>
      </c>
      <c r="AP50">
        <v>1.6799999999999999E-2</v>
      </c>
      <c r="AQ50">
        <v>8.3000000000000001E-3</v>
      </c>
      <c r="AR50">
        <v>3.2000000000000002E-3</v>
      </c>
      <c r="AS50">
        <v>2.7000000000000001E-3</v>
      </c>
      <c r="AT50">
        <v>1.5299999999999999E-2</v>
      </c>
      <c r="AU50">
        <v>0.28139999999999998</v>
      </c>
      <c r="AV50" s="6">
        <f t="shared" si="7"/>
        <v>3.8210000000000002</v>
      </c>
      <c r="AX50">
        <v>8</v>
      </c>
      <c r="AY50" t="s">
        <v>4</v>
      </c>
      <c r="AZ50">
        <v>0.4224</v>
      </c>
      <c r="BA50">
        <v>0.85899999999999999</v>
      </c>
      <c r="BB50">
        <v>0.42859999999999998</v>
      </c>
      <c r="BC50">
        <v>0.1273</v>
      </c>
      <c r="BD50">
        <v>4.2999999999999997E-2</v>
      </c>
      <c r="BE50">
        <v>1.9099999999999999E-2</v>
      </c>
      <c r="BF50">
        <v>9.5999999999999992E-3</v>
      </c>
      <c r="BG50">
        <v>3.7000000000000002E-3</v>
      </c>
      <c r="BH50">
        <v>5.9999999999999995E-4</v>
      </c>
      <c r="BI50">
        <v>0</v>
      </c>
      <c r="BJ50">
        <v>6.1000000000000004E-3</v>
      </c>
      <c r="BK50">
        <v>0.15939999999999999</v>
      </c>
      <c r="BL50" s="6">
        <f t="shared" si="9"/>
        <v>2.0787999999999998</v>
      </c>
    </row>
    <row r="51" spans="1:64" x14ac:dyDescent="0.25">
      <c r="A51">
        <v>4</v>
      </c>
      <c r="B51">
        <v>8</v>
      </c>
      <c r="C51" t="s">
        <v>5</v>
      </c>
      <c r="D51">
        <v>0.80149999999999999</v>
      </c>
      <c r="E51">
        <v>1.0831</v>
      </c>
      <c r="F51">
        <v>0.42730000000000001</v>
      </c>
      <c r="G51">
        <v>0.1895</v>
      </c>
      <c r="H51">
        <v>5.6300000000000003E-2</v>
      </c>
      <c r="I51">
        <v>2.4799999999999999E-2</v>
      </c>
      <c r="J51">
        <v>1.2999999999999999E-2</v>
      </c>
      <c r="K51">
        <v>5.4000000000000003E-3</v>
      </c>
      <c r="L51">
        <v>1E-3</v>
      </c>
      <c r="M51">
        <v>1E-4</v>
      </c>
      <c r="N51">
        <v>1.9699999999999999E-2</v>
      </c>
      <c r="O51">
        <v>0.69950000000000001</v>
      </c>
      <c r="P51" s="5">
        <f t="shared" si="10"/>
        <v>3.3211999999999988</v>
      </c>
      <c r="R51">
        <v>8</v>
      </c>
      <c r="S51" t="s">
        <v>5</v>
      </c>
      <c r="T51">
        <v>1.0781000000000001</v>
      </c>
      <c r="U51">
        <v>0.81069999999999998</v>
      </c>
      <c r="V51">
        <v>0.6008</v>
      </c>
      <c r="W51">
        <v>0.10290000000000001</v>
      </c>
      <c r="X51">
        <v>4.5199999999999997E-2</v>
      </c>
      <c r="Y51">
        <v>2.1499999999999998E-2</v>
      </c>
      <c r="Z51">
        <v>1.2E-2</v>
      </c>
      <c r="AA51">
        <v>5.4999999999999997E-3</v>
      </c>
      <c r="AB51">
        <v>1.5E-3</v>
      </c>
      <c r="AC51">
        <v>2.9999999999999997E-4</v>
      </c>
      <c r="AD51">
        <v>0.13739999999999999</v>
      </c>
      <c r="AE51">
        <v>0.65229999999999999</v>
      </c>
      <c r="AF51" s="6">
        <f t="shared" si="11"/>
        <v>3.4682000000000004</v>
      </c>
      <c r="AH51">
        <v>8</v>
      </c>
      <c r="AI51" t="s">
        <v>5</v>
      </c>
      <c r="AJ51">
        <v>1.3573</v>
      </c>
      <c r="AK51">
        <v>1.371</v>
      </c>
      <c r="AL51">
        <v>0.61099999999999999</v>
      </c>
      <c r="AM51">
        <v>0.25059999999999999</v>
      </c>
      <c r="AN51">
        <v>0.1447</v>
      </c>
      <c r="AO51">
        <v>4.3200000000000002E-2</v>
      </c>
      <c r="AP51">
        <v>2.3E-2</v>
      </c>
      <c r="AQ51">
        <v>1.0699999999999999E-2</v>
      </c>
      <c r="AR51">
        <v>3.5000000000000001E-3</v>
      </c>
      <c r="AS51">
        <v>5.9999999999999995E-4</v>
      </c>
      <c r="AT51">
        <v>2.2100000000000002E-2</v>
      </c>
      <c r="AU51">
        <v>0.62119999999999997</v>
      </c>
      <c r="AV51" s="6">
        <f t="shared" si="7"/>
        <v>4.4588999999999999</v>
      </c>
      <c r="AX51">
        <v>8</v>
      </c>
      <c r="AY51" t="s">
        <v>5</v>
      </c>
      <c r="AZ51">
        <v>0.87719999999999998</v>
      </c>
      <c r="BA51">
        <v>0.70069999999999999</v>
      </c>
      <c r="BB51">
        <v>0.26069999999999999</v>
      </c>
      <c r="BC51">
        <v>0.16220000000000001</v>
      </c>
      <c r="BD51">
        <v>4.7800000000000002E-2</v>
      </c>
      <c r="BE51">
        <v>1.9099999999999999E-2</v>
      </c>
      <c r="BF51">
        <v>0.01</v>
      </c>
      <c r="BG51">
        <v>4.0000000000000001E-3</v>
      </c>
      <c r="BH51">
        <v>1E-3</v>
      </c>
      <c r="BI51">
        <v>1E-4</v>
      </c>
      <c r="BJ51">
        <v>2.5399999999999999E-2</v>
      </c>
      <c r="BK51">
        <v>0.2828</v>
      </c>
      <c r="BL51" s="6">
        <f t="shared" si="9"/>
        <v>2.3909999999999996</v>
      </c>
    </row>
    <row r="52" spans="1:64" x14ac:dyDescent="0.25">
      <c r="A52">
        <v>5</v>
      </c>
      <c r="B52">
        <v>8</v>
      </c>
      <c r="C52" t="s">
        <v>6</v>
      </c>
      <c r="D52">
        <v>1.4696</v>
      </c>
      <c r="E52">
        <v>1.4954000000000001</v>
      </c>
      <c r="F52">
        <v>1.3734</v>
      </c>
      <c r="G52">
        <v>0.28289999999999998</v>
      </c>
      <c r="H52">
        <v>0.1046</v>
      </c>
      <c r="I52">
        <v>4.6300000000000001E-2</v>
      </c>
      <c r="J52">
        <v>2.5999999999999999E-2</v>
      </c>
      <c r="K52">
        <v>1.3100000000000001E-2</v>
      </c>
      <c r="L52">
        <v>5.0000000000000001E-3</v>
      </c>
      <c r="M52">
        <v>1.6000000000000001E-3</v>
      </c>
      <c r="N52">
        <v>4.1099999999999998E-2</v>
      </c>
      <c r="O52">
        <v>0.70620000000000005</v>
      </c>
      <c r="P52" s="5">
        <f t="shared" si="10"/>
        <v>5.5651999999999981</v>
      </c>
      <c r="R52">
        <v>8</v>
      </c>
      <c r="S52" t="s">
        <v>6</v>
      </c>
      <c r="T52">
        <v>1.3908</v>
      </c>
      <c r="U52">
        <v>0.75890000000000002</v>
      </c>
      <c r="V52">
        <v>0.44579999999999997</v>
      </c>
      <c r="W52">
        <v>0.10340000000000001</v>
      </c>
      <c r="X52">
        <v>4.2000000000000003E-2</v>
      </c>
      <c r="Y52">
        <v>2.07E-2</v>
      </c>
      <c r="Z52">
        <v>1.12E-2</v>
      </c>
      <c r="AA52">
        <v>4.7999999999999996E-3</v>
      </c>
      <c r="AB52">
        <v>1.1999999999999999E-3</v>
      </c>
      <c r="AC52">
        <v>1E-4</v>
      </c>
      <c r="AD52">
        <v>5.0999999999999997E-2</v>
      </c>
      <c r="AE52">
        <v>0.53959999999999997</v>
      </c>
      <c r="AF52" s="6">
        <f t="shared" si="11"/>
        <v>3.3695000000000008</v>
      </c>
      <c r="AH52">
        <v>8</v>
      </c>
      <c r="AI52" t="s">
        <v>6</v>
      </c>
      <c r="AJ52">
        <v>0.65600000000000003</v>
      </c>
      <c r="AK52">
        <v>1.1797</v>
      </c>
      <c r="AL52">
        <v>1.867</v>
      </c>
      <c r="AM52">
        <v>0.42380000000000001</v>
      </c>
      <c r="AN52">
        <v>0.1159</v>
      </c>
      <c r="AO52">
        <v>5.0299999999999997E-2</v>
      </c>
      <c r="AP52">
        <v>2.7E-2</v>
      </c>
      <c r="AQ52">
        <v>1.3299999999999999E-2</v>
      </c>
      <c r="AR52">
        <v>5.3E-3</v>
      </c>
      <c r="AS52">
        <v>1.7399999999999999E-2</v>
      </c>
      <c r="AT52">
        <v>1.14E-2</v>
      </c>
      <c r="AU52">
        <v>0.1171</v>
      </c>
      <c r="AV52" s="6">
        <f t="shared" si="7"/>
        <v>4.4842000000000004</v>
      </c>
      <c r="AX52">
        <v>8</v>
      </c>
      <c r="AY52" t="s">
        <v>6</v>
      </c>
      <c r="AZ52">
        <v>0.72840000000000005</v>
      </c>
      <c r="BA52">
        <v>0.41670000000000001</v>
      </c>
      <c r="BB52">
        <v>0.23630000000000001</v>
      </c>
      <c r="BC52">
        <v>9.1600000000000001E-2</v>
      </c>
      <c r="BD52">
        <v>4.02E-2</v>
      </c>
      <c r="BE52">
        <v>1.61E-2</v>
      </c>
      <c r="BF52">
        <v>8.0999999999999996E-3</v>
      </c>
      <c r="BG52">
        <v>4.1000000000000003E-3</v>
      </c>
      <c r="BH52">
        <v>2.9999999999999997E-4</v>
      </c>
      <c r="BI52">
        <v>5.0000000000000001E-4</v>
      </c>
      <c r="BJ52">
        <v>3.8800000000000001E-2</v>
      </c>
      <c r="BK52">
        <v>0.49859999999999999</v>
      </c>
      <c r="BL52" s="6">
        <f t="shared" si="9"/>
        <v>2.0796999999999999</v>
      </c>
    </row>
    <row r="53" spans="1:64" x14ac:dyDescent="0.25">
      <c r="A53">
        <v>1</v>
      </c>
      <c r="B53">
        <v>9</v>
      </c>
      <c r="C53" t="s">
        <v>2</v>
      </c>
      <c r="D53">
        <v>1.1939</v>
      </c>
      <c r="E53">
        <v>1.0181</v>
      </c>
      <c r="F53">
        <v>0.73260000000000003</v>
      </c>
      <c r="G53">
        <v>0.1048</v>
      </c>
      <c r="H53">
        <v>4.1300000000000003E-2</v>
      </c>
      <c r="I53">
        <v>2.0500000000000001E-2</v>
      </c>
      <c r="J53">
        <v>1.23E-2</v>
      </c>
      <c r="K53">
        <v>7.0000000000000001E-3</v>
      </c>
      <c r="L53">
        <v>3.3E-3</v>
      </c>
      <c r="M53">
        <v>8.0000000000000004E-4</v>
      </c>
      <c r="N53">
        <v>0.1177</v>
      </c>
      <c r="O53">
        <v>1.0387</v>
      </c>
      <c r="P53" s="5">
        <f t="shared" si="10"/>
        <v>4.2910000000000004</v>
      </c>
      <c r="R53">
        <v>9</v>
      </c>
      <c r="S53" t="s">
        <v>2</v>
      </c>
      <c r="T53">
        <v>1.8444</v>
      </c>
      <c r="U53">
        <v>1.2334000000000001</v>
      </c>
      <c r="V53">
        <v>0.72809999999999997</v>
      </c>
      <c r="W53">
        <v>0.18229999999999999</v>
      </c>
      <c r="X53">
        <v>6.6600000000000006E-2</v>
      </c>
      <c r="Y53">
        <v>2.7799999999999998E-2</v>
      </c>
      <c r="Z53">
        <v>1.77E-2</v>
      </c>
      <c r="AA53">
        <v>0.01</v>
      </c>
      <c r="AB53">
        <v>5.0000000000000001E-3</v>
      </c>
      <c r="AC53">
        <v>2E-3</v>
      </c>
      <c r="AD53">
        <v>0.1026</v>
      </c>
      <c r="AE53">
        <v>1.1484000000000001</v>
      </c>
      <c r="AF53" s="6">
        <f t="shared" si="11"/>
        <v>5.3682999999999996</v>
      </c>
      <c r="AH53">
        <v>9</v>
      </c>
      <c r="AI53" t="s">
        <v>2</v>
      </c>
      <c r="AJ53">
        <v>1.4145000000000001</v>
      </c>
      <c r="AK53">
        <v>1.8472</v>
      </c>
      <c r="AL53">
        <v>1.5639000000000001</v>
      </c>
      <c r="AM53">
        <v>0.2427</v>
      </c>
      <c r="AN53">
        <v>6.2700000000000006E-2</v>
      </c>
      <c r="AO53">
        <v>2.86E-2</v>
      </c>
      <c r="AP53">
        <v>1.6899999999999998E-2</v>
      </c>
      <c r="AQ53">
        <v>0.01</v>
      </c>
      <c r="AR53">
        <v>1.17E-2</v>
      </c>
      <c r="AS53">
        <v>0.21759999999999999</v>
      </c>
      <c r="AT53">
        <v>0.17710000000000001</v>
      </c>
      <c r="AU53">
        <v>0.66279999999999994</v>
      </c>
      <c r="AV53" s="6">
        <f t="shared" si="7"/>
        <v>6.2557000000000009</v>
      </c>
      <c r="AX53">
        <v>9</v>
      </c>
      <c r="AY53" t="s">
        <v>2</v>
      </c>
      <c r="AZ53">
        <v>1.1148</v>
      </c>
      <c r="BA53">
        <v>1.1476999999999999</v>
      </c>
      <c r="BB53">
        <v>0.80600000000000005</v>
      </c>
      <c r="BC53">
        <v>0.1128</v>
      </c>
      <c r="BD53">
        <v>4.4200000000000003E-2</v>
      </c>
      <c r="BE53">
        <v>2.2499999999999999E-2</v>
      </c>
      <c r="BF53">
        <v>1.29E-2</v>
      </c>
      <c r="BG53">
        <v>7.4999999999999997E-3</v>
      </c>
      <c r="BH53">
        <v>3.7000000000000002E-3</v>
      </c>
      <c r="BI53">
        <v>1.1000000000000001E-3</v>
      </c>
      <c r="BJ53">
        <v>4.6600000000000003E-2</v>
      </c>
      <c r="BK53">
        <v>0.59379999999999999</v>
      </c>
      <c r="BL53" s="6">
        <f t="shared" si="9"/>
        <v>3.9136000000000002</v>
      </c>
    </row>
    <row r="54" spans="1:64" x14ac:dyDescent="0.25">
      <c r="A54">
        <v>2</v>
      </c>
      <c r="B54">
        <v>9</v>
      </c>
      <c r="C54" t="s">
        <v>3</v>
      </c>
      <c r="D54">
        <v>1.4226000000000001</v>
      </c>
      <c r="E54">
        <v>1.1358999999999999</v>
      </c>
      <c r="F54">
        <v>0.5716</v>
      </c>
      <c r="G54">
        <v>0.18260000000000001</v>
      </c>
      <c r="H54">
        <v>5.3100000000000001E-2</v>
      </c>
      <c r="I54">
        <v>2.64E-2</v>
      </c>
      <c r="J54">
        <v>1.61E-2</v>
      </c>
      <c r="K54">
        <v>1.12E-2</v>
      </c>
      <c r="L54">
        <v>5.4999999999999997E-3</v>
      </c>
      <c r="M54">
        <v>1.4E-3</v>
      </c>
      <c r="N54">
        <v>0.18090000000000001</v>
      </c>
      <c r="O54">
        <v>1.1969000000000001</v>
      </c>
      <c r="P54" s="5">
        <f t="shared" si="10"/>
        <v>4.8041999999999998</v>
      </c>
      <c r="R54">
        <v>9</v>
      </c>
      <c r="S54" t="s">
        <v>3</v>
      </c>
      <c r="T54">
        <v>1.8415999999999999</v>
      </c>
      <c r="U54">
        <v>2.2633000000000001</v>
      </c>
      <c r="V54">
        <v>0.65690000000000004</v>
      </c>
      <c r="W54">
        <v>0.1368</v>
      </c>
      <c r="X54">
        <v>4.4600000000000001E-2</v>
      </c>
      <c r="Y54">
        <v>2.0500000000000001E-2</v>
      </c>
      <c r="Z54">
        <v>1.2200000000000001E-2</v>
      </c>
      <c r="AA54">
        <v>7.1999999999999998E-3</v>
      </c>
      <c r="AB54">
        <v>3.5000000000000001E-3</v>
      </c>
      <c r="AC54">
        <v>1.04E-2</v>
      </c>
      <c r="AD54">
        <v>0.1966</v>
      </c>
      <c r="AE54">
        <v>1.2771999999999999</v>
      </c>
      <c r="AF54" s="6">
        <f t="shared" si="11"/>
        <v>6.4707999999999997</v>
      </c>
      <c r="AH54">
        <v>9</v>
      </c>
      <c r="AI54" t="s">
        <v>3</v>
      </c>
      <c r="AJ54">
        <v>1.4259999999999999</v>
      </c>
      <c r="AK54">
        <v>3.2410999999999999</v>
      </c>
      <c r="AL54">
        <v>1.6302000000000001</v>
      </c>
      <c r="AM54">
        <v>0.2069</v>
      </c>
      <c r="AN54">
        <v>7.1099999999999997E-2</v>
      </c>
      <c r="AO54">
        <v>3.1099999999999999E-2</v>
      </c>
      <c r="AP54">
        <v>1.84E-2</v>
      </c>
      <c r="AQ54">
        <v>1.04E-2</v>
      </c>
      <c r="AR54">
        <v>6.7999999999999996E-3</v>
      </c>
      <c r="AS54">
        <v>1.9E-3</v>
      </c>
      <c r="AT54">
        <v>3.8E-3</v>
      </c>
      <c r="AU54">
        <v>0.44409999999999999</v>
      </c>
      <c r="AV54" s="6">
        <f t="shared" si="7"/>
        <v>7.0918000000000001</v>
      </c>
      <c r="AX54">
        <v>9</v>
      </c>
      <c r="AY54" t="s">
        <v>3</v>
      </c>
      <c r="AZ54">
        <v>0.93689999999999996</v>
      </c>
      <c r="BA54">
        <v>0.98219999999999996</v>
      </c>
      <c r="BB54">
        <v>0.65820000000000001</v>
      </c>
      <c r="BC54">
        <v>0.157</v>
      </c>
      <c r="BD54">
        <v>5.1799999999999999E-2</v>
      </c>
      <c r="BE54">
        <v>2.47E-2</v>
      </c>
      <c r="BF54">
        <v>1.44E-2</v>
      </c>
      <c r="BG54">
        <v>8.6E-3</v>
      </c>
      <c r="BH54">
        <v>4.4999999999999997E-3</v>
      </c>
      <c r="BI54">
        <v>1.2999999999999999E-3</v>
      </c>
      <c r="BJ54">
        <v>6.5600000000000006E-2</v>
      </c>
      <c r="BK54">
        <v>0.68230000000000002</v>
      </c>
      <c r="BL54" s="6">
        <f t="shared" si="9"/>
        <v>3.5875000000000004</v>
      </c>
    </row>
    <row r="55" spans="1:64" x14ac:dyDescent="0.25">
      <c r="A55">
        <v>3</v>
      </c>
      <c r="B55">
        <v>9</v>
      </c>
      <c r="C55" t="s">
        <v>4</v>
      </c>
      <c r="D55">
        <v>1.9055</v>
      </c>
      <c r="E55">
        <v>2.6183000000000001</v>
      </c>
      <c r="F55">
        <v>1.1888000000000001</v>
      </c>
      <c r="G55">
        <v>0.15129999999999999</v>
      </c>
      <c r="H55">
        <v>5.6599999999999998E-2</v>
      </c>
      <c r="I55">
        <v>2.7400000000000001E-2</v>
      </c>
      <c r="J55">
        <v>1.5599999999999999E-2</v>
      </c>
      <c r="K55">
        <v>9.1000000000000004E-3</v>
      </c>
      <c r="L55">
        <v>4.7999999999999996E-3</v>
      </c>
      <c r="M55">
        <v>5.5999999999999999E-3</v>
      </c>
      <c r="N55">
        <v>0.1983</v>
      </c>
      <c r="O55">
        <v>0.83289999999999997</v>
      </c>
      <c r="P55" s="5">
        <f t="shared" si="10"/>
        <v>7.0142000000000007</v>
      </c>
      <c r="R55">
        <v>9</v>
      </c>
      <c r="S55" t="s">
        <v>4</v>
      </c>
      <c r="T55">
        <v>2.1442999999999999</v>
      </c>
      <c r="U55">
        <v>1.5849</v>
      </c>
      <c r="V55">
        <v>0.70020000000000004</v>
      </c>
      <c r="W55">
        <v>0.19400000000000001</v>
      </c>
      <c r="X55">
        <v>4.7699999999999999E-2</v>
      </c>
      <c r="Y55">
        <v>2.2599999999999999E-2</v>
      </c>
      <c r="Z55">
        <v>1.26E-2</v>
      </c>
      <c r="AA55">
        <v>7.4000000000000003E-3</v>
      </c>
      <c r="AB55">
        <v>3.8E-3</v>
      </c>
      <c r="AC55">
        <v>8.0000000000000004E-4</v>
      </c>
      <c r="AD55">
        <v>3.95E-2</v>
      </c>
      <c r="AE55">
        <v>1.2559</v>
      </c>
      <c r="AF55" s="6">
        <f t="shared" si="11"/>
        <v>6.0136999999999983</v>
      </c>
      <c r="AH55">
        <v>9</v>
      </c>
      <c r="AI55" t="s">
        <v>4</v>
      </c>
      <c r="AJ55">
        <v>1.7562</v>
      </c>
      <c r="AK55">
        <v>1.3756999999999999</v>
      </c>
      <c r="AL55">
        <v>1.4692000000000001</v>
      </c>
      <c r="AM55">
        <v>0.1739</v>
      </c>
      <c r="AN55">
        <v>4.9399999999999999E-2</v>
      </c>
      <c r="AO55">
        <v>2.2700000000000001E-2</v>
      </c>
      <c r="AP55">
        <v>1.2999999999999999E-2</v>
      </c>
      <c r="AQ55">
        <v>7.6E-3</v>
      </c>
      <c r="AR55">
        <v>4.1000000000000003E-3</v>
      </c>
      <c r="AS55">
        <v>5.0700000000000002E-2</v>
      </c>
      <c r="AT55">
        <v>3.32E-2</v>
      </c>
      <c r="AU55">
        <v>0.45939999999999998</v>
      </c>
      <c r="AV55" s="6">
        <f t="shared" si="7"/>
        <v>5.4150999999999998</v>
      </c>
      <c r="AX55">
        <v>9</v>
      </c>
      <c r="AY55" t="s">
        <v>4</v>
      </c>
      <c r="AZ55">
        <v>0.80230000000000001</v>
      </c>
      <c r="BA55">
        <v>0.89500000000000002</v>
      </c>
      <c r="BB55">
        <v>0.67130000000000001</v>
      </c>
      <c r="BC55">
        <v>0.13039999999999999</v>
      </c>
      <c r="BD55">
        <v>4.7699999999999999E-2</v>
      </c>
      <c r="BE55">
        <v>2.23E-2</v>
      </c>
      <c r="BF55">
        <v>1.2699999999999999E-2</v>
      </c>
      <c r="BG55">
        <v>7.1999999999999998E-3</v>
      </c>
      <c r="BH55">
        <v>3.5999999999999999E-3</v>
      </c>
      <c r="BI55">
        <v>8.0000000000000004E-4</v>
      </c>
      <c r="BJ55">
        <v>4.1500000000000002E-2</v>
      </c>
      <c r="BK55">
        <v>0.23749999999999999</v>
      </c>
      <c r="BL55" s="6">
        <f t="shared" si="9"/>
        <v>2.8722999999999996</v>
      </c>
    </row>
    <row r="56" spans="1:64" x14ac:dyDescent="0.25">
      <c r="A56">
        <v>4</v>
      </c>
      <c r="B56">
        <v>9</v>
      </c>
      <c r="C56" t="s">
        <v>5</v>
      </c>
      <c r="D56">
        <v>1.6212</v>
      </c>
      <c r="E56">
        <v>1.8575999999999999</v>
      </c>
      <c r="F56">
        <v>0.58360000000000001</v>
      </c>
      <c r="G56">
        <v>0.15060000000000001</v>
      </c>
      <c r="H56">
        <v>5.0999999999999997E-2</v>
      </c>
      <c r="I56">
        <v>2.3400000000000001E-2</v>
      </c>
      <c r="J56">
        <v>1.3599999999999999E-2</v>
      </c>
      <c r="K56">
        <v>9.4999999999999998E-3</v>
      </c>
      <c r="L56">
        <v>4.1000000000000003E-3</v>
      </c>
      <c r="M56">
        <v>8.0000000000000004E-4</v>
      </c>
      <c r="N56">
        <v>7.9699999999999993E-2</v>
      </c>
      <c r="O56">
        <v>0.69520000000000004</v>
      </c>
      <c r="P56" s="5">
        <f t="shared" si="10"/>
        <v>5.0902999999999992</v>
      </c>
      <c r="R56">
        <v>9</v>
      </c>
      <c r="S56" t="s">
        <v>5</v>
      </c>
      <c r="T56">
        <v>2.4013</v>
      </c>
      <c r="U56">
        <v>1.5287999999999999</v>
      </c>
      <c r="V56">
        <v>0.9879</v>
      </c>
      <c r="W56">
        <v>0.113</v>
      </c>
      <c r="X56">
        <v>4.6100000000000002E-2</v>
      </c>
      <c r="Y56">
        <v>2.18E-2</v>
      </c>
      <c r="Z56">
        <v>1.2999999999999999E-2</v>
      </c>
      <c r="AA56">
        <v>7.6E-3</v>
      </c>
      <c r="AB56">
        <v>3.7000000000000002E-3</v>
      </c>
      <c r="AC56">
        <v>1.04E-2</v>
      </c>
      <c r="AD56">
        <v>0.20530000000000001</v>
      </c>
      <c r="AE56">
        <v>1.2390000000000001</v>
      </c>
      <c r="AF56" s="6">
        <f t="shared" si="11"/>
        <v>6.5779000000000005</v>
      </c>
      <c r="AH56">
        <v>9</v>
      </c>
      <c r="AI56" t="s">
        <v>5</v>
      </c>
      <c r="AJ56">
        <v>2.5605000000000002</v>
      </c>
      <c r="AK56">
        <v>1.7384999999999999</v>
      </c>
      <c r="AL56">
        <v>0.65110000000000001</v>
      </c>
      <c r="AM56">
        <v>0.19339999999999999</v>
      </c>
      <c r="AN56">
        <v>6.7699999999999996E-2</v>
      </c>
      <c r="AO56">
        <v>2.4799999999999999E-2</v>
      </c>
      <c r="AP56">
        <v>1.46E-2</v>
      </c>
      <c r="AQ56">
        <v>8.8999999999999999E-3</v>
      </c>
      <c r="AR56">
        <v>4.5999999999999999E-3</v>
      </c>
      <c r="AS56">
        <v>1.2999999999999999E-3</v>
      </c>
      <c r="AT56">
        <v>9.4700000000000006E-2</v>
      </c>
      <c r="AU56">
        <v>1.2769999999999999</v>
      </c>
      <c r="AV56" s="6">
        <f t="shared" si="7"/>
        <v>6.6370999999999993</v>
      </c>
      <c r="AX56">
        <v>9</v>
      </c>
      <c r="AY56" t="s">
        <v>5</v>
      </c>
      <c r="AZ56">
        <v>1.2081999999999999</v>
      </c>
      <c r="BA56">
        <v>0.90569999999999995</v>
      </c>
      <c r="BB56">
        <v>0.32469999999999999</v>
      </c>
      <c r="BC56">
        <v>0.14499999999999999</v>
      </c>
      <c r="BD56">
        <v>4.3999999999999997E-2</v>
      </c>
      <c r="BE56">
        <v>2.0799999999999999E-2</v>
      </c>
      <c r="BF56">
        <v>1.2800000000000001E-2</v>
      </c>
      <c r="BG56">
        <v>8.0000000000000002E-3</v>
      </c>
      <c r="BH56">
        <v>3.8E-3</v>
      </c>
      <c r="BI56">
        <v>8.0000000000000004E-4</v>
      </c>
      <c r="BJ56">
        <v>3.3300000000000003E-2</v>
      </c>
      <c r="BK56">
        <v>0.57399999999999995</v>
      </c>
      <c r="BL56" s="6">
        <f t="shared" si="9"/>
        <v>3.2810999999999999</v>
      </c>
    </row>
    <row r="57" spans="1:64" x14ac:dyDescent="0.25">
      <c r="A57">
        <v>5</v>
      </c>
      <c r="B57">
        <v>9</v>
      </c>
      <c r="C57" t="s">
        <v>6</v>
      </c>
      <c r="D57">
        <v>1.9389000000000001</v>
      </c>
      <c r="E57">
        <v>2.2324999999999999</v>
      </c>
      <c r="F57">
        <v>1.2991999999999999</v>
      </c>
      <c r="G57">
        <v>0.20100000000000001</v>
      </c>
      <c r="H57">
        <v>6.4100000000000004E-2</v>
      </c>
      <c r="I57">
        <v>2.8199999999999999E-2</v>
      </c>
      <c r="J57">
        <v>1.6299999999999999E-2</v>
      </c>
      <c r="K57">
        <v>0.01</v>
      </c>
      <c r="L57">
        <v>5.0000000000000001E-3</v>
      </c>
      <c r="M57">
        <v>1.3299999999999999E-2</v>
      </c>
      <c r="N57">
        <v>5.91E-2</v>
      </c>
      <c r="O57">
        <v>0.86670000000000003</v>
      </c>
      <c r="P57" s="5">
        <f t="shared" si="10"/>
        <v>6.7342999999999993</v>
      </c>
      <c r="R57">
        <v>9</v>
      </c>
      <c r="S57" t="s">
        <v>6</v>
      </c>
      <c r="T57">
        <v>1.9734</v>
      </c>
      <c r="U57">
        <v>1.1235999999999999</v>
      </c>
      <c r="V57">
        <v>0.71550000000000002</v>
      </c>
      <c r="W57">
        <v>0.1426</v>
      </c>
      <c r="X57">
        <v>4.3799999999999999E-2</v>
      </c>
      <c r="Y57">
        <v>2.1000000000000001E-2</v>
      </c>
      <c r="Z57">
        <v>1.2800000000000001E-2</v>
      </c>
      <c r="AA57">
        <v>7.9000000000000008E-3</v>
      </c>
      <c r="AB57">
        <v>3.8E-3</v>
      </c>
      <c r="AC57">
        <v>8.0000000000000004E-4</v>
      </c>
      <c r="AD57">
        <v>2.8199999999999999E-2</v>
      </c>
      <c r="AE57">
        <v>0.89510000000000001</v>
      </c>
      <c r="AF57" s="6">
        <f t="shared" si="11"/>
        <v>4.9685000000000006</v>
      </c>
      <c r="AH57">
        <v>9</v>
      </c>
      <c r="AI57" t="s">
        <v>6</v>
      </c>
      <c r="AJ57">
        <v>1.2356</v>
      </c>
      <c r="AK57">
        <v>1.3156000000000001</v>
      </c>
      <c r="AL57">
        <v>2.2784</v>
      </c>
      <c r="AM57">
        <v>0.32240000000000002</v>
      </c>
      <c r="AN57">
        <v>8.0100000000000005E-2</v>
      </c>
      <c r="AO57">
        <v>3.4000000000000002E-2</v>
      </c>
      <c r="AP57">
        <v>1.9300000000000001E-2</v>
      </c>
      <c r="AQ57">
        <v>1.0699999999999999E-2</v>
      </c>
      <c r="AR57">
        <v>5.3E-3</v>
      </c>
      <c r="AS57">
        <v>6.4000000000000003E-3</v>
      </c>
      <c r="AT57">
        <v>1.37E-2</v>
      </c>
      <c r="AU57">
        <v>0.3105</v>
      </c>
      <c r="AV57" s="6">
        <f t="shared" si="7"/>
        <v>5.6320000000000006</v>
      </c>
      <c r="AX57">
        <v>9</v>
      </c>
      <c r="AY57" t="s">
        <v>6</v>
      </c>
      <c r="AZ57">
        <v>0.89610000000000001</v>
      </c>
      <c r="BA57">
        <v>0.74670000000000003</v>
      </c>
      <c r="BB57">
        <v>0.5111</v>
      </c>
      <c r="BC57">
        <v>0.1361</v>
      </c>
      <c r="BD57">
        <v>4.8300000000000003E-2</v>
      </c>
      <c r="BE57">
        <v>2.2200000000000001E-2</v>
      </c>
      <c r="BF57">
        <v>1.3100000000000001E-2</v>
      </c>
      <c r="BG57">
        <v>8.0000000000000002E-3</v>
      </c>
      <c r="BH57">
        <v>3.8999999999999998E-3</v>
      </c>
      <c r="BI57">
        <v>4.1500000000000002E-2</v>
      </c>
      <c r="BJ57">
        <v>0.10290000000000001</v>
      </c>
      <c r="BK57">
        <v>0.34300000000000003</v>
      </c>
      <c r="BL57" s="6">
        <f t="shared" si="9"/>
        <v>2.8729</v>
      </c>
    </row>
    <row r="58" spans="1:64" x14ac:dyDescent="0.25">
      <c r="A58">
        <v>1</v>
      </c>
      <c r="B58">
        <v>10</v>
      </c>
      <c r="C58" t="s">
        <v>2</v>
      </c>
      <c r="D58">
        <v>3.4039000000000001</v>
      </c>
      <c r="E58">
        <v>3.1398999999999999</v>
      </c>
      <c r="F58">
        <v>3.5142000000000002</v>
      </c>
      <c r="G58">
        <v>3.5104000000000002</v>
      </c>
      <c r="H58">
        <v>4.0042999999999997</v>
      </c>
      <c r="I58">
        <v>4.0632000000000001</v>
      </c>
      <c r="J58">
        <v>4.0891000000000002</v>
      </c>
      <c r="K58">
        <v>3.8403999999999998</v>
      </c>
      <c r="L58">
        <v>3.4527999999999999</v>
      </c>
      <c r="M58">
        <v>3.43</v>
      </c>
      <c r="N58">
        <v>3.2690000000000001</v>
      </c>
      <c r="O58">
        <v>3.3875000000000002</v>
      </c>
      <c r="P58" s="5">
        <f t="shared" si="10"/>
        <v>43.104700000000001</v>
      </c>
      <c r="R58">
        <v>10</v>
      </c>
      <c r="S58" t="s">
        <v>2</v>
      </c>
      <c r="T58">
        <v>3.617</v>
      </c>
      <c r="U58">
        <v>3.6654</v>
      </c>
      <c r="V58">
        <v>4.4195000000000002</v>
      </c>
      <c r="W58">
        <v>4.9420000000000002</v>
      </c>
      <c r="X58">
        <v>6.3414000000000001</v>
      </c>
      <c r="Y58">
        <v>6.4108999999999998</v>
      </c>
      <c r="Z58">
        <v>6.0743999999999998</v>
      </c>
      <c r="AA58">
        <v>5.1612</v>
      </c>
      <c r="AB58">
        <v>4.1566000000000001</v>
      </c>
      <c r="AC58">
        <v>3.7486000000000002</v>
      </c>
      <c r="AD58">
        <v>3.4018000000000002</v>
      </c>
      <c r="AE58">
        <v>3.5266999999999999</v>
      </c>
      <c r="AF58" s="6">
        <f t="shared" si="11"/>
        <v>55.465499999999999</v>
      </c>
      <c r="AH58">
        <v>10</v>
      </c>
      <c r="AI58" t="s">
        <v>2</v>
      </c>
      <c r="AJ58">
        <v>3.4268000000000001</v>
      </c>
      <c r="AK58">
        <v>3.3279000000000001</v>
      </c>
      <c r="AL58">
        <v>4.5194999999999999</v>
      </c>
      <c r="AM58">
        <v>4.5143000000000004</v>
      </c>
      <c r="AN58">
        <v>4.7746000000000004</v>
      </c>
      <c r="AO58">
        <v>4.7031000000000001</v>
      </c>
      <c r="AP58">
        <v>4.5354999999999999</v>
      </c>
      <c r="AQ58">
        <v>4.0281000000000002</v>
      </c>
      <c r="AR58">
        <v>3.5783999999999998</v>
      </c>
      <c r="AS58">
        <v>3.5122</v>
      </c>
      <c r="AT58">
        <v>3.3742999999999999</v>
      </c>
      <c r="AU58">
        <v>3.5036999999999998</v>
      </c>
      <c r="AV58" s="6">
        <f t="shared" si="7"/>
        <v>47.798400000000001</v>
      </c>
      <c r="AX58">
        <v>10</v>
      </c>
      <c r="AY58" t="s">
        <v>2</v>
      </c>
      <c r="AZ58">
        <v>2.4613</v>
      </c>
      <c r="BA58">
        <v>2.3445999999999998</v>
      </c>
      <c r="BB58">
        <v>2.8412000000000002</v>
      </c>
      <c r="BC58">
        <v>2.9447000000000001</v>
      </c>
      <c r="BD58">
        <v>3.1545000000000001</v>
      </c>
      <c r="BE58">
        <v>3.0819000000000001</v>
      </c>
      <c r="BF58">
        <v>3.1362999999999999</v>
      </c>
      <c r="BG58">
        <v>3.0125999999999999</v>
      </c>
      <c r="BH58">
        <v>2.7410999999999999</v>
      </c>
      <c r="BI58">
        <v>2.6076999999999999</v>
      </c>
      <c r="BJ58">
        <v>2.3191000000000002</v>
      </c>
      <c r="BK58">
        <v>2.3226</v>
      </c>
      <c r="BL58" s="6">
        <f t="shared" si="9"/>
        <v>32.967599999999997</v>
      </c>
    </row>
    <row r="59" spans="1:64" x14ac:dyDescent="0.25">
      <c r="A59">
        <v>2</v>
      </c>
      <c r="B59">
        <v>10</v>
      </c>
      <c r="C59" t="s">
        <v>3</v>
      </c>
      <c r="D59">
        <v>3.4371999999999998</v>
      </c>
      <c r="E59">
        <v>3.157</v>
      </c>
      <c r="F59">
        <v>3.6435</v>
      </c>
      <c r="G59">
        <v>3.7656999999999998</v>
      </c>
      <c r="H59">
        <v>3.9946999999999999</v>
      </c>
      <c r="I59">
        <v>3.8616999999999999</v>
      </c>
      <c r="J59">
        <v>3.8408000000000002</v>
      </c>
      <c r="K59">
        <v>3.6425999999999998</v>
      </c>
      <c r="L59">
        <v>3.3794</v>
      </c>
      <c r="M59">
        <v>3.4474999999999998</v>
      </c>
      <c r="N59">
        <v>3.3008999999999999</v>
      </c>
      <c r="O59">
        <v>3.431</v>
      </c>
      <c r="P59" s="5">
        <f t="shared" si="10"/>
        <v>42.901999999999994</v>
      </c>
      <c r="R59">
        <v>10</v>
      </c>
      <c r="S59" t="s">
        <v>3</v>
      </c>
      <c r="T59">
        <v>2.7444999999999999</v>
      </c>
      <c r="U59">
        <v>3.1044</v>
      </c>
      <c r="V59">
        <v>4.5190999999999999</v>
      </c>
      <c r="W59">
        <v>4.8708</v>
      </c>
      <c r="X59">
        <v>5.1978</v>
      </c>
      <c r="Y59">
        <v>4.7500999999999998</v>
      </c>
      <c r="Z59">
        <v>4.3685</v>
      </c>
      <c r="AA59">
        <v>3.7143000000000002</v>
      </c>
      <c r="AB59">
        <v>2.9849999999999999</v>
      </c>
      <c r="AC59">
        <v>2.7473999999999998</v>
      </c>
      <c r="AD59">
        <v>2.6137000000000001</v>
      </c>
      <c r="AE59">
        <v>2.7269999999999999</v>
      </c>
      <c r="AF59" s="6">
        <f t="shared" si="11"/>
        <v>44.342599999999997</v>
      </c>
      <c r="AH59">
        <v>10</v>
      </c>
      <c r="AI59" t="s">
        <v>3</v>
      </c>
      <c r="AJ59">
        <v>3.3462000000000001</v>
      </c>
      <c r="AK59">
        <v>3.2368999999999999</v>
      </c>
      <c r="AL59">
        <v>4.4215</v>
      </c>
      <c r="AM59">
        <v>4.4459</v>
      </c>
      <c r="AN59">
        <v>4.6707000000000001</v>
      </c>
      <c r="AO59">
        <v>4.3383000000000003</v>
      </c>
      <c r="AP59">
        <v>4.1540999999999997</v>
      </c>
      <c r="AQ59">
        <v>3.7464</v>
      </c>
      <c r="AR59">
        <v>3.355</v>
      </c>
      <c r="AS59">
        <v>3.3531</v>
      </c>
      <c r="AT59">
        <v>3.1635</v>
      </c>
      <c r="AU59">
        <v>3.2193000000000001</v>
      </c>
      <c r="AV59" s="6">
        <f t="shared" si="7"/>
        <v>45.45089999999999</v>
      </c>
      <c r="AX59">
        <v>10</v>
      </c>
      <c r="AY59" t="s">
        <v>3</v>
      </c>
      <c r="AZ59">
        <v>2.0333999999999999</v>
      </c>
      <c r="BA59">
        <v>1.9424999999999999</v>
      </c>
      <c r="BB59">
        <v>2.3641000000000001</v>
      </c>
      <c r="BC59">
        <v>2.4990000000000001</v>
      </c>
      <c r="BD59">
        <v>2.7178</v>
      </c>
      <c r="BE59">
        <v>2.6688999999999998</v>
      </c>
      <c r="BF59">
        <v>2.7248999999999999</v>
      </c>
      <c r="BG59">
        <v>2.6234999999999999</v>
      </c>
      <c r="BH59">
        <v>2.3805999999999998</v>
      </c>
      <c r="BI59">
        <v>2.2532000000000001</v>
      </c>
      <c r="BJ59">
        <v>1.9944</v>
      </c>
      <c r="BK59">
        <v>1.9795</v>
      </c>
      <c r="BL59" s="6">
        <f t="shared" si="9"/>
        <v>28.181800000000003</v>
      </c>
    </row>
    <row r="60" spans="1:64" x14ac:dyDescent="0.25">
      <c r="A60">
        <v>3</v>
      </c>
      <c r="B60">
        <v>10</v>
      </c>
      <c r="C60" t="s">
        <v>4</v>
      </c>
      <c r="D60">
        <v>3.6295999999999999</v>
      </c>
      <c r="E60">
        <v>3.7353000000000001</v>
      </c>
      <c r="F60">
        <v>4.6635999999999997</v>
      </c>
      <c r="G60">
        <v>5.0312000000000001</v>
      </c>
      <c r="H60">
        <v>5.5772000000000004</v>
      </c>
      <c r="I60">
        <v>5.2442000000000002</v>
      </c>
      <c r="J60">
        <v>4.9660000000000002</v>
      </c>
      <c r="K60">
        <v>4.3532999999999999</v>
      </c>
      <c r="L60">
        <v>3.6440000000000001</v>
      </c>
      <c r="M60">
        <v>3.5053999999999998</v>
      </c>
      <c r="N60">
        <v>3.3639999999999999</v>
      </c>
      <c r="O60">
        <v>3.4767000000000001</v>
      </c>
      <c r="P60" s="5">
        <f t="shared" si="10"/>
        <v>51.190499999999993</v>
      </c>
      <c r="R60">
        <v>10</v>
      </c>
      <c r="S60" t="s">
        <v>4</v>
      </c>
      <c r="T60">
        <v>3.0190000000000001</v>
      </c>
      <c r="U60">
        <v>2.8988</v>
      </c>
      <c r="V60">
        <v>3.2988</v>
      </c>
      <c r="W60">
        <v>3.2568000000000001</v>
      </c>
      <c r="X60">
        <v>3.6332</v>
      </c>
      <c r="Y60">
        <v>3.6214</v>
      </c>
      <c r="Z60">
        <v>3.6858</v>
      </c>
      <c r="AA60">
        <v>3.5388999999999999</v>
      </c>
      <c r="AB60">
        <v>3.2128999999999999</v>
      </c>
      <c r="AC60">
        <v>3.1257999999999999</v>
      </c>
      <c r="AD60">
        <v>2.8521999999999998</v>
      </c>
      <c r="AE60">
        <v>2.9479000000000002</v>
      </c>
      <c r="AF60" s="6">
        <f t="shared" si="11"/>
        <v>39.091500000000003</v>
      </c>
      <c r="AH60">
        <v>10</v>
      </c>
      <c r="AI60" t="s">
        <v>4</v>
      </c>
      <c r="AJ60">
        <v>2.7471000000000001</v>
      </c>
      <c r="AK60">
        <v>2.6475</v>
      </c>
      <c r="AL60">
        <v>3.2263000000000002</v>
      </c>
      <c r="AM60">
        <v>3.5657999999999999</v>
      </c>
      <c r="AN60">
        <v>3.9874999999999998</v>
      </c>
      <c r="AO60">
        <v>3.8342000000000001</v>
      </c>
      <c r="AP60">
        <v>3.7723</v>
      </c>
      <c r="AQ60">
        <v>3.4597000000000002</v>
      </c>
      <c r="AR60">
        <v>3.0489000000000002</v>
      </c>
      <c r="AS60">
        <v>2.9626999999999999</v>
      </c>
      <c r="AT60">
        <v>2.7381000000000002</v>
      </c>
      <c r="AU60">
        <v>2.7818999999999998</v>
      </c>
      <c r="AV60" s="6">
        <f t="shared" si="7"/>
        <v>38.772000000000006</v>
      </c>
      <c r="AX60">
        <v>10</v>
      </c>
      <c r="AY60" t="s">
        <v>4</v>
      </c>
      <c r="AZ60">
        <v>1.7778</v>
      </c>
      <c r="BA60">
        <v>1.7196</v>
      </c>
      <c r="BB60">
        <v>2.1267</v>
      </c>
      <c r="BC60">
        <v>2.2584</v>
      </c>
      <c r="BD60">
        <v>2.4708000000000001</v>
      </c>
      <c r="BE60">
        <v>2.4361000000000002</v>
      </c>
      <c r="BF60">
        <v>2.4834999999999998</v>
      </c>
      <c r="BG60">
        <v>2.3818000000000001</v>
      </c>
      <c r="BH60">
        <v>2.1505000000000001</v>
      </c>
      <c r="BI60">
        <v>2.0205000000000002</v>
      </c>
      <c r="BJ60">
        <v>1.7763</v>
      </c>
      <c r="BK60">
        <v>1.7297</v>
      </c>
      <c r="BL60" s="6">
        <f t="shared" si="9"/>
        <v>25.331699999999998</v>
      </c>
    </row>
    <row r="61" spans="1:64" x14ac:dyDescent="0.25">
      <c r="A61">
        <v>4</v>
      </c>
      <c r="B61">
        <v>10</v>
      </c>
      <c r="C61" t="s">
        <v>5</v>
      </c>
      <c r="D61">
        <v>3.3559999999999999</v>
      </c>
      <c r="E61">
        <v>3.1964000000000001</v>
      </c>
      <c r="F61">
        <v>3.8269000000000002</v>
      </c>
      <c r="G61">
        <v>3.9716</v>
      </c>
      <c r="H61">
        <v>4.2394999999999996</v>
      </c>
      <c r="I61">
        <v>4.0861000000000001</v>
      </c>
      <c r="J61">
        <v>4.0289000000000001</v>
      </c>
      <c r="K61">
        <v>3.7097000000000002</v>
      </c>
      <c r="L61">
        <v>3.3559000000000001</v>
      </c>
      <c r="M61">
        <v>3.3883999999999999</v>
      </c>
      <c r="N61">
        <v>3.2168999999999999</v>
      </c>
      <c r="O61">
        <v>3.2942999999999998</v>
      </c>
      <c r="P61" s="5">
        <f t="shared" si="10"/>
        <v>43.670600000000007</v>
      </c>
      <c r="R61">
        <v>10</v>
      </c>
      <c r="S61" t="s">
        <v>5</v>
      </c>
      <c r="T61">
        <v>3.4053</v>
      </c>
      <c r="U61">
        <v>3.3123999999999998</v>
      </c>
      <c r="V61">
        <v>4.4949000000000003</v>
      </c>
      <c r="W61">
        <v>5.0251999999999999</v>
      </c>
      <c r="X61">
        <v>5.4672999999999998</v>
      </c>
      <c r="Y61">
        <v>5.0286999999999997</v>
      </c>
      <c r="Z61">
        <v>4.6544999999999996</v>
      </c>
      <c r="AA61">
        <v>3.9733999999999998</v>
      </c>
      <c r="AB61">
        <v>3.3504999999999998</v>
      </c>
      <c r="AC61">
        <v>3.3260999999999998</v>
      </c>
      <c r="AD61">
        <v>3.1425000000000001</v>
      </c>
      <c r="AE61">
        <v>3.2997000000000001</v>
      </c>
      <c r="AF61" s="6">
        <f t="shared" si="11"/>
        <v>48.480499999999992</v>
      </c>
      <c r="AH61">
        <v>10</v>
      </c>
      <c r="AI61" t="s">
        <v>5</v>
      </c>
      <c r="AJ61">
        <v>3.4992999999999999</v>
      </c>
      <c r="AK61">
        <v>3.2404999999999999</v>
      </c>
      <c r="AL61">
        <v>3.6105999999999998</v>
      </c>
      <c r="AM61">
        <v>3.5167999999999999</v>
      </c>
      <c r="AN61">
        <v>3.6303999999999998</v>
      </c>
      <c r="AO61">
        <v>3.5764</v>
      </c>
      <c r="AP61">
        <v>3.6154000000000002</v>
      </c>
      <c r="AQ61">
        <v>3.5038</v>
      </c>
      <c r="AR61">
        <v>3.3409</v>
      </c>
      <c r="AS61">
        <v>3.3906999999999998</v>
      </c>
      <c r="AT61">
        <v>3.2040999999999999</v>
      </c>
      <c r="AU61">
        <v>3.3386</v>
      </c>
      <c r="AV61" s="6">
        <f t="shared" si="7"/>
        <v>41.467499999999994</v>
      </c>
      <c r="AX61">
        <v>10</v>
      </c>
      <c r="AY61" t="s">
        <v>5</v>
      </c>
      <c r="AZ61">
        <v>1.8435999999999999</v>
      </c>
      <c r="BA61">
        <v>1.7808999999999999</v>
      </c>
      <c r="BB61">
        <v>2.1002000000000001</v>
      </c>
      <c r="BC61">
        <v>2.2212999999999998</v>
      </c>
      <c r="BD61">
        <v>2.4605999999999999</v>
      </c>
      <c r="BE61">
        <v>2.4620000000000002</v>
      </c>
      <c r="BF61">
        <v>2.5320999999999998</v>
      </c>
      <c r="BG61">
        <v>2.4420999999999999</v>
      </c>
      <c r="BH61">
        <v>2.2099000000000002</v>
      </c>
      <c r="BI61">
        <v>2.0798000000000001</v>
      </c>
      <c r="BJ61">
        <v>1.8348</v>
      </c>
      <c r="BK61">
        <v>1.8051999999999999</v>
      </c>
      <c r="BL61" s="6">
        <f t="shared" si="9"/>
        <v>25.772499999999997</v>
      </c>
    </row>
    <row r="62" spans="1:64" x14ac:dyDescent="0.25">
      <c r="A62">
        <v>5</v>
      </c>
      <c r="B62">
        <v>10</v>
      </c>
      <c r="C62" t="s">
        <v>6</v>
      </c>
      <c r="D62">
        <v>3.4813999999999998</v>
      </c>
      <c r="E62">
        <v>3.3954</v>
      </c>
      <c r="F62">
        <v>4.1143000000000001</v>
      </c>
      <c r="G62">
        <v>4.6985000000000001</v>
      </c>
      <c r="H62">
        <v>5.8133999999999997</v>
      </c>
      <c r="I62">
        <v>5.8399000000000001</v>
      </c>
      <c r="J62">
        <v>5.5090000000000003</v>
      </c>
      <c r="K62">
        <v>4.6369999999999996</v>
      </c>
      <c r="L62">
        <v>3.6234999999999999</v>
      </c>
      <c r="M62">
        <v>3.4415</v>
      </c>
      <c r="N62">
        <v>3.3083999999999998</v>
      </c>
      <c r="O62">
        <v>3.4407000000000001</v>
      </c>
      <c r="P62" s="5">
        <f t="shared" si="10"/>
        <v>51.302999999999997</v>
      </c>
      <c r="R62">
        <v>10</v>
      </c>
      <c r="S62" t="s">
        <v>6</v>
      </c>
      <c r="T62">
        <v>2.673</v>
      </c>
      <c r="U62">
        <v>2.5270999999999999</v>
      </c>
      <c r="V62">
        <v>3.0293999999999999</v>
      </c>
      <c r="W62">
        <v>3.0579999999999998</v>
      </c>
      <c r="X62">
        <v>3.2342</v>
      </c>
      <c r="Y62">
        <v>3.1606000000000001</v>
      </c>
      <c r="Z62">
        <v>3.2359</v>
      </c>
      <c r="AA62">
        <v>3.1594000000000002</v>
      </c>
      <c r="AB62">
        <v>2.9403000000000001</v>
      </c>
      <c r="AC62">
        <v>2.8746999999999998</v>
      </c>
      <c r="AD62">
        <v>2.6145</v>
      </c>
      <c r="AE62">
        <v>2.6541000000000001</v>
      </c>
      <c r="AF62" s="6">
        <f t="shared" si="11"/>
        <v>35.161200000000001</v>
      </c>
      <c r="AH62">
        <v>10</v>
      </c>
      <c r="AI62" t="s">
        <v>6</v>
      </c>
      <c r="AJ62">
        <v>2.8715999999999999</v>
      </c>
      <c r="AK62">
        <v>2.6667000000000001</v>
      </c>
      <c r="AL62">
        <v>3.1019000000000001</v>
      </c>
      <c r="AM62">
        <v>3.1593</v>
      </c>
      <c r="AN62">
        <v>3.4318</v>
      </c>
      <c r="AO62">
        <v>3.3475000000000001</v>
      </c>
      <c r="AP62">
        <v>3.3864999999999998</v>
      </c>
      <c r="AQ62">
        <v>3.2673000000000001</v>
      </c>
      <c r="AR62">
        <v>3.0758000000000001</v>
      </c>
      <c r="AS62">
        <v>3.0474999999999999</v>
      </c>
      <c r="AT62">
        <v>2.82</v>
      </c>
      <c r="AU62">
        <v>2.8397000000000001</v>
      </c>
      <c r="AV62" s="6">
        <f t="shared" si="7"/>
        <v>37.015599999999999</v>
      </c>
      <c r="AX62">
        <v>10</v>
      </c>
      <c r="AY62" t="s">
        <v>6</v>
      </c>
      <c r="AZ62">
        <v>2.4571999999999998</v>
      </c>
      <c r="BA62">
        <v>2.2909000000000002</v>
      </c>
      <c r="BB62">
        <v>2.7328000000000001</v>
      </c>
      <c r="BC62">
        <v>2.8498000000000001</v>
      </c>
      <c r="BD62">
        <v>3.0579999999999998</v>
      </c>
      <c r="BE62">
        <v>2.9998999999999998</v>
      </c>
      <c r="BF62">
        <v>3.0874000000000001</v>
      </c>
      <c r="BG62">
        <v>3.0289000000000001</v>
      </c>
      <c r="BH62">
        <v>2.8353999999999999</v>
      </c>
      <c r="BI62">
        <v>2.7915999999999999</v>
      </c>
      <c r="BJ62">
        <v>2.5829</v>
      </c>
      <c r="BK62">
        <v>2.6012</v>
      </c>
      <c r="BL62" s="6">
        <f t="shared" si="9"/>
        <v>33.315999999999995</v>
      </c>
    </row>
    <row r="63" spans="1:64" x14ac:dyDescent="0.25">
      <c r="A63">
        <v>1</v>
      </c>
      <c r="B63">
        <v>11</v>
      </c>
      <c r="C63" t="s">
        <v>2</v>
      </c>
      <c r="D63">
        <v>0.4975</v>
      </c>
      <c r="E63">
        <v>1.1516</v>
      </c>
      <c r="F63">
        <v>1.4206000000000001</v>
      </c>
      <c r="G63">
        <v>1.1887000000000001</v>
      </c>
      <c r="H63">
        <v>0.82979999999999998</v>
      </c>
      <c r="I63">
        <v>0.57650000000000001</v>
      </c>
      <c r="J63">
        <v>0.4375</v>
      </c>
      <c r="K63">
        <v>0.32090000000000002</v>
      </c>
      <c r="L63">
        <v>0.22819999999999999</v>
      </c>
      <c r="M63">
        <v>0.1741</v>
      </c>
      <c r="N63">
        <v>0.12889999999999999</v>
      </c>
      <c r="O63">
        <v>0.13669999999999999</v>
      </c>
      <c r="P63" s="5">
        <f t="shared" si="10"/>
        <v>7.0910000000000002</v>
      </c>
      <c r="R63">
        <v>11</v>
      </c>
      <c r="S63" t="s">
        <v>2</v>
      </c>
      <c r="T63">
        <v>0.74590000000000001</v>
      </c>
      <c r="U63">
        <v>1.3877999999999999</v>
      </c>
      <c r="V63">
        <v>2.23</v>
      </c>
      <c r="W63">
        <v>2.6926000000000001</v>
      </c>
      <c r="X63">
        <v>1.7764</v>
      </c>
      <c r="Y63">
        <v>1.2174</v>
      </c>
      <c r="Z63">
        <v>0.9133</v>
      </c>
      <c r="AA63">
        <v>0.66620000000000001</v>
      </c>
      <c r="AB63">
        <v>0.47549999999999998</v>
      </c>
      <c r="AC63">
        <v>0.36559999999999998</v>
      </c>
      <c r="AD63">
        <v>0.27200000000000002</v>
      </c>
      <c r="AE63">
        <v>0.26500000000000001</v>
      </c>
      <c r="AF63" s="6">
        <f t="shared" si="11"/>
        <v>13.007700000000002</v>
      </c>
      <c r="AH63">
        <v>11</v>
      </c>
      <c r="AI63" t="s">
        <v>2</v>
      </c>
      <c r="AJ63">
        <v>0.80300000000000005</v>
      </c>
      <c r="AK63">
        <v>1.5470999999999999</v>
      </c>
      <c r="AL63">
        <v>2.0232999999999999</v>
      </c>
      <c r="AM63">
        <v>1.7596000000000001</v>
      </c>
      <c r="AN63">
        <v>1.2284999999999999</v>
      </c>
      <c r="AO63">
        <v>0.85409999999999997</v>
      </c>
      <c r="AP63">
        <v>0.64680000000000004</v>
      </c>
      <c r="AQ63">
        <v>0.47510000000000002</v>
      </c>
      <c r="AR63">
        <v>0.34060000000000001</v>
      </c>
      <c r="AS63">
        <v>0.26279999999999998</v>
      </c>
      <c r="AT63">
        <v>0.19639999999999999</v>
      </c>
      <c r="AU63">
        <v>0.19520000000000001</v>
      </c>
      <c r="AV63" s="6">
        <f t="shared" si="7"/>
        <v>10.332500000000001</v>
      </c>
      <c r="AX63">
        <v>11</v>
      </c>
      <c r="AY63" t="s">
        <v>2</v>
      </c>
      <c r="AZ63">
        <v>0.41880000000000001</v>
      </c>
      <c r="BA63">
        <v>1.429</v>
      </c>
      <c r="BB63">
        <v>1.7098</v>
      </c>
      <c r="BC63">
        <v>1.3872</v>
      </c>
      <c r="BD63">
        <v>0.97460000000000002</v>
      </c>
      <c r="BE63">
        <v>0.67669999999999997</v>
      </c>
      <c r="BF63">
        <v>0.5121</v>
      </c>
      <c r="BG63">
        <v>0.37540000000000001</v>
      </c>
      <c r="BH63">
        <v>0.2681</v>
      </c>
      <c r="BI63">
        <v>0.20499999999999999</v>
      </c>
      <c r="BJ63">
        <v>0.15290000000000001</v>
      </c>
      <c r="BK63">
        <v>0.1512</v>
      </c>
      <c r="BL63" s="6">
        <f t="shared" si="9"/>
        <v>8.2607999999999997</v>
      </c>
    </row>
    <row r="64" spans="1:64" x14ac:dyDescent="0.25">
      <c r="A64">
        <v>2</v>
      </c>
      <c r="B64">
        <v>11</v>
      </c>
      <c r="C64" t="s">
        <v>3</v>
      </c>
      <c r="D64">
        <v>0.38369999999999999</v>
      </c>
      <c r="E64">
        <v>1.1745000000000001</v>
      </c>
      <c r="F64">
        <v>1.7350000000000001</v>
      </c>
      <c r="G64">
        <v>1.5064</v>
      </c>
      <c r="H64">
        <v>1.0494000000000001</v>
      </c>
      <c r="I64">
        <v>0.72670000000000001</v>
      </c>
      <c r="J64">
        <v>0.54949999999999999</v>
      </c>
      <c r="K64">
        <v>0.40279999999999999</v>
      </c>
      <c r="L64">
        <v>0.28720000000000001</v>
      </c>
      <c r="M64">
        <v>0.21920000000000001</v>
      </c>
      <c r="N64">
        <v>0.16070000000000001</v>
      </c>
      <c r="O64">
        <v>0.1802</v>
      </c>
      <c r="P64" s="5">
        <f t="shared" si="10"/>
        <v>8.3753000000000011</v>
      </c>
      <c r="R64">
        <v>11</v>
      </c>
      <c r="S64" t="s">
        <v>3</v>
      </c>
      <c r="T64">
        <v>0.6905</v>
      </c>
      <c r="U64">
        <v>1.6051</v>
      </c>
      <c r="V64">
        <v>2.1257999999999999</v>
      </c>
      <c r="W64">
        <v>1.4697</v>
      </c>
      <c r="X64">
        <v>1.0729</v>
      </c>
      <c r="Y64">
        <v>0.7429</v>
      </c>
      <c r="Z64">
        <v>0.56140000000000001</v>
      </c>
      <c r="AA64">
        <v>0.41160000000000002</v>
      </c>
      <c r="AB64">
        <v>0.29420000000000002</v>
      </c>
      <c r="AC64">
        <v>0.22570000000000001</v>
      </c>
      <c r="AD64">
        <v>0.16800000000000001</v>
      </c>
      <c r="AE64">
        <v>0.16120000000000001</v>
      </c>
      <c r="AF64" s="6">
        <f t="shared" si="11"/>
        <v>9.5289999999999999</v>
      </c>
      <c r="AH64">
        <v>11</v>
      </c>
      <c r="AI64" t="s">
        <v>3</v>
      </c>
      <c r="AJ64">
        <v>0.32969999999999999</v>
      </c>
      <c r="AK64">
        <v>0.61060000000000003</v>
      </c>
      <c r="AL64">
        <v>1.7525999999999999</v>
      </c>
      <c r="AM64">
        <v>1.7482</v>
      </c>
      <c r="AN64">
        <v>1.1983999999999999</v>
      </c>
      <c r="AO64">
        <v>0.82330000000000003</v>
      </c>
      <c r="AP64">
        <v>0.61819999999999997</v>
      </c>
      <c r="AQ64">
        <v>0.45079999999999998</v>
      </c>
      <c r="AR64">
        <v>0.32050000000000001</v>
      </c>
      <c r="AS64">
        <v>0.24429999999999999</v>
      </c>
      <c r="AT64">
        <v>0.18010000000000001</v>
      </c>
      <c r="AU64">
        <v>0.17499999999999999</v>
      </c>
      <c r="AV64" s="6">
        <f t="shared" si="7"/>
        <v>8.4517000000000007</v>
      </c>
      <c r="AX64">
        <v>11</v>
      </c>
      <c r="AY64" t="s">
        <v>3</v>
      </c>
      <c r="AZ64">
        <v>0.32669999999999999</v>
      </c>
      <c r="BA64">
        <v>1.1267</v>
      </c>
      <c r="BB64">
        <v>1.5276000000000001</v>
      </c>
      <c r="BC64">
        <v>1.1304000000000001</v>
      </c>
      <c r="BD64">
        <v>0.80210000000000004</v>
      </c>
      <c r="BE64">
        <v>0.55359999999999998</v>
      </c>
      <c r="BF64">
        <v>0.41710000000000003</v>
      </c>
      <c r="BG64">
        <v>0.30480000000000002</v>
      </c>
      <c r="BH64">
        <v>0.2162</v>
      </c>
      <c r="BI64">
        <v>0.1643</v>
      </c>
      <c r="BJ64">
        <v>0.12230000000000001</v>
      </c>
      <c r="BK64">
        <v>0.1201</v>
      </c>
      <c r="BL64" s="6">
        <f t="shared" si="9"/>
        <v>6.8118999999999996</v>
      </c>
    </row>
    <row r="65" spans="1:64" x14ac:dyDescent="0.25">
      <c r="A65">
        <v>3</v>
      </c>
      <c r="B65">
        <v>11</v>
      </c>
      <c r="C65" t="s">
        <v>4</v>
      </c>
      <c r="D65">
        <v>0.6129</v>
      </c>
      <c r="E65">
        <v>0.95199999999999996</v>
      </c>
      <c r="F65">
        <v>1.7816000000000001</v>
      </c>
      <c r="G65">
        <v>1.6067</v>
      </c>
      <c r="H65">
        <v>1.1148</v>
      </c>
      <c r="I65">
        <v>0.77049999999999996</v>
      </c>
      <c r="J65">
        <v>0.58069999999999999</v>
      </c>
      <c r="K65">
        <v>0.42430000000000001</v>
      </c>
      <c r="L65">
        <v>0.3019</v>
      </c>
      <c r="M65">
        <v>0.23019999999999999</v>
      </c>
      <c r="N65">
        <v>0.17849999999999999</v>
      </c>
      <c r="O65">
        <v>0.41670000000000001</v>
      </c>
      <c r="P65" s="5">
        <f t="shared" si="10"/>
        <v>8.9708000000000006</v>
      </c>
      <c r="R65">
        <v>11</v>
      </c>
      <c r="S65" t="s">
        <v>4</v>
      </c>
      <c r="T65">
        <v>0.47689999999999999</v>
      </c>
      <c r="U65">
        <v>1.1568000000000001</v>
      </c>
      <c r="V65">
        <v>2.1402999999999999</v>
      </c>
      <c r="W65">
        <v>1.615</v>
      </c>
      <c r="X65">
        <v>1.2025999999999999</v>
      </c>
      <c r="Y65">
        <v>0.82440000000000002</v>
      </c>
      <c r="Z65">
        <v>0.61950000000000005</v>
      </c>
      <c r="AA65">
        <v>0.45190000000000002</v>
      </c>
      <c r="AB65">
        <v>0.3211</v>
      </c>
      <c r="AC65">
        <v>0.2452</v>
      </c>
      <c r="AD65">
        <v>0.1817</v>
      </c>
      <c r="AE65">
        <v>0.17580000000000001</v>
      </c>
      <c r="AF65" s="6">
        <f t="shared" si="11"/>
        <v>9.4111999999999991</v>
      </c>
      <c r="AH65">
        <v>11</v>
      </c>
      <c r="AI65" t="s">
        <v>4</v>
      </c>
      <c r="AJ65">
        <v>0.27700000000000002</v>
      </c>
      <c r="AK65">
        <v>1.6085</v>
      </c>
      <c r="AL65">
        <v>2.8351999999999999</v>
      </c>
      <c r="AM65">
        <v>2.0169000000000001</v>
      </c>
      <c r="AN65">
        <v>1.3835</v>
      </c>
      <c r="AO65">
        <v>0.95269999999999999</v>
      </c>
      <c r="AP65">
        <v>0.71619999999999995</v>
      </c>
      <c r="AQ65">
        <v>0.52310000000000001</v>
      </c>
      <c r="AR65">
        <v>0.3725</v>
      </c>
      <c r="AS65">
        <v>0.28520000000000001</v>
      </c>
      <c r="AT65">
        <v>0.21290000000000001</v>
      </c>
      <c r="AU65">
        <v>0.19120000000000001</v>
      </c>
      <c r="AV65" s="6">
        <f t="shared" si="7"/>
        <v>11.3749</v>
      </c>
      <c r="AX65">
        <v>11</v>
      </c>
      <c r="AY65" t="s">
        <v>4</v>
      </c>
      <c r="AZ65">
        <v>0.2326</v>
      </c>
      <c r="BA65">
        <v>0.86029999999999995</v>
      </c>
      <c r="BB65">
        <v>1.2431000000000001</v>
      </c>
      <c r="BC65">
        <v>1.2868999999999999</v>
      </c>
      <c r="BD65">
        <v>0.88200000000000001</v>
      </c>
      <c r="BE65">
        <v>0.60780000000000001</v>
      </c>
      <c r="BF65">
        <v>0.45779999999999998</v>
      </c>
      <c r="BG65">
        <v>0.33460000000000001</v>
      </c>
      <c r="BH65">
        <v>0.23730000000000001</v>
      </c>
      <c r="BI65">
        <v>0.18029999999999999</v>
      </c>
      <c r="BJ65">
        <v>0.13450000000000001</v>
      </c>
      <c r="BK65">
        <v>0.1227</v>
      </c>
      <c r="BL65" s="6">
        <f t="shared" si="9"/>
        <v>6.5799000000000003</v>
      </c>
    </row>
    <row r="66" spans="1:64" x14ac:dyDescent="0.25">
      <c r="A66">
        <v>4</v>
      </c>
      <c r="B66">
        <v>11</v>
      </c>
      <c r="C66" t="s">
        <v>5</v>
      </c>
      <c r="D66">
        <v>0.62829999999999997</v>
      </c>
      <c r="E66">
        <v>1.3636999999999999</v>
      </c>
      <c r="F66">
        <v>2.2441</v>
      </c>
      <c r="G66">
        <v>1.7244999999999999</v>
      </c>
      <c r="H66">
        <v>1.2002999999999999</v>
      </c>
      <c r="I66">
        <v>0.83360000000000001</v>
      </c>
      <c r="J66">
        <v>0.63090000000000002</v>
      </c>
      <c r="K66">
        <v>0.46329999999999999</v>
      </c>
      <c r="L66">
        <v>0.33129999999999998</v>
      </c>
      <c r="M66">
        <v>0.25619999999999998</v>
      </c>
      <c r="N66">
        <v>0.19400000000000001</v>
      </c>
      <c r="O66">
        <v>0.17680000000000001</v>
      </c>
      <c r="P66" s="5">
        <f t="shared" si="10"/>
        <v>10.047000000000001</v>
      </c>
      <c r="R66">
        <v>11</v>
      </c>
      <c r="S66" t="s">
        <v>5</v>
      </c>
      <c r="T66">
        <v>0.60619999999999996</v>
      </c>
      <c r="U66">
        <v>1.7422</v>
      </c>
      <c r="V66">
        <v>2.9784000000000002</v>
      </c>
      <c r="W66">
        <v>2.4340000000000002</v>
      </c>
      <c r="X66">
        <v>1.6906000000000001</v>
      </c>
      <c r="Y66">
        <v>1.1708000000000001</v>
      </c>
      <c r="Z66">
        <v>0.8821</v>
      </c>
      <c r="AA66">
        <v>0.64539999999999997</v>
      </c>
      <c r="AB66">
        <v>0.46139999999999998</v>
      </c>
      <c r="AC66">
        <v>0.35610000000000003</v>
      </c>
      <c r="AD66">
        <v>0.26629999999999998</v>
      </c>
      <c r="AE66">
        <v>0.2457</v>
      </c>
      <c r="AF66" s="6">
        <f t="shared" si="11"/>
        <v>13.479199999999999</v>
      </c>
      <c r="AH66">
        <v>11</v>
      </c>
      <c r="AI66" t="s">
        <v>5</v>
      </c>
      <c r="AJ66">
        <v>0.49790000000000001</v>
      </c>
      <c r="AK66">
        <v>1.8509</v>
      </c>
      <c r="AL66">
        <v>1.7592000000000001</v>
      </c>
      <c r="AM66">
        <v>1.2178</v>
      </c>
      <c r="AN66">
        <v>0.89049999999999996</v>
      </c>
      <c r="AO66">
        <v>0.62060000000000004</v>
      </c>
      <c r="AP66">
        <v>0.47110000000000002</v>
      </c>
      <c r="AQ66">
        <v>0.34599999999999997</v>
      </c>
      <c r="AR66">
        <v>0.24679999999999999</v>
      </c>
      <c r="AS66">
        <v>0.18840000000000001</v>
      </c>
      <c r="AT66">
        <v>0.13969999999999999</v>
      </c>
      <c r="AU66">
        <v>0.15190000000000001</v>
      </c>
      <c r="AV66" s="6">
        <f t="shared" si="7"/>
        <v>8.3807999999999989</v>
      </c>
      <c r="AX66">
        <v>11</v>
      </c>
      <c r="AY66" t="s">
        <v>5</v>
      </c>
      <c r="AZ66">
        <v>0.222</v>
      </c>
      <c r="BA66">
        <v>1.127</v>
      </c>
      <c r="BB66">
        <v>1.5536000000000001</v>
      </c>
      <c r="BC66">
        <v>1.2629999999999999</v>
      </c>
      <c r="BD66">
        <v>0.91390000000000005</v>
      </c>
      <c r="BE66">
        <v>0.63439999999999996</v>
      </c>
      <c r="BF66">
        <v>0.48139999999999999</v>
      </c>
      <c r="BG66">
        <v>0.35389999999999999</v>
      </c>
      <c r="BH66">
        <v>0.25230000000000002</v>
      </c>
      <c r="BI66">
        <v>0.19309999999999999</v>
      </c>
      <c r="BJ66">
        <v>0.14499999999999999</v>
      </c>
      <c r="BK66">
        <v>0.13689999999999999</v>
      </c>
      <c r="BL66" s="6">
        <f t="shared" si="9"/>
        <v>7.2764999999999995</v>
      </c>
    </row>
    <row r="67" spans="1:64" x14ac:dyDescent="0.25">
      <c r="A67">
        <v>5</v>
      </c>
      <c r="B67">
        <v>11</v>
      </c>
      <c r="C67" t="s">
        <v>6</v>
      </c>
      <c r="D67">
        <v>0.44879999999999998</v>
      </c>
      <c r="E67">
        <v>1.0362</v>
      </c>
      <c r="F67">
        <v>1.6983999999999999</v>
      </c>
      <c r="G67">
        <v>1.5782</v>
      </c>
      <c r="H67">
        <v>1.1048</v>
      </c>
      <c r="I67">
        <v>0.76359999999999995</v>
      </c>
      <c r="J67">
        <v>0.57779999999999998</v>
      </c>
      <c r="K67">
        <v>0.42399999999999999</v>
      </c>
      <c r="L67">
        <v>0.30270000000000002</v>
      </c>
      <c r="M67">
        <v>0.23200000000000001</v>
      </c>
      <c r="N67">
        <v>0.19270000000000001</v>
      </c>
      <c r="O67">
        <v>0.25359999999999999</v>
      </c>
      <c r="P67" s="5">
        <f t="shared" si="10"/>
        <v>8.6128</v>
      </c>
      <c r="R67">
        <v>11</v>
      </c>
      <c r="S67" t="s">
        <v>6</v>
      </c>
      <c r="T67">
        <v>0.54420000000000002</v>
      </c>
      <c r="U67">
        <v>1.9342999999999999</v>
      </c>
      <c r="V67">
        <v>2.1217999999999999</v>
      </c>
      <c r="W67">
        <v>1.7843</v>
      </c>
      <c r="X67">
        <v>1.2737000000000001</v>
      </c>
      <c r="Y67">
        <v>0.88719999999999999</v>
      </c>
      <c r="Z67">
        <v>0.67179999999999995</v>
      </c>
      <c r="AA67">
        <v>0.49349999999999999</v>
      </c>
      <c r="AB67">
        <v>0.35320000000000001</v>
      </c>
      <c r="AC67">
        <v>0.2712</v>
      </c>
      <c r="AD67">
        <v>0.2029</v>
      </c>
      <c r="AE67">
        <v>0.18509999999999999</v>
      </c>
      <c r="AF67" s="6">
        <f t="shared" si="11"/>
        <v>10.723199999999999</v>
      </c>
      <c r="AH67">
        <v>11</v>
      </c>
      <c r="AI67" t="s">
        <v>6</v>
      </c>
      <c r="AJ67">
        <v>0.309</v>
      </c>
      <c r="AK67">
        <v>1.3351</v>
      </c>
      <c r="AL67">
        <v>1.8104</v>
      </c>
      <c r="AM67">
        <v>1.409</v>
      </c>
      <c r="AN67">
        <v>0.9788</v>
      </c>
      <c r="AO67">
        <v>0.67849999999999999</v>
      </c>
      <c r="AP67">
        <v>0.51259999999999994</v>
      </c>
      <c r="AQ67">
        <v>0.37540000000000001</v>
      </c>
      <c r="AR67">
        <v>0.26750000000000002</v>
      </c>
      <c r="AS67">
        <v>0.20499999999999999</v>
      </c>
      <c r="AT67">
        <v>0.1525</v>
      </c>
      <c r="AU67">
        <v>0.1729</v>
      </c>
      <c r="AV67" s="6">
        <f t="shared" si="7"/>
        <v>8.2066999999999997</v>
      </c>
      <c r="AX67">
        <v>11</v>
      </c>
      <c r="AY67" t="s">
        <v>6</v>
      </c>
      <c r="AZ67">
        <v>0.30969999999999998</v>
      </c>
      <c r="BA67">
        <v>1.2998000000000001</v>
      </c>
      <c r="BB67">
        <v>1.9395</v>
      </c>
      <c r="BC67">
        <v>1.4568000000000001</v>
      </c>
      <c r="BD67">
        <v>1.0348999999999999</v>
      </c>
      <c r="BE67">
        <v>0.71489999999999998</v>
      </c>
      <c r="BF67">
        <v>0.54039999999999999</v>
      </c>
      <c r="BG67">
        <v>0.39639999999999997</v>
      </c>
      <c r="BH67">
        <v>0.28249999999999997</v>
      </c>
      <c r="BI67">
        <v>0.21690000000000001</v>
      </c>
      <c r="BJ67">
        <v>0.16300000000000001</v>
      </c>
      <c r="BK67">
        <v>0.1535</v>
      </c>
      <c r="BL67" s="6">
        <f t="shared" si="9"/>
        <v>8.5083000000000002</v>
      </c>
    </row>
    <row r="68" spans="1:64" x14ac:dyDescent="0.25">
      <c r="A68">
        <v>1</v>
      </c>
      <c r="B68">
        <v>12</v>
      </c>
      <c r="C68" t="s">
        <v>2</v>
      </c>
      <c r="D68">
        <v>1.8963000000000001</v>
      </c>
      <c r="E68">
        <v>2.6072000000000002</v>
      </c>
      <c r="F68">
        <v>2.3993000000000002</v>
      </c>
      <c r="G68">
        <v>1.5966</v>
      </c>
      <c r="H68">
        <v>1.1342000000000001</v>
      </c>
      <c r="I68">
        <v>0.76829999999999998</v>
      </c>
      <c r="J68">
        <v>0.54010000000000002</v>
      </c>
      <c r="K68">
        <v>0.37690000000000001</v>
      </c>
      <c r="L68">
        <v>0.26200000000000001</v>
      </c>
      <c r="M68">
        <v>0.1729</v>
      </c>
      <c r="N68">
        <v>0.12889999999999999</v>
      </c>
      <c r="O68">
        <v>0.65500000000000003</v>
      </c>
      <c r="P68" s="5">
        <f t="shared" si="10"/>
        <v>12.537700000000003</v>
      </c>
      <c r="R68">
        <v>12</v>
      </c>
      <c r="S68" t="s">
        <v>2</v>
      </c>
      <c r="T68">
        <v>3.1394000000000002</v>
      </c>
      <c r="U68">
        <v>3.1128</v>
      </c>
      <c r="V68">
        <v>2.9599000000000002</v>
      </c>
      <c r="W68">
        <v>3.2783000000000002</v>
      </c>
      <c r="X68">
        <v>2.1276999999999999</v>
      </c>
      <c r="Y68">
        <v>1.4560999999999999</v>
      </c>
      <c r="Z68">
        <v>1.0885</v>
      </c>
      <c r="AA68">
        <v>0.7984</v>
      </c>
      <c r="AB68">
        <v>0.53969999999999996</v>
      </c>
      <c r="AC68">
        <v>0.38869999999999999</v>
      </c>
      <c r="AD68">
        <v>0.28670000000000001</v>
      </c>
      <c r="AE68">
        <v>1.4641</v>
      </c>
      <c r="AF68" s="6">
        <f t="shared" si="11"/>
        <v>20.640299999999996</v>
      </c>
      <c r="AH68">
        <v>12</v>
      </c>
      <c r="AI68" t="s">
        <v>2</v>
      </c>
      <c r="AJ68">
        <v>1.9439</v>
      </c>
      <c r="AK68">
        <v>2.6412</v>
      </c>
      <c r="AL68">
        <v>2.9340999999999999</v>
      </c>
      <c r="AM68">
        <v>2.1831</v>
      </c>
      <c r="AN68">
        <v>1.4941</v>
      </c>
      <c r="AO68">
        <v>1.0225</v>
      </c>
      <c r="AP68">
        <v>0.79490000000000005</v>
      </c>
      <c r="AQ68">
        <v>0.57269999999999999</v>
      </c>
      <c r="AR68">
        <v>0.38100000000000001</v>
      </c>
      <c r="AS68">
        <v>0.2616</v>
      </c>
      <c r="AT68">
        <v>0.17949999999999999</v>
      </c>
      <c r="AU68">
        <v>0.54710000000000003</v>
      </c>
      <c r="AV68" s="6">
        <f t="shared" si="7"/>
        <v>14.955699999999997</v>
      </c>
      <c r="AX68">
        <v>12</v>
      </c>
      <c r="AY68" t="s">
        <v>2</v>
      </c>
      <c r="AZ68">
        <v>2.6703000000000001</v>
      </c>
      <c r="BA68">
        <v>2.8975</v>
      </c>
      <c r="BB68">
        <v>2.7589000000000001</v>
      </c>
      <c r="BC68">
        <v>1.8731</v>
      </c>
      <c r="BD68">
        <v>1.2690999999999999</v>
      </c>
      <c r="BE68">
        <v>0.82699999999999996</v>
      </c>
      <c r="BF68">
        <v>0.62090000000000001</v>
      </c>
      <c r="BG68">
        <v>0.45689999999999997</v>
      </c>
      <c r="BH68">
        <v>0.32250000000000001</v>
      </c>
      <c r="BI68">
        <v>0.18129999999999999</v>
      </c>
      <c r="BJ68">
        <v>0.1343</v>
      </c>
      <c r="BK68">
        <v>0.79290000000000005</v>
      </c>
      <c r="BL68" s="6">
        <f t="shared" si="9"/>
        <v>14.804699999999999</v>
      </c>
    </row>
    <row r="69" spans="1:64" x14ac:dyDescent="0.25">
      <c r="A69">
        <v>2</v>
      </c>
      <c r="B69">
        <v>12</v>
      </c>
      <c r="C69" t="s">
        <v>3</v>
      </c>
      <c r="D69">
        <v>1.8157000000000001</v>
      </c>
      <c r="E69">
        <v>2.9255</v>
      </c>
      <c r="F69">
        <v>2.6255999999999999</v>
      </c>
      <c r="G69">
        <v>1.946</v>
      </c>
      <c r="H69">
        <v>1.3654999999999999</v>
      </c>
      <c r="I69">
        <v>0.94550000000000001</v>
      </c>
      <c r="J69">
        <v>0.69520000000000004</v>
      </c>
      <c r="K69">
        <v>0.47710000000000002</v>
      </c>
      <c r="L69">
        <v>0.31230000000000002</v>
      </c>
      <c r="M69">
        <v>0.23250000000000001</v>
      </c>
      <c r="N69">
        <v>0.15970000000000001</v>
      </c>
      <c r="O69">
        <v>0.83509999999999995</v>
      </c>
      <c r="P69" s="5">
        <f t="shared" si="10"/>
        <v>14.335700000000001</v>
      </c>
      <c r="R69">
        <v>12</v>
      </c>
      <c r="S69" t="s">
        <v>3</v>
      </c>
      <c r="T69">
        <v>2.5446</v>
      </c>
      <c r="U69">
        <v>3.9889999999999999</v>
      </c>
      <c r="V69">
        <v>3.3155999999999999</v>
      </c>
      <c r="W69">
        <v>1.9340999999999999</v>
      </c>
      <c r="X69">
        <v>1.333</v>
      </c>
      <c r="Y69">
        <v>0.93389999999999995</v>
      </c>
      <c r="Z69">
        <v>0.67689999999999995</v>
      </c>
      <c r="AA69">
        <v>0.4723</v>
      </c>
      <c r="AB69">
        <v>0.30719999999999997</v>
      </c>
      <c r="AC69">
        <v>0.2361</v>
      </c>
      <c r="AD69">
        <v>0.18540000000000001</v>
      </c>
      <c r="AE69">
        <v>1.0094000000000001</v>
      </c>
      <c r="AF69" s="6">
        <f t="shared" si="11"/>
        <v>16.9375</v>
      </c>
      <c r="AH69">
        <v>12</v>
      </c>
      <c r="AI69" t="s">
        <v>3</v>
      </c>
      <c r="AJ69">
        <v>1.4722</v>
      </c>
      <c r="AK69">
        <v>1.8484</v>
      </c>
      <c r="AL69">
        <v>3.0247000000000002</v>
      </c>
      <c r="AM69">
        <v>2.1339999999999999</v>
      </c>
      <c r="AN69">
        <v>1.4870000000000001</v>
      </c>
      <c r="AO69">
        <v>1.0229999999999999</v>
      </c>
      <c r="AP69">
        <v>0.76570000000000005</v>
      </c>
      <c r="AQ69">
        <v>0.54249999999999998</v>
      </c>
      <c r="AR69">
        <v>0.36780000000000002</v>
      </c>
      <c r="AS69">
        <v>0.221</v>
      </c>
      <c r="AT69">
        <v>0.1673</v>
      </c>
      <c r="AU69">
        <v>0.90600000000000003</v>
      </c>
      <c r="AV69" s="6">
        <f t="shared" si="7"/>
        <v>13.959600000000004</v>
      </c>
      <c r="AX69">
        <v>12</v>
      </c>
      <c r="AY69" t="s">
        <v>3</v>
      </c>
      <c r="AZ69">
        <v>1.1101000000000001</v>
      </c>
      <c r="BA69">
        <v>1.9533</v>
      </c>
      <c r="BB69">
        <v>2.5642999999999998</v>
      </c>
      <c r="BC69">
        <v>1.5242</v>
      </c>
      <c r="BD69">
        <v>1.0637000000000001</v>
      </c>
      <c r="BE69">
        <v>0.70020000000000004</v>
      </c>
      <c r="BF69">
        <v>0.53669999999999995</v>
      </c>
      <c r="BG69">
        <v>0.35070000000000001</v>
      </c>
      <c r="BH69">
        <v>0.23799999999999999</v>
      </c>
      <c r="BI69">
        <v>0.1416</v>
      </c>
      <c r="BJ69">
        <v>0.1022</v>
      </c>
      <c r="BK69">
        <v>0.51639999999999997</v>
      </c>
      <c r="BL69" s="6">
        <f t="shared" si="9"/>
        <v>10.801400000000001</v>
      </c>
    </row>
    <row r="70" spans="1:64" x14ac:dyDescent="0.25">
      <c r="A70">
        <v>3</v>
      </c>
      <c r="B70">
        <v>12</v>
      </c>
      <c r="C70" t="s">
        <v>4</v>
      </c>
      <c r="D70">
        <v>2.2048000000000001</v>
      </c>
      <c r="E70">
        <v>2.3782999999999999</v>
      </c>
      <c r="F70">
        <v>2.8738999999999999</v>
      </c>
      <c r="G70">
        <v>2.0972</v>
      </c>
      <c r="H70">
        <v>1.399</v>
      </c>
      <c r="I70">
        <v>1.0089999999999999</v>
      </c>
      <c r="J70">
        <v>0.73839999999999995</v>
      </c>
      <c r="K70">
        <v>0.50519999999999998</v>
      </c>
      <c r="L70">
        <v>0.32250000000000001</v>
      </c>
      <c r="M70">
        <v>0.23069999999999999</v>
      </c>
      <c r="N70">
        <v>0.37409999999999999</v>
      </c>
      <c r="O70">
        <v>0.79300000000000004</v>
      </c>
      <c r="P70" s="5">
        <f t="shared" si="10"/>
        <v>14.9261</v>
      </c>
      <c r="R70">
        <v>12</v>
      </c>
      <c r="S70" t="s">
        <v>4</v>
      </c>
      <c r="T70">
        <v>2.0428000000000002</v>
      </c>
      <c r="U70">
        <v>2.8188</v>
      </c>
      <c r="V70">
        <v>3.4670999999999998</v>
      </c>
      <c r="W70">
        <v>2.0800999999999998</v>
      </c>
      <c r="X70">
        <v>1.5115000000000001</v>
      </c>
      <c r="Y70">
        <v>1.0158</v>
      </c>
      <c r="Z70">
        <v>0.75729999999999997</v>
      </c>
      <c r="AA70">
        <v>0.55430000000000001</v>
      </c>
      <c r="AB70">
        <v>0.35949999999999999</v>
      </c>
      <c r="AC70">
        <v>0.2336</v>
      </c>
      <c r="AD70">
        <v>0.1661</v>
      </c>
      <c r="AE70">
        <v>1.1868000000000001</v>
      </c>
      <c r="AF70" s="6">
        <f t="shared" si="11"/>
        <v>16.1937</v>
      </c>
      <c r="AH70">
        <v>12</v>
      </c>
      <c r="AI70" t="s">
        <v>4</v>
      </c>
      <c r="AJ70">
        <v>1.8171999999999999</v>
      </c>
      <c r="AK70">
        <v>3.0804999999999998</v>
      </c>
      <c r="AL70">
        <v>4.5049999999999999</v>
      </c>
      <c r="AM70">
        <v>2.5771999999999999</v>
      </c>
      <c r="AN70">
        <v>1.6975</v>
      </c>
      <c r="AO70">
        <v>1.1996</v>
      </c>
      <c r="AP70">
        <v>0.89100000000000001</v>
      </c>
      <c r="AQ70">
        <v>0.61680000000000001</v>
      </c>
      <c r="AR70">
        <v>0.40710000000000002</v>
      </c>
      <c r="AS70">
        <v>0.30030000000000001</v>
      </c>
      <c r="AT70">
        <v>0.21460000000000001</v>
      </c>
      <c r="AU70">
        <v>0.75609999999999999</v>
      </c>
      <c r="AV70" s="6">
        <f t="shared" ref="AV70:AV117" si="12">SUM(AJ70:AU70)</f>
        <v>18.062899999999999</v>
      </c>
      <c r="AX70">
        <v>12</v>
      </c>
      <c r="AY70" t="s">
        <v>4</v>
      </c>
      <c r="AZ70">
        <v>1.4117</v>
      </c>
      <c r="BA70">
        <v>1.857</v>
      </c>
      <c r="BB70">
        <v>2.0327000000000002</v>
      </c>
      <c r="BC70">
        <v>1.6740999999999999</v>
      </c>
      <c r="BD70">
        <v>1.1504000000000001</v>
      </c>
      <c r="BE70">
        <v>0.77470000000000006</v>
      </c>
      <c r="BF70">
        <v>0.57350000000000001</v>
      </c>
      <c r="BG70">
        <v>0.39219999999999999</v>
      </c>
      <c r="BH70">
        <v>0.26240000000000002</v>
      </c>
      <c r="BI70">
        <v>0.156</v>
      </c>
      <c r="BJ70">
        <v>0.1119</v>
      </c>
      <c r="BK70">
        <v>0.27450000000000002</v>
      </c>
      <c r="BL70" s="6">
        <f t="shared" ref="BL70:BL117" si="13">SUM(AZ70:BK70)</f>
        <v>10.671099999999999</v>
      </c>
    </row>
    <row r="71" spans="1:64" x14ac:dyDescent="0.25">
      <c r="A71">
        <v>4</v>
      </c>
      <c r="B71">
        <v>12</v>
      </c>
      <c r="C71" t="s">
        <v>5</v>
      </c>
      <c r="D71">
        <v>2.7568000000000001</v>
      </c>
      <c r="E71">
        <v>2.9660000000000002</v>
      </c>
      <c r="F71">
        <v>3.5325000000000002</v>
      </c>
      <c r="G71">
        <v>2.2528000000000001</v>
      </c>
      <c r="H71">
        <v>1.4847999999999999</v>
      </c>
      <c r="I71">
        <v>1.0365</v>
      </c>
      <c r="J71">
        <v>0.78280000000000005</v>
      </c>
      <c r="K71">
        <v>0.56240000000000001</v>
      </c>
      <c r="L71">
        <v>0.36030000000000001</v>
      </c>
      <c r="M71">
        <v>0.29880000000000001</v>
      </c>
      <c r="N71">
        <v>0.17019999999999999</v>
      </c>
      <c r="O71">
        <v>0.46239999999999998</v>
      </c>
      <c r="P71" s="5">
        <f t="shared" si="10"/>
        <v>16.666300000000003</v>
      </c>
      <c r="R71">
        <v>12</v>
      </c>
      <c r="S71" t="s">
        <v>5</v>
      </c>
      <c r="T71">
        <v>2.2002000000000002</v>
      </c>
      <c r="U71">
        <v>2.8923999999999999</v>
      </c>
      <c r="V71">
        <v>3.9009999999999998</v>
      </c>
      <c r="W71">
        <v>2.9897</v>
      </c>
      <c r="X71">
        <v>1.9702</v>
      </c>
      <c r="Y71">
        <v>1.3824000000000001</v>
      </c>
      <c r="Z71">
        <v>1.0377000000000001</v>
      </c>
      <c r="AA71">
        <v>0.76839999999999997</v>
      </c>
      <c r="AB71">
        <v>0.5111</v>
      </c>
      <c r="AC71">
        <v>0.36959999999999998</v>
      </c>
      <c r="AD71">
        <v>0.27739999999999998</v>
      </c>
      <c r="AE71">
        <v>1.3560000000000001</v>
      </c>
      <c r="AF71" s="6">
        <f t="shared" si="11"/>
        <v>19.656099999999999</v>
      </c>
      <c r="AH71">
        <v>12</v>
      </c>
      <c r="AI71" t="s">
        <v>5</v>
      </c>
      <c r="AJ71">
        <v>2.4870999999999999</v>
      </c>
      <c r="AK71">
        <v>3.7343000000000002</v>
      </c>
      <c r="AL71">
        <v>2.6168</v>
      </c>
      <c r="AM71">
        <v>1.5432999999999999</v>
      </c>
      <c r="AN71">
        <v>1.1434</v>
      </c>
      <c r="AO71">
        <v>0.82130000000000003</v>
      </c>
      <c r="AP71">
        <v>0.58479999999999999</v>
      </c>
      <c r="AQ71">
        <v>0.39789999999999998</v>
      </c>
      <c r="AR71">
        <v>0.26379999999999998</v>
      </c>
      <c r="AS71">
        <v>0.189</v>
      </c>
      <c r="AT71">
        <v>0.13500000000000001</v>
      </c>
      <c r="AU71">
        <v>0.89470000000000005</v>
      </c>
      <c r="AV71" s="6">
        <f t="shared" si="12"/>
        <v>14.811400000000001</v>
      </c>
      <c r="AX71">
        <v>12</v>
      </c>
      <c r="AY71" t="s">
        <v>5</v>
      </c>
      <c r="AZ71">
        <v>1.7217</v>
      </c>
      <c r="BA71">
        <v>2.3077999999999999</v>
      </c>
      <c r="BB71">
        <v>2.0531000000000001</v>
      </c>
      <c r="BC71">
        <v>1.5726</v>
      </c>
      <c r="BD71">
        <v>1.1667000000000001</v>
      </c>
      <c r="BE71">
        <v>0.79200000000000004</v>
      </c>
      <c r="BF71">
        <v>0.56879999999999997</v>
      </c>
      <c r="BG71">
        <v>0.4269</v>
      </c>
      <c r="BH71">
        <v>0.26729999999999998</v>
      </c>
      <c r="BI71">
        <v>0.1721</v>
      </c>
      <c r="BJ71">
        <v>0.1552</v>
      </c>
      <c r="BK71">
        <v>0.58240000000000003</v>
      </c>
      <c r="BL71" s="6">
        <f t="shared" si="13"/>
        <v>11.7866</v>
      </c>
    </row>
    <row r="72" spans="1:64" x14ac:dyDescent="0.25">
      <c r="A72">
        <v>5</v>
      </c>
      <c r="B72">
        <v>12</v>
      </c>
      <c r="C72" t="s">
        <v>6</v>
      </c>
      <c r="D72">
        <v>1.9516</v>
      </c>
      <c r="E72">
        <v>2.5375999999999999</v>
      </c>
      <c r="F72">
        <v>2.6916000000000002</v>
      </c>
      <c r="G72">
        <v>2.1084000000000001</v>
      </c>
      <c r="H72">
        <v>1.4000999999999999</v>
      </c>
      <c r="I72">
        <v>0.93920000000000003</v>
      </c>
      <c r="J72">
        <v>0.74770000000000003</v>
      </c>
      <c r="K72">
        <v>0.5111</v>
      </c>
      <c r="L72">
        <v>0.34110000000000001</v>
      </c>
      <c r="M72">
        <v>0.22589999999999999</v>
      </c>
      <c r="N72">
        <v>0.35320000000000001</v>
      </c>
      <c r="O72">
        <v>0.60619999999999996</v>
      </c>
      <c r="P72" s="5">
        <f t="shared" si="10"/>
        <v>14.4137</v>
      </c>
      <c r="R72">
        <v>12</v>
      </c>
      <c r="S72" t="s">
        <v>6</v>
      </c>
      <c r="T72">
        <v>2.9438</v>
      </c>
      <c r="U72">
        <v>3.3877999999999999</v>
      </c>
      <c r="V72">
        <v>3.3054000000000001</v>
      </c>
      <c r="W72">
        <v>2.222</v>
      </c>
      <c r="X72">
        <v>1.5304</v>
      </c>
      <c r="Y72">
        <v>1.0743</v>
      </c>
      <c r="Z72">
        <v>0.80279999999999996</v>
      </c>
      <c r="AA72">
        <v>0.62039999999999995</v>
      </c>
      <c r="AB72">
        <v>0.38450000000000001</v>
      </c>
      <c r="AC72">
        <v>0.26069999999999999</v>
      </c>
      <c r="AD72">
        <v>0.1845</v>
      </c>
      <c r="AE72">
        <v>0.77759999999999996</v>
      </c>
      <c r="AF72" s="6">
        <f t="shared" si="11"/>
        <v>17.494199999999999</v>
      </c>
      <c r="AH72">
        <v>12</v>
      </c>
      <c r="AI72" t="s">
        <v>6</v>
      </c>
      <c r="AJ72">
        <v>1.4871000000000001</v>
      </c>
      <c r="AK72">
        <v>2.4565000000000001</v>
      </c>
      <c r="AL72">
        <v>2.8769999999999998</v>
      </c>
      <c r="AM72">
        <v>1.8776999999999999</v>
      </c>
      <c r="AN72">
        <v>1.2152000000000001</v>
      </c>
      <c r="AO72">
        <v>0.85699999999999998</v>
      </c>
      <c r="AP72">
        <v>0.65459999999999996</v>
      </c>
      <c r="AQ72">
        <v>0.4536</v>
      </c>
      <c r="AR72">
        <v>0.2762</v>
      </c>
      <c r="AS72">
        <v>0.19420000000000001</v>
      </c>
      <c r="AT72">
        <v>0.12920000000000001</v>
      </c>
      <c r="AU72">
        <v>0.44209999999999999</v>
      </c>
      <c r="AV72" s="6">
        <f t="shared" si="12"/>
        <v>12.920399999999999</v>
      </c>
      <c r="AX72">
        <v>12</v>
      </c>
      <c r="AY72" t="s">
        <v>6</v>
      </c>
      <c r="AZ72">
        <v>1.4303999999999999</v>
      </c>
      <c r="BA72">
        <v>2.4927999999999999</v>
      </c>
      <c r="BB72">
        <v>2.8134000000000001</v>
      </c>
      <c r="BC72">
        <v>1.9358</v>
      </c>
      <c r="BD72">
        <v>1.2941</v>
      </c>
      <c r="BE72">
        <v>0.90149999999999997</v>
      </c>
      <c r="BF72">
        <v>0.68859999999999999</v>
      </c>
      <c r="BG72">
        <v>0.46539999999999998</v>
      </c>
      <c r="BH72">
        <v>0.312</v>
      </c>
      <c r="BI72">
        <v>0.19489999999999999</v>
      </c>
      <c r="BJ72">
        <v>0.20069999999999999</v>
      </c>
      <c r="BK72">
        <v>0.54779999999999995</v>
      </c>
      <c r="BL72" s="6">
        <f t="shared" si="13"/>
        <v>13.2774</v>
      </c>
    </row>
    <row r="73" spans="1:64" x14ac:dyDescent="0.25">
      <c r="A73">
        <v>1</v>
      </c>
      <c r="B73">
        <v>13</v>
      </c>
      <c r="C73" t="s">
        <v>2</v>
      </c>
      <c r="D73">
        <v>5.7732999999999999</v>
      </c>
      <c r="E73">
        <v>6.2877000000000001</v>
      </c>
      <c r="F73">
        <v>6.3209</v>
      </c>
      <c r="G73">
        <v>5.1352000000000002</v>
      </c>
      <c r="H73">
        <v>5.0724</v>
      </c>
      <c r="I73">
        <v>4.8196000000000003</v>
      </c>
      <c r="J73">
        <v>4.6333000000000002</v>
      </c>
      <c r="K73">
        <v>4.1879999999999997</v>
      </c>
      <c r="L73">
        <v>3.6638000000000002</v>
      </c>
      <c r="M73">
        <v>3.4799000000000002</v>
      </c>
      <c r="N73">
        <v>3.3043999999999998</v>
      </c>
      <c r="O73">
        <v>4.2698999999999998</v>
      </c>
      <c r="P73" s="5">
        <f t="shared" si="10"/>
        <v>56.948400000000007</v>
      </c>
      <c r="R73">
        <v>13</v>
      </c>
      <c r="S73" t="s">
        <v>2</v>
      </c>
      <c r="T73">
        <v>7.7747999999999999</v>
      </c>
      <c r="U73">
        <v>7.3552999999999997</v>
      </c>
      <c r="V73">
        <v>7.6501999999999999</v>
      </c>
      <c r="W73">
        <v>8.1895000000000007</v>
      </c>
      <c r="X73">
        <v>8.3842999999999996</v>
      </c>
      <c r="Y73">
        <v>7.9002999999999997</v>
      </c>
      <c r="Z73">
        <v>7.2580999999999998</v>
      </c>
      <c r="AA73">
        <v>6.0625</v>
      </c>
      <c r="AB73">
        <v>4.7329999999999997</v>
      </c>
      <c r="AC73">
        <v>4.0902000000000003</v>
      </c>
      <c r="AD73">
        <v>3.6259999999999999</v>
      </c>
      <c r="AE73">
        <v>5.0819000000000001</v>
      </c>
      <c r="AF73" s="6">
        <f t="shared" si="11"/>
        <v>78.106100000000012</v>
      </c>
      <c r="AH73">
        <v>13</v>
      </c>
      <c r="AI73" t="s">
        <v>2</v>
      </c>
      <c r="AJ73">
        <v>5.6849999999999996</v>
      </c>
      <c r="AK73">
        <v>6.3632</v>
      </c>
      <c r="AL73">
        <v>8.1542999999999992</v>
      </c>
      <c r="AM73">
        <v>6.8665000000000003</v>
      </c>
      <c r="AN73">
        <v>6.2628000000000004</v>
      </c>
      <c r="AO73">
        <v>5.7257999999999996</v>
      </c>
      <c r="AP73">
        <v>5.3772000000000002</v>
      </c>
      <c r="AQ73">
        <v>4.6173000000000002</v>
      </c>
      <c r="AR73">
        <v>3.9182999999999999</v>
      </c>
      <c r="AS73">
        <v>3.6932999999999998</v>
      </c>
      <c r="AT73">
        <v>3.4546999999999999</v>
      </c>
      <c r="AU73">
        <v>4.2793999999999999</v>
      </c>
      <c r="AV73" s="6">
        <f t="shared" si="12"/>
        <v>64.397800000000004</v>
      </c>
      <c r="AX73">
        <v>13</v>
      </c>
      <c r="AY73" t="s">
        <v>2</v>
      </c>
      <c r="AZ73">
        <v>5.7744</v>
      </c>
      <c r="BA73">
        <v>6.0114000000000001</v>
      </c>
      <c r="BB73">
        <v>6.0483000000000002</v>
      </c>
      <c r="BC73">
        <v>4.8589000000000002</v>
      </c>
      <c r="BD73">
        <v>4.4401000000000002</v>
      </c>
      <c r="BE73">
        <v>3.907</v>
      </c>
      <c r="BF73">
        <v>3.7403</v>
      </c>
      <c r="BG73">
        <v>3.4287999999999998</v>
      </c>
      <c r="BH73">
        <v>3.0192000000000001</v>
      </c>
      <c r="BI73">
        <v>2.7185000000000001</v>
      </c>
      <c r="BJ73">
        <v>2.3761999999999999</v>
      </c>
      <c r="BK73">
        <v>3.4678</v>
      </c>
      <c r="BL73" s="6">
        <f t="shared" si="13"/>
        <v>49.790899999999993</v>
      </c>
    </row>
    <row r="74" spans="1:64" x14ac:dyDescent="0.25">
      <c r="A74">
        <v>2</v>
      </c>
      <c r="B74">
        <v>13</v>
      </c>
      <c r="C74" t="s">
        <v>3</v>
      </c>
      <c r="D74">
        <v>5.5972999999999997</v>
      </c>
      <c r="E74">
        <v>6.7781000000000002</v>
      </c>
      <c r="F74">
        <v>6.5938999999999997</v>
      </c>
      <c r="G74">
        <v>5.7946999999999997</v>
      </c>
      <c r="H74">
        <v>5.3666</v>
      </c>
      <c r="I74">
        <v>4.8189000000000002</v>
      </c>
      <c r="J74">
        <v>4.5431999999999997</v>
      </c>
      <c r="K74">
        <v>4.0945</v>
      </c>
      <c r="L74">
        <v>3.613</v>
      </c>
      <c r="M74">
        <v>3.5486</v>
      </c>
      <c r="N74">
        <v>3.3616999999999999</v>
      </c>
      <c r="O74">
        <v>4.5144000000000002</v>
      </c>
      <c r="P74" s="5">
        <f t="shared" si="10"/>
        <v>58.624899999999997</v>
      </c>
      <c r="R74">
        <v>13</v>
      </c>
      <c r="S74" t="s">
        <v>3</v>
      </c>
      <c r="T74">
        <v>5.9648000000000003</v>
      </c>
      <c r="U74">
        <v>7.4409999999999998</v>
      </c>
      <c r="V74">
        <v>8.1587999999999994</v>
      </c>
      <c r="W74">
        <v>6.8959999999999999</v>
      </c>
      <c r="X74">
        <v>6.5368000000000004</v>
      </c>
      <c r="Y74">
        <v>5.7285000000000004</v>
      </c>
      <c r="Z74">
        <v>5.1051000000000002</v>
      </c>
      <c r="AA74">
        <v>4.2378</v>
      </c>
      <c r="AB74">
        <v>3.3008000000000002</v>
      </c>
      <c r="AC74">
        <v>2.8872</v>
      </c>
      <c r="AD74">
        <v>2.7372999999999998</v>
      </c>
      <c r="AE74">
        <v>4.0576999999999996</v>
      </c>
      <c r="AF74" s="6">
        <f t="shared" si="11"/>
        <v>63.051799999999993</v>
      </c>
      <c r="AH74">
        <v>13</v>
      </c>
      <c r="AI74" t="s">
        <v>3</v>
      </c>
      <c r="AJ74">
        <v>5.7282999999999999</v>
      </c>
      <c r="AK74">
        <v>5.8691000000000004</v>
      </c>
      <c r="AL74">
        <v>8.1812000000000005</v>
      </c>
      <c r="AM74">
        <v>6.6608999999999998</v>
      </c>
      <c r="AN74">
        <v>6.2077999999999998</v>
      </c>
      <c r="AO74">
        <v>5.3865999999999996</v>
      </c>
      <c r="AP74">
        <v>4.9603999999999999</v>
      </c>
      <c r="AQ74">
        <v>4.2953999999999999</v>
      </c>
      <c r="AR74">
        <v>3.6656</v>
      </c>
      <c r="AS74">
        <v>3.4649999999999999</v>
      </c>
      <c r="AT74">
        <v>3.2275</v>
      </c>
      <c r="AU74">
        <v>4.2774999999999999</v>
      </c>
      <c r="AV74" s="6">
        <f t="shared" si="12"/>
        <v>61.925299999999993</v>
      </c>
      <c r="AX74">
        <v>13</v>
      </c>
      <c r="AY74" t="s">
        <v>3</v>
      </c>
      <c r="AZ74">
        <v>3.5550000000000002</v>
      </c>
      <c r="BA74">
        <v>4.0621999999999998</v>
      </c>
      <c r="BB74">
        <v>5.2526000000000002</v>
      </c>
      <c r="BC74">
        <v>4.1208999999999998</v>
      </c>
      <c r="BD74">
        <v>3.7810999999999999</v>
      </c>
      <c r="BE74">
        <v>3.3519000000000001</v>
      </c>
      <c r="BF74">
        <v>3.2448999999999999</v>
      </c>
      <c r="BG74">
        <v>2.9382000000000001</v>
      </c>
      <c r="BH74">
        <v>2.5598000000000001</v>
      </c>
      <c r="BI74">
        <v>2.3214000000000001</v>
      </c>
      <c r="BJ74">
        <v>2.0261999999999998</v>
      </c>
      <c r="BK74">
        <v>2.6901000000000002</v>
      </c>
      <c r="BL74" s="6">
        <f t="shared" si="13"/>
        <v>39.904300000000006</v>
      </c>
    </row>
    <row r="75" spans="1:64" x14ac:dyDescent="0.25">
      <c r="A75">
        <v>3</v>
      </c>
      <c r="B75">
        <v>13</v>
      </c>
      <c r="C75" t="s">
        <v>4</v>
      </c>
      <c r="D75">
        <v>6.3876999999999997</v>
      </c>
      <c r="E75">
        <v>6.7907999999999999</v>
      </c>
      <c r="F75">
        <v>8.0709999999999997</v>
      </c>
      <c r="G75">
        <v>7.1619000000000002</v>
      </c>
      <c r="H75">
        <v>6.9737</v>
      </c>
      <c r="I75">
        <v>6.2798999999999996</v>
      </c>
      <c r="J75">
        <v>5.7614999999999998</v>
      </c>
      <c r="K75">
        <v>4.9028</v>
      </c>
      <c r="L75">
        <v>3.9628000000000001</v>
      </c>
      <c r="M75">
        <v>3.6128999999999998</v>
      </c>
      <c r="N75">
        <v>3.665</v>
      </c>
      <c r="O75">
        <v>4.5082000000000004</v>
      </c>
      <c r="P75" s="5">
        <f t="shared" si="10"/>
        <v>68.078199999999981</v>
      </c>
      <c r="R75">
        <v>13</v>
      </c>
      <c r="S75" t="s">
        <v>4</v>
      </c>
      <c r="T75">
        <v>5.7537000000000003</v>
      </c>
      <c r="U75">
        <v>6.2647000000000004</v>
      </c>
      <c r="V75">
        <v>7.3045</v>
      </c>
      <c r="W75">
        <v>5.4889999999999999</v>
      </c>
      <c r="X75">
        <v>5.1296999999999997</v>
      </c>
      <c r="Y75">
        <v>4.6346999999999996</v>
      </c>
      <c r="Z75">
        <v>4.4265999999999996</v>
      </c>
      <c r="AA75">
        <v>4.0591999999999997</v>
      </c>
      <c r="AB75">
        <v>3.5261999999999998</v>
      </c>
      <c r="AC75">
        <v>3.2612000000000001</v>
      </c>
      <c r="AD75">
        <v>2.9314</v>
      </c>
      <c r="AE75">
        <v>4.5461</v>
      </c>
      <c r="AF75" s="6">
        <f t="shared" si="11"/>
        <v>57.327000000000005</v>
      </c>
      <c r="AH75">
        <v>13</v>
      </c>
      <c r="AI75" t="s">
        <v>4</v>
      </c>
      <c r="AJ75">
        <v>5.2850999999999999</v>
      </c>
      <c r="AK75">
        <v>6.2689000000000004</v>
      </c>
      <c r="AL75">
        <v>8.4564000000000004</v>
      </c>
      <c r="AM75">
        <v>6.2731000000000003</v>
      </c>
      <c r="AN75">
        <v>5.7020999999999997</v>
      </c>
      <c r="AO75">
        <v>5.0464000000000002</v>
      </c>
      <c r="AP75">
        <v>4.6974</v>
      </c>
      <c r="AQ75">
        <v>4.0864000000000003</v>
      </c>
      <c r="AR75">
        <v>3.4138999999999999</v>
      </c>
      <c r="AS75">
        <v>3.1764000000000001</v>
      </c>
      <c r="AT75">
        <v>2.867</v>
      </c>
      <c r="AU75">
        <v>3.8037999999999998</v>
      </c>
      <c r="AV75" s="6">
        <f t="shared" si="12"/>
        <v>59.076899999999995</v>
      </c>
      <c r="AX75">
        <v>13</v>
      </c>
      <c r="AY75" t="s">
        <v>4</v>
      </c>
      <c r="AZ75">
        <v>3.4342000000000001</v>
      </c>
      <c r="BA75">
        <v>4.0225</v>
      </c>
      <c r="BB75">
        <v>4.5361000000000002</v>
      </c>
      <c r="BC75">
        <v>3.9647999999999999</v>
      </c>
      <c r="BD75">
        <v>3.6328999999999998</v>
      </c>
      <c r="BE75">
        <v>3.1960000000000002</v>
      </c>
      <c r="BF75">
        <v>3.0438000000000001</v>
      </c>
      <c r="BG75">
        <v>2.7404000000000002</v>
      </c>
      <c r="BH75">
        <v>2.355</v>
      </c>
      <c r="BI75">
        <v>2.1059000000000001</v>
      </c>
      <c r="BJ75">
        <v>1.8433999999999999</v>
      </c>
      <c r="BK75">
        <v>2.0737999999999999</v>
      </c>
      <c r="BL75" s="6">
        <f t="shared" si="13"/>
        <v>36.948800000000006</v>
      </c>
    </row>
    <row r="76" spans="1:64" x14ac:dyDescent="0.25">
      <c r="A76">
        <v>4</v>
      </c>
      <c r="B76">
        <v>13</v>
      </c>
      <c r="C76" t="s">
        <v>5</v>
      </c>
      <c r="D76">
        <v>6.7664</v>
      </c>
      <c r="E76">
        <v>6.9322999999999997</v>
      </c>
      <c r="F76">
        <v>7.6753</v>
      </c>
      <c r="G76">
        <v>6.3357000000000001</v>
      </c>
      <c r="H76">
        <v>5.7321</v>
      </c>
      <c r="I76">
        <v>5.1275000000000004</v>
      </c>
      <c r="J76">
        <v>4.819</v>
      </c>
      <c r="K76">
        <v>4.2742000000000004</v>
      </c>
      <c r="L76">
        <v>3.6524000000000001</v>
      </c>
      <c r="M76">
        <v>3.5708000000000002</v>
      </c>
      <c r="N76">
        <v>3.2786</v>
      </c>
      <c r="O76">
        <v>3.8538000000000001</v>
      </c>
      <c r="P76" s="5">
        <f t="shared" si="10"/>
        <v>62.018099999999997</v>
      </c>
      <c r="R76">
        <v>13</v>
      </c>
      <c r="S76" t="s">
        <v>5</v>
      </c>
      <c r="T76">
        <v>6.5662000000000003</v>
      </c>
      <c r="U76">
        <v>6.5343999999999998</v>
      </c>
      <c r="V76">
        <v>8.6219999999999999</v>
      </c>
      <c r="W76">
        <v>8.0556000000000001</v>
      </c>
      <c r="X76">
        <v>7.4747000000000003</v>
      </c>
      <c r="Y76">
        <v>6.4729999999999999</v>
      </c>
      <c r="Z76">
        <v>5.7747999999999999</v>
      </c>
      <c r="AA76">
        <v>4.8070000000000004</v>
      </c>
      <c r="AB76">
        <v>3.8344</v>
      </c>
      <c r="AC76">
        <v>3.5975999999999999</v>
      </c>
      <c r="AD76">
        <v>3.3338000000000001</v>
      </c>
      <c r="AE76">
        <v>5.0507</v>
      </c>
      <c r="AF76" s="6">
        <f t="shared" si="11"/>
        <v>70.124200000000002</v>
      </c>
      <c r="AH76">
        <v>13</v>
      </c>
      <c r="AI76" t="s">
        <v>5</v>
      </c>
      <c r="AJ76">
        <v>6.9071999999999996</v>
      </c>
      <c r="AK76">
        <v>8.2302</v>
      </c>
      <c r="AL76">
        <v>6.6437999999999997</v>
      </c>
      <c r="AM76">
        <v>5.1329000000000002</v>
      </c>
      <c r="AN76">
        <v>4.7651000000000003</v>
      </c>
      <c r="AO76">
        <v>4.3752000000000004</v>
      </c>
      <c r="AP76">
        <v>4.1962000000000002</v>
      </c>
      <c r="AQ76">
        <v>3.8491</v>
      </c>
      <c r="AR76">
        <v>3.5078</v>
      </c>
      <c r="AS76">
        <v>3.4527999999999999</v>
      </c>
      <c r="AT76">
        <v>3.2743000000000002</v>
      </c>
      <c r="AU76">
        <v>4.8789999999999996</v>
      </c>
      <c r="AV76" s="6">
        <f t="shared" si="12"/>
        <v>59.213599999999992</v>
      </c>
      <c r="AX76">
        <v>13</v>
      </c>
      <c r="AY76" t="s">
        <v>5</v>
      </c>
      <c r="AZ76">
        <v>4.1013999999999999</v>
      </c>
      <c r="BA76">
        <v>4.8133999999999997</v>
      </c>
      <c r="BB76">
        <v>4.5076999999999998</v>
      </c>
      <c r="BC76">
        <v>3.8248000000000002</v>
      </c>
      <c r="BD76">
        <v>3.6027999999999998</v>
      </c>
      <c r="BE76">
        <v>3.2479</v>
      </c>
      <c r="BF76">
        <v>3.0769000000000002</v>
      </c>
      <c r="BG76">
        <v>2.8275000000000001</v>
      </c>
      <c r="BH76">
        <v>2.4207000000000001</v>
      </c>
      <c r="BI76">
        <v>2.1711</v>
      </c>
      <c r="BJ76">
        <v>1.9073</v>
      </c>
      <c r="BK76">
        <v>2.4567000000000001</v>
      </c>
      <c r="BL76" s="6">
        <f t="shared" si="13"/>
        <v>38.958200000000005</v>
      </c>
    </row>
    <row r="77" spans="1:64" x14ac:dyDescent="0.25">
      <c r="A77">
        <v>5</v>
      </c>
      <c r="B77">
        <v>13</v>
      </c>
      <c r="C77" t="s">
        <v>6</v>
      </c>
      <c r="D77">
        <v>6.0018000000000002</v>
      </c>
      <c r="E77">
        <v>6.5019999999999998</v>
      </c>
      <c r="F77">
        <v>7.1346999999999996</v>
      </c>
      <c r="G77">
        <v>6.7851999999999997</v>
      </c>
      <c r="H77">
        <v>7.1219000000000001</v>
      </c>
      <c r="I77">
        <v>6.7922000000000002</v>
      </c>
      <c r="J77">
        <v>6.3319000000000001</v>
      </c>
      <c r="K77">
        <v>5.2462999999999997</v>
      </c>
      <c r="L77">
        <v>4.0030999999999999</v>
      </c>
      <c r="M77">
        <v>3.5611000000000002</v>
      </c>
      <c r="N77">
        <v>3.6166999999999998</v>
      </c>
      <c r="O77">
        <v>4.2523</v>
      </c>
      <c r="P77" s="5">
        <f t="shared" si="10"/>
        <v>67.34920000000001</v>
      </c>
      <c r="R77">
        <v>13</v>
      </c>
      <c r="S77" t="s">
        <v>6</v>
      </c>
      <c r="T77">
        <v>6.4211999999999998</v>
      </c>
      <c r="U77">
        <v>6.3738000000000001</v>
      </c>
      <c r="V77">
        <v>6.8265000000000002</v>
      </c>
      <c r="W77">
        <v>5.4050000000000002</v>
      </c>
      <c r="X77">
        <v>4.7794999999999996</v>
      </c>
      <c r="Y77">
        <v>4.234</v>
      </c>
      <c r="Z77">
        <v>4.0225</v>
      </c>
      <c r="AA77">
        <v>3.7361</v>
      </c>
      <c r="AB77">
        <v>3.2715000000000001</v>
      </c>
      <c r="AC77">
        <v>3.0424000000000002</v>
      </c>
      <c r="AD77">
        <v>2.7222</v>
      </c>
      <c r="AE77">
        <v>3.7488000000000001</v>
      </c>
      <c r="AF77" s="6">
        <f t="shared" ref="AF77:AF117" si="14">SUM(T77:AE77)</f>
        <v>54.583500000000008</v>
      </c>
      <c r="AH77">
        <v>13</v>
      </c>
      <c r="AI77" t="s">
        <v>6</v>
      </c>
      <c r="AJ77">
        <v>4.7565999999999997</v>
      </c>
      <c r="AK77">
        <v>5.6238000000000001</v>
      </c>
      <c r="AL77">
        <v>6.5585000000000004</v>
      </c>
      <c r="AM77">
        <v>5.1830999999999996</v>
      </c>
      <c r="AN77">
        <v>4.6477000000000004</v>
      </c>
      <c r="AO77">
        <v>4.1997</v>
      </c>
      <c r="AP77">
        <v>4.0259999999999998</v>
      </c>
      <c r="AQ77">
        <v>3.6903000000000001</v>
      </c>
      <c r="AR77">
        <v>3.2719</v>
      </c>
      <c r="AS77">
        <v>3.1413000000000002</v>
      </c>
      <c r="AT77">
        <v>2.8631000000000002</v>
      </c>
      <c r="AU77">
        <v>3.4714</v>
      </c>
      <c r="AV77" s="6">
        <f t="shared" si="12"/>
        <v>51.433400000000013</v>
      </c>
      <c r="AX77">
        <v>13</v>
      </c>
      <c r="AY77" t="s">
        <v>6</v>
      </c>
      <c r="AZ77">
        <v>4.1032000000000002</v>
      </c>
      <c r="BA77">
        <v>4.9881000000000002</v>
      </c>
      <c r="BB77">
        <v>6.0037000000000003</v>
      </c>
      <c r="BC77">
        <v>4.9100999999999999</v>
      </c>
      <c r="BD77">
        <v>4.3728999999999996</v>
      </c>
      <c r="BE77">
        <v>3.8845999999999998</v>
      </c>
      <c r="BF77">
        <v>3.7591999999999999</v>
      </c>
      <c r="BG77">
        <v>3.4485999999999999</v>
      </c>
      <c r="BH77">
        <v>3.0703999999999998</v>
      </c>
      <c r="BI77">
        <v>2.8974000000000002</v>
      </c>
      <c r="BJ77">
        <v>2.6783000000000001</v>
      </c>
      <c r="BK77">
        <v>3.1999</v>
      </c>
      <c r="BL77" s="6">
        <f t="shared" si="13"/>
        <v>47.316399999999994</v>
      </c>
    </row>
    <row r="78" spans="1:64" x14ac:dyDescent="0.25">
      <c r="A78">
        <v>1</v>
      </c>
      <c r="B78">
        <v>14</v>
      </c>
      <c r="C78" t="s">
        <v>2</v>
      </c>
      <c r="D78">
        <v>3.3311000000000002</v>
      </c>
      <c r="E78">
        <v>3.5341</v>
      </c>
      <c r="F78">
        <v>3.6343000000000001</v>
      </c>
      <c r="G78">
        <v>1.6275999999999999</v>
      </c>
      <c r="H78">
        <v>0.66180000000000005</v>
      </c>
      <c r="I78">
        <v>0.28810000000000002</v>
      </c>
      <c r="J78">
        <v>0.15670000000000001</v>
      </c>
      <c r="K78">
        <v>8.5099999999999995E-2</v>
      </c>
      <c r="L78">
        <v>4.8000000000000001E-2</v>
      </c>
      <c r="M78">
        <v>2.92E-2</v>
      </c>
      <c r="N78">
        <v>2.93E-2</v>
      </c>
      <c r="O78">
        <v>0.82010000000000005</v>
      </c>
      <c r="P78" s="5">
        <f t="shared" ref="P78:P117" si="15">SUM(D78:O78)</f>
        <v>14.245399999999998</v>
      </c>
      <c r="R78">
        <v>14</v>
      </c>
      <c r="S78" t="s">
        <v>2</v>
      </c>
      <c r="T78">
        <v>3.7269999999999999</v>
      </c>
      <c r="U78">
        <v>4.3674999999999997</v>
      </c>
      <c r="V78">
        <v>5.2027999999999999</v>
      </c>
      <c r="W78">
        <v>2.5781000000000001</v>
      </c>
      <c r="X78">
        <v>1.0367</v>
      </c>
      <c r="Y78">
        <v>0.4627</v>
      </c>
      <c r="Z78">
        <v>0.26579999999999998</v>
      </c>
      <c r="AA78">
        <v>0.15909999999999999</v>
      </c>
      <c r="AB78">
        <v>9.8100000000000007E-2</v>
      </c>
      <c r="AC78">
        <v>6.7799999999999999E-2</v>
      </c>
      <c r="AD78">
        <v>7.1199999999999999E-2</v>
      </c>
      <c r="AE78">
        <v>0.9214</v>
      </c>
      <c r="AF78" s="6">
        <f t="shared" si="14"/>
        <v>18.958199999999994</v>
      </c>
      <c r="AH78">
        <v>14</v>
      </c>
      <c r="AI78" t="s">
        <v>2</v>
      </c>
      <c r="AJ78">
        <v>2.3835999999999999</v>
      </c>
      <c r="AK78">
        <v>3.6522999999999999</v>
      </c>
      <c r="AL78">
        <v>5.0660999999999996</v>
      </c>
      <c r="AM78">
        <v>2.0583999999999998</v>
      </c>
      <c r="AN78">
        <v>0.80320000000000003</v>
      </c>
      <c r="AO78">
        <v>0.34770000000000001</v>
      </c>
      <c r="AP78">
        <v>0.1855</v>
      </c>
      <c r="AQ78">
        <v>0.1011</v>
      </c>
      <c r="AR78">
        <v>5.6899999999999999E-2</v>
      </c>
      <c r="AS78">
        <v>4.24E-2</v>
      </c>
      <c r="AT78">
        <v>0.18859999999999999</v>
      </c>
      <c r="AU78">
        <v>1.3643000000000001</v>
      </c>
      <c r="AV78" s="6">
        <f t="shared" si="12"/>
        <v>16.2501</v>
      </c>
      <c r="AX78">
        <v>14</v>
      </c>
      <c r="AY78" t="s">
        <v>2</v>
      </c>
      <c r="AZ78">
        <v>3.3340000000000001</v>
      </c>
      <c r="BA78">
        <v>4.2881999999999998</v>
      </c>
      <c r="BB78">
        <v>5.4314999999999998</v>
      </c>
      <c r="BC78">
        <v>2.1522000000000001</v>
      </c>
      <c r="BD78">
        <v>0.85880000000000001</v>
      </c>
      <c r="BE78">
        <v>0.374</v>
      </c>
      <c r="BF78">
        <v>0.2031</v>
      </c>
      <c r="BG78">
        <v>0.1132</v>
      </c>
      <c r="BH78">
        <v>6.4899999999999999E-2</v>
      </c>
      <c r="BI78">
        <v>4.1599999999999998E-2</v>
      </c>
      <c r="BJ78">
        <v>3.9600000000000003E-2</v>
      </c>
      <c r="BK78">
        <v>1.272</v>
      </c>
      <c r="BL78" s="6">
        <f t="shared" si="13"/>
        <v>18.173099999999994</v>
      </c>
    </row>
    <row r="79" spans="1:64" x14ac:dyDescent="0.25">
      <c r="A79">
        <v>2</v>
      </c>
      <c r="B79">
        <v>14</v>
      </c>
      <c r="C79" t="s">
        <v>3</v>
      </c>
      <c r="D79">
        <v>2.5722</v>
      </c>
      <c r="E79">
        <v>4.8898000000000001</v>
      </c>
      <c r="F79">
        <v>3.8613</v>
      </c>
      <c r="G79">
        <v>1.7706999999999999</v>
      </c>
      <c r="H79">
        <v>0.75190000000000001</v>
      </c>
      <c r="I79">
        <v>0.33579999999999999</v>
      </c>
      <c r="J79">
        <v>0.18720000000000001</v>
      </c>
      <c r="K79">
        <v>0.1052</v>
      </c>
      <c r="L79">
        <v>6.1899999999999997E-2</v>
      </c>
      <c r="M79">
        <v>3.9699999999999999E-2</v>
      </c>
      <c r="N79">
        <v>4.4499999999999998E-2</v>
      </c>
      <c r="O79">
        <v>1.1022000000000001</v>
      </c>
      <c r="P79" s="5">
        <f t="shared" si="15"/>
        <v>15.7224</v>
      </c>
      <c r="R79">
        <v>14</v>
      </c>
      <c r="S79" t="s">
        <v>3</v>
      </c>
      <c r="T79">
        <v>3.2242999999999999</v>
      </c>
      <c r="U79">
        <v>3.9293</v>
      </c>
      <c r="V79">
        <v>3.2263999999999999</v>
      </c>
      <c r="W79">
        <v>1.4703999999999999</v>
      </c>
      <c r="X79">
        <v>0.61060000000000003</v>
      </c>
      <c r="Y79">
        <v>0.26429999999999998</v>
      </c>
      <c r="Z79">
        <v>0.14910000000000001</v>
      </c>
      <c r="AA79">
        <v>8.7499999999999994E-2</v>
      </c>
      <c r="AB79">
        <v>5.2400000000000002E-2</v>
      </c>
      <c r="AC79">
        <v>3.3399999999999999E-2</v>
      </c>
      <c r="AD79">
        <v>4.5999999999999999E-2</v>
      </c>
      <c r="AE79">
        <v>1.3482000000000001</v>
      </c>
      <c r="AF79" s="6">
        <f t="shared" si="14"/>
        <v>14.4419</v>
      </c>
      <c r="AH79">
        <v>14</v>
      </c>
      <c r="AI79" t="s">
        <v>3</v>
      </c>
      <c r="AJ79">
        <v>2.3195000000000001</v>
      </c>
      <c r="AK79">
        <v>4.6839000000000004</v>
      </c>
      <c r="AL79">
        <v>6.1818999999999997</v>
      </c>
      <c r="AM79">
        <v>2.3536000000000001</v>
      </c>
      <c r="AN79">
        <v>0.96660000000000001</v>
      </c>
      <c r="AO79">
        <v>0.42449999999999999</v>
      </c>
      <c r="AP79">
        <v>0.24129999999999999</v>
      </c>
      <c r="AQ79">
        <v>0.14230000000000001</v>
      </c>
      <c r="AR79">
        <v>8.6199999999999999E-2</v>
      </c>
      <c r="AS79">
        <v>5.7200000000000001E-2</v>
      </c>
      <c r="AT79">
        <v>4.3299999999999998E-2</v>
      </c>
      <c r="AU79">
        <v>0.42270000000000002</v>
      </c>
      <c r="AV79" s="6">
        <f t="shared" si="12"/>
        <v>17.922999999999998</v>
      </c>
      <c r="AX79">
        <v>14</v>
      </c>
      <c r="AY79" t="s">
        <v>3</v>
      </c>
      <c r="AZ79">
        <v>3.6156000000000001</v>
      </c>
      <c r="BA79">
        <v>4.0983000000000001</v>
      </c>
      <c r="BB79">
        <v>4.2942999999999998</v>
      </c>
      <c r="BC79">
        <v>1.9298</v>
      </c>
      <c r="BD79">
        <v>0.79959999999999998</v>
      </c>
      <c r="BE79">
        <v>0.34200000000000003</v>
      </c>
      <c r="BF79">
        <v>0.18049999999999999</v>
      </c>
      <c r="BG79">
        <v>9.9599999999999994E-2</v>
      </c>
      <c r="BH79">
        <v>5.5399999999999998E-2</v>
      </c>
      <c r="BI79">
        <v>3.4200000000000001E-2</v>
      </c>
      <c r="BJ79">
        <v>3.1899999999999998E-2</v>
      </c>
      <c r="BK79">
        <v>1.0271999999999999</v>
      </c>
      <c r="BL79" s="6">
        <f t="shared" si="13"/>
        <v>16.508400000000002</v>
      </c>
    </row>
    <row r="80" spans="1:64" x14ac:dyDescent="0.25">
      <c r="A80">
        <v>3</v>
      </c>
      <c r="B80">
        <v>14</v>
      </c>
      <c r="C80" t="s">
        <v>4</v>
      </c>
      <c r="D80">
        <v>3.2353999999999998</v>
      </c>
      <c r="E80">
        <v>4.4363000000000001</v>
      </c>
      <c r="F80">
        <v>5.0861000000000001</v>
      </c>
      <c r="G80">
        <v>2.2303999999999999</v>
      </c>
      <c r="H80">
        <v>0.9234</v>
      </c>
      <c r="I80">
        <v>0.41149999999999998</v>
      </c>
      <c r="J80">
        <v>0.22789999999999999</v>
      </c>
      <c r="K80">
        <v>0.13120000000000001</v>
      </c>
      <c r="L80">
        <v>7.6399999999999996E-2</v>
      </c>
      <c r="M80">
        <v>4.9099999999999998E-2</v>
      </c>
      <c r="N80">
        <v>0.33179999999999998</v>
      </c>
      <c r="O80">
        <v>1.5840000000000001</v>
      </c>
      <c r="P80" s="5">
        <f t="shared" si="15"/>
        <v>18.723500000000001</v>
      </c>
      <c r="R80">
        <v>14</v>
      </c>
      <c r="S80" t="s">
        <v>4</v>
      </c>
      <c r="T80">
        <v>3.0674999999999999</v>
      </c>
      <c r="U80">
        <v>3.8874</v>
      </c>
      <c r="V80">
        <v>3.6791999999999998</v>
      </c>
      <c r="W80">
        <v>1.6852</v>
      </c>
      <c r="X80">
        <v>0.69920000000000004</v>
      </c>
      <c r="Y80">
        <v>0.32129999999999997</v>
      </c>
      <c r="Z80">
        <v>0.18590000000000001</v>
      </c>
      <c r="AA80">
        <v>0.11310000000000001</v>
      </c>
      <c r="AB80">
        <v>6.9400000000000003E-2</v>
      </c>
      <c r="AC80">
        <v>4.7699999999999999E-2</v>
      </c>
      <c r="AD80">
        <v>5.0500000000000003E-2</v>
      </c>
      <c r="AE80">
        <v>1.1060000000000001</v>
      </c>
      <c r="AF80" s="6">
        <f t="shared" si="14"/>
        <v>14.9124</v>
      </c>
      <c r="AH80">
        <v>14</v>
      </c>
      <c r="AI80" t="s">
        <v>4</v>
      </c>
      <c r="AJ80">
        <v>4.2606000000000002</v>
      </c>
      <c r="AK80">
        <v>5.0285000000000002</v>
      </c>
      <c r="AL80">
        <v>5.2153</v>
      </c>
      <c r="AM80">
        <v>2.1989999999999998</v>
      </c>
      <c r="AN80">
        <v>0.90359999999999996</v>
      </c>
      <c r="AO80">
        <v>0.40570000000000001</v>
      </c>
      <c r="AP80">
        <v>0.23019999999999999</v>
      </c>
      <c r="AQ80">
        <v>0.13550000000000001</v>
      </c>
      <c r="AR80">
        <v>8.0799999999999997E-2</v>
      </c>
      <c r="AS80">
        <v>5.4600000000000003E-2</v>
      </c>
      <c r="AT80">
        <v>4.6199999999999998E-2</v>
      </c>
      <c r="AU80">
        <v>1.4821</v>
      </c>
      <c r="AV80" s="6">
        <f t="shared" si="12"/>
        <v>20.042100000000001</v>
      </c>
      <c r="AX80">
        <v>14</v>
      </c>
      <c r="AY80" t="s">
        <v>4</v>
      </c>
      <c r="AZ80">
        <v>2.8875000000000002</v>
      </c>
      <c r="BA80">
        <v>3.8405</v>
      </c>
      <c r="BB80">
        <v>5.0544000000000002</v>
      </c>
      <c r="BC80">
        <v>2.1248999999999998</v>
      </c>
      <c r="BD80">
        <v>0.83760000000000001</v>
      </c>
      <c r="BE80">
        <v>0.35899999999999999</v>
      </c>
      <c r="BF80">
        <v>0.1898</v>
      </c>
      <c r="BG80">
        <v>0.1038</v>
      </c>
      <c r="BH80">
        <v>5.5399999999999998E-2</v>
      </c>
      <c r="BI80">
        <v>3.2500000000000001E-2</v>
      </c>
      <c r="BJ80">
        <v>0.22989999999999999</v>
      </c>
      <c r="BK80">
        <v>0.48039999999999999</v>
      </c>
      <c r="BL80" s="6">
        <f t="shared" si="13"/>
        <v>16.195700000000002</v>
      </c>
    </row>
    <row r="81" spans="1:64" x14ac:dyDescent="0.25">
      <c r="A81">
        <v>4</v>
      </c>
      <c r="B81">
        <v>14</v>
      </c>
      <c r="C81" t="s">
        <v>5</v>
      </c>
      <c r="D81">
        <v>2.6019999999999999</v>
      </c>
      <c r="E81">
        <v>3.9476</v>
      </c>
      <c r="F81">
        <v>3.8487</v>
      </c>
      <c r="G81">
        <v>1.6141000000000001</v>
      </c>
      <c r="H81">
        <v>0.68149999999999999</v>
      </c>
      <c r="I81">
        <v>0.3135</v>
      </c>
      <c r="J81">
        <v>0.1779</v>
      </c>
      <c r="K81">
        <v>0.1053</v>
      </c>
      <c r="L81">
        <v>6.25E-2</v>
      </c>
      <c r="M81">
        <v>4.9000000000000002E-2</v>
      </c>
      <c r="N81">
        <v>3.1699999999999999E-2</v>
      </c>
      <c r="O81">
        <v>0.46910000000000002</v>
      </c>
      <c r="P81" s="5">
        <f t="shared" si="15"/>
        <v>13.902899999999997</v>
      </c>
      <c r="R81">
        <v>14</v>
      </c>
      <c r="S81" t="s">
        <v>5</v>
      </c>
      <c r="T81">
        <v>4.0644</v>
      </c>
      <c r="U81">
        <v>5.5583999999999998</v>
      </c>
      <c r="V81">
        <v>5.3597000000000001</v>
      </c>
      <c r="W81">
        <v>2.0186000000000002</v>
      </c>
      <c r="X81">
        <v>0.86739999999999995</v>
      </c>
      <c r="Y81">
        <v>0.41060000000000002</v>
      </c>
      <c r="Z81">
        <v>0.249</v>
      </c>
      <c r="AA81">
        <v>0.15429999999999999</v>
      </c>
      <c r="AB81">
        <v>9.6299999999999997E-2</v>
      </c>
      <c r="AC81">
        <v>7.1300000000000002E-2</v>
      </c>
      <c r="AD81">
        <v>0.14219999999999999</v>
      </c>
      <c r="AE81">
        <v>1.4309000000000001</v>
      </c>
      <c r="AF81" s="6">
        <f t="shared" si="14"/>
        <v>20.423099999999998</v>
      </c>
      <c r="AH81">
        <v>14</v>
      </c>
      <c r="AI81" t="s">
        <v>5</v>
      </c>
      <c r="AJ81">
        <v>5.4349999999999996</v>
      </c>
      <c r="AK81">
        <v>5.4085999999999999</v>
      </c>
      <c r="AL81">
        <v>3.6545000000000001</v>
      </c>
      <c r="AM81">
        <v>1.6782999999999999</v>
      </c>
      <c r="AN81">
        <v>0.71750000000000003</v>
      </c>
      <c r="AO81">
        <v>0.33250000000000002</v>
      </c>
      <c r="AP81">
        <v>0.1946</v>
      </c>
      <c r="AQ81">
        <v>0.1173</v>
      </c>
      <c r="AR81">
        <v>7.1400000000000005E-2</v>
      </c>
      <c r="AS81">
        <v>4.6300000000000001E-2</v>
      </c>
      <c r="AT81">
        <v>7.5700000000000003E-2</v>
      </c>
      <c r="AU81">
        <v>1.3214999999999999</v>
      </c>
      <c r="AV81" s="6">
        <f t="shared" si="12"/>
        <v>19.0532</v>
      </c>
      <c r="AX81">
        <v>14</v>
      </c>
      <c r="AY81" t="s">
        <v>5</v>
      </c>
      <c r="AZ81">
        <v>2.5960999999999999</v>
      </c>
      <c r="BA81">
        <v>4.1254</v>
      </c>
      <c r="BB81">
        <v>4.8651999999999997</v>
      </c>
      <c r="BC81">
        <v>2.3170999999999999</v>
      </c>
      <c r="BD81">
        <v>0.85660000000000003</v>
      </c>
      <c r="BE81">
        <v>0.35930000000000001</v>
      </c>
      <c r="BF81">
        <v>0.187</v>
      </c>
      <c r="BG81">
        <v>0.1032</v>
      </c>
      <c r="BH81">
        <v>5.6899999999999999E-2</v>
      </c>
      <c r="BI81">
        <v>2.93E-2</v>
      </c>
      <c r="BJ81">
        <v>2.7E-2</v>
      </c>
      <c r="BK81">
        <v>0.49540000000000001</v>
      </c>
      <c r="BL81" s="6">
        <f t="shared" si="13"/>
        <v>16.018499999999996</v>
      </c>
    </row>
    <row r="82" spans="1:64" x14ac:dyDescent="0.25">
      <c r="A82">
        <v>5</v>
      </c>
      <c r="B82">
        <v>14</v>
      </c>
      <c r="C82" t="s">
        <v>6</v>
      </c>
      <c r="D82">
        <v>2.7193999999999998</v>
      </c>
      <c r="E82">
        <v>4.1638999999999999</v>
      </c>
      <c r="F82">
        <v>4.1982999999999997</v>
      </c>
      <c r="G82">
        <v>1.8748</v>
      </c>
      <c r="H82">
        <v>0.77529999999999999</v>
      </c>
      <c r="I82">
        <v>0.34060000000000001</v>
      </c>
      <c r="J82">
        <v>0.18440000000000001</v>
      </c>
      <c r="K82">
        <v>0.1027</v>
      </c>
      <c r="L82">
        <v>5.8400000000000001E-2</v>
      </c>
      <c r="M82">
        <v>4.8500000000000001E-2</v>
      </c>
      <c r="N82">
        <v>0.1384</v>
      </c>
      <c r="O82">
        <v>0.70469999999999999</v>
      </c>
      <c r="P82" s="5">
        <f t="shared" si="15"/>
        <v>15.309400000000004</v>
      </c>
      <c r="R82">
        <v>14</v>
      </c>
      <c r="S82" t="s">
        <v>6</v>
      </c>
      <c r="T82">
        <v>3.4582000000000002</v>
      </c>
      <c r="U82">
        <v>4.2419000000000002</v>
      </c>
      <c r="V82">
        <v>4.5876000000000001</v>
      </c>
      <c r="W82">
        <v>2.1598000000000002</v>
      </c>
      <c r="X82">
        <v>0.7903</v>
      </c>
      <c r="Y82">
        <v>0.36149999999999999</v>
      </c>
      <c r="Z82">
        <v>0.2072</v>
      </c>
      <c r="AA82">
        <v>0.1226</v>
      </c>
      <c r="AB82">
        <v>7.3800000000000004E-2</v>
      </c>
      <c r="AC82">
        <v>4.9500000000000002E-2</v>
      </c>
      <c r="AD82">
        <v>6.4500000000000002E-2</v>
      </c>
      <c r="AE82">
        <v>0.92930000000000001</v>
      </c>
      <c r="AF82" s="6">
        <f t="shared" si="14"/>
        <v>17.046199999999999</v>
      </c>
      <c r="AH82">
        <v>14</v>
      </c>
      <c r="AI82" t="s">
        <v>6</v>
      </c>
      <c r="AJ82">
        <v>2.9451000000000001</v>
      </c>
      <c r="AK82">
        <v>4.1483999999999996</v>
      </c>
      <c r="AL82">
        <v>5.6288</v>
      </c>
      <c r="AM82">
        <v>2.0522999999999998</v>
      </c>
      <c r="AN82">
        <v>0.84640000000000004</v>
      </c>
      <c r="AO82">
        <v>0.37859999999999999</v>
      </c>
      <c r="AP82">
        <v>0.21410000000000001</v>
      </c>
      <c r="AQ82">
        <v>0.127</v>
      </c>
      <c r="AR82">
        <v>7.5800000000000006E-2</v>
      </c>
      <c r="AS82">
        <v>5.21E-2</v>
      </c>
      <c r="AT82">
        <v>4.1500000000000002E-2</v>
      </c>
      <c r="AU82">
        <v>1.6073</v>
      </c>
      <c r="AV82" s="6">
        <f t="shared" si="12"/>
        <v>18.117399999999996</v>
      </c>
      <c r="AX82">
        <v>14</v>
      </c>
      <c r="AY82" t="s">
        <v>6</v>
      </c>
      <c r="AZ82">
        <v>2.7313000000000001</v>
      </c>
      <c r="BA82">
        <v>4.2180999999999997</v>
      </c>
      <c r="BB82">
        <v>3.9329999999999998</v>
      </c>
      <c r="BC82">
        <v>2.3805000000000001</v>
      </c>
      <c r="BD82">
        <v>0.85840000000000005</v>
      </c>
      <c r="BE82">
        <v>0.36370000000000002</v>
      </c>
      <c r="BF82">
        <v>0.19309999999999999</v>
      </c>
      <c r="BG82">
        <v>0.10639999999999999</v>
      </c>
      <c r="BH82">
        <v>5.6599999999999998E-2</v>
      </c>
      <c r="BI82">
        <v>3.5200000000000002E-2</v>
      </c>
      <c r="BJ82">
        <v>2.87E-2</v>
      </c>
      <c r="BK82">
        <v>0.18629999999999999</v>
      </c>
      <c r="BL82" s="6">
        <f t="shared" si="13"/>
        <v>15.091299999999999</v>
      </c>
    </row>
    <row r="83" spans="1:64" x14ac:dyDescent="0.25">
      <c r="A83">
        <v>1</v>
      </c>
      <c r="B83">
        <v>15</v>
      </c>
      <c r="C83" t="s">
        <v>2</v>
      </c>
      <c r="D83">
        <v>0.63490000000000002</v>
      </c>
      <c r="E83">
        <v>0.68400000000000005</v>
      </c>
      <c r="F83">
        <v>0.53720000000000001</v>
      </c>
      <c r="G83">
        <v>5.45E-2</v>
      </c>
      <c r="H83">
        <v>2.3900000000000001E-2</v>
      </c>
      <c r="I83">
        <v>1.6199999999999999E-2</v>
      </c>
      <c r="J83">
        <v>1.34E-2</v>
      </c>
      <c r="K83">
        <v>9.7999999999999997E-3</v>
      </c>
      <c r="L83">
        <v>6.1000000000000004E-3</v>
      </c>
      <c r="M83">
        <v>3.5000000000000001E-3</v>
      </c>
      <c r="N83">
        <v>3.2399999999999998E-2</v>
      </c>
      <c r="O83">
        <v>0.8135</v>
      </c>
      <c r="P83" s="5">
        <f t="shared" si="15"/>
        <v>2.8294000000000001</v>
      </c>
      <c r="R83">
        <v>15</v>
      </c>
      <c r="S83" t="s">
        <v>2</v>
      </c>
      <c r="T83">
        <v>0.8206</v>
      </c>
      <c r="U83">
        <v>0.56100000000000005</v>
      </c>
      <c r="V83">
        <v>0.55679999999999996</v>
      </c>
      <c r="W83">
        <v>9.69E-2</v>
      </c>
      <c r="X83">
        <v>3.4799999999999998E-2</v>
      </c>
      <c r="Y83">
        <v>1.6899999999999998E-2</v>
      </c>
      <c r="Z83">
        <v>1.34E-2</v>
      </c>
      <c r="AA83">
        <v>1.04E-2</v>
      </c>
      <c r="AB83">
        <v>7.0000000000000001E-3</v>
      </c>
      <c r="AC83">
        <v>4.8999999999999998E-3</v>
      </c>
      <c r="AD83">
        <v>3.9300000000000002E-2</v>
      </c>
      <c r="AE83">
        <v>0.67569999999999997</v>
      </c>
      <c r="AF83" s="6">
        <f t="shared" si="14"/>
        <v>2.8377000000000008</v>
      </c>
      <c r="AH83">
        <v>15</v>
      </c>
      <c r="AI83" t="s">
        <v>2</v>
      </c>
      <c r="AJ83">
        <v>0.50309999999999999</v>
      </c>
      <c r="AK83">
        <v>0.84899999999999998</v>
      </c>
      <c r="AL83">
        <v>1.0111000000000001</v>
      </c>
      <c r="AM83">
        <v>0.13200000000000001</v>
      </c>
      <c r="AN83">
        <v>3.61E-2</v>
      </c>
      <c r="AO83">
        <v>2.0299999999999999E-2</v>
      </c>
      <c r="AP83">
        <v>1.72E-2</v>
      </c>
      <c r="AQ83">
        <v>1.3599999999999999E-2</v>
      </c>
      <c r="AR83">
        <v>9.2999999999999992E-3</v>
      </c>
      <c r="AS83">
        <v>9.4700000000000006E-2</v>
      </c>
      <c r="AT83">
        <v>3.8699999999999998E-2</v>
      </c>
      <c r="AU83">
        <v>0.44669999999999999</v>
      </c>
      <c r="AV83" s="6">
        <f t="shared" si="12"/>
        <v>3.1717999999999997</v>
      </c>
      <c r="AX83">
        <v>15</v>
      </c>
      <c r="AY83" t="s">
        <v>2</v>
      </c>
      <c r="AZ83">
        <v>0.81879999999999997</v>
      </c>
      <c r="BA83">
        <v>0.86270000000000002</v>
      </c>
      <c r="BB83">
        <v>0.46050000000000002</v>
      </c>
      <c r="BC83">
        <v>5.0799999999999998E-2</v>
      </c>
      <c r="BD83">
        <v>2.0199999999999999E-2</v>
      </c>
      <c r="BE83">
        <v>1.34E-2</v>
      </c>
      <c r="BF83">
        <v>1.0800000000000001E-2</v>
      </c>
      <c r="BG83">
        <v>8.0000000000000002E-3</v>
      </c>
      <c r="BH83">
        <v>5.1999999999999998E-3</v>
      </c>
      <c r="BI83">
        <v>2.8999999999999998E-3</v>
      </c>
      <c r="BJ83">
        <v>8.8999999999999999E-3</v>
      </c>
      <c r="BK83">
        <v>0.72509999999999997</v>
      </c>
      <c r="BL83" s="6">
        <f t="shared" si="13"/>
        <v>2.9872999999999998</v>
      </c>
    </row>
    <row r="84" spans="1:64" x14ac:dyDescent="0.25">
      <c r="A84">
        <v>2</v>
      </c>
      <c r="B84">
        <v>15</v>
      </c>
      <c r="C84" t="s">
        <v>3</v>
      </c>
      <c r="D84">
        <v>0.4294</v>
      </c>
      <c r="E84">
        <v>0.62009999999999998</v>
      </c>
      <c r="F84">
        <v>0.39129999999999998</v>
      </c>
      <c r="G84">
        <v>7.8399999999999997E-2</v>
      </c>
      <c r="H84">
        <v>2.3699999999999999E-2</v>
      </c>
      <c r="I84">
        <v>1.3599999999999999E-2</v>
      </c>
      <c r="J84">
        <v>1.03E-2</v>
      </c>
      <c r="K84">
        <v>7.4000000000000003E-3</v>
      </c>
      <c r="L84">
        <v>4.5999999999999999E-3</v>
      </c>
      <c r="M84">
        <v>2.7000000000000001E-3</v>
      </c>
      <c r="N84">
        <v>8.8099999999999998E-2</v>
      </c>
      <c r="O84">
        <v>0.5222</v>
      </c>
      <c r="P84" s="5">
        <f t="shared" si="15"/>
        <v>2.1918000000000002</v>
      </c>
      <c r="R84">
        <v>15</v>
      </c>
      <c r="S84" t="s">
        <v>3</v>
      </c>
      <c r="T84">
        <v>0.84450000000000003</v>
      </c>
      <c r="U84">
        <v>1.0382</v>
      </c>
      <c r="V84">
        <v>0.33129999999999998</v>
      </c>
      <c r="W84">
        <v>0.1147</v>
      </c>
      <c r="X84">
        <v>2.52E-2</v>
      </c>
      <c r="Y84">
        <v>1.6E-2</v>
      </c>
      <c r="Z84">
        <v>1.3899999999999999E-2</v>
      </c>
      <c r="AA84">
        <v>1.0699999999999999E-2</v>
      </c>
      <c r="AB84">
        <v>7.1999999999999998E-3</v>
      </c>
      <c r="AC84">
        <v>1.7899999999999999E-2</v>
      </c>
      <c r="AD84">
        <v>9.5600000000000004E-2</v>
      </c>
      <c r="AE84">
        <v>0.68020000000000003</v>
      </c>
      <c r="AF84" s="6">
        <f t="shared" si="14"/>
        <v>3.1954000000000002</v>
      </c>
      <c r="AH84">
        <v>15</v>
      </c>
      <c r="AI84" t="s">
        <v>3</v>
      </c>
      <c r="AJ84">
        <v>1.0022</v>
      </c>
      <c r="AK84">
        <v>1.2886</v>
      </c>
      <c r="AL84">
        <v>1.1402000000000001</v>
      </c>
      <c r="AM84">
        <v>0.10440000000000001</v>
      </c>
      <c r="AN84">
        <v>3.9699999999999999E-2</v>
      </c>
      <c r="AO84">
        <v>2.0299999999999999E-2</v>
      </c>
      <c r="AP84">
        <v>1.72E-2</v>
      </c>
      <c r="AQ84">
        <v>1.38E-2</v>
      </c>
      <c r="AR84">
        <v>9.1999999999999998E-3</v>
      </c>
      <c r="AS84">
        <v>6.1000000000000004E-3</v>
      </c>
      <c r="AT84">
        <v>3.8E-3</v>
      </c>
      <c r="AU84">
        <v>0.34210000000000002</v>
      </c>
      <c r="AV84" s="6">
        <f t="shared" si="12"/>
        <v>3.9875999999999996</v>
      </c>
      <c r="AX84">
        <v>15</v>
      </c>
      <c r="AY84" t="s">
        <v>3</v>
      </c>
      <c r="AZ84">
        <v>0.49459999999999998</v>
      </c>
      <c r="BA84">
        <v>0.56410000000000005</v>
      </c>
      <c r="BB84">
        <v>0.37659999999999999</v>
      </c>
      <c r="BC84">
        <v>5.7700000000000001E-2</v>
      </c>
      <c r="BD84">
        <v>1.95E-2</v>
      </c>
      <c r="BE84">
        <v>1.17E-2</v>
      </c>
      <c r="BF84">
        <v>8.9999999999999993E-3</v>
      </c>
      <c r="BG84">
        <v>6.0000000000000001E-3</v>
      </c>
      <c r="BH84">
        <v>3.5999999999999999E-3</v>
      </c>
      <c r="BI84">
        <v>2.2000000000000001E-3</v>
      </c>
      <c r="BJ84">
        <v>1.9199999999999998E-2</v>
      </c>
      <c r="BK84">
        <v>0.4415</v>
      </c>
      <c r="BL84" s="6">
        <f t="shared" si="13"/>
        <v>2.0057</v>
      </c>
    </row>
    <row r="85" spans="1:64" x14ac:dyDescent="0.25">
      <c r="A85">
        <v>3</v>
      </c>
      <c r="B85">
        <v>15</v>
      </c>
      <c r="C85" t="s">
        <v>4</v>
      </c>
      <c r="D85">
        <v>1.07</v>
      </c>
      <c r="E85">
        <v>1.3788</v>
      </c>
      <c r="F85">
        <v>0.88519999999999999</v>
      </c>
      <c r="G85">
        <v>7.5600000000000001E-2</v>
      </c>
      <c r="H85">
        <v>3.2099999999999997E-2</v>
      </c>
      <c r="I85">
        <v>2.1100000000000001E-2</v>
      </c>
      <c r="J85">
        <v>1.7500000000000002E-2</v>
      </c>
      <c r="K85">
        <v>1.3299999999999999E-2</v>
      </c>
      <c r="L85">
        <v>8.6999999999999994E-3</v>
      </c>
      <c r="M85">
        <v>5.1999999999999998E-3</v>
      </c>
      <c r="N85">
        <v>6.7599999999999993E-2</v>
      </c>
      <c r="O85">
        <v>0.54300000000000004</v>
      </c>
      <c r="P85" s="5">
        <f t="shared" si="15"/>
        <v>4.118100000000001</v>
      </c>
      <c r="R85">
        <v>15</v>
      </c>
      <c r="S85" t="s">
        <v>4</v>
      </c>
      <c r="T85">
        <v>0.79010000000000002</v>
      </c>
      <c r="U85">
        <v>0.99719999999999998</v>
      </c>
      <c r="V85">
        <v>0.45090000000000002</v>
      </c>
      <c r="W85">
        <v>0.1197</v>
      </c>
      <c r="X85">
        <v>2.6599999999999999E-2</v>
      </c>
      <c r="Y85">
        <v>1.8499999999999999E-2</v>
      </c>
      <c r="Z85">
        <v>1.55E-2</v>
      </c>
      <c r="AA85">
        <v>1.14E-2</v>
      </c>
      <c r="AB85">
        <v>7.4000000000000003E-3</v>
      </c>
      <c r="AC85">
        <v>4.4000000000000003E-3</v>
      </c>
      <c r="AD85">
        <v>3.39E-2</v>
      </c>
      <c r="AE85">
        <v>0.65329999999999999</v>
      </c>
      <c r="AF85" s="6">
        <f t="shared" si="14"/>
        <v>3.1288999999999998</v>
      </c>
      <c r="AH85">
        <v>15</v>
      </c>
      <c r="AI85" t="s">
        <v>4</v>
      </c>
      <c r="AJ85">
        <v>0.83479999999999999</v>
      </c>
      <c r="AK85">
        <v>0.98629999999999995</v>
      </c>
      <c r="AL85">
        <v>0.82479999999999998</v>
      </c>
      <c r="AM85">
        <v>7.3899999999999993E-2</v>
      </c>
      <c r="AN85">
        <v>2.8000000000000001E-2</v>
      </c>
      <c r="AO85">
        <v>1.6299999999999999E-2</v>
      </c>
      <c r="AP85">
        <v>1.34E-2</v>
      </c>
      <c r="AQ85">
        <v>1.06E-2</v>
      </c>
      <c r="AR85">
        <v>7.1000000000000004E-3</v>
      </c>
      <c r="AS85">
        <v>2.6200000000000001E-2</v>
      </c>
      <c r="AT85">
        <v>9.4000000000000004E-3</v>
      </c>
      <c r="AU85">
        <v>0.48720000000000002</v>
      </c>
      <c r="AV85" s="6">
        <f t="shared" si="12"/>
        <v>3.3180000000000005</v>
      </c>
      <c r="AX85">
        <v>15</v>
      </c>
      <c r="AY85" t="s">
        <v>4</v>
      </c>
      <c r="AZ85">
        <v>0.47139999999999999</v>
      </c>
      <c r="BA85">
        <v>0.65449999999999997</v>
      </c>
      <c r="BB85">
        <v>0.49049999999999999</v>
      </c>
      <c r="BC85">
        <v>4.8399999999999999E-2</v>
      </c>
      <c r="BD85">
        <v>1.6500000000000001E-2</v>
      </c>
      <c r="BE85">
        <v>0.01</v>
      </c>
      <c r="BF85">
        <v>7.7000000000000002E-3</v>
      </c>
      <c r="BG85">
        <v>5.4999999999999997E-3</v>
      </c>
      <c r="BH85">
        <v>3.3999999999999998E-3</v>
      </c>
      <c r="BI85">
        <v>1.9E-3</v>
      </c>
      <c r="BJ85">
        <v>4.3200000000000002E-2</v>
      </c>
      <c r="BK85">
        <v>0.2157</v>
      </c>
      <c r="BL85" s="6">
        <f t="shared" si="13"/>
        <v>1.9686999999999999</v>
      </c>
    </row>
    <row r="86" spans="1:64" x14ac:dyDescent="0.25">
      <c r="A86">
        <v>4</v>
      </c>
      <c r="B86">
        <v>15</v>
      </c>
      <c r="C86" t="s">
        <v>5</v>
      </c>
      <c r="D86">
        <v>0.88590000000000002</v>
      </c>
      <c r="E86">
        <v>1.0362</v>
      </c>
      <c r="F86">
        <v>0.2641</v>
      </c>
      <c r="G86">
        <v>5.7200000000000001E-2</v>
      </c>
      <c r="H86">
        <v>2.29E-2</v>
      </c>
      <c r="I86">
        <v>1.5900000000000001E-2</v>
      </c>
      <c r="J86">
        <v>1.3100000000000001E-2</v>
      </c>
      <c r="K86">
        <v>9.5999999999999992E-3</v>
      </c>
      <c r="L86">
        <v>6.1000000000000004E-3</v>
      </c>
      <c r="M86">
        <v>4.1000000000000003E-3</v>
      </c>
      <c r="N86">
        <v>1.7100000000000001E-2</v>
      </c>
      <c r="O86">
        <v>0.20810000000000001</v>
      </c>
      <c r="P86" s="5">
        <f t="shared" si="15"/>
        <v>2.5402999999999998</v>
      </c>
      <c r="R86">
        <v>15</v>
      </c>
      <c r="S86" t="s">
        <v>5</v>
      </c>
      <c r="T86">
        <v>1.0127999999999999</v>
      </c>
      <c r="U86">
        <v>0.75929999999999997</v>
      </c>
      <c r="V86">
        <v>0.57589999999999997</v>
      </c>
      <c r="W86">
        <v>5.74E-2</v>
      </c>
      <c r="X86">
        <v>2.63E-2</v>
      </c>
      <c r="Y86">
        <v>1.8599999999999998E-2</v>
      </c>
      <c r="Z86">
        <v>1.5599999999999999E-2</v>
      </c>
      <c r="AA86">
        <v>1.18E-2</v>
      </c>
      <c r="AB86">
        <v>7.7000000000000002E-3</v>
      </c>
      <c r="AC86">
        <v>1.2699999999999999E-2</v>
      </c>
      <c r="AD86">
        <v>5.8900000000000001E-2</v>
      </c>
      <c r="AE86">
        <v>0.78029999999999999</v>
      </c>
      <c r="AF86" s="6">
        <f t="shared" si="14"/>
        <v>3.3372999999999999</v>
      </c>
      <c r="AH86">
        <v>15</v>
      </c>
      <c r="AI86" t="s">
        <v>5</v>
      </c>
      <c r="AJ86">
        <v>1.2535000000000001</v>
      </c>
      <c r="AK86">
        <v>1.2435</v>
      </c>
      <c r="AL86">
        <v>0.31269999999999998</v>
      </c>
      <c r="AM86">
        <v>7.1400000000000005E-2</v>
      </c>
      <c r="AN86">
        <v>3.0499999999999999E-2</v>
      </c>
      <c r="AO86">
        <v>1.9199999999999998E-2</v>
      </c>
      <c r="AP86">
        <v>1.6E-2</v>
      </c>
      <c r="AQ86">
        <v>1.2E-2</v>
      </c>
      <c r="AR86">
        <v>7.6E-3</v>
      </c>
      <c r="AS86">
        <v>4.7000000000000002E-3</v>
      </c>
      <c r="AT86">
        <v>7.8100000000000003E-2</v>
      </c>
      <c r="AU86">
        <v>0.89319999999999999</v>
      </c>
      <c r="AV86" s="6">
        <f t="shared" si="12"/>
        <v>3.9424000000000001</v>
      </c>
      <c r="AX86">
        <v>15</v>
      </c>
      <c r="AY86" t="s">
        <v>5</v>
      </c>
      <c r="AZ86">
        <v>0.71960000000000002</v>
      </c>
      <c r="BA86">
        <v>0.64400000000000002</v>
      </c>
      <c r="BB86">
        <v>0.31230000000000002</v>
      </c>
      <c r="BC86">
        <v>5.3800000000000001E-2</v>
      </c>
      <c r="BD86">
        <v>1.4999999999999999E-2</v>
      </c>
      <c r="BE86">
        <v>1.03E-2</v>
      </c>
      <c r="BF86">
        <v>8.3000000000000001E-3</v>
      </c>
      <c r="BG86">
        <v>5.8999999999999999E-3</v>
      </c>
      <c r="BH86">
        <v>3.5999999999999999E-3</v>
      </c>
      <c r="BI86">
        <v>2.0999999999999999E-3</v>
      </c>
      <c r="BJ86">
        <v>3.7000000000000002E-3</v>
      </c>
      <c r="BK86">
        <v>0.35630000000000001</v>
      </c>
      <c r="BL86" s="6">
        <f t="shared" si="13"/>
        <v>2.1349</v>
      </c>
    </row>
    <row r="87" spans="1:64" x14ac:dyDescent="0.25">
      <c r="A87">
        <v>5</v>
      </c>
      <c r="B87">
        <v>15</v>
      </c>
      <c r="C87" t="s">
        <v>6</v>
      </c>
      <c r="D87">
        <v>0.93610000000000004</v>
      </c>
      <c r="E87">
        <v>0.9022</v>
      </c>
      <c r="F87">
        <v>0.47320000000000001</v>
      </c>
      <c r="G87">
        <v>8.0199999999999994E-2</v>
      </c>
      <c r="H87">
        <v>2.8299999999999999E-2</v>
      </c>
      <c r="I87">
        <v>1.7500000000000002E-2</v>
      </c>
      <c r="J87">
        <v>1.43E-2</v>
      </c>
      <c r="K87">
        <v>1.09E-2</v>
      </c>
      <c r="L87">
        <v>6.8999999999999999E-3</v>
      </c>
      <c r="M87">
        <v>4.1700000000000001E-2</v>
      </c>
      <c r="N87">
        <v>4.5699999999999998E-2</v>
      </c>
      <c r="O87">
        <v>0.46870000000000001</v>
      </c>
      <c r="P87" s="5">
        <f t="shared" si="15"/>
        <v>3.0257000000000005</v>
      </c>
      <c r="R87">
        <v>15</v>
      </c>
      <c r="S87" t="s">
        <v>6</v>
      </c>
      <c r="T87">
        <v>0.76780000000000004</v>
      </c>
      <c r="U87">
        <v>0.65229999999999999</v>
      </c>
      <c r="V87">
        <v>0.52090000000000003</v>
      </c>
      <c r="W87">
        <v>9.1300000000000006E-2</v>
      </c>
      <c r="X87">
        <v>2.7300000000000001E-2</v>
      </c>
      <c r="Y87">
        <v>1.7100000000000001E-2</v>
      </c>
      <c r="Z87">
        <v>1.3299999999999999E-2</v>
      </c>
      <c r="AA87">
        <v>9.7000000000000003E-3</v>
      </c>
      <c r="AB87">
        <v>6.1000000000000004E-3</v>
      </c>
      <c r="AC87">
        <v>3.5999999999999999E-3</v>
      </c>
      <c r="AD87">
        <v>7.7000000000000002E-3</v>
      </c>
      <c r="AE87">
        <v>0.70630000000000004</v>
      </c>
      <c r="AF87" s="6">
        <f t="shared" si="14"/>
        <v>2.8234000000000004</v>
      </c>
      <c r="AH87">
        <v>15</v>
      </c>
      <c r="AI87" t="s">
        <v>6</v>
      </c>
      <c r="AJ87">
        <v>0.67210000000000003</v>
      </c>
      <c r="AK87">
        <v>0.57579999999999998</v>
      </c>
      <c r="AL87">
        <v>0.98309999999999997</v>
      </c>
      <c r="AM87">
        <v>0.13070000000000001</v>
      </c>
      <c r="AN87">
        <v>0.04</v>
      </c>
      <c r="AO87">
        <v>2.07E-2</v>
      </c>
      <c r="AP87">
        <v>1.5699999999999999E-2</v>
      </c>
      <c r="AQ87">
        <v>1.2200000000000001E-2</v>
      </c>
      <c r="AR87">
        <v>8.0000000000000002E-3</v>
      </c>
      <c r="AS87">
        <v>1.0699999999999999E-2</v>
      </c>
      <c r="AT87">
        <v>1.41E-2</v>
      </c>
      <c r="AU87">
        <v>0.30230000000000001</v>
      </c>
      <c r="AV87" s="6">
        <f t="shared" si="12"/>
        <v>2.7854000000000001</v>
      </c>
      <c r="AX87">
        <v>15</v>
      </c>
      <c r="AY87" t="s">
        <v>6</v>
      </c>
      <c r="AZ87">
        <v>0.45540000000000003</v>
      </c>
      <c r="BA87">
        <v>0.34820000000000001</v>
      </c>
      <c r="BB87">
        <v>0.48170000000000002</v>
      </c>
      <c r="BC87">
        <v>6.3500000000000001E-2</v>
      </c>
      <c r="BD87">
        <v>1.7500000000000002E-2</v>
      </c>
      <c r="BE87">
        <v>1.0200000000000001E-2</v>
      </c>
      <c r="BF87">
        <v>7.4000000000000003E-3</v>
      </c>
      <c r="BG87">
        <v>4.5999999999999999E-3</v>
      </c>
      <c r="BH87">
        <v>2.7000000000000001E-3</v>
      </c>
      <c r="BI87">
        <v>1.6799999999999999E-2</v>
      </c>
      <c r="BJ87">
        <v>2.4199999999999999E-2</v>
      </c>
      <c r="BK87">
        <v>0.12859999999999999</v>
      </c>
      <c r="BL87" s="6">
        <f t="shared" si="13"/>
        <v>1.5608000000000002</v>
      </c>
    </row>
    <row r="88" spans="1:64" x14ac:dyDescent="0.25">
      <c r="A88">
        <v>1</v>
      </c>
      <c r="B88">
        <v>16</v>
      </c>
      <c r="C88" t="s">
        <v>2</v>
      </c>
      <c r="D88">
        <v>5.4081000000000001</v>
      </c>
      <c r="E88">
        <v>6.5776000000000003</v>
      </c>
      <c r="F88">
        <v>8.0349000000000004</v>
      </c>
      <c r="G88">
        <v>6.9686000000000003</v>
      </c>
      <c r="H88">
        <v>6.6798000000000002</v>
      </c>
      <c r="I88">
        <v>6.3253000000000004</v>
      </c>
      <c r="J88">
        <v>6.3526999999999996</v>
      </c>
      <c r="K88">
        <v>6.0842999999999998</v>
      </c>
      <c r="L88">
        <v>5.3421000000000003</v>
      </c>
      <c r="M88">
        <v>4.8369</v>
      </c>
      <c r="N88">
        <v>4.0711000000000004</v>
      </c>
      <c r="O88">
        <v>4.2591999999999999</v>
      </c>
      <c r="P88" s="5">
        <f t="shared" si="15"/>
        <v>70.940599999999989</v>
      </c>
      <c r="R88">
        <v>16</v>
      </c>
      <c r="S88" t="s">
        <v>2</v>
      </c>
      <c r="T88">
        <v>6.7586000000000004</v>
      </c>
      <c r="U88">
        <v>8.2087000000000003</v>
      </c>
      <c r="V88">
        <v>11.279</v>
      </c>
      <c r="W88">
        <v>11.093400000000001</v>
      </c>
      <c r="X88">
        <v>9.7044999999999995</v>
      </c>
      <c r="Y88">
        <v>8.6290999999999993</v>
      </c>
      <c r="Z88">
        <v>8.3008000000000006</v>
      </c>
      <c r="AA88">
        <v>7.5640999999999998</v>
      </c>
      <c r="AB88">
        <v>6.766</v>
      </c>
      <c r="AC88">
        <v>6.4660000000000002</v>
      </c>
      <c r="AD88">
        <v>5.7401</v>
      </c>
      <c r="AE88">
        <v>5.7873999999999999</v>
      </c>
      <c r="AF88" s="6">
        <f t="shared" si="14"/>
        <v>96.297700000000006</v>
      </c>
      <c r="AH88">
        <v>16</v>
      </c>
      <c r="AI88" t="s">
        <v>2</v>
      </c>
      <c r="AJ88">
        <v>5.5717999999999996</v>
      </c>
      <c r="AK88">
        <v>6.94</v>
      </c>
      <c r="AL88">
        <v>9.2893000000000008</v>
      </c>
      <c r="AM88">
        <v>8.9663000000000004</v>
      </c>
      <c r="AN88">
        <v>7.8639000000000001</v>
      </c>
      <c r="AO88">
        <v>6.9831000000000003</v>
      </c>
      <c r="AP88">
        <v>6.8064</v>
      </c>
      <c r="AQ88">
        <v>6.3501000000000003</v>
      </c>
      <c r="AR88">
        <v>5.7643000000000004</v>
      </c>
      <c r="AS88">
        <v>5.3814000000000002</v>
      </c>
      <c r="AT88">
        <v>4.6342999999999996</v>
      </c>
      <c r="AU88">
        <v>4.5587</v>
      </c>
      <c r="AV88" s="6">
        <f t="shared" si="12"/>
        <v>79.1096</v>
      </c>
      <c r="AX88">
        <v>16</v>
      </c>
      <c r="AY88" t="s">
        <v>2</v>
      </c>
      <c r="AZ88">
        <v>4.7450000000000001</v>
      </c>
      <c r="BA88">
        <v>6.1193999999999997</v>
      </c>
      <c r="BB88">
        <v>8.9573</v>
      </c>
      <c r="BC88">
        <v>7.7824999999999998</v>
      </c>
      <c r="BD88">
        <v>6.7643000000000004</v>
      </c>
      <c r="BE88">
        <v>6.0331000000000001</v>
      </c>
      <c r="BF88">
        <v>5.9463999999999997</v>
      </c>
      <c r="BG88">
        <v>5.5523999999999996</v>
      </c>
      <c r="BH88">
        <v>4.7862</v>
      </c>
      <c r="BI88">
        <v>4.2237</v>
      </c>
      <c r="BJ88">
        <v>3.3841000000000001</v>
      </c>
      <c r="BK88">
        <v>3.5661999999999998</v>
      </c>
      <c r="BL88" s="6">
        <f t="shared" si="13"/>
        <v>67.860599999999991</v>
      </c>
    </row>
    <row r="89" spans="1:64" x14ac:dyDescent="0.25">
      <c r="A89">
        <v>2</v>
      </c>
      <c r="B89">
        <v>16</v>
      </c>
      <c r="C89" t="s">
        <v>3</v>
      </c>
      <c r="D89">
        <v>5.3461999999999996</v>
      </c>
      <c r="E89">
        <v>6.0624000000000002</v>
      </c>
      <c r="F89">
        <v>7.3813000000000004</v>
      </c>
      <c r="G89">
        <v>7.3006000000000002</v>
      </c>
      <c r="H89">
        <v>7.3258999999999999</v>
      </c>
      <c r="I89">
        <v>6.8601999999999999</v>
      </c>
      <c r="J89">
        <v>6.7434000000000003</v>
      </c>
      <c r="K89">
        <v>6.2427000000000001</v>
      </c>
      <c r="L89">
        <v>5.4539</v>
      </c>
      <c r="M89">
        <v>4.9447999999999999</v>
      </c>
      <c r="N89">
        <v>4.1356000000000002</v>
      </c>
      <c r="O89">
        <v>4.3250999999999999</v>
      </c>
      <c r="P89" s="5">
        <f t="shared" si="15"/>
        <v>72.122100000000003</v>
      </c>
      <c r="R89">
        <v>16</v>
      </c>
      <c r="S89" t="s">
        <v>3</v>
      </c>
      <c r="T89">
        <v>4.9043000000000001</v>
      </c>
      <c r="U89">
        <v>7.0369000000000002</v>
      </c>
      <c r="V89">
        <v>11.3223</v>
      </c>
      <c r="W89">
        <v>9.4468999999999994</v>
      </c>
      <c r="X89">
        <v>8.0809999999999995</v>
      </c>
      <c r="Y89">
        <v>6.7542</v>
      </c>
      <c r="Z89">
        <v>6.0190999999999999</v>
      </c>
      <c r="AA89">
        <v>5.0922000000000001</v>
      </c>
      <c r="AB89">
        <v>4.4537000000000004</v>
      </c>
      <c r="AC89">
        <v>4.3550000000000004</v>
      </c>
      <c r="AD89">
        <v>3.9811999999999999</v>
      </c>
      <c r="AE89">
        <v>4.3071000000000002</v>
      </c>
      <c r="AF89" s="6">
        <f t="shared" si="14"/>
        <v>75.753900000000002</v>
      </c>
      <c r="AH89">
        <v>16</v>
      </c>
      <c r="AI89" t="s">
        <v>3</v>
      </c>
      <c r="AJ89">
        <v>5.2503000000000002</v>
      </c>
      <c r="AK89">
        <v>7.4147999999999996</v>
      </c>
      <c r="AL89">
        <v>10.934699999999999</v>
      </c>
      <c r="AM89">
        <v>9.9065999999999992</v>
      </c>
      <c r="AN89">
        <v>8.1975999999999996</v>
      </c>
      <c r="AO89">
        <v>7.0407999999999999</v>
      </c>
      <c r="AP89">
        <v>6.8536999999999999</v>
      </c>
      <c r="AQ89">
        <v>6.3765000000000001</v>
      </c>
      <c r="AR89">
        <v>5.7934000000000001</v>
      </c>
      <c r="AS89">
        <v>5.4226000000000001</v>
      </c>
      <c r="AT89">
        <v>4.5522</v>
      </c>
      <c r="AU89">
        <v>4.3494999999999999</v>
      </c>
      <c r="AV89" s="6">
        <f t="shared" si="12"/>
        <v>82.092700000000008</v>
      </c>
      <c r="AX89">
        <v>16</v>
      </c>
      <c r="AY89" t="s">
        <v>3</v>
      </c>
      <c r="AZ89">
        <v>3.9258999999999999</v>
      </c>
      <c r="BA89">
        <v>4.6929999999999996</v>
      </c>
      <c r="BB89">
        <v>6.7256999999999998</v>
      </c>
      <c r="BC89">
        <v>6.3345000000000002</v>
      </c>
      <c r="BD89">
        <v>5.9696999999999996</v>
      </c>
      <c r="BE89">
        <v>5.3574000000000002</v>
      </c>
      <c r="BF89">
        <v>5.0789999999999997</v>
      </c>
      <c r="BG89">
        <v>4.5933000000000002</v>
      </c>
      <c r="BH89">
        <v>3.8149999999999999</v>
      </c>
      <c r="BI89">
        <v>3.2692999999999999</v>
      </c>
      <c r="BJ89">
        <v>2.6006999999999998</v>
      </c>
      <c r="BK89">
        <v>2.6484000000000001</v>
      </c>
      <c r="BL89" s="6">
        <f t="shared" si="13"/>
        <v>55.011900000000004</v>
      </c>
    </row>
    <row r="90" spans="1:64" x14ac:dyDescent="0.25">
      <c r="A90">
        <v>3</v>
      </c>
      <c r="B90">
        <v>16</v>
      </c>
      <c r="C90" t="s">
        <v>4</v>
      </c>
      <c r="D90">
        <v>6.7824999999999998</v>
      </c>
      <c r="E90">
        <v>7.8114999999999997</v>
      </c>
      <c r="F90">
        <v>11.325900000000001</v>
      </c>
      <c r="G90">
        <v>9.3569999999999993</v>
      </c>
      <c r="H90">
        <v>8.5295000000000005</v>
      </c>
      <c r="I90">
        <v>7.8033999999999999</v>
      </c>
      <c r="J90">
        <v>7.5080999999999998</v>
      </c>
      <c r="K90">
        <v>6.9131999999999998</v>
      </c>
      <c r="L90">
        <v>6.2051999999999996</v>
      </c>
      <c r="M90">
        <v>5.8513000000000002</v>
      </c>
      <c r="N90">
        <v>5.0754999999999999</v>
      </c>
      <c r="O90">
        <v>5.1524000000000001</v>
      </c>
      <c r="P90" s="5">
        <f t="shared" si="15"/>
        <v>88.3155</v>
      </c>
      <c r="R90">
        <v>16</v>
      </c>
      <c r="S90" t="s">
        <v>4</v>
      </c>
      <c r="T90">
        <v>5.4012000000000002</v>
      </c>
      <c r="U90">
        <v>5.9938000000000002</v>
      </c>
      <c r="V90">
        <v>9.5083000000000002</v>
      </c>
      <c r="W90">
        <v>8.0015999999999998</v>
      </c>
      <c r="X90">
        <v>6.9078999999999997</v>
      </c>
      <c r="Y90">
        <v>6.3352000000000004</v>
      </c>
      <c r="Z90">
        <v>6.1924000000000001</v>
      </c>
      <c r="AA90">
        <v>5.7861000000000002</v>
      </c>
      <c r="AB90">
        <v>5.1109999999999998</v>
      </c>
      <c r="AC90">
        <v>4.6157000000000004</v>
      </c>
      <c r="AD90">
        <v>3.8650000000000002</v>
      </c>
      <c r="AE90">
        <v>4.0430999999999999</v>
      </c>
      <c r="AF90" s="6">
        <f t="shared" si="14"/>
        <v>71.761299999999991</v>
      </c>
      <c r="AH90">
        <v>16</v>
      </c>
      <c r="AI90" t="s">
        <v>4</v>
      </c>
      <c r="AJ90">
        <v>5.3479999999999999</v>
      </c>
      <c r="AK90">
        <v>7.1653000000000002</v>
      </c>
      <c r="AL90">
        <v>9.5178999999999991</v>
      </c>
      <c r="AM90">
        <v>8.4946000000000002</v>
      </c>
      <c r="AN90">
        <v>7.7843999999999998</v>
      </c>
      <c r="AO90">
        <v>7.0223000000000004</v>
      </c>
      <c r="AP90">
        <v>6.8623000000000003</v>
      </c>
      <c r="AQ90">
        <v>6.4923000000000002</v>
      </c>
      <c r="AR90">
        <v>5.7373000000000003</v>
      </c>
      <c r="AS90">
        <v>5.2408000000000001</v>
      </c>
      <c r="AT90">
        <v>4.3442999999999996</v>
      </c>
      <c r="AU90">
        <v>4.2404999999999999</v>
      </c>
      <c r="AV90" s="6">
        <f t="shared" si="12"/>
        <v>78.25</v>
      </c>
      <c r="AX90">
        <v>16</v>
      </c>
      <c r="AY90" t="s">
        <v>4</v>
      </c>
      <c r="AZ90">
        <v>3.1473</v>
      </c>
      <c r="BA90">
        <v>4.2508999999999997</v>
      </c>
      <c r="BB90">
        <v>5.9537000000000004</v>
      </c>
      <c r="BC90">
        <v>5.9645000000000001</v>
      </c>
      <c r="BD90">
        <v>5.8502999999999998</v>
      </c>
      <c r="BE90">
        <v>5.2519</v>
      </c>
      <c r="BF90">
        <v>4.9546999999999999</v>
      </c>
      <c r="BG90">
        <v>4.3609999999999998</v>
      </c>
      <c r="BH90">
        <v>3.5703999999999998</v>
      </c>
      <c r="BI90">
        <v>3.0181</v>
      </c>
      <c r="BJ90">
        <v>2.399</v>
      </c>
      <c r="BK90">
        <v>2.3635000000000002</v>
      </c>
      <c r="BL90" s="6">
        <f t="shared" si="13"/>
        <v>51.085299999999997</v>
      </c>
    </row>
    <row r="91" spans="1:64" x14ac:dyDescent="0.25">
      <c r="A91">
        <v>4</v>
      </c>
      <c r="B91">
        <v>16</v>
      </c>
      <c r="C91" t="s">
        <v>5</v>
      </c>
      <c r="D91">
        <v>5.1885000000000003</v>
      </c>
      <c r="E91">
        <v>6.6262999999999996</v>
      </c>
      <c r="F91">
        <v>8.5559999999999992</v>
      </c>
      <c r="G91">
        <v>8.3223000000000003</v>
      </c>
      <c r="H91">
        <v>7.5103999999999997</v>
      </c>
      <c r="I91">
        <v>6.7747999999999999</v>
      </c>
      <c r="J91">
        <v>6.5673000000000004</v>
      </c>
      <c r="K91">
        <v>6.1215999999999999</v>
      </c>
      <c r="L91">
        <v>5.5407000000000002</v>
      </c>
      <c r="M91">
        <v>5.1177000000000001</v>
      </c>
      <c r="N91">
        <v>4.2839999999999998</v>
      </c>
      <c r="O91">
        <v>4.0871000000000004</v>
      </c>
      <c r="P91" s="5">
        <f t="shared" si="15"/>
        <v>74.696700000000021</v>
      </c>
      <c r="R91">
        <v>16</v>
      </c>
      <c r="S91" t="s">
        <v>5</v>
      </c>
      <c r="T91">
        <v>6.8605999999999998</v>
      </c>
      <c r="U91">
        <v>9.3475000000000001</v>
      </c>
      <c r="V91">
        <v>13.1434</v>
      </c>
      <c r="W91">
        <v>10.840400000000001</v>
      </c>
      <c r="X91">
        <v>9.0633999999999997</v>
      </c>
      <c r="Y91">
        <v>7.5994999999999999</v>
      </c>
      <c r="Z91">
        <v>6.9245999999999999</v>
      </c>
      <c r="AA91">
        <v>6.3036000000000003</v>
      </c>
      <c r="AB91">
        <v>5.8051000000000004</v>
      </c>
      <c r="AC91">
        <v>5.7141000000000002</v>
      </c>
      <c r="AD91">
        <v>4.9870000000000001</v>
      </c>
      <c r="AE91">
        <v>5.1844999999999999</v>
      </c>
      <c r="AF91" s="6">
        <f t="shared" si="14"/>
        <v>91.773699999999991</v>
      </c>
      <c r="AH91">
        <v>16</v>
      </c>
      <c r="AI91" t="s">
        <v>5</v>
      </c>
      <c r="AJ91">
        <v>6.3803999999999998</v>
      </c>
      <c r="AK91">
        <v>9.7871000000000006</v>
      </c>
      <c r="AL91">
        <v>11.891299999999999</v>
      </c>
      <c r="AM91">
        <v>8.1402000000000001</v>
      </c>
      <c r="AN91">
        <v>6.7614999999999998</v>
      </c>
      <c r="AO91">
        <v>6.4202000000000004</v>
      </c>
      <c r="AP91">
        <v>6.5556000000000001</v>
      </c>
      <c r="AQ91">
        <v>6.4192</v>
      </c>
      <c r="AR91">
        <v>5.61</v>
      </c>
      <c r="AS91">
        <v>4.9307999999999996</v>
      </c>
      <c r="AT91">
        <v>4.1360000000000001</v>
      </c>
      <c r="AU91">
        <v>4.5457999999999998</v>
      </c>
      <c r="AV91" s="6">
        <f t="shared" si="12"/>
        <v>81.578099999999992</v>
      </c>
      <c r="AX91">
        <v>16</v>
      </c>
      <c r="AY91" t="s">
        <v>5</v>
      </c>
      <c r="AZ91">
        <v>3.0800999999999998</v>
      </c>
      <c r="BA91">
        <v>4.4108999999999998</v>
      </c>
      <c r="BB91">
        <v>5.7679</v>
      </c>
      <c r="BC91">
        <v>5.8422999999999998</v>
      </c>
      <c r="BD91">
        <v>5.9291999999999998</v>
      </c>
      <c r="BE91">
        <v>5.4931999999999999</v>
      </c>
      <c r="BF91">
        <v>5.1992000000000003</v>
      </c>
      <c r="BG91">
        <v>4.5103</v>
      </c>
      <c r="BH91">
        <v>3.6951999999999998</v>
      </c>
      <c r="BI91">
        <v>3.1232000000000002</v>
      </c>
      <c r="BJ91">
        <v>2.4401999999999999</v>
      </c>
      <c r="BK91">
        <v>2.3351000000000002</v>
      </c>
      <c r="BL91" s="6">
        <f t="shared" si="13"/>
        <v>51.826799999999992</v>
      </c>
    </row>
    <row r="92" spans="1:64" x14ac:dyDescent="0.25">
      <c r="A92">
        <v>5</v>
      </c>
      <c r="B92">
        <v>16</v>
      </c>
      <c r="C92" t="s">
        <v>6</v>
      </c>
      <c r="D92">
        <v>5.8650000000000002</v>
      </c>
      <c r="E92">
        <v>6.1844000000000001</v>
      </c>
      <c r="F92">
        <v>8.4113000000000007</v>
      </c>
      <c r="G92">
        <v>8.7195999999999998</v>
      </c>
      <c r="H92">
        <v>8.2889999999999997</v>
      </c>
      <c r="I92">
        <v>7.5465</v>
      </c>
      <c r="J92">
        <v>7.1860999999999997</v>
      </c>
      <c r="K92">
        <v>6.5404999999999998</v>
      </c>
      <c r="L92">
        <v>6.0143000000000004</v>
      </c>
      <c r="M92">
        <v>5.8190999999999997</v>
      </c>
      <c r="N92">
        <v>5.2316000000000003</v>
      </c>
      <c r="O92">
        <v>5.093</v>
      </c>
      <c r="P92" s="5">
        <f t="shared" si="15"/>
        <v>80.900400000000019</v>
      </c>
      <c r="R92">
        <v>16</v>
      </c>
      <c r="S92" t="s">
        <v>6</v>
      </c>
      <c r="T92">
        <v>5.3129999999999997</v>
      </c>
      <c r="U92">
        <v>6.5659000000000001</v>
      </c>
      <c r="V92">
        <v>8.3201999999999998</v>
      </c>
      <c r="W92">
        <v>7.8262999999999998</v>
      </c>
      <c r="X92">
        <v>6.8906000000000001</v>
      </c>
      <c r="Y92">
        <v>6.2954999999999997</v>
      </c>
      <c r="Z92">
        <v>6.2557</v>
      </c>
      <c r="AA92">
        <v>5.9343000000000004</v>
      </c>
      <c r="AB92">
        <v>5.2297000000000002</v>
      </c>
      <c r="AC92">
        <v>4.5937999999999999</v>
      </c>
      <c r="AD92">
        <v>3.7441</v>
      </c>
      <c r="AE92">
        <v>3.8233000000000001</v>
      </c>
      <c r="AF92" s="6">
        <f t="shared" si="14"/>
        <v>70.792400000000001</v>
      </c>
      <c r="AH92">
        <v>16</v>
      </c>
      <c r="AI92" t="s">
        <v>6</v>
      </c>
      <c r="AJ92">
        <v>4.5777999999999999</v>
      </c>
      <c r="AK92">
        <v>6.4127000000000001</v>
      </c>
      <c r="AL92">
        <v>8.7530999999999999</v>
      </c>
      <c r="AM92">
        <v>8.3653999999999993</v>
      </c>
      <c r="AN92">
        <v>6.6683000000000003</v>
      </c>
      <c r="AO92">
        <v>5.7522000000000002</v>
      </c>
      <c r="AP92">
        <v>5.6605999999999996</v>
      </c>
      <c r="AQ92">
        <v>5.3718000000000004</v>
      </c>
      <c r="AR92">
        <v>4.8023999999999996</v>
      </c>
      <c r="AS92">
        <v>4.3384</v>
      </c>
      <c r="AT92">
        <v>3.5642999999999998</v>
      </c>
      <c r="AU92">
        <v>3.5863999999999998</v>
      </c>
      <c r="AV92" s="6">
        <f t="shared" si="12"/>
        <v>67.853400000000008</v>
      </c>
      <c r="AX92">
        <v>16</v>
      </c>
      <c r="AY92" t="s">
        <v>6</v>
      </c>
      <c r="AZ92">
        <v>3.6335999999999999</v>
      </c>
      <c r="BA92">
        <v>4.7664</v>
      </c>
      <c r="BB92">
        <v>6.1909999999999998</v>
      </c>
      <c r="BC92">
        <v>6.1063999999999998</v>
      </c>
      <c r="BD92">
        <v>6.1779999999999999</v>
      </c>
      <c r="BE92">
        <v>5.7396000000000003</v>
      </c>
      <c r="BF92">
        <v>5.5993000000000004</v>
      </c>
      <c r="BG92">
        <v>5.2049000000000003</v>
      </c>
      <c r="BH92">
        <v>4.4421999999999997</v>
      </c>
      <c r="BI92">
        <v>3.8877000000000002</v>
      </c>
      <c r="BJ92">
        <v>3.1825999999999999</v>
      </c>
      <c r="BK92">
        <v>3.0316999999999998</v>
      </c>
      <c r="BL92" s="6">
        <f t="shared" si="13"/>
        <v>57.963400000000007</v>
      </c>
    </row>
    <row r="93" spans="1:64" x14ac:dyDescent="0.25">
      <c r="A93">
        <v>1</v>
      </c>
      <c r="B93">
        <v>17</v>
      </c>
      <c r="C93" t="s">
        <v>2</v>
      </c>
      <c r="D93">
        <v>10.1372</v>
      </c>
      <c r="E93">
        <v>10.3468</v>
      </c>
      <c r="F93">
        <v>10.881600000000001</v>
      </c>
      <c r="G93">
        <v>7.4272</v>
      </c>
      <c r="H93">
        <v>6.7333999999999996</v>
      </c>
      <c r="I93">
        <v>6.3178000000000001</v>
      </c>
      <c r="J93">
        <v>6.3356000000000003</v>
      </c>
      <c r="K93">
        <v>6.0490000000000004</v>
      </c>
      <c r="L93">
        <v>5.3139000000000003</v>
      </c>
      <c r="M93">
        <v>4.7862999999999998</v>
      </c>
      <c r="N93">
        <v>4.1524000000000001</v>
      </c>
      <c r="O93">
        <v>7.6497000000000002</v>
      </c>
      <c r="P93" s="5">
        <f t="shared" si="15"/>
        <v>86.130899999999997</v>
      </c>
      <c r="R93">
        <v>17</v>
      </c>
      <c r="S93" t="s">
        <v>2</v>
      </c>
      <c r="T93">
        <v>12.9788</v>
      </c>
      <c r="U93">
        <v>11.599399999999999</v>
      </c>
      <c r="V93">
        <v>14.3302</v>
      </c>
      <c r="W93">
        <v>12.463699999999999</v>
      </c>
      <c r="X93">
        <v>9.9344000000000001</v>
      </c>
      <c r="Y93">
        <v>8.6646999999999998</v>
      </c>
      <c r="Z93">
        <v>8.3202999999999996</v>
      </c>
      <c r="AA93">
        <v>7.5533000000000001</v>
      </c>
      <c r="AB93">
        <v>6.7106000000000003</v>
      </c>
      <c r="AC93">
        <v>6.4207999999999998</v>
      </c>
      <c r="AD93">
        <v>6.1398000000000001</v>
      </c>
      <c r="AE93">
        <v>8.3649000000000004</v>
      </c>
      <c r="AF93" s="6">
        <f t="shared" si="14"/>
        <v>113.48089999999999</v>
      </c>
      <c r="AH93">
        <v>17</v>
      </c>
      <c r="AI93" t="s">
        <v>2</v>
      </c>
      <c r="AJ93">
        <v>8.5393000000000008</v>
      </c>
      <c r="AK93">
        <v>10.2782</v>
      </c>
      <c r="AL93">
        <v>12.634499999999999</v>
      </c>
      <c r="AM93">
        <v>9.7842000000000002</v>
      </c>
      <c r="AN93">
        <v>8.0325000000000006</v>
      </c>
      <c r="AO93">
        <v>7.0045000000000002</v>
      </c>
      <c r="AP93">
        <v>6.8003999999999998</v>
      </c>
      <c r="AQ93">
        <v>6.3230000000000004</v>
      </c>
      <c r="AR93">
        <v>5.7083000000000004</v>
      </c>
      <c r="AS93">
        <v>5.3754999999999997</v>
      </c>
      <c r="AT93">
        <v>4.8701999999999996</v>
      </c>
      <c r="AU93">
        <v>5.9043999999999999</v>
      </c>
      <c r="AV93" s="6">
        <f t="shared" si="12"/>
        <v>91.254999999999995</v>
      </c>
      <c r="AX93">
        <v>17</v>
      </c>
      <c r="AY93" t="s">
        <v>2</v>
      </c>
      <c r="AZ93">
        <v>9.6153999999999993</v>
      </c>
      <c r="BA93">
        <v>10.3027</v>
      </c>
      <c r="BB93">
        <v>11.638999999999999</v>
      </c>
      <c r="BC93">
        <v>8.3274000000000008</v>
      </c>
      <c r="BD93">
        <v>6.8777999999999997</v>
      </c>
      <c r="BE93">
        <v>6.0484999999999998</v>
      </c>
      <c r="BF93">
        <v>5.9336000000000002</v>
      </c>
      <c r="BG93">
        <v>5.5381</v>
      </c>
      <c r="BH93">
        <v>4.7632000000000003</v>
      </c>
      <c r="BI93">
        <v>4.1890000000000001</v>
      </c>
      <c r="BJ93">
        <v>3.4510999999999998</v>
      </c>
      <c r="BK93">
        <v>7.5069999999999997</v>
      </c>
      <c r="BL93" s="6">
        <f t="shared" si="13"/>
        <v>84.192800000000005</v>
      </c>
    </row>
    <row r="94" spans="1:64" x14ac:dyDescent="0.25">
      <c r="A94">
        <v>2</v>
      </c>
      <c r="B94">
        <v>17</v>
      </c>
      <c r="C94" t="s">
        <v>3</v>
      </c>
      <c r="D94">
        <v>9.2632999999999992</v>
      </c>
      <c r="E94">
        <v>11.4217</v>
      </c>
      <c r="F94">
        <v>9.3117000000000001</v>
      </c>
      <c r="G94">
        <v>7.7598000000000003</v>
      </c>
      <c r="H94">
        <v>7.3973000000000004</v>
      </c>
      <c r="I94">
        <v>6.8663999999999996</v>
      </c>
      <c r="J94">
        <v>6.7352999999999996</v>
      </c>
      <c r="K94">
        <v>6.2262000000000004</v>
      </c>
      <c r="L94">
        <v>5.4256000000000002</v>
      </c>
      <c r="M94">
        <v>4.8948</v>
      </c>
      <c r="N94">
        <v>4.2289000000000003</v>
      </c>
      <c r="O94">
        <v>6.5110999999999999</v>
      </c>
      <c r="P94" s="5">
        <f t="shared" si="15"/>
        <v>86.042100000000005</v>
      </c>
      <c r="R94">
        <v>17</v>
      </c>
      <c r="S94" t="s">
        <v>3</v>
      </c>
      <c r="T94">
        <v>9.5680999999999994</v>
      </c>
      <c r="U94">
        <v>10.7011</v>
      </c>
      <c r="V94">
        <v>13.2478</v>
      </c>
      <c r="W94">
        <v>9.9682999999999993</v>
      </c>
      <c r="X94">
        <v>8.2558000000000007</v>
      </c>
      <c r="Y94">
        <v>6.8094000000000001</v>
      </c>
      <c r="Z94">
        <v>6.0560999999999998</v>
      </c>
      <c r="AA94">
        <v>5.1063000000000001</v>
      </c>
      <c r="AB94">
        <v>4.3922999999999996</v>
      </c>
      <c r="AC94">
        <v>4.2652999999999999</v>
      </c>
      <c r="AD94">
        <v>4.1525999999999996</v>
      </c>
      <c r="AE94">
        <v>7.6886999999999999</v>
      </c>
      <c r="AF94" s="6">
        <f t="shared" si="14"/>
        <v>90.211799999999997</v>
      </c>
      <c r="AH94">
        <v>17</v>
      </c>
      <c r="AI94" t="s">
        <v>3</v>
      </c>
      <c r="AJ94">
        <v>10.943300000000001</v>
      </c>
      <c r="AK94">
        <v>12.2394</v>
      </c>
      <c r="AL94">
        <v>17.204000000000001</v>
      </c>
      <c r="AM94">
        <v>10.749499999999999</v>
      </c>
      <c r="AN94">
        <v>8.4042999999999992</v>
      </c>
      <c r="AO94">
        <v>7.0660999999999996</v>
      </c>
      <c r="AP94">
        <v>6.8470000000000004</v>
      </c>
      <c r="AQ94">
        <v>6.3479000000000001</v>
      </c>
      <c r="AR94">
        <v>5.7375999999999996</v>
      </c>
      <c r="AS94">
        <v>5.3760000000000003</v>
      </c>
      <c r="AT94">
        <v>4.5091999999999999</v>
      </c>
      <c r="AU94">
        <v>5.5763999999999996</v>
      </c>
      <c r="AV94" s="6">
        <f t="shared" si="12"/>
        <v>101.00069999999999</v>
      </c>
      <c r="AX94">
        <v>17</v>
      </c>
      <c r="AY94" t="s">
        <v>3</v>
      </c>
      <c r="AZ94">
        <v>8.5702999999999996</v>
      </c>
      <c r="BA94">
        <v>7.8324999999999996</v>
      </c>
      <c r="BB94">
        <v>9.5792999999999999</v>
      </c>
      <c r="BC94">
        <v>6.8152999999999997</v>
      </c>
      <c r="BD94">
        <v>6.0670000000000002</v>
      </c>
      <c r="BE94">
        <v>5.3818999999999999</v>
      </c>
      <c r="BF94">
        <v>5.0829000000000004</v>
      </c>
      <c r="BG94">
        <v>4.5835999999999997</v>
      </c>
      <c r="BH94">
        <v>3.7932000000000001</v>
      </c>
      <c r="BI94">
        <v>3.2347999999999999</v>
      </c>
      <c r="BJ94">
        <v>2.6747000000000001</v>
      </c>
      <c r="BK94">
        <v>5.0320999999999998</v>
      </c>
      <c r="BL94" s="6">
        <f t="shared" si="13"/>
        <v>68.647599999999997</v>
      </c>
    </row>
    <row r="95" spans="1:64" x14ac:dyDescent="0.25">
      <c r="A95">
        <v>3</v>
      </c>
      <c r="B95">
        <v>17</v>
      </c>
      <c r="C95" t="s">
        <v>4</v>
      </c>
      <c r="D95">
        <v>12.4427</v>
      </c>
      <c r="E95">
        <v>12.2012</v>
      </c>
      <c r="F95">
        <v>15.055400000000001</v>
      </c>
      <c r="G95">
        <v>10.0383</v>
      </c>
      <c r="H95">
        <v>8.6656999999999993</v>
      </c>
      <c r="I95">
        <v>7.8179999999999996</v>
      </c>
      <c r="J95">
        <v>7.5186000000000002</v>
      </c>
      <c r="K95">
        <v>6.8944999999999999</v>
      </c>
      <c r="L95">
        <v>6.1558999999999999</v>
      </c>
      <c r="M95">
        <v>5.7967000000000004</v>
      </c>
      <c r="N95">
        <v>5.6378000000000004</v>
      </c>
      <c r="O95">
        <v>8.8178000000000001</v>
      </c>
      <c r="P95" s="5">
        <f t="shared" si="15"/>
        <v>107.04260000000001</v>
      </c>
      <c r="R95">
        <v>17</v>
      </c>
      <c r="S95" t="s">
        <v>4</v>
      </c>
      <c r="T95">
        <v>10.605</v>
      </c>
      <c r="U95">
        <v>10.472</v>
      </c>
      <c r="V95">
        <v>12.009499999999999</v>
      </c>
      <c r="W95">
        <v>8.7359000000000009</v>
      </c>
      <c r="X95">
        <v>7.0068000000000001</v>
      </c>
      <c r="Y95">
        <v>6.3356000000000003</v>
      </c>
      <c r="Z95">
        <v>6.1794000000000002</v>
      </c>
      <c r="AA95">
        <v>5.7538999999999998</v>
      </c>
      <c r="AB95">
        <v>5.0731000000000002</v>
      </c>
      <c r="AC95">
        <v>4.5643000000000002</v>
      </c>
      <c r="AD95">
        <v>3.8637999999999999</v>
      </c>
      <c r="AE95">
        <v>6.6102999999999996</v>
      </c>
      <c r="AF95" s="6">
        <f t="shared" si="14"/>
        <v>87.209599999999995</v>
      </c>
      <c r="AH95">
        <v>17</v>
      </c>
      <c r="AI95" t="s">
        <v>4</v>
      </c>
      <c r="AJ95">
        <v>9.5862999999999996</v>
      </c>
      <c r="AK95">
        <v>12.414400000000001</v>
      </c>
      <c r="AL95">
        <v>12.478300000000001</v>
      </c>
      <c r="AM95">
        <v>9.2007999999999992</v>
      </c>
      <c r="AN95">
        <v>7.9118000000000004</v>
      </c>
      <c r="AO95">
        <v>7.04</v>
      </c>
      <c r="AP95">
        <v>6.8502000000000001</v>
      </c>
      <c r="AQ95">
        <v>6.4615</v>
      </c>
      <c r="AR95">
        <v>5.7005999999999997</v>
      </c>
      <c r="AS95">
        <v>5.2234999999999996</v>
      </c>
      <c r="AT95">
        <v>4.3680000000000003</v>
      </c>
      <c r="AU95">
        <v>7.5747</v>
      </c>
      <c r="AV95" s="6">
        <f t="shared" si="12"/>
        <v>94.810099999999977</v>
      </c>
      <c r="AX95">
        <v>17</v>
      </c>
      <c r="AY95" t="s">
        <v>4</v>
      </c>
      <c r="AZ95">
        <v>7.3318000000000003</v>
      </c>
      <c r="BA95">
        <v>8.7738999999999994</v>
      </c>
      <c r="BB95">
        <v>9.0930999999999997</v>
      </c>
      <c r="BC95">
        <v>6.6977000000000002</v>
      </c>
      <c r="BD95">
        <v>5.9772999999999996</v>
      </c>
      <c r="BE95">
        <v>5.2854000000000001</v>
      </c>
      <c r="BF95">
        <v>4.9688999999999997</v>
      </c>
      <c r="BG95">
        <v>4.3617999999999997</v>
      </c>
      <c r="BH95">
        <v>3.5514000000000001</v>
      </c>
      <c r="BI95">
        <v>2.9832000000000001</v>
      </c>
      <c r="BJ95">
        <v>2.8039999999999998</v>
      </c>
      <c r="BK95">
        <v>3.7751000000000001</v>
      </c>
      <c r="BL95" s="6">
        <f t="shared" si="13"/>
        <v>65.6036</v>
      </c>
    </row>
    <row r="96" spans="1:64" x14ac:dyDescent="0.25">
      <c r="A96">
        <v>4</v>
      </c>
      <c r="B96">
        <v>17</v>
      </c>
      <c r="C96" t="s">
        <v>5</v>
      </c>
      <c r="D96">
        <v>9.6080000000000005</v>
      </c>
      <c r="E96">
        <v>12.2972</v>
      </c>
      <c r="F96">
        <v>10.692399999999999</v>
      </c>
      <c r="G96">
        <v>8.8042999999999996</v>
      </c>
      <c r="H96">
        <v>7.6147</v>
      </c>
      <c r="I96">
        <v>6.7873999999999999</v>
      </c>
      <c r="J96">
        <v>6.5632999999999999</v>
      </c>
      <c r="K96">
        <v>6.0902000000000003</v>
      </c>
      <c r="L96">
        <v>5.4916</v>
      </c>
      <c r="M96">
        <v>5.0591999999999997</v>
      </c>
      <c r="N96">
        <v>4.2317999999999998</v>
      </c>
      <c r="O96">
        <v>5.4409000000000001</v>
      </c>
      <c r="P96" s="5">
        <f t="shared" si="15"/>
        <v>88.681000000000012</v>
      </c>
      <c r="R96">
        <v>17</v>
      </c>
      <c r="S96" t="s">
        <v>5</v>
      </c>
      <c r="T96">
        <v>12.6937</v>
      </c>
      <c r="U96">
        <v>13.7736</v>
      </c>
      <c r="V96">
        <v>15.181699999999999</v>
      </c>
      <c r="W96">
        <v>11.2784</v>
      </c>
      <c r="X96">
        <v>9.2142999999999997</v>
      </c>
      <c r="Y96">
        <v>8.0779999999999994</v>
      </c>
      <c r="Z96">
        <v>7.0156000000000001</v>
      </c>
      <c r="AA96">
        <v>6.2836999999999996</v>
      </c>
      <c r="AB96">
        <v>5.7331000000000003</v>
      </c>
      <c r="AC96">
        <v>5.7413999999999996</v>
      </c>
      <c r="AD96">
        <v>5.2771999999999997</v>
      </c>
      <c r="AE96">
        <v>8.8620999999999999</v>
      </c>
      <c r="AF96" s="6">
        <f t="shared" si="14"/>
        <v>109.1328</v>
      </c>
      <c r="AH96">
        <v>17</v>
      </c>
      <c r="AI96" t="s">
        <v>5</v>
      </c>
      <c r="AJ96">
        <v>13.6732</v>
      </c>
      <c r="AK96">
        <v>14.260199999999999</v>
      </c>
      <c r="AL96">
        <v>13.9321</v>
      </c>
      <c r="AM96">
        <v>8.6850000000000005</v>
      </c>
      <c r="AN96">
        <v>6.8236999999999997</v>
      </c>
      <c r="AO96">
        <v>6.3990999999999998</v>
      </c>
      <c r="AP96">
        <v>6.5182000000000002</v>
      </c>
      <c r="AQ96">
        <v>6.3730000000000002</v>
      </c>
      <c r="AR96">
        <v>5.5867000000000004</v>
      </c>
      <c r="AS96">
        <v>4.8933999999999997</v>
      </c>
      <c r="AT96">
        <v>4.9683999999999999</v>
      </c>
      <c r="AU96">
        <v>8.6494999999999997</v>
      </c>
      <c r="AV96" s="6">
        <f t="shared" si="12"/>
        <v>100.76250000000002</v>
      </c>
      <c r="AX96">
        <v>17</v>
      </c>
      <c r="AY96" t="s">
        <v>5</v>
      </c>
      <c r="AZ96">
        <v>7.5663</v>
      </c>
      <c r="BA96">
        <v>9.4240999999999993</v>
      </c>
      <c r="BB96">
        <v>9.2789999999999999</v>
      </c>
      <c r="BC96">
        <v>6.4561000000000002</v>
      </c>
      <c r="BD96">
        <v>6.0106000000000002</v>
      </c>
      <c r="BE96">
        <v>5.5057999999999998</v>
      </c>
      <c r="BF96">
        <v>5.2202999999999999</v>
      </c>
      <c r="BG96">
        <v>4.5129999999999999</v>
      </c>
      <c r="BH96">
        <v>3.6751999999999998</v>
      </c>
      <c r="BI96">
        <v>3.0838000000000001</v>
      </c>
      <c r="BJ96">
        <v>2.4863</v>
      </c>
      <c r="BK96">
        <v>3.4447999999999999</v>
      </c>
      <c r="BL96" s="6">
        <f t="shared" si="13"/>
        <v>66.665300000000002</v>
      </c>
    </row>
    <row r="97" spans="1:64" x14ac:dyDescent="0.25">
      <c r="A97">
        <v>5</v>
      </c>
      <c r="B97">
        <v>17</v>
      </c>
      <c r="C97" t="s">
        <v>6</v>
      </c>
      <c r="D97">
        <v>10.410600000000001</v>
      </c>
      <c r="E97">
        <v>10.1594</v>
      </c>
      <c r="F97">
        <v>10.654299999999999</v>
      </c>
      <c r="G97">
        <v>9.1795000000000009</v>
      </c>
      <c r="H97">
        <v>8.3827999999999996</v>
      </c>
      <c r="I97">
        <v>7.5682999999999998</v>
      </c>
      <c r="J97">
        <v>7.2008000000000001</v>
      </c>
      <c r="K97">
        <v>6.5143000000000004</v>
      </c>
      <c r="L97">
        <v>5.9504999999999999</v>
      </c>
      <c r="M97">
        <v>5.8056999999999999</v>
      </c>
      <c r="N97">
        <v>5.5156999999999998</v>
      </c>
      <c r="O97">
        <v>6.9756999999999998</v>
      </c>
      <c r="P97" s="5">
        <f t="shared" si="15"/>
        <v>94.317600000000013</v>
      </c>
      <c r="R97">
        <v>17</v>
      </c>
      <c r="S97" t="s">
        <v>6</v>
      </c>
      <c r="T97">
        <v>10.0336</v>
      </c>
      <c r="U97">
        <v>10.1622</v>
      </c>
      <c r="V97">
        <v>11.1126</v>
      </c>
      <c r="W97">
        <v>8.6472999999999995</v>
      </c>
      <c r="X97">
        <v>7.0079000000000002</v>
      </c>
      <c r="Y97">
        <v>6.2933000000000003</v>
      </c>
      <c r="Z97">
        <v>6.2359</v>
      </c>
      <c r="AA97">
        <v>5.9050000000000002</v>
      </c>
      <c r="AB97">
        <v>5.2039999999999997</v>
      </c>
      <c r="AC97">
        <v>4.5601000000000003</v>
      </c>
      <c r="AD97">
        <v>3.9281999999999999</v>
      </c>
      <c r="AE97">
        <v>6.5087999999999999</v>
      </c>
      <c r="AF97" s="6">
        <f t="shared" si="14"/>
        <v>85.5989</v>
      </c>
      <c r="AH97">
        <v>17</v>
      </c>
      <c r="AI97" t="s">
        <v>6</v>
      </c>
      <c r="AJ97">
        <v>8.7224000000000004</v>
      </c>
      <c r="AK97">
        <v>9.8005999999999993</v>
      </c>
      <c r="AL97">
        <v>13.3308</v>
      </c>
      <c r="AM97">
        <v>9.2375000000000007</v>
      </c>
      <c r="AN97">
        <v>6.8781999999999996</v>
      </c>
      <c r="AO97">
        <v>5.77</v>
      </c>
      <c r="AP97">
        <v>5.6477000000000004</v>
      </c>
      <c r="AQ97">
        <v>5.3352000000000004</v>
      </c>
      <c r="AR97">
        <v>4.7539999999999996</v>
      </c>
      <c r="AS97">
        <v>4.2942999999999998</v>
      </c>
      <c r="AT97">
        <v>3.5659000000000001</v>
      </c>
      <c r="AU97">
        <v>6.6917</v>
      </c>
      <c r="AV97" s="6">
        <f t="shared" si="12"/>
        <v>84.028300000000002</v>
      </c>
      <c r="AX97">
        <v>17</v>
      </c>
      <c r="AY97" t="s">
        <v>6</v>
      </c>
      <c r="AZ97">
        <v>7.6124999999999998</v>
      </c>
      <c r="BA97">
        <v>8.3755000000000006</v>
      </c>
      <c r="BB97">
        <v>8.5239999999999991</v>
      </c>
      <c r="BC97">
        <v>7.3517000000000001</v>
      </c>
      <c r="BD97">
        <v>6.3086000000000002</v>
      </c>
      <c r="BE97">
        <v>5.7572000000000001</v>
      </c>
      <c r="BF97">
        <v>5.5937999999999999</v>
      </c>
      <c r="BG97">
        <v>5.1787999999999998</v>
      </c>
      <c r="BH97">
        <v>4.4154999999999998</v>
      </c>
      <c r="BI97">
        <v>3.8437000000000001</v>
      </c>
      <c r="BJ97">
        <v>3.165</v>
      </c>
      <c r="BK97">
        <v>3.7168999999999999</v>
      </c>
      <c r="BL97" s="6">
        <f t="shared" si="13"/>
        <v>69.843199999999996</v>
      </c>
    </row>
    <row r="98" spans="1:64" x14ac:dyDescent="0.25">
      <c r="A98">
        <v>1</v>
      </c>
      <c r="B98">
        <v>18</v>
      </c>
      <c r="C98" t="s">
        <v>2</v>
      </c>
      <c r="D98">
        <v>2.4411</v>
      </c>
      <c r="E98">
        <v>2.8677000000000001</v>
      </c>
      <c r="F98">
        <v>1.6591</v>
      </c>
      <c r="G98">
        <v>0.14269999999999999</v>
      </c>
      <c r="H98">
        <v>5.5399999999999998E-2</v>
      </c>
      <c r="I98">
        <v>2.8199999999999999E-2</v>
      </c>
      <c r="J98">
        <v>1.8499999999999999E-2</v>
      </c>
      <c r="K98">
        <v>9.4999999999999998E-3</v>
      </c>
      <c r="L98">
        <v>3.0000000000000001E-3</v>
      </c>
      <c r="M98">
        <v>8.0000000000000004E-4</v>
      </c>
      <c r="N98">
        <v>0.19489999999999999</v>
      </c>
      <c r="O98">
        <v>3.3031000000000001</v>
      </c>
      <c r="P98" s="5">
        <f t="shared" si="15"/>
        <v>10.724</v>
      </c>
      <c r="R98">
        <v>18</v>
      </c>
      <c r="S98" t="s">
        <v>2</v>
      </c>
      <c r="T98">
        <v>4.0561999999999996</v>
      </c>
      <c r="U98">
        <v>2.0888</v>
      </c>
      <c r="V98">
        <v>2.0152000000000001</v>
      </c>
      <c r="W98">
        <v>0.34370000000000001</v>
      </c>
      <c r="X98">
        <v>8.7499999999999994E-2</v>
      </c>
      <c r="Y98">
        <v>3.73E-2</v>
      </c>
      <c r="Z98">
        <v>4.07E-2</v>
      </c>
      <c r="AA98">
        <v>1.21E-2</v>
      </c>
      <c r="AB98">
        <v>4.4999999999999997E-3</v>
      </c>
      <c r="AC98">
        <v>5.1999999999999998E-3</v>
      </c>
      <c r="AD98">
        <v>0.20499999999999999</v>
      </c>
      <c r="AE98">
        <v>2.8961000000000001</v>
      </c>
      <c r="AF98" s="6">
        <f t="shared" si="14"/>
        <v>11.792300000000001</v>
      </c>
      <c r="AH98">
        <v>18</v>
      </c>
      <c r="AI98" t="s">
        <v>2</v>
      </c>
      <c r="AJ98">
        <v>3.2694999999999999</v>
      </c>
      <c r="AK98">
        <v>3.4306999999999999</v>
      </c>
      <c r="AL98">
        <v>2.7764000000000002</v>
      </c>
      <c r="AM98">
        <v>0.29649999999999999</v>
      </c>
      <c r="AN98">
        <v>8.09E-2</v>
      </c>
      <c r="AO98">
        <v>3.8600000000000002E-2</v>
      </c>
      <c r="AP98">
        <v>2.3099999999999999E-2</v>
      </c>
      <c r="AQ98">
        <v>1.23E-2</v>
      </c>
      <c r="AR98">
        <v>5.3E-3</v>
      </c>
      <c r="AS98">
        <v>0.1002</v>
      </c>
      <c r="AT98">
        <v>0.24560000000000001</v>
      </c>
      <c r="AU98">
        <v>1.5178</v>
      </c>
      <c r="AV98" s="6">
        <f t="shared" si="12"/>
        <v>11.796899999999997</v>
      </c>
      <c r="AX98">
        <v>18</v>
      </c>
      <c r="AY98" t="s">
        <v>2</v>
      </c>
      <c r="AZ98">
        <v>2.9557000000000002</v>
      </c>
      <c r="BA98">
        <v>3.3249</v>
      </c>
      <c r="BB98">
        <v>1.5226</v>
      </c>
      <c r="BC98">
        <v>0.1555</v>
      </c>
      <c r="BD98">
        <v>5.6899999999999999E-2</v>
      </c>
      <c r="BE98">
        <v>0.03</v>
      </c>
      <c r="BF98">
        <v>1.7899999999999999E-2</v>
      </c>
      <c r="BG98">
        <v>8.6999999999999994E-3</v>
      </c>
      <c r="BH98">
        <v>2.7000000000000001E-3</v>
      </c>
      <c r="BI98">
        <v>6.9999999999999999E-4</v>
      </c>
      <c r="BJ98">
        <v>1.35E-2</v>
      </c>
      <c r="BK98">
        <v>3.0550999999999999</v>
      </c>
      <c r="BL98" s="6">
        <f t="shared" si="13"/>
        <v>11.144199999999998</v>
      </c>
    </row>
    <row r="99" spans="1:64" x14ac:dyDescent="0.25">
      <c r="A99">
        <v>2</v>
      </c>
      <c r="B99">
        <v>18</v>
      </c>
      <c r="C99" t="s">
        <v>3</v>
      </c>
      <c r="D99">
        <v>2.5849000000000002</v>
      </c>
      <c r="E99">
        <v>2.2602000000000002</v>
      </c>
      <c r="F99">
        <v>1.3499000000000001</v>
      </c>
      <c r="G99">
        <v>0.22670000000000001</v>
      </c>
      <c r="H99">
        <v>6.3200000000000006E-2</v>
      </c>
      <c r="I99">
        <v>3.0800000000000001E-2</v>
      </c>
      <c r="J99">
        <v>1.8599999999999998E-2</v>
      </c>
      <c r="K99">
        <v>8.8000000000000005E-3</v>
      </c>
      <c r="L99">
        <v>2.8E-3</v>
      </c>
      <c r="M99">
        <v>8.0000000000000004E-4</v>
      </c>
      <c r="N99">
        <v>0.3725</v>
      </c>
      <c r="O99">
        <v>2.1698</v>
      </c>
      <c r="P99" s="5">
        <f t="shared" si="15"/>
        <v>9.0890000000000004</v>
      </c>
      <c r="R99">
        <v>18</v>
      </c>
      <c r="S99" t="s">
        <v>3</v>
      </c>
      <c r="T99">
        <v>3.3874</v>
      </c>
      <c r="U99">
        <v>3.3300999999999998</v>
      </c>
      <c r="V99">
        <v>1.1893</v>
      </c>
      <c r="W99">
        <v>0.16600000000000001</v>
      </c>
      <c r="X99">
        <v>9.3899999999999997E-2</v>
      </c>
      <c r="Y99">
        <v>3.1300000000000001E-2</v>
      </c>
      <c r="Z99">
        <v>2.46E-2</v>
      </c>
      <c r="AA99">
        <v>2.0799999999999999E-2</v>
      </c>
      <c r="AB99">
        <v>3.8E-3</v>
      </c>
      <c r="AC99">
        <v>3.15E-2</v>
      </c>
      <c r="AD99">
        <v>0.24199999999999999</v>
      </c>
      <c r="AE99">
        <v>2.8302</v>
      </c>
      <c r="AF99" s="6">
        <f t="shared" si="14"/>
        <v>11.350899999999998</v>
      </c>
      <c r="AH99">
        <v>18</v>
      </c>
      <c r="AI99" t="s">
        <v>3</v>
      </c>
      <c r="AJ99">
        <v>5.5152000000000001</v>
      </c>
      <c r="AK99">
        <v>4.0382999999999996</v>
      </c>
      <c r="AL99">
        <v>4.5065</v>
      </c>
      <c r="AM99">
        <v>0.25750000000000001</v>
      </c>
      <c r="AN99">
        <v>0.1014</v>
      </c>
      <c r="AO99">
        <v>4.7300000000000002E-2</v>
      </c>
      <c r="AP99">
        <v>2.9600000000000001E-2</v>
      </c>
      <c r="AQ99">
        <v>1.52E-2</v>
      </c>
      <c r="AR99">
        <v>6.4000000000000003E-3</v>
      </c>
      <c r="AS99">
        <v>3.3999999999999998E-3</v>
      </c>
      <c r="AT99">
        <v>6.4000000000000003E-3</v>
      </c>
      <c r="AU99">
        <v>1.4773000000000001</v>
      </c>
      <c r="AV99" s="6">
        <f t="shared" si="12"/>
        <v>16.004499999999997</v>
      </c>
      <c r="AX99">
        <v>18</v>
      </c>
      <c r="AY99" t="s">
        <v>3</v>
      </c>
      <c r="AZ99">
        <v>2.4470000000000001</v>
      </c>
      <c r="BA99">
        <v>2.5583</v>
      </c>
      <c r="BB99">
        <v>1.7406999999999999</v>
      </c>
      <c r="BC99">
        <v>0.1555</v>
      </c>
      <c r="BD99">
        <v>6.2199999999999998E-2</v>
      </c>
      <c r="BE99">
        <v>2.9399999999999999E-2</v>
      </c>
      <c r="BF99">
        <v>1.7000000000000001E-2</v>
      </c>
      <c r="BG99">
        <v>8.6999999999999994E-3</v>
      </c>
      <c r="BH99">
        <v>2.5999999999999999E-3</v>
      </c>
      <c r="BI99">
        <v>1.5E-3</v>
      </c>
      <c r="BJ99">
        <v>0.10290000000000001</v>
      </c>
      <c r="BK99">
        <v>2.2103999999999999</v>
      </c>
      <c r="BL99" s="6">
        <f t="shared" si="13"/>
        <v>9.3362000000000016</v>
      </c>
    </row>
    <row r="100" spans="1:64" x14ac:dyDescent="0.25">
      <c r="A100">
        <v>3</v>
      </c>
      <c r="B100">
        <v>18</v>
      </c>
      <c r="C100" t="s">
        <v>4</v>
      </c>
      <c r="D100">
        <v>4.5309999999999997</v>
      </c>
      <c r="E100">
        <v>4.6393000000000004</v>
      </c>
      <c r="F100">
        <v>2.1135999999999999</v>
      </c>
      <c r="G100">
        <v>0.2099</v>
      </c>
      <c r="H100">
        <v>7.7100000000000002E-2</v>
      </c>
      <c r="I100">
        <v>4.0099999999999997E-2</v>
      </c>
      <c r="J100">
        <v>2.3699999999999999E-2</v>
      </c>
      <c r="K100">
        <v>1.2E-2</v>
      </c>
      <c r="L100">
        <v>4.5999999999999999E-3</v>
      </c>
      <c r="M100">
        <v>1.4E-3</v>
      </c>
      <c r="N100">
        <v>0.23400000000000001</v>
      </c>
      <c r="O100">
        <v>3.0371999999999999</v>
      </c>
      <c r="P100" s="5">
        <f t="shared" si="15"/>
        <v>14.923900000000001</v>
      </c>
      <c r="R100">
        <v>18</v>
      </c>
      <c r="S100" t="s">
        <v>4</v>
      </c>
      <c r="T100">
        <v>4.3151999999999999</v>
      </c>
      <c r="U100">
        <v>3.2397</v>
      </c>
      <c r="V100">
        <v>1.2584</v>
      </c>
      <c r="W100">
        <v>0.1986</v>
      </c>
      <c r="X100">
        <v>6.3500000000000001E-2</v>
      </c>
      <c r="Y100">
        <v>3.27E-2</v>
      </c>
      <c r="Z100">
        <v>1.89E-2</v>
      </c>
      <c r="AA100">
        <v>8.9999999999999993E-3</v>
      </c>
      <c r="AB100">
        <v>3.2000000000000002E-3</v>
      </c>
      <c r="AC100">
        <v>8.9999999999999998E-4</v>
      </c>
      <c r="AD100">
        <v>0.1028</v>
      </c>
      <c r="AE100">
        <v>2.9575999999999998</v>
      </c>
      <c r="AF100" s="6">
        <f t="shared" si="14"/>
        <v>12.2005</v>
      </c>
      <c r="AH100">
        <v>18</v>
      </c>
      <c r="AI100" t="s">
        <v>4</v>
      </c>
      <c r="AJ100">
        <v>3.2273999999999998</v>
      </c>
      <c r="AK100">
        <v>3.3953000000000002</v>
      </c>
      <c r="AL100">
        <v>2.6440999999999999</v>
      </c>
      <c r="AM100">
        <v>0.21879999999999999</v>
      </c>
      <c r="AN100">
        <v>6.3799999999999996E-2</v>
      </c>
      <c r="AO100">
        <v>3.1600000000000003E-2</v>
      </c>
      <c r="AP100">
        <v>1.84E-2</v>
      </c>
      <c r="AQ100">
        <v>9.2999999999999992E-3</v>
      </c>
      <c r="AR100">
        <v>3.2000000000000002E-3</v>
      </c>
      <c r="AS100">
        <v>7.5300000000000006E-2</v>
      </c>
      <c r="AT100">
        <v>4.1799999999999997E-2</v>
      </c>
      <c r="AU100">
        <v>2.1631</v>
      </c>
      <c r="AV100" s="6">
        <f t="shared" si="12"/>
        <v>11.892099999999999</v>
      </c>
      <c r="AX100">
        <v>18</v>
      </c>
      <c r="AY100" t="s">
        <v>4</v>
      </c>
      <c r="AZ100">
        <v>2.69</v>
      </c>
      <c r="BA100">
        <v>2.7618999999999998</v>
      </c>
      <c r="BB100">
        <v>1.6176999999999999</v>
      </c>
      <c r="BC100">
        <v>0.28199999999999997</v>
      </c>
      <c r="BD100">
        <v>6.4600000000000005E-2</v>
      </c>
      <c r="BE100">
        <v>3.0700000000000002E-2</v>
      </c>
      <c r="BF100">
        <v>1.7999999999999999E-2</v>
      </c>
      <c r="BG100">
        <v>8.3000000000000001E-3</v>
      </c>
      <c r="BH100">
        <v>2.5000000000000001E-3</v>
      </c>
      <c r="BI100">
        <v>1.5E-3</v>
      </c>
      <c r="BJ100">
        <v>0.1106</v>
      </c>
      <c r="BK100">
        <v>0.9758</v>
      </c>
      <c r="BL100" s="6">
        <f t="shared" si="13"/>
        <v>8.563600000000001</v>
      </c>
    </row>
    <row r="101" spans="1:64" x14ac:dyDescent="0.25">
      <c r="A101">
        <v>4</v>
      </c>
      <c r="B101">
        <v>18</v>
      </c>
      <c r="C101" t="s">
        <v>5</v>
      </c>
      <c r="D101">
        <v>3.8815</v>
      </c>
      <c r="E101">
        <v>4.0285000000000002</v>
      </c>
      <c r="F101">
        <v>0.9476</v>
      </c>
      <c r="G101">
        <v>0.1547</v>
      </c>
      <c r="H101">
        <v>5.7599999999999998E-2</v>
      </c>
      <c r="I101">
        <v>2.9000000000000001E-2</v>
      </c>
      <c r="J101">
        <v>1.7399999999999999E-2</v>
      </c>
      <c r="K101">
        <v>8.6E-3</v>
      </c>
      <c r="L101">
        <v>2.5000000000000001E-3</v>
      </c>
      <c r="M101">
        <v>4.0000000000000002E-4</v>
      </c>
      <c r="N101">
        <v>7.5899999999999995E-2</v>
      </c>
      <c r="O101">
        <v>0.94930000000000003</v>
      </c>
      <c r="P101" s="5">
        <f t="shared" si="15"/>
        <v>10.153000000000002</v>
      </c>
      <c r="R101">
        <v>18</v>
      </c>
      <c r="S101" t="s">
        <v>5</v>
      </c>
      <c r="T101">
        <v>4.9619999999999997</v>
      </c>
      <c r="U101">
        <v>2.4674</v>
      </c>
      <c r="V101">
        <v>1.2886</v>
      </c>
      <c r="W101">
        <v>0.15590000000000001</v>
      </c>
      <c r="X101">
        <v>6.3200000000000006E-2</v>
      </c>
      <c r="Y101">
        <v>4.3400000000000001E-2</v>
      </c>
      <c r="Z101">
        <v>2.1899999999999999E-2</v>
      </c>
      <c r="AA101">
        <v>1.03E-2</v>
      </c>
      <c r="AB101">
        <v>3.8999999999999998E-3</v>
      </c>
      <c r="AC101">
        <v>3.85E-2</v>
      </c>
      <c r="AD101">
        <v>0.36809999999999998</v>
      </c>
      <c r="AE101">
        <v>3.2004000000000001</v>
      </c>
      <c r="AF101" s="6">
        <f t="shared" si="14"/>
        <v>12.623600000000003</v>
      </c>
      <c r="AH101">
        <v>18</v>
      </c>
      <c r="AI101" t="s">
        <v>5</v>
      </c>
      <c r="AJ101">
        <v>5.2087000000000003</v>
      </c>
      <c r="AK101">
        <v>3.8481000000000001</v>
      </c>
      <c r="AL101">
        <v>1.3012999999999999</v>
      </c>
      <c r="AM101">
        <v>0.19719999999999999</v>
      </c>
      <c r="AN101">
        <v>8.4000000000000005E-2</v>
      </c>
      <c r="AO101">
        <v>3.5099999999999999E-2</v>
      </c>
      <c r="AP101">
        <v>2.5999999999999999E-2</v>
      </c>
      <c r="AQ101">
        <v>1.14E-2</v>
      </c>
      <c r="AR101">
        <v>3.8999999999999998E-3</v>
      </c>
      <c r="AS101">
        <v>1.5E-3</v>
      </c>
      <c r="AT101">
        <v>0.50900000000000001</v>
      </c>
      <c r="AU101">
        <v>3.6762000000000001</v>
      </c>
      <c r="AV101" s="6">
        <f t="shared" si="12"/>
        <v>14.9024</v>
      </c>
      <c r="AX101">
        <v>18</v>
      </c>
      <c r="AY101" t="s">
        <v>5</v>
      </c>
      <c r="AZ101">
        <v>3.5470999999999999</v>
      </c>
      <c r="BA101">
        <v>2.5552999999999999</v>
      </c>
      <c r="BB101">
        <v>0.8337</v>
      </c>
      <c r="BC101">
        <v>0.24679999999999999</v>
      </c>
      <c r="BD101">
        <v>4.8500000000000001E-2</v>
      </c>
      <c r="BE101">
        <v>2.3400000000000001E-2</v>
      </c>
      <c r="BF101">
        <v>1.35E-2</v>
      </c>
      <c r="BG101">
        <v>6.0000000000000001E-3</v>
      </c>
      <c r="BH101">
        <v>1.6000000000000001E-3</v>
      </c>
      <c r="BI101">
        <v>2.0000000000000001E-4</v>
      </c>
      <c r="BJ101">
        <v>1.8599999999999998E-2</v>
      </c>
      <c r="BK101">
        <v>1.6534</v>
      </c>
      <c r="BL101" s="6">
        <f t="shared" si="13"/>
        <v>8.9481000000000002</v>
      </c>
    </row>
    <row r="102" spans="1:64" x14ac:dyDescent="0.25">
      <c r="A102">
        <v>5</v>
      </c>
      <c r="B102">
        <v>18</v>
      </c>
      <c r="C102" t="s">
        <v>6</v>
      </c>
      <c r="D102">
        <v>4.2591999999999999</v>
      </c>
      <c r="E102">
        <v>3.0325000000000002</v>
      </c>
      <c r="F102">
        <v>1.3205</v>
      </c>
      <c r="G102">
        <v>0.22109999999999999</v>
      </c>
      <c r="H102">
        <v>6.8199999999999997E-2</v>
      </c>
      <c r="I102">
        <v>3.32E-2</v>
      </c>
      <c r="J102">
        <v>1.9699999999999999E-2</v>
      </c>
      <c r="K102">
        <v>9.7999999999999997E-3</v>
      </c>
      <c r="L102">
        <v>3.5999999999999999E-3</v>
      </c>
      <c r="M102">
        <v>5.2400000000000002E-2</v>
      </c>
      <c r="N102">
        <v>0.1666</v>
      </c>
      <c r="O102">
        <v>1.9511000000000001</v>
      </c>
      <c r="P102" s="5">
        <f t="shared" si="15"/>
        <v>11.137900000000004</v>
      </c>
      <c r="R102">
        <v>18</v>
      </c>
      <c r="S102" t="s">
        <v>6</v>
      </c>
      <c r="T102">
        <v>3.4053</v>
      </c>
      <c r="U102">
        <v>2.7431000000000001</v>
      </c>
      <c r="V102">
        <v>1.4635</v>
      </c>
      <c r="W102">
        <v>0.18079999999999999</v>
      </c>
      <c r="X102">
        <v>5.9200000000000003E-2</v>
      </c>
      <c r="Y102">
        <v>2.9600000000000001E-2</v>
      </c>
      <c r="Z102">
        <v>1.83E-2</v>
      </c>
      <c r="AA102">
        <v>8.5000000000000006E-3</v>
      </c>
      <c r="AB102">
        <v>3.2000000000000002E-3</v>
      </c>
      <c r="AC102">
        <v>2.2700000000000001E-2</v>
      </c>
      <c r="AD102">
        <v>2.1700000000000001E-2</v>
      </c>
      <c r="AE102">
        <v>2.5402999999999998</v>
      </c>
      <c r="AF102" s="6">
        <f t="shared" si="14"/>
        <v>10.4962</v>
      </c>
      <c r="AH102">
        <v>18</v>
      </c>
      <c r="AI102" t="s">
        <v>6</v>
      </c>
      <c r="AJ102">
        <v>3.3178000000000001</v>
      </c>
      <c r="AK102">
        <v>2.4519000000000002</v>
      </c>
      <c r="AL102">
        <v>2.4674999999999998</v>
      </c>
      <c r="AM102">
        <v>0.30840000000000001</v>
      </c>
      <c r="AN102">
        <v>8.48E-2</v>
      </c>
      <c r="AO102">
        <v>3.7699999999999997E-2</v>
      </c>
      <c r="AP102">
        <v>2.1999999999999999E-2</v>
      </c>
      <c r="AQ102">
        <v>1.0699999999999999E-2</v>
      </c>
      <c r="AR102">
        <v>3.5000000000000001E-3</v>
      </c>
      <c r="AS102">
        <v>4.8999999999999998E-3</v>
      </c>
      <c r="AT102">
        <v>2.01E-2</v>
      </c>
      <c r="AU102">
        <v>2.0867</v>
      </c>
      <c r="AV102" s="6">
        <f t="shared" si="12"/>
        <v>10.815999999999999</v>
      </c>
      <c r="AX102">
        <v>18</v>
      </c>
      <c r="AY102" t="s">
        <v>6</v>
      </c>
      <c r="AZ102">
        <v>2.7679999999999998</v>
      </c>
      <c r="BA102">
        <v>2.0364</v>
      </c>
      <c r="BB102">
        <v>1.3987000000000001</v>
      </c>
      <c r="BC102">
        <v>0.19320000000000001</v>
      </c>
      <c r="BD102">
        <v>5.6399999999999999E-2</v>
      </c>
      <c r="BE102">
        <v>2.69E-2</v>
      </c>
      <c r="BF102">
        <v>1.5699999999999999E-2</v>
      </c>
      <c r="BG102">
        <v>7.4000000000000003E-3</v>
      </c>
      <c r="BH102">
        <v>1.9E-3</v>
      </c>
      <c r="BI102">
        <v>1.3299999999999999E-2</v>
      </c>
      <c r="BJ102">
        <v>2.7400000000000001E-2</v>
      </c>
      <c r="BK102">
        <v>0.58069999999999999</v>
      </c>
      <c r="BL102" s="6">
        <f t="shared" si="13"/>
        <v>7.1259999999999994</v>
      </c>
    </row>
    <row r="103" spans="1:64" x14ac:dyDescent="0.25">
      <c r="A103">
        <v>1</v>
      </c>
      <c r="B103">
        <v>19</v>
      </c>
      <c r="C103" t="s">
        <v>2</v>
      </c>
      <c r="D103">
        <v>13.632400000000001</v>
      </c>
      <c r="E103">
        <v>13.343299999999999</v>
      </c>
      <c r="F103">
        <v>14.5185</v>
      </c>
      <c r="G103">
        <v>7.9252000000000002</v>
      </c>
      <c r="H103">
        <v>6.7884000000000002</v>
      </c>
      <c r="I103">
        <v>6.2987000000000002</v>
      </c>
      <c r="J103">
        <v>6.3151000000000002</v>
      </c>
      <c r="K103">
        <v>6.0018000000000002</v>
      </c>
      <c r="L103">
        <v>5.2914000000000003</v>
      </c>
      <c r="M103">
        <v>4.7320000000000002</v>
      </c>
      <c r="N103">
        <v>4.0000999999999998</v>
      </c>
      <c r="O103">
        <v>10.0921</v>
      </c>
      <c r="P103" s="5">
        <f t="shared" si="15"/>
        <v>98.939000000000007</v>
      </c>
      <c r="R103">
        <v>19</v>
      </c>
      <c r="S103" t="s">
        <v>2</v>
      </c>
      <c r="T103">
        <v>17.504799999999999</v>
      </c>
      <c r="U103">
        <v>15.1853</v>
      </c>
      <c r="V103">
        <v>17.193999999999999</v>
      </c>
      <c r="W103">
        <v>13.6462</v>
      </c>
      <c r="X103">
        <v>10.3558</v>
      </c>
      <c r="Y103">
        <v>8.7413000000000007</v>
      </c>
      <c r="Z103">
        <v>8.3979999999999997</v>
      </c>
      <c r="AA103">
        <v>7.5842000000000001</v>
      </c>
      <c r="AB103">
        <v>6.6344000000000003</v>
      </c>
      <c r="AC103">
        <v>6.3236999999999997</v>
      </c>
      <c r="AD103">
        <v>6.0320999999999998</v>
      </c>
      <c r="AE103">
        <v>10.508900000000001</v>
      </c>
      <c r="AF103" s="6">
        <f t="shared" si="14"/>
        <v>128.1087</v>
      </c>
      <c r="AH103">
        <v>19</v>
      </c>
      <c r="AI103" t="s">
        <v>2</v>
      </c>
      <c r="AJ103">
        <v>12.3528</v>
      </c>
      <c r="AK103">
        <v>13.7293</v>
      </c>
      <c r="AL103">
        <v>17.265699999999999</v>
      </c>
      <c r="AM103">
        <v>10.972799999999999</v>
      </c>
      <c r="AN103">
        <v>8.3336000000000006</v>
      </c>
      <c r="AO103">
        <v>7.0667999999999997</v>
      </c>
      <c r="AP103">
        <v>6.8201999999999998</v>
      </c>
      <c r="AQ103">
        <v>6.3131000000000004</v>
      </c>
      <c r="AR103">
        <v>5.6284000000000001</v>
      </c>
      <c r="AS103">
        <v>5.3684000000000003</v>
      </c>
      <c r="AT103">
        <v>4.9402999999999997</v>
      </c>
      <c r="AU103">
        <v>7.0259</v>
      </c>
      <c r="AV103" s="6">
        <f t="shared" si="12"/>
        <v>105.81729999999999</v>
      </c>
      <c r="AX103">
        <v>19</v>
      </c>
      <c r="AY103" t="s">
        <v>2</v>
      </c>
      <c r="AZ103">
        <v>14.084199999999999</v>
      </c>
      <c r="BA103">
        <v>13.627800000000001</v>
      </c>
      <c r="BB103">
        <v>14.8969</v>
      </c>
      <c r="BC103">
        <v>9.0678000000000001</v>
      </c>
      <c r="BD103">
        <v>7.0853999999999999</v>
      </c>
      <c r="BE103">
        <v>6.1044999999999998</v>
      </c>
      <c r="BF103">
        <v>5.9280999999999997</v>
      </c>
      <c r="BG103">
        <v>5.5438999999999998</v>
      </c>
      <c r="BH103">
        <v>4.7667999999999999</v>
      </c>
      <c r="BI103">
        <v>4.1738999999999997</v>
      </c>
      <c r="BJ103">
        <v>3.3874</v>
      </c>
      <c r="BK103">
        <v>8.8079999999999998</v>
      </c>
      <c r="BL103" s="6">
        <f t="shared" si="13"/>
        <v>97.474699999999984</v>
      </c>
    </row>
    <row r="104" spans="1:64" x14ac:dyDescent="0.25">
      <c r="A104">
        <v>2</v>
      </c>
      <c r="B104">
        <v>19</v>
      </c>
      <c r="C104" t="s">
        <v>3</v>
      </c>
      <c r="D104">
        <v>12.276899999999999</v>
      </c>
      <c r="E104">
        <v>14.794700000000001</v>
      </c>
      <c r="F104">
        <v>11.7714</v>
      </c>
      <c r="G104">
        <v>8.4064999999999994</v>
      </c>
      <c r="H104">
        <v>7.47</v>
      </c>
      <c r="I104">
        <v>6.8754</v>
      </c>
      <c r="J104">
        <v>6.7446000000000002</v>
      </c>
      <c r="K104">
        <v>6.2305000000000001</v>
      </c>
      <c r="L104">
        <v>5.4147999999999996</v>
      </c>
      <c r="M104">
        <v>4.8437999999999999</v>
      </c>
      <c r="N104">
        <v>4.0492999999999997</v>
      </c>
      <c r="O104">
        <v>8.2009000000000007</v>
      </c>
      <c r="P104" s="5">
        <f t="shared" si="15"/>
        <v>97.078800000000015</v>
      </c>
      <c r="R104">
        <v>19</v>
      </c>
      <c r="S104" t="s">
        <v>3</v>
      </c>
      <c r="T104">
        <v>13.5609</v>
      </c>
      <c r="U104">
        <v>15.3568</v>
      </c>
      <c r="V104">
        <v>15.387600000000001</v>
      </c>
      <c r="W104">
        <v>10.447800000000001</v>
      </c>
      <c r="X104">
        <v>8.5990000000000002</v>
      </c>
      <c r="Y104">
        <v>6.9701000000000004</v>
      </c>
      <c r="Z104">
        <v>6.1966000000000001</v>
      </c>
      <c r="AA104">
        <v>5.2247000000000003</v>
      </c>
      <c r="AB104">
        <v>4.3109999999999999</v>
      </c>
      <c r="AC104">
        <v>4.1224999999999996</v>
      </c>
      <c r="AD104">
        <v>4.0888999999999998</v>
      </c>
      <c r="AE104">
        <v>9.9484999999999992</v>
      </c>
      <c r="AF104" s="6">
        <f t="shared" si="14"/>
        <v>104.21440000000001</v>
      </c>
      <c r="AH104">
        <v>19</v>
      </c>
      <c r="AI104" t="s">
        <v>3</v>
      </c>
      <c r="AJ104">
        <v>16.871700000000001</v>
      </c>
      <c r="AK104">
        <v>18.380299999999998</v>
      </c>
      <c r="AL104">
        <v>24.281199999999998</v>
      </c>
      <c r="AM104">
        <v>11.834899999999999</v>
      </c>
      <c r="AN104">
        <v>8.8368000000000002</v>
      </c>
      <c r="AO104">
        <v>7.1651999999999996</v>
      </c>
      <c r="AP104">
        <v>6.8773999999999997</v>
      </c>
      <c r="AQ104">
        <v>6.3422000000000001</v>
      </c>
      <c r="AR104">
        <v>5.6623999999999999</v>
      </c>
      <c r="AS104">
        <v>5.3224999999999998</v>
      </c>
      <c r="AT104">
        <v>4.4702999999999999</v>
      </c>
      <c r="AU104">
        <v>6.2838000000000003</v>
      </c>
      <c r="AV104" s="6">
        <f t="shared" si="12"/>
        <v>122.3287</v>
      </c>
      <c r="AX104">
        <v>19</v>
      </c>
      <c r="AY104" t="s">
        <v>3</v>
      </c>
      <c r="AZ104">
        <v>11.3208</v>
      </c>
      <c r="BA104">
        <v>10.7979</v>
      </c>
      <c r="BB104">
        <v>12.7651</v>
      </c>
      <c r="BC104">
        <v>7.3525</v>
      </c>
      <c r="BD104">
        <v>6.2156000000000002</v>
      </c>
      <c r="BE104">
        <v>5.4417999999999997</v>
      </c>
      <c r="BF104">
        <v>5.1246999999999998</v>
      </c>
      <c r="BG104">
        <v>4.6025999999999998</v>
      </c>
      <c r="BH104">
        <v>3.8065000000000002</v>
      </c>
      <c r="BI104">
        <v>3.2147000000000001</v>
      </c>
      <c r="BJ104">
        <v>2.5949</v>
      </c>
      <c r="BK104">
        <v>6.5384000000000002</v>
      </c>
      <c r="BL104" s="6">
        <f t="shared" si="13"/>
        <v>79.775499999999994</v>
      </c>
    </row>
    <row r="105" spans="1:64" x14ac:dyDescent="0.25">
      <c r="A105">
        <v>3</v>
      </c>
      <c r="B105">
        <v>19</v>
      </c>
      <c r="C105" t="s">
        <v>4</v>
      </c>
      <c r="D105">
        <v>17.527999999999999</v>
      </c>
      <c r="E105">
        <v>17.1523</v>
      </c>
      <c r="F105">
        <v>19.648199999999999</v>
      </c>
      <c r="G105">
        <v>10.7658</v>
      </c>
      <c r="H105">
        <v>8.8780000000000001</v>
      </c>
      <c r="I105">
        <v>7.8491</v>
      </c>
      <c r="J105">
        <v>7.5772000000000004</v>
      </c>
      <c r="K105">
        <v>6.8973000000000004</v>
      </c>
      <c r="L105">
        <v>6.0971000000000002</v>
      </c>
      <c r="M105">
        <v>5.6985999999999999</v>
      </c>
      <c r="N105">
        <v>5.4161000000000001</v>
      </c>
      <c r="O105">
        <v>11.8636</v>
      </c>
      <c r="P105" s="5">
        <f t="shared" si="15"/>
        <v>125.37130000000002</v>
      </c>
      <c r="R105">
        <v>19</v>
      </c>
      <c r="S105" t="s">
        <v>4</v>
      </c>
      <c r="T105">
        <v>15.479799999999999</v>
      </c>
      <c r="U105">
        <v>14.8492</v>
      </c>
      <c r="V105">
        <v>14.438700000000001</v>
      </c>
      <c r="W105">
        <v>9.5044000000000004</v>
      </c>
      <c r="X105">
        <v>7.2038000000000002</v>
      </c>
      <c r="Y105">
        <v>6.3446999999999996</v>
      </c>
      <c r="Z105">
        <v>6.1833999999999998</v>
      </c>
      <c r="AA105">
        <v>5.7263000000000002</v>
      </c>
      <c r="AB105">
        <v>5.0354999999999999</v>
      </c>
      <c r="AC105">
        <v>4.5136000000000003</v>
      </c>
      <c r="AD105">
        <v>3.7730000000000001</v>
      </c>
      <c r="AE105">
        <v>7.9012000000000002</v>
      </c>
      <c r="AF105" s="6">
        <f t="shared" si="14"/>
        <v>100.95360000000001</v>
      </c>
      <c r="AH105">
        <v>19</v>
      </c>
      <c r="AI105" t="s">
        <v>4</v>
      </c>
      <c r="AJ105">
        <v>13.4061</v>
      </c>
      <c r="AK105">
        <v>15.9672</v>
      </c>
      <c r="AL105">
        <v>18.184799999999999</v>
      </c>
      <c r="AM105">
        <v>9.7927</v>
      </c>
      <c r="AN105">
        <v>8.0856999999999992</v>
      </c>
      <c r="AO105">
        <v>7.0860000000000003</v>
      </c>
      <c r="AP105">
        <v>6.8545999999999996</v>
      </c>
      <c r="AQ105">
        <v>6.4261999999999997</v>
      </c>
      <c r="AR105">
        <v>5.6742999999999997</v>
      </c>
      <c r="AS105">
        <v>5.2422000000000004</v>
      </c>
      <c r="AT105">
        <v>4.3438999999999997</v>
      </c>
      <c r="AU105">
        <v>8.1778999999999993</v>
      </c>
      <c r="AV105" s="6">
        <f t="shared" si="12"/>
        <v>109.24159999999999</v>
      </c>
      <c r="AX105">
        <v>19</v>
      </c>
      <c r="AY105" t="s">
        <v>4</v>
      </c>
      <c r="AZ105">
        <v>10.0349</v>
      </c>
      <c r="BA105">
        <v>12.3688</v>
      </c>
      <c r="BB105">
        <v>11.956200000000001</v>
      </c>
      <c r="BC105">
        <v>7.4740000000000002</v>
      </c>
      <c r="BD105">
        <v>6.1120000000000001</v>
      </c>
      <c r="BE105">
        <v>5.3570000000000002</v>
      </c>
      <c r="BF105">
        <v>5.024</v>
      </c>
      <c r="BG105">
        <v>4.4112</v>
      </c>
      <c r="BH105">
        <v>3.5701000000000001</v>
      </c>
      <c r="BI105">
        <v>2.9685999999999999</v>
      </c>
      <c r="BJ105">
        <v>2.7382</v>
      </c>
      <c r="BK105">
        <v>4.0541</v>
      </c>
      <c r="BL105" s="6">
        <f t="shared" si="13"/>
        <v>76.069100000000006</v>
      </c>
    </row>
    <row r="106" spans="1:64" x14ac:dyDescent="0.25">
      <c r="A106">
        <v>4</v>
      </c>
      <c r="B106">
        <v>19</v>
      </c>
      <c r="C106" t="s">
        <v>5</v>
      </c>
      <c r="D106">
        <v>13.164199999999999</v>
      </c>
      <c r="E106">
        <v>18.231100000000001</v>
      </c>
      <c r="F106">
        <v>13.1509</v>
      </c>
      <c r="G106">
        <v>9.2782</v>
      </c>
      <c r="H106">
        <v>7.8155999999999999</v>
      </c>
      <c r="I106">
        <v>6.8198999999999996</v>
      </c>
      <c r="J106">
        <v>6.5823999999999998</v>
      </c>
      <c r="K106">
        <v>6.0685000000000002</v>
      </c>
      <c r="L106">
        <v>5.4219999999999997</v>
      </c>
      <c r="M106">
        <v>4.9855</v>
      </c>
      <c r="N106">
        <v>4.1805000000000003</v>
      </c>
      <c r="O106">
        <v>5.4744999999999999</v>
      </c>
      <c r="P106" s="5">
        <f t="shared" si="15"/>
        <v>101.17330000000001</v>
      </c>
      <c r="R106">
        <v>19</v>
      </c>
      <c r="S106" t="s">
        <v>5</v>
      </c>
      <c r="T106">
        <v>19.2941</v>
      </c>
      <c r="U106">
        <v>17.201000000000001</v>
      </c>
      <c r="V106">
        <v>17.699300000000001</v>
      </c>
      <c r="W106">
        <v>11.962199999999999</v>
      </c>
      <c r="X106">
        <v>9.5655000000000001</v>
      </c>
      <c r="Y106">
        <v>8.2472999999999992</v>
      </c>
      <c r="Z106">
        <v>7.1933999999999996</v>
      </c>
      <c r="AA106">
        <v>6.2865000000000002</v>
      </c>
      <c r="AB106">
        <v>5.6136999999999997</v>
      </c>
      <c r="AC106">
        <v>5.6512000000000002</v>
      </c>
      <c r="AD106">
        <v>5.1632999999999996</v>
      </c>
      <c r="AE106">
        <v>12.117100000000001</v>
      </c>
      <c r="AF106" s="6">
        <f t="shared" si="14"/>
        <v>125.99459999999999</v>
      </c>
      <c r="AH106">
        <v>19</v>
      </c>
      <c r="AI106" t="s">
        <v>5</v>
      </c>
      <c r="AJ106">
        <v>20.229900000000001</v>
      </c>
      <c r="AK106">
        <v>20.136700000000001</v>
      </c>
      <c r="AL106">
        <v>16.759699999999999</v>
      </c>
      <c r="AM106">
        <v>9.6852999999999998</v>
      </c>
      <c r="AN106">
        <v>7.0465</v>
      </c>
      <c r="AO106">
        <v>6.3654000000000002</v>
      </c>
      <c r="AP106">
        <v>6.47</v>
      </c>
      <c r="AQ106">
        <v>6.2976999999999999</v>
      </c>
      <c r="AR106">
        <v>5.5865999999999998</v>
      </c>
      <c r="AS106">
        <v>4.8838999999999997</v>
      </c>
      <c r="AT106">
        <v>4.8221999999999996</v>
      </c>
      <c r="AU106">
        <v>12.2758</v>
      </c>
      <c r="AV106" s="6">
        <f t="shared" si="12"/>
        <v>120.55969999999999</v>
      </c>
      <c r="AX106">
        <v>19</v>
      </c>
      <c r="AY106" t="s">
        <v>5</v>
      </c>
      <c r="AZ106">
        <v>10.589700000000001</v>
      </c>
      <c r="BA106">
        <v>13.5251</v>
      </c>
      <c r="BB106">
        <v>11.1091</v>
      </c>
      <c r="BC106">
        <v>6.9726999999999997</v>
      </c>
      <c r="BD106">
        <v>6.0727000000000002</v>
      </c>
      <c r="BE106">
        <v>5.5205000000000002</v>
      </c>
      <c r="BF106">
        <v>5.2897999999999996</v>
      </c>
      <c r="BG106">
        <v>4.5720000000000001</v>
      </c>
      <c r="BH106">
        <v>3.6890000000000001</v>
      </c>
      <c r="BI106">
        <v>3.0623999999999998</v>
      </c>
      <c r="BJ106">
        <v>2.4159999999999999</v>
      </c>
      <c r="BK106">
        <v>4.4543999999999997</v>
      </c>
      <c r="BL106" s="6">
        <f t="shared" si="13"/>
        <v>77.273399999999981</v>
      </c>
    </row>
    <row r="107" spans="1:64" x14ac:dyDescent="0.25">
      <c r="A107">
        <v>5</v>
      </c>
      <c r="B107">
        <v>19</v>
      </c>
      <c r="C107" t="s">
        <v>6</v>
      </c>
      <c r="D107">
        <v>14.942299999999999</v>
      </c>
      <c r="E107">
        <v>14.502599999999999</v>
      </c>
      <c r="F107">
        <v>12.794499999999999</v>
      </c>
      <c r="G107">
        <v>9.6710999999999991</v>
      </c>
      <c r="H107">
        <v>8.5234000000000005</v>
      </c>
      <c r="I107">
        <v>7.6223000000000001</v>
      </c>
      <c r="J107">
        <v>7.2656000000000001</v>
      </c>
      <c r="K107">
        <v>6.5182000000000002</v>
      </c>
      <c r="L107">
        <v>5.8430999999999997</v>
      </c>
      <c r="M107">
        <v>5.6421000000000001</v>
      </c>
      <c r="N107">
        <v>5.6193</v>
      </c>
      <c r="O107">
        <v>8.5305999999999997</v>
      </c>
      <c r="P107" s="5">
        <f t="shared" si="15"/>
        <v>107.4751</v>
      </c>
      <c r="R107">
        <v>19</v>
      </c>
      <c r="S107" t="s">
        <v>6</v>
      </c>
      <c r="T107">
        <v>13.8108</v>
      </c>
      <c r="U107">
        <v>13.964</v>
      </c>
      <c r="V107">
        <v>14.0825</v>
      </c>
      <c r="W107">
        <v>9.2518999999999991</v>
      </c>
      <c r="X107">
        <v>7.2281000000000004</v>
      </c>
      <c r="Y107">
        <v>6.2877999999999998</v>
      </c>
      <c r="Z107">
        <v>6.2214</v>
      </c>
      <c r="AA107">
        <v>5.8757999999999999</v>
      </c>
      <c r="AB107">
        <v>5.1917</v>
      </c>
      <c r="AC107">
        <v>4.5716999999999999</v>
      </c>
      <c r="AD107">
        <v>3.7883</v>
      </c>
      <c r="AE107">
        <v>7.8650000000000002</v>
      </c>
      <c r="AF107" s="6">
        <f t="shared" si="14"/>
        <v>98.138999999999982</v>
      </c>
      <c r="AH107">
        <v>19</v>
      </c>
      <c r="AI107" t="s">
        <v>6</v>
      </c>
      <c r="AJ107">
        <v>12.3368</v>
      </c>
      <c r="AK107">
        <v>13.5542</v>
      </c>
      <c r="AL107">
        <v>16.005299999999998</v>
      </c>
      <c r="AM107">
        <v>10.5482</v>
      </c>
      <c r="AN107">
        <v>7.3005000000000004</v>
      </c>
      <c r="AO107">
        <v>5.8326000000000002</v>
      </c>
      <c r="AP107">
        <v>5.6482000000000001</v>
      </c>
      <c r="AQ107">
        <v>5.2927999999999997</v>
      </c>
      <c r="AR107">
        <v>4.6927000000000003</v>
      </c>
      <c r="AS107">
        <v>4.2630999999999997</v>
      </c>
      <c r="AT107">
        <v>3.4948999999999999</v>
      </c>
      <c r="AU107">
        <v>7.6965000000000003</v>
      </c>
      <c r="AV107" s="6">
        <f t="shared" si="12"/>
        <v>96.665800000000004</v>
      </c>
      <c r="AX107">
        <v>19</v>
      </c>
      <c r="AY107" t="s">
        <v>6</v>
      </c>
      <c r="AZ107">
        <v>10.029199999999999</v>
      </c>
      <c r="BA107">
        <v>11.6874</v>
      </c>
      <c r="BB107">
        <v>10.6068</v>
      </c>
      <c r="BC107">
        <v>8.0334000000000003</v>
      </c>
      <c r="BD107">
        <v>6.3978999999999999</v>
      </c>
      <c r="BE107">
        <v>5.7766000000000002</v>
      </c>
      <c r="BF107">
        <v>5.6012000000000004</v>
      </c>
      <c r="BG107">
        <v>5.1543999999999999</v>
      </c>
      <c r="BH107">
        <v>4.4114000000000004</v>
      </c>
      <c r="BI107">
        <v>3.8079000000000001</v>
      </c>
      <c r="BJ107">
        <v>3.1017999999999999</v>
      </c>
      <c r="BK107">
        <v>3.7023000000000001</v>
      </c>
      <c r="BL107" s="6">
        <f t="shared" si="13"/>
        <v>78.310299999999998</v>
      </c>
    </row>
    <row r="108" spans="1:64" x14ac:dyDescent="0.25">
      <c r="A108">
        <v>1</v>
      </c>
      <c r="B108">
        <v>20</v>
      </c>
      <c r="C108" t="s">
        <v>2</v>
      </c>
      <c r="D108">
        <v>1.6631</v>
      </c>
      <c r="E108">
        <v>1.3983000000000001</v>
      </c>
      <c r="F108">
        <v>1.6956</v>
      </c>
      <c r="G108">
        <v>0.54520000000000002</v>
      </c>
      <c r="H108">
        <v>0.3599</v>
      </c>
      <c r="I108">
        <v>0.2109</v>
      </c>
      <c r="J108">
        <v>0.1205</v>
      </c>
      <c r="K108">
        <v>5.1299999999999998E-2</v>
      </c>
      <c r="L108">
        <v>0.126</v>
      </c>
      <c r="M108">
        <v>7.3700000000000002E-2</v>
      </c>
      <c r="N108">
        <v>6.7900000000000002E-2</v>
      </c>
      <c r="O108">
        <v>1.1438999999999999</v>
      </c>
      <c r="P108" s="5">
        <f t="shared" si="15"/>
        <v>7.4562999999999988</v>
      </c>
      <c r="R108">
        <v>20</v>
      </c>
      <c r="S108" t="s">
        <v>2</v>
      </c>
      <c r="T108">
        <v>1.7806</v>
      </c>
      <c r="U108">
        <v>1.5275000000000001</v>
      </c>
      <c r="V108">
        <v>2.4590999999999998</v>
      </c>
      <c r="W108">
        <v>1.2603</v>
      </c>
      <c r="X108">
        <v>0.70620000000000005</v>
      </c>
      <c r="Y108">
        <v>0.45529999999999998</v>
      </c>
      <c r="Z108">
        <v>0.3054</v>
      </c>
      <c r="AA108">
        <v>0.1754</v>
      </c>
      <c r="AB108">
        <v>6.7599999999999993E-2</v>
      </c>
      <c r="AC108">
        <v>1.7999999999999999E-2</v>
      </c>
      <c r="AD108">
        <v>0.20780000000000001</v>
      </c>
      <c r="AE108">
        <v>0.72799999999999998</v>
      </c>
      <c r="AF108" s="6">
        <f t="shared" si="14"/>
        <v>9.691200000000002</v>
      </c>
      <c r="AH108">
        <v>20</v>
      </c>
      <c r="AI108" t="s">
        <v>2</v>
      </c>
      <c r="AJ108">
        <v>1.2771999999999999</v>
      </c>
      <c r="AK108">
        <v>1.4981</v>
      </c>
      <c r="AL108">
        <v>2.3555000000000001</v>
      </c>
      <c r="AM108">
        <v>0.9496</v>
      </c>
      <c r="AN108">
        <v>0.60909999999999997</v>
      </c>
      <c r="AO108">
        <v>0.39950000000000002</v>
      </c>
      <c r="AP108">
        <v>0.25119999999999998</v>
      </c>
      <c r="AQ108">
        <v>0.12640000000000001</v>
      </c>
      <c r="AR108">
        <v>4.4699999999999997E-2</v>
      </c>
      <c r="AS108">
        <v>5.1799999999999999E-2</v>
      </c>
      <c r="AT108">
        <v>0.1011</v>
      </c>
      <c r="AU108">
        <v>0.33800000000000002</v>
      </c>
      <c r="AV108" s="6">
        <f t="shared" si="12"/>
        <v>8.0021999999999984</v>
      </c>
      <c r="AX108">
        <v>20</v>
      </c>
      <c r="AY108" t="s">
        <v>2</v>
      </c>
      <c r="AZ108">
        <v>2.2412000000000001</v>
      </c>
      <c r="BA108">
        <v>1.8391999999999999</v>
      </c>
      <c r="BB108">
        <v>1.5347</v>
      </c>
      <c r="BC108">
        <v>1.0101</v>
      </c>
      <c r="BD108">
        <v>0.71799999999999997</v>
      </c>
      <c r="BE108">
        <v>0.52390000000000003</v>
      </c>
      <c r="BF108">
        <v>0.35089999999999999</v>
      </c>
      <c r="BG108">
        <v>0.20230000000000001</v>
      </c>
      <c r="BH108">
        <v>8.77E-2</v>
      </c>
      <c r="BI108">
        <v>4.4600000000000001E-2</v>
      </c>
      <c r="BJ108">
        <v>4.3799999999999999E-2</v>
      </c>
      <c r="BK108">
        <v>1.5333000000000001</v>
      </c>
      <c r="BL108" s="6">
        <f t="shared" si="13"/>
        <v>10.1297</v>
      </c>
    </row>
    <row r="109" spans="1:64" x14ac:dyDescent="0.25">
      <c r="A109">
        <v>2</v>
      </c>
      <c r="B109">
        <v>20</v>
      </c>
      <c r="C109" t="s">
        <v>3</v>
      </c>
      <c r="D109">
        <v>1.6155999999999999</v>
      </c>
      <c r="E109">
        <v>2.3165</v>
      </c>
      <c r="F109">
        <v>1.3087</v>
      </c>
      <c r="G109">
        <v>0.61199999999999999</v>
      </c>
      <c r="H109">
        <v>0.36470000000000002</v>
      </c>
      <c r="I109">
        <v>0.2112</v>
      </c>
      <c r="J109">
        <v>0.11310000000000001</v>
      </c>
      <c r="K109">
        <v>4.7199999999999999E-2</v>
      </c>
      <c r="L109">
        <v>9.4399999999999998E-2</v>
      </c>
      <c r="M109">
        <v>1.49E-2</v>
      </c>
      <c r="N109">
        <v>1.2699999999999999E-2</v>
      </c>
      <c r="O109">
        <v>0.61550000000000005</v>
      </c>
      <c r="P109" s="5">
        <f t="shared" si="15"/>
        <v>7.3265000000000002</v>
      </c>
      <c r="R109">
        <v>20</v>
      </c>
      <c r="S109" t="s">
        <v>3</v>
      </c>
      <c r="T109">
        <v>1.4572000000000001</v>
      </c>
      <c r="U109">
        <v>1.7559</v>
      </c>
      <c r="V109">
        <v>1.4770000000000001</v>
      </c>
      <c r="W109">
        <v>0.33460000000000001</v>
      </c>
      <c r="X109">
        <v>0.24510000000000001</v>
      </c>
      <c r="Y109">
        <v>0.14610000000000001</v>
      </c>
      <c r="Z109">
        <v>8.2500000000000004E-2</v>
      </c>
      <c r="AA109">
        <v>3.5299999999999998E-2</v>
      </c>
      <c r="AB109">
        <v>2.3900000000000001E-2</v>
      </c>
      <c r="AC109">
        <v>1.37E-2</v>
      </c>
      <c r="AD109">
        <v>0.16339999999999999</v>
      </c>
      <c r="AE109">
        <v>1.1023000000000001</v>
      </c>
      <c r="AF109" s="6">
        <f t="shared" si="14"/>
        <v>6.8369999999999997</v>
      </c>
      <c r="AH109">
        <v>20</v>
      </c>
      <c r="AI109" t="s">
        <v>3</v>
      </c>
      <c r="AJ109">
        <v>2.6886999999999999</v>
      </c>
      <c r="AK109">
        <v>2.0943999999999998</v>
      </c>
      <c r="AL109">
        <v>4.3986000000000001</v>
      </c>
      <c r="AM109">
        <v>1.0177</v>
      </c>
      <c r="AN109">
        <v>0.59560000000000002</v>
      </c>
      <c r="AO109">
        <v>0.35870000000000002</v>
      </c>
      <c r="AP109">
        <v>0.2014</v>
      </c>
      <c r="AQ109">
        <v>9.0800000000000006E-2</v>
      </c>
      <c r="AR109">
        <v>6.7100000000000007E-2</v>
      </c>
      <c r="AS109">
        <v>2.1000000000000001E-2</v>
      </c>
      <c r="AT109">
        <v>4.4000000000000003E-3</v>
      </c>
      <c r="AU109">
        <v>0.40400000000000003</v>
      </c>
      <c r="AV109" s="6">
        <f t="shared" si="12"/>
        <v>11.942399999999999</v>
      </c>
      <c r="AX109">
        <v>20</v>
      </c>
      <c r="AY109" t="s">
        <v>3</v>
      </c>
      <c r="AZ109">
        <v>1.8407</v>
      </c>
      <c r="BA109">
        <v>1.4032</v>
      </c>
      <c r="BB109">
        <v>1.7943</v>
      </c>
      <c r="BC109">
        <v>0.95640000000000003</v>
      </c>
      <c r="BD109">
        <v>0.79600000000000004</v>
      </c>
      <c r="BE109">
        <v>0.51849999999999996</v>
      </c>
      <c r="BF109">
        <v>0.35439999999999999</v>
      </c>
      <c r="BG109">
        <v>0.22700000000000001</v>
      </c>
      <c r="BH109">
        <v>9.9099999999999994E-2</v>
      </c>
      <c r="BI109">
        <v>4.9099999999999998E-2</v>
      </c>
      <c r="BJ109">
        <v>2.6100000000000002E-2</v>
      </c>
      <c r="BK109">
        <v>0.70760000000000001</v>
      </c>
      <c r="BL109" s="6">
        <f t="shared" si="13"/>
        <v>8.7723999999999993</v>
      </c>
    </row>
    <row r="110" spans="1:64" x14ac:dyDescent="0.25">
      <c r="A110">
        <v>3</v>
      </c>
      <c r="B110">
        <v>20</v>
      </c>
      <c r="C110" t="s">
        <v>4</v>
      </c>
      <c r="D110">
        <v>2.0379999999999998</v>
      </c>
      <c r="E110">
        <v>1.8877999999999999</v>
      </c>
      <c r="F110">
        <v>1.7581</v>
      </c>
      <c r="G110">
        <v>0.76419999999999999</v>
      </c>
      <c r="H110">
        <v>0.50270000000000004</v>
      </c>
      <c r="I110">
        <v>0.30909999999999999</v>
      </c>
      <c r="J110">
        <v>0.1792</v>
      </c>
      <c r="K110">
        <v>0.11559999999999999</v>
      </c>
      <c r="L110">
        <v>4.19E-2</v>
      </c>
      <c r="M110">
        <v>8.9999999999999993E-3</v>
      </c>
      <c r="N110">
        <v>0.19989999999999999</v>
      </c>
      <c r="O110">
        <v>1.0046999999999999</v>
      </c>
      <c r="P110" s="5">
        <f t="shared" si="15"/>
        <v>8.8102</v>
      </c>
      <c r="R110">
        <v>20</v>
      </c>
      <c r="S110" t="s">
        <v>4</v>
      </c>
      <c r="T110">
        <v>1.6091</v>
      </c>
      <c r="U110">
        <v>1.7509999999999999</v>
      </c>
      <c r="V110">
        <v>1.4714</v>
      </c>
      <c r="W110">
        <v>0.47910000000000003</v>
      </c>
      <c r="X110">
        <v>0.2422</v>
      </c>
      <c r="Y110">
        <v>0.12559999999999999</v>
      </c>
      <c r="Z110">
        <v>6.1199999999999997E-2</v>
      </c>
      <c r="AA110">
        <v>1.9199999999999998E-2</v>
      </c>
      <c r="AB110">
        <v>3.5000000000000001E-3</v>
      </c>
      <c r="AC110">
        <v>1.1000000000000001E-3</v>
      </c>
      <c r="AD110">
        <v>1.17E-2</v>
      </c>
      <c r="AE110">
        <v>0.59989999999999999</v>
      </c>
      <c r="AF110" s="6">
        <f t="shared" si="14"/>
        <v>6.3750000000000009</v>
      </c>
      <c r="AH110">
        <v>20</v>
      </c>
      <c r="AI110" t="s">
        <v>4</v>
      </c>
      <c r="AJ110">
        <v>1.4944999999999999</v>
      </c>
      <c r="AK110">
        <v>2.5842999999999998</v>
      </c>
      <c r="AL110">
        <v>2.2511000000000001</v>
      </c>
      <c r="AM110">
        <v>0.88260000000000005</v>
      </c>
      <c r="AN110">
        <v>0.60960000000000003</v>
      </c>
      <c r="AO110">
        <v>0.3775</v>
      </c>
      <c r="AP110">
        <v>0.2268</v>
      </c>
      <c r="AQ110">
        <v>0.13350000000000001</v>
      </c>
      <c r="AR110">
        <v>6.7000000000000004E-2</v>
      </c>
      <c r="AS110">
        <v>2.64E-2</v>
      </c>
      <c r="AT110">
        <v>1.61E-2</v>
      </c>
      <c r="AU110">
        <v>0.91830000000000001</v>
      </c>
      <c r="AV110" s="6">
        <f t="shared" si="12"/>
        <v>9.5877000000000017</v>
      </c>
      <c r="AX110">
        <v>20</v>
      </c>
      <c r="AY110" t="s">
        <v>4</v>
      </c>
      <c r="AZ110">
        <v>1.5567</v>
      </c>
      <c r="BA110">
        <v>2.0659000000000001</v>
      </c>
      <c r="BB110">
        <v>1.9480999999999999</v>
      </c>
      <c r="BC110">
        <v>0.95930000000000004</v>
      </c>
      <c r="BD110">
        <v>0.50949999999999995</v>
      </c>
      <c r="BE110">
        <v>0.29730000000000001</v>
      </c>
      <c r="BF110">
        <v>0.1646</v>
      </c>
      <c r="BG110">
        <v>7.2499999999999995E-2</v>
      </c>
      <c r="BH110">
        <v>1.9400000000000001E-2</v>
      </c>
      <c r="BI110">
        <v>2.5999999999999999E-3</v>
      </c>
      <c r="BJ110">
        <v>7.46E-2</v>
      </c>
      <c r="BK110">
        <v>0.45610000000000001</v>
      </c>
      <c r="BL110" s="6">
        <f t="shared" si="13"/>
        <v>8.1265999999999998</v>
      </c>
    </row>
    <row r="111" spans="1:64" x14ac:dyDescent="0.25">
      <c r="A111">
        <v>4</v>
      </c>
      <c r="B111">
        <v>20</v>
      </c>
      <c r="C111" t="s">
        <v>5</v>
      </c>
      <c r="D111">
        <v>1.282</v>
      </c>
      <c r="E111">
        <v>2.3071000000000002</v>
      </c>
      <c r="F111">
        <v>1.8351</v>
      </c>
      <c r="G111">
        <v>0.59940000000000004</v>
      </c>
      <c r="H111">
        <v>0.28039999999999998</v>
      </c>
      <c r="I111">
        <v>0.1426</v>
      </c>
      <c r="J111">
        <v>7.2400000000000006E-2</v>
      </c>
      <c r="K111">
        <v>2.8899999999999999E-2</v>
      </c>
      <c r="L111">
        <v>2.0299999999999999E-2</v>
      </c>
      <c r="M111">
        <v>1.4E-3</v>
      </c>
      <c r="N111">
        <v>2.9999999999999997E-4</v>
      </c>
      <c r="O111">
        <v>0.53669999999999995</v>
      </c>
      <c r="P111" s="5">
        <f t="shared" si="15"/>
        <v>7.1066000000000003</v>
      </c>
      <c r="R111">
        <v>20</v>
      </c>
      <c r="S111" t="s">
        <v>5</v>
      </c>
      <c r="T111">
        <v>2.6097999999999999</v>
      </c>
      <c r="U111">
        <v>2.1678000000000002</v>
      </c>
      <c r="V111">
        <v>1.8283</v>
      </c>
      <c r="W111">
        <v>0.60489999999999999</v>
      </c>
      <c r="X111">
        <v>0.4088</v>
      </c>
      <c r="Y111">
        <v>0.48480000000000001</v>
      </c>
      <c r="Z111">
        <v>0.22750000000000001</v>
      </c>
      <c r="AA111">
        <v>9.1300000000000006E-2</v>
      </c>
      <c r="AB111">
        <v>3.3399999999999999E-2</v>
      </c>
      <c r="AC111">
        <v>0.1249</v>
      </c>
      <c r="AD111">
        <v>0.15720000000000001</v>
      </c>
      <c r="AE111">
        <v>1.5911999999999999</v>
      </c>
      <c r="AF111" s="6">
        <f t="shared" si="14"/>
        <v>10.3299</v>
      </c>
      <c r="AH111">
        <v>20</v>
      </c>
      <c r="AI111" t="s">
        <v>5</v>
      </c>
      <c r="AJ111">
        <v>3.0651000000000002</v>
      </c>
      <c r="AK111">
        <v>2.3597000000000001</v>
      </c>
      <c r="AL111">
        <v>1.6256999999999999</v>
      </c>
      <c r="AM111">
        <v>0.72319999999999995</v>
      </c>
      <c r="AN111">
        <v>0.53390000000000004</v>
      </c>
      <c r="AO111">
        <v>0.33379999999999999</v>
      </c>
      <c r="AP111">
        <v>0.22650000000000001</v>
      </c>
      <c r="AQ111">
        <v>0.1106</v>
      </c>
      <c r="AR111">
        <v>3.9100000000000003E-2</v>
      </c>
      <c r="AS111">
        <v>9.7000000000000003E-3</v>
      </c>
      <c r="AT111">
        <v>0.4919</v>
      </c>
      <c r="AU111">
        <v>2.0310999999999999</v>
      </c>
      <c r="AV111" s="6">
        <f t="shared" si="12"/>
        <v>11.5503</v>
      </c>
      <c r="AX111">
        <v>20</v>
      </c>
      <c r="AY111" t="s">
        <v>5</v>
      </c>
      <c r="AZ111">
        <v>1.4064000000000001</v>
      </c>
      <c r="BA111">
        <v>1.9885999999999999</v>
      </c>
      <c r="BB111">
        <v>2.2069999999999999</v>
      </c>
      <c r="BC111">
        <v>1.0209999999999999</v>
      </c>
      <c r="BD111">
        <v>0.64759999999999995</v>
      </c>
      <c r="BE111">
        <v>0.4098</v>
      </c>
      <c r="BF111">
        <v>0.247</v>
      </c>
      <c r="BG111">
        <v>0.1125</v>
      </c>
      <c r="BH111">
        <v>3.5099999999999999E-2</v>
      </c>
      <c r="BI111">
        <v>7.3000000000000001E-3</v>
      </c>
      <c r="BJ111">
        <v>3.9899999999999998E-2</v>
      </c>
      <c r="BK111">
        <v>0.35299999999999998</v>
      </c>
      <c r="BL111" s="6">
        <f t="shared" si="13"/>
        <v>8.4751999999999992</v>
      </c>
    </row>
    <row r="112" spans="1:64" x14ac:dyDescent="0.25">
      <c r="A112">
        <v>5</v>
      </c>
      <c r="B112">
        <v>20</v>
      </c>
      <c r="C112" t="s">
        <v>6</v>
      </c>
      <c r="D112">
        <v>1.476</v>
      </c>
      <c r="E112">
        <v>1.8603000000000001</v>
      </c>
      <c r="F112">
        <v>1.4955000000000001</v>
      </c>
      <c r="G112">
        <v>0.50739999999999996</v>
      </c>
      <c r="H112">
        <v>0.32640000000000002</v>
      </c>
      <c r="I112">
        <v>0.19769999999999999</v>
      </c>
      <c r="J112">
        <v>0.1091</v>
      </c>
      <c r="K112">
        <v>5.16E-2</v>
      </c>
      <c r="L112">
        <v>3.5099999999999999E-2</v>
      </c>
      <c r="M112">
        <v>1.9199999999999998E-2</v>
      </c>
      <c r="N112">
        <v>0.26200000000000001</v>
      </c>
      <c r="O112">
        <v>0.52829999999999999</v>
      </c>
      <c r="P112" s="5">
        <f t="shared" si="15"/>
        <v>6.8685999999999989</v>
      </c>
      <c r="R112">
        <v>20</v>
      </c>
      <c r="S112" t="s">
        <v>6</v>
      </c>
      <c r="T112">
        <v>1.6555</v>
      </c>
      <c r="U112">
        <v>1.4145000000000001</v>
      </c>
      <c r="V112">
        <v>1.9853000000000001</v>
      </c>
      <c r="W112">
        <v>0.65190000000000003</v>
      </c>
      <c r="X112">
        <v>0.33629999999999999</v>
      </c>
      <c r="Y112">
        <v>0.18229999999999999</v>
      </c>
      <c r="Z112">
        <v>0.11409999999999999</v>
      </c>
      <c r="AA112">
        <v>5.16E-2</v>
      </c>
      <c r="AB112">
        <v>4.2299999999999997E-2</v>
      </c>
      <c r="AC112">
        <v>1.0500000000000001E-2</v>
      </c>
      <c r="AD112">
        <v>0.17100000000000001</v>
      </c>
      <c r="AE112">
        <v>0.84060000000000001</v>
      </c>
      <c r="AF112" s="6">
        <f t="shared" si="14"/>
        <v>7.4559000000000006</v>
      </c>
      <c r="AH112">
        <v>20</v>
      </c>
      <c r="AI112" t="s">
        <v>6</v>
      </c>
      <c r="AJ112">
        <v>1.579</v>
      </c>
      <c r="AK112">
        <v>1.5111000000000001</v>
      </c>
      <c r="AL112">
        <v>2.4590000000000001</v>
      </c>
      <c r="AM112">
        <v>1.0945</v>
      </c>
      <c r="AN112">
        <v>0.73170000000000002</v>
      </c>
      <c r="AO112">
        <v>0.46820000000000001</v>
      </c>
      <c r="AP112">
        <v>0.3</v>
      </c>
      <c r="AQ112">
        <v>0.15629999999999999</v>
      </c>
      <c r="AR112">
        <v>6.6500000000000004E-2</v>
      </c>
      <c r="AS112">
        <v>1.8700000000000001E-2</v>
      </c>
      <c r="AT112">
        <v>3.9100000000000003E-2</v>
      </c>
      <c r="AU112">
        <v>1.1047</v>
      </c>
      <c r="AV112" s="6">
        <f t="shared" si="12"/>
        <v>9.5288000000000004</v>
      </c>
      <c r="AX112">
        <v>20</v>
      </c>
      <c r="AY112" t="s">
        <v>6</v>
      </c>
      <c r="AZ112">
        <v>1.6614</v>
      </c>
      <c r="BA112">
        <v>1.5955999999999999</v>
      </c>
      <c r="BB112">
        <v>1.4348000000000001</v>
      </c>
      <c r="BC112">
        <v>0.96660000000000001</v>
      </c>
      <c r="BD112">
        <v>0.5181</v>
      </c>
      <c r="BE112">
        <v>0.31609999999999999</v>
      </c>
      <c r="BF112">
        <v>0.19839999999999999</v>
      </c>
      <c r="BG112">
        <v>0.1045</v>
      </c>
      <c r="BH112">
        <v>3.85E-2</v>
      </c>
      <c r="BI112">
        <v>7.3000000000000001E-3</v>
      </c>
      <c r="BJ112">
        <v>4.4999999999999997E-3</v>
      </c>
      <c r="BK112">
        <v>0.16039999999999999</v>
      </c>
      <c r="BL112" s="6">
        <f t="shared" si="13"/>
        <v>7.0061999999999989</v>
      </c>
    </row>
    <row r="113" spans="1:64" x14ac:dyDescent="0.25">
      <c r="A113">
        <v>1</v>
      </c>
      <c r="B113">
        <v>21</v>
      </c>
      <c r="C113" t="s">
        <v>2</v>
      </c>
      <c r="D113">
        <v>16.008900000000001</v>
      </c>
      <c r="E113">
        <v>15.066599999999999</v>
      </c>
      <c r="F113">
        <v>17.702300000000001</v>
      </c>
      <c r="G113">
        <v>8.9090000000000007</v>
      </c>
      <c r="H113">
        <v>7.2640000000000002</v>
      </c>
      <c r="I113">
        <v>6.5339999999999998</v>
      </c>
      <c r="J113">
        <v>6.4481000000000002</v>
      </c>
      <c r="K113">
        <v>6.0453999999999999</v>
      </c>
      <c r="L113">
        <v>5.3384</v>
      </c>
      <c r="M113">
        <v>4.8962000000000003</v>
      </c>
      <c r="N113">
        <v>3.9565000000000001</v>
      </c>
      <c r="O113">
        <v>9.6689000000000007</v>
      </c>
      <c r="P113" s="5">
        <f t="shared" si="15"/>
        <v>107.8383</v>
      </c>
      <c r="R113">
        <v>21</v>
      </c>
      <c r="S113" t="s">
        <v>2</v>
      </c>
      <c r="T113">
        <v>19.568300000000001</v>
      </c>
      <c r="U113">
        <v>18.118099999999998</v>
      </c>
      <c r="V113">
        <v>20.9617</v>
      </c>
      <c r="W113">
        <v>16.2028</v>
      </c>
      <c r="X113">
        <v>11.4541</v>
      </c>
      <c r="Y113">
        <v>9.2922999999999991</v>
      </c>
      <c r="Z113">
        <v>8.7864000000000004</v>
      </c>
      <c r="AA113">
        <v>7.8331999999999997</v>
      </c>
      <c r="AB113">
        <v>6.6891999999999996</v>
      </c>
      <c r="AC113">
        <v>6.3066000000000004</v>
      </c>
      <c r="AD113">
        <v>5.9862000000000002</v>
      </c>
      <c r="AE113">
        <v>10.153600000000001</v>
      </c>
      <c r="AF113" s="6">
        <f t="shared" si="14"/>
        <v>141.35250000000002</v>
      </c>
      <c r="AH113">
        <v>21</v>
      </c>
      <c r="AI113" t="s">
        <v>2</v>
      </c>
      <c r="AJ113">
        <v>13.703799999999999</v>
      </c>
      <c r="AK113">
        <v>15.054600000000001</v>
      </c>
      <c r="AL113">
        <v>21.486799999999999</v>
      </c>
      <c r="AM113">
        <v>13.257899999999999</v>
      </c>
      <c r="AN113">
        <v>9.2255000000000003</v>
      </c>
      <c r="AO113">
        <v>7.5598999999999998</v>
      </c>
      <c r="AP113">
        <v>7.1257000000000001</v>
      </c>
      <c r="AQ113">
        <v>6.4715999999999996</v>
      </c>
      <c r="AR113">
        <v>5.6534000000000004</v>
      </c>
      <c r="AS113">
        <v>5.3364000000000003</v>
      </c>
      <c r="AT113">
        <v>4.8217999999999996</v>
      </c>
      <c r="AU113">
        <v>7.2465999999999999</v>
      </c>
      <c r="AV113" s="6">
        <f t="shared" si="12"/>
        <v>116.94399999999999</v>
      </c>
      <c r="AX113">
        <v>21</v>
      </c>
      <c r="AY113" t="s">
        <v>2</v>
      </c>
      <c r="AZ113">
        <v>17.418199999999999</v>
      </c>
      <c r="BA113">
        <v>15.833600000000001</v>
      </c>
      <c r="BB113">
        <v>17.502700000000001</v>
      </c>
      <c r="BC113">
        <v>10.8491</v>
      </c>
      <c r="BD113">
        <v>8.0219000000000005</v>
      </c>
      <c r="BE113">
        <v>6.7175000000000002</v>
      </c>
      <c r="BF113">
        <v>6.3163</v>
      </c>
      <c r="BG113">
        <v>5.7869999999999999</v>
      </c>
      <c r="BH113">
        <v>4.9053000000000004</v>
      </c>
      <c r="BI113">
        <v>4.2450000000000001</v>
      </c>
      <c r="BJ113">
        <v>3.4047999999999998</v>
      </c>
      <c r="BK113">
        <v>8.3529999999999998</v>
      </c>
      <c r="BL113" s="6">
        <f t="shared" si="13"/>
        <v>109.3544</v>
      </c>
    </row>
    <row r="114" spans="1:64" x14ac:dyDescent="0.25">
      <c r="A114">
        <v>2</v>
      </c>
      <c r="B114">
        <v>21</v>
      </c>
      <c r="C114" t="s">
        <v>3</v>
      </c>
      <c r="D114">
        <v>14.7539</v>
      </c>
      <c r="E114">
        <v>17.080400000000001</v>
      </c>
      <c r="F114">
        <v>14.5259</v>
      </c>
      <c r="G114">
        <v>9.8012999999999995</v>
      </c>
      <c r="H114">
        <v>7.9273999999999996</v>
      </c>
      <c r="I114">
        <v>7.1166</v>
      </c>
      <c r="J114">
        <v>6.9024000000000001</v>
      </c>
      <c r="K114">
        <v>6.3131000000000004</v>
      </c>
      <c r="L114">
        <v>5.5290999999999997</v>
      </c>
      <c r="M114">
        <v>4.8762999999999996</v>
      </c>
      <c r="N114">
        <v>3.9941</v>
      </c>
      <c r="O114">
        <v>7.5723000000000003</v>
      </c>
      <c r="P114" s="5">
        <f t="shared" si="15"/>
        <v>106.39280000000001</v>
      </c>
      <c r="R114">
        <v>21</v>
      </c>
      <c r="S114" t="s">
        <v>3</v>
      </c>
      <c r="T114">
        <v>14.956200000000001</v>
      </c>
      <c r="U114">
        <v>19.121500000000001</v>
      </c>
      <c r="V114">
        <v>17.972200000000001</v>
      </c>
      <c r="W114">
        <v>11.151899999999999</v>
      </c>
      <c r="X114">
        <v>9.1092999999999993</v>
      </c>
      <c r="Y114">
        <v>7.3022999999999998</v>
      </c>
      <c r="Z114">
        <v>6.4414999999999996</v>
      </c>
      <c r="AA114">
        <v>5.3669000000000002</v>
      </c>
      <c r="AB114">
        <v>4.3295000000000003</v>
      </c>
      <c r="AC114">
        <v>4.0572999999999997</v>
      </c>
      <c r="AD114">
        <v>3.9546000000000001</v>
      </c>
      <c r="AE114">
        <v>10.38</v>
      </c>
      <c r="AF114" s="6">
        <f t="shared" si="14"/>
        <v>114.14319999999999</v>
      </c>
      <c r="AH114">
        <v>21</v>
      </c>
      <c r="AI114" t="s">
        <v>3</v>
      </c>
      <c r="AJ114">
        <v>18.804500000000001</v>
      </c>
      <c r="AK114">
        <v>22.980499999999999</v>
      </c>
      <c r="AL114">
        <v>30.6601</v>
      </c>
      <c r="AM114">
        <v>14.0154</v>
      </c>
      <c r="AN114">
        <v>9.7899999999999991</v>
      </c>
      <c r="AO114">
        <v>7.6513</v>
      </c>
      <c r="AP114">
        <v>7.1295999999999999</v>
      </c>
      <c r="AQ114">
        <v>6.4714</v>
      </c>
      <c r="AR114">
        <v>5.6859999999999999</v>
      </c>
      <c r="AS114">
        <v>5.3521999999999998</v>
      </c>
      <c r="AT114">
        <v>4.4786999999999999</v>
      </c>
      <c r="AU114">
        <v>5.8703000000000003</v>
      </c>
      <c r="AV114" s="6">
        <f t="shared" si="12"/>
        <v>138.88999999999999</v>
      </c>
      <c r="AX114">
        <v>21</v>
      </c>
      <c r="AY114" t="s">
        <v>3</v>
      </c>
      <c r="AZ114">
        <v>13.7135</v>
      </c>
      <c r="BA114">
        <v>12.697800000000001</v>
      </c>
      <c r="BB114">
        <v>15.516400000000001</v>
      </c>
      <c r="BC114">
        <v>8.9123000000000001</v>
      </c>
      <c r="BD114">
        <v>7.1691000000000003</v>
      </c>
      <c r="BE114">
        <v>6.0467000000000004</v>
      </c>
      <c r="BF114">
        <v>5.5625</v>
      </c>
      <c r="BG114">
        <v>4.8867000000000003</v>
      </c>
      <c r="BH114">
        <v>3.9643999999999999</v>
      </c>
      <c r="BI114">
        <v>3.3012000000000001</v>
      </c>
      <c r="BJ114">
        <v>2.5882000000000001</v>
      </c>
      <c r="BK114">
        <v>6.1018999999999997</v>
      </c>
      <c r="BL114" s="6">
        <f t="shared" si="13"/>
        <v>90.460700000000003</v>
      </c>
    </row>
    <row r="115" spans="1:64" x14ac:dyDescent="0.25">
      <c r="A115">
        <v>3</v>
      </c>
      <c r="B115">
        <v>21</v>
      </c>
      <c r="C115" t="s">
        <v>4</v>
      </c>
      <c r="D115">
        <v>19.9709</v>
      </c>
      <c r="E115">
        <v>19.6892</v>
      </c>
      <c r="F115">
        <v>23.212</v>
      </c>
      <c r="G115">
        <v>12.159800000000001</v>
      </c>
      <c r="H115">
        <v>9.5701999999999998</v>
      </c>
      <c r="I115">
        <v>8.2055000000000007</v>
      </c>
      <c r="J115">
        <v>7.8219000000000003</v>
      </c>
      <c r="K115">
        <v>7.0411000000000001</v>
      </c>
      <c r="L115">
        <v>6.1330999999999998</v>
      </c>
      <c r="M115">
        <v>5.6813000000000002</v>
      </c>
      <c r="N115">
        <v>5.2415000000000003</v>
      </c>
      <c r="O115">
        <v>11.8149</v>
      </c>
      <c r="P115" s="5">
        <f t="shared" si="15"/>
        <v>136.54140000000001</v>
      </c>
      <c r="R115">
        <v>21</v>
      </c>
      <c r="S115" t="s">
        <v>4</v>
      </c>
      <c r="T115">
        <v>17.5336</v>
      </c>
      <c r="U115">
        <v>17.2179</v>
      </c>
      <c r="V115">
        <v>17.3142</v>
      </c>
      <c r="W115">
        <v>10.875299999999999</v>
      </c>
      <c r="X115">
        <v>7.6734</v>
      </c>
      <c r="Y115">
        <v>6.5083000000000002</v>
      </c>
      <c r="Z115">
        <v>6.2790999999999997</v>
      </c>
      <c r="AA115">
        <v>5.7572000000000001</v>
      </c>
      <c r="AB115">
        <v>5.0303000000000004</v>
      </c>
      <c r="AC115">
        <v>4.5168999999999997</v>
      </c>
      <c r="AD115">
        <v>3.7442000000000002</v>
      </c>
      <c r="AE115">
        <v>7.1703999999999999</v>
      </c>
      <c r="AF115" s="6">
        <f t="shared" si="14"/>
        <v>109.6208</v>
      </c>
      <c r="AH115">
        <v>21</v>
      </c>
      <c r="AI115" t="s">
        <v>4</v>
      </c>
      <c r="AJ115">
        <v>15.2715</v>
      </c>
      <c r="AK115">
        <v>18.313700000000001</v>
      </c>
      <c r="AL115">
        <v>23.507400000000001</v>
      </c>
      <c r="AM115">
        <v>11.1549</v>
      </c>
      <c r="AN115">
        <v>8.8940999999999999</v>
      </c>
      <c r="AO115">
        <v>7.5381999999999998</v>
      </c>
      <c r="AP115">
        <v>7.1292999999999997</v>
      </c>
      <c r="AQ115">
        <v>6.5608000000000004</v>
      </c>
      <c r="AR115">
        <v>5.7686000000000002</v>
      </c>
      <c r="AS115">
        <v>5.2248999999999999</v>
      </c>
      <c r="AT115">
        <v>4.4447000000000001</v>
      </c>
      <c r="AU115">
        <v>7.3738000000000001</v>
      </c>
      <c r="AV115" s="6">
        <f t="shared" si="12"/>
        <v>121.18190000000001</v>
      </c>
      <c r="AX115">
        <v>21</v>
      </c>
      <c r="AY115" t="s">
        <v>4</v>
      </c>
      <c r="AZ115">
        <v>11.0708</v>
      </c>
      <c r="BA115">
        <v>14.692399999999999</v>
      </c>
      <c r="BB115">
        <v>15.511100000000001</v>
      </c>
      <c r="BC115">
        <v>9.1487999999999996</v>
      </c>
      <c r="BD115">
        <v>6.7728000000000002</v>
      </c>
      <c r="BE115">
        <v>5.7549999999999999</v>
      </c>
      <c r="BF115">
        <v>5.2645</v>
      </c>
      <c r="BG115">
        <v>4.5590999999999999</v>
      </c>
      <c r="BH115">
        <v>3.6425000000000001</v>
      </c>
      <c r="BI115">
        <v>2.9998</v>
      </c>
      <c r="BJ115">
        <v>2.6166999999999998</v>
      </c>
      <c r="BK115">
        <v>3.9841000000000002</v>
      </c>
      <c r="BL115" s="6">
        <f t="shared" si="13"/>
        <v>86.017599999999987</v>
      </c>
    </row>
    <row r="116" spans="1:64" x14ac:dyDescent="0.25">
      <c r="A116">
        <v>4</v>
      </c>
      <c r="B116">
        <v>21</v>
      </c>
      <c r="C116" t="s">
        <v>5</v>
      </c>
      <c r="D116">
        <v>13.734999999999999</v>
      </c>
      <c r="E116">
        <v>21.715599999999998</v>
      </c>
      <c r="F116">
        <v>16.801500000000001</v>
      </c>
      <c r="G116">
        <v>10.389799999999999</v>
      </c>
      <c r="H116">
        <v>8.3109000000000002</v>
      </c>
      <c r="I116">
        <v>7.0067000000000004</v>
      </c>
      <c r="J116">
        <v>6.6893000000000002</v>
      </c>
      <c r="K116">
        <v>6.1193999999999997</v>
      </c>
      <c r="L116">
        <v>5.4108999999999998</v>
      </c>
      <c r="M116">
        <v>4.9703999999999997</v>
      </c>
      <c r="N116">
        <v>4.1276000000000002</v>
      </c>
      <c r="O116">
        <v>5.0228000000000002</v>
      </c>
      <c r="P116" s="5">
        <f t="shared" si="15"/>
        <v>110.29989999999999</v>
      </c>
      <c r="R116">
        <v>21</v>
      </c>
      <c r="S116" t="s">
        <v>5</v>
      </c>
      <c r="T116">
        <v>23.010100000000001</v>
      </c>
      <c r="U116">
        <v>21.037400000000002</v>
      </c>
      <c r="V116">
        <v>21.557500000000001</v>
      </c>
      <c r="W116">
        <v>13.3421</v>
      </c>
      <c r="X116">
        <v>10.308999999999999</v>
      </c>
      <c r="Y116">
        <v>8.8268000000000004</v>
      </c>
      <c r="Z116">
        <v>7.6921999999999997</v>
      </c>
      <c r="AA116">
        <v>6.4322999999999997</v>
      </c>
      <c r="AB116">
        <v>5.5983000000000001</v>
      </c>
      <c r="AC116">
        <v>5.6717000000000004</v>
      </c>
      <c r="AD116">
        <v>5.2100999999999997</v>
      </c>
      <c r="AE116">
        <v>13.2646</v>
      </c>
      <c r="AF116" s="6">
        <f t="shared" si="14"/>
        <v>141.9521</v>
      </c>
      <c r="AH116">
        <v>21</v>
      </c>
      <c r="AI116" t="s">
        <v>5</v>
      </c>
      <c r="AJ116">
        <v>23.348400000000002</v>
      </c>
      <c r="AK116">
        <v>24.8828</v>
      </c>
      <c r="AL116">
        <v>20.011900000000001</v>
      </c>
      <c r="AM116">
        <v>11.247</v>
      </c>
      <c r="AN116">
        <v>7.8315000000000001</v>
      </c>
      <c r="AO116">
        <v>6.6993999999999998</v>
      </c>
      <c r="AP116">
        <v>6.7013999999999996</v>
      </c>
      <c r="AQ116">
        <v>6.3811</v>
      </c>
      <c r="AR116">
        <v>5.6548999999999996</v>
      </c>
      <c r="AS116">
        <v>4.9447000000000001</v>
      </c>
      <c r="AT116">
        <v>4.8143000000000002</v>
      </c>
      <c r="AU116">
        <v>13.380100000000001</v>
      </c>
      <c r="AV116" s="6">
        <f t="shared" si="12"/>
        <v>135.89750000000001</v>
      </c>
      <c r="AX116">
        <v>21</v>
      </c>
      <c r="AY116" t="s">
        <v>5</v>
      </c>
      <c r="AZ116">
        <v>11.120699999999999</v>
      </c>
      <c r="BA116">
        <v>16.643599999999999</v>
      </c>
      <c r="BB116">
        <v>14.6059</v>
      </c>
      <c r="BC116">
        <v>8.6074999999999999</v>
      </c>
      <c r="BD116">
        <v>6.8362999999999996</v>
      </c>
      <c r="BE116">
        <v>5.9930000000000003</v>
      </c>
      <c r="BF116">
        <v>5.6303999999999998</v>
      </c>
      <c r="BG116">
        <v>4.7805999999999997</v>
      </c>
      <c r="BH116">
        <v>3.7797000000000001</v>
      </c>
      <c r="BI116">
        <v>3.101</v>
      </c>
      <c r="BJ116">
        <v>2.3955000000000002</v>
      </c>
      <c r="BK116">
        <v>3.8759999999999999</v>
      </c>
      <c r="BL116" s="6">
        <f t="shared" si="13"/>
        <v>87.370199999999997</v>
      </c>
    </row>
    <row r="117" spans="1:64" x14ac:dyDescent="0.25">
      <c r="A117">
        <v>5</v>
      </c>
      <c r="B117">
        <v>21</v>
      </c>
      <c r="C117" t="s">
        <v>6</v>
      </c>
      <c r="D117">
        <v>16.626899999999999</v>
      </c>
      <c r="E117">
        <v>17.277200000000001</v>
      </c>
      <c r="F117">
        <v>15.408899999999999</v>
      </c>
      <c r="G117">
        <v>10.6595</v>
      </c>
      <c r="H117">
        <v>8.9949999999999992</v>
      </c>
      <c r="I117">
        <v>7.8792</v>
      </c>
      <c r="J117">
        <v>7.4528999999999996</v>
      </c>
      <c r="K117">
        <v>6.6207000000000003</v>
      </c>
      <c r="L117">
        <v>5.8249000000000004</v>
      </c>
      <c r="M117">
        <v>5.5989000000000004</v>
      </c>
      <c r="N117">
        <v>5.7763999999999998</v>
      </c>
      <c r="O117">
        <v>8.3969000000000005</v>
      </c>
      <c r="P117" s="5">
        <f t="shared" si="15"/>
        <v>116.51739999999999</v>
      </c>
      <c r="R117">
        <v>21</v>
      </c>
      <c r="S117" t="s">
        <v>6</v>
      </c>
      <c r="T117">
        <v>16.049399999999999</v>
      </c>
      <c r="U117">
        <v>15.826599999999999</v>
      </c>
      <c r="V117">
        <v>18.510100000000001</v>
      </c>
      <c r="W117">
        <v>10.594799999999999</v>
      </c>
      <c r="X117">
        <v>7.8056000000000001</v>
      </c>
      <c r="Y117">
        <v>6.5039999999999996</v>
      </c>
      <c r="Z117">
        <v>6.3681999999999999</v>
      </c>
      <c r="AA117">
        <v>5.9286000000000003</v>
      </c>
      <c r="AB117">
        <v>5.2401</v>
      </c>
      <c r="AC117">
        <v>4.6139999999999999</v>
      </c>
      <c r="AD117">
        <v>3.79</v>
      </c>
      <c r="AE117">
        <v>7.6771000000000003</v>
      </c>
      <c r="AF117" s="6">
        <f t="shared" si="14"/>
        <v>108.90850000000002</v>
      </c>
      <c r="AH117">
        <v>21</v>
      </c>
      <c r="AI117" t="s">
        <v>6</v>
      </c>
      <c r="AJ117">
        <v>13.7585</v>
      </c>
      <c r="AK117">
        <v>16.525200000000002</v>
      </c>
      <c r="AL117">
        <v>18.667300000000001</v>
      </c>
      <c r="AM117">
        <v>12.968400000000001</v>
      </c>
      <c r="AN117">
        <v>8.4435000000000002</v>
      </c>
      <c r="AO117">
        <v>6.4203999999999999</v>
      </c>
      <c r="AP117">
        <v>6.0002000000000004</v>
      </c>
      <c r="AQ117">
        <v>5.4612999999999996</v>
      </c>
      <c r="AR117">
        <v>4.7436999999999996</v>
      </c>
      <c r="AS117">
        <v>4.3079000000000001</v>
      </c>
      <c r="AT117">
        <v>3.5236999999999998</v>
      </c>
      <c r="AU117">
        <v>7.7422000000000004</v>
      </c>
      <c r="AV117" s="6">
        <f t="shared" si="12"/>
        <v>108.56230000000002</v>
      </c>
      <c r="AX117">
        <v>21</v>
      </c>
      <c r="AY117" t="s">
        <v>6</v>
      </c>
      <c r="AZ117">
        <v>10.675800000000001</v>
      </c>
      <c r="BA117">
        <v>14.4711</v>
      </c>
      <c r="BB117">
        <v>12.9948</v>
      </c>
      <c r="BC117">
        <v>9.9436</v>
      </c>
      <c r="BD117">
        <v>7.0895000000000001</v>
      </c>
      <c r="BE117">
        <v>6.1398999999999999</v>
      </c>
      <c r="BF117">
        <v>5.8400999999999996</v>
      </c>
      <c r="BG117">
        <v>5.2770999999999999</v>
      </c>
      <c r="BH117">
        <v>4.4782000000000002</v>
      </c>
      <c r="BI117">
        <v>3.8338000000000001</v>
      </c>
      <c r="BJ117">
        <v>3.0745</v>
      </c>
      <c r="BK117">
        <v>3.5047000000000001</v>
      </c>
      <c r="BL117" s="6">
        <f t="shared" si="13"/>
        <v>87.323099999999997</v>
      </c>
    </row>
    <row r="118" spans="1:64" x14ac:dyDescent="0.25">
      <c r="P118" s="6"/>
      <c r="AF118" s="6"/>
      <c r="AV118" s="6"/>
      <c r="BL118" s="6"/>
    </row>
    <row r="119" spans="1:64" x14ac:dyDescent="0.25">
      <c r="P119" s="6"/>
      <c r="AF119" s="6"/>
      <c r="AV119" s="6"/>
      <c r="BL119" s="6"/>
    </row>
    <row r="120" spans="1:64" x14ac:dyDescent="0.25">
      <c r="P120" s="6"/>
      <c r="AF120" s="6"/>
      <c r="AV120" s="6"/>
      <c r="BL120" s="6"/>
    </row>
    <row r="121" spans="1:64" x14ac:dyDescent="0.25">
      <c r="P121" s="6"/>
      <c r="AF121" s="6"/>
      <c r="AV121" s="6"/>
      <c r="BL121" s="6"/>
    </row>
    <row r="122" spans="1:64" x14ac:dyDescent="0.25">
      <c r="P122" s="6"/>
      <c r="AF122" s="6"/>
      <c r="AV122" s="6"/>
      <c r="BL122" s="6"/>
    </row>
    <row r="123" spans="1:64" x14ac:dyDescent="0.25">
      <c r="P123" s="6"/>
      <c r="AF123" s="6"/>
      <c r="AV123" s="6"/>
      <c r="BL123" s="6"/>
    </row>
    <row r="124" spans="1:64" x14ac:dyDescent="0.25">
      <c r="P124" s="6"/>
      <c r="AF124" s="6"/>
      <c r="AV124" s="6"/>
      <c r="BL124" s="6"/>
    </row>
    <row r="125" spans="1:64" x14ac:dyDescent="0.25">
      <c r="P125" s="6"/>
      <c r="AF125" s="6"/>
      <c r="AV125" s="6"/>
      <c r="BL125" s="6"/>
    </row>
    <row r="126" spans="1:64" x14ac:dyDescent="0.25">
      <c r="P126" s="6"/>
      <c r="AF126" s="6"/>
      <c r="AV126" s="6"/>
      <c r="BL126" s="6"/>
    </row>
    <row r="127" spans="1:64" x14ac:dyDescent="0.25">
      <c r="P127" s="6"/>
      <c r="AF127" s="6"/>
      <c r="AV127" s="6"/>
      <c r="BL127" s="6"/>
    </row>
    <row r="128" spans="1:64" x14ac:dyDescent="0.25">
      <c r="P128" s="6"/>
      <c r="AF128" s="6"/>
      <c r="AV128" s="6"/>
      <c r="BL128" s="6"/>
    </row>
    <row r="129" spans="16:64" x14ac:dyDescent="0.25">
      <c r="P129" s="6"/>
      <c r="AF129" s="6"/>
      <c r="AV129" s="6"/>
      <c r="BL129" s="6"/>
    </row>
    <row r="130" spans="16:64" x14ac:dyDescent="0.25">
      <c r="P130" s="6"/>
      <c r="AF130" s="6"/>
      <c r="AV130" s="6"/>
      <c r="BL130" s="6"/>
    </row>
    <row r="131" spans="16:64" x14ac:dyDescent="0.25">
      <c r="P131" s="6"/>
      <c r="AF131" s="6"/>
      <c r="AV131" s="6"/>
      <c r="BL131" s="6"/>
    </row>
    <row r="132" spans="16:64" x14ac:dyDescent="0.25">
      <c r="P132" s="6"/>
      <c r="AF132" s="6"/>
      <c r="AV132" s="6"/>
      <c r="BL132" s="6"/>
    </row>
    <row r="133" spans="16:64" x14ac:dyDescent="0.25">
      <c r="P133" s="6"/>
      <c r="AF133" s="6"/>
      <c r="AV133" s="6"/>
      <c r="BL133" s="6"/>
    </row>
    <row r="134" spans="16:64" x14ac:dyDescent="0.25">
      <c r="P134" s="6"/>
      <c r="AF134" s="6"/>
      <c r="AV134" s="6"/>
      <c r="BL134" s="6"/>
    </row>
    <row r="135" spans="16:64" x14ac:dyDescent="0.25">
      <c r="P135" s="6"/>
      <c r="AF135" s="6"/>
      <c r="AV135" s="6"/>
      <c r="BL135" s="6"/>
    </row>
    <row r="136" spans="16:64" x14ac:dyDescent="0.25">
      <c r="P136" s="6"/>
      <c r="AF136" s="6"/>
      <c r="AV136" s="6"/>
      <c r="BL136" s="6"/>
    </row>
    <row r="137" spans="16:64" x14ac:dyDescent="0.25">
      <c r="P137" s="6"/>
      <c r="AF137" s="6"/>
      <c r="AV137" s="6"/>
      <c r="BL137" s="6"/>
    </row>
    <row r="138" spans="16:64" x14ac:dyDescent="0.25">
      <c r="P138" s="6"/>
      <c r="AF138" s="6"/>
      <c r="AV138" s="6"/>
      <c r="BL138" s="6"/>
    </row>
    <row r="139" spans="16:64" x14ac:dyDescent="0.25">
      <c r="P139" s="6"/>
      <c r="AF139" s="6"/>
      <c r="AV139" s="6"/>
      <c r="BL139" s="6"/>
    </row>
    <row r="140" spans="16:64" x14ac:dyDescent="0.25">
      <c r="P140" s="6"/>
      <c r="AF140" s="6"/>
      <c r="AV140" s="6"/>
      <c r="BL140" s="6"/>
    </row>
    <row r="141" spans="16:64" x14ac:dyDescent="0.25">
      <c r="P141" s="6"/>
      <c r="AF141" s="6"/>
      <c r="AV141" s="6"/>
      <c r="BL141" s="6"/>
    </row>
    <row r="142" spans="16:64" x14ac:dyDescent="0.25">
      <c r="P142" s="6"/>
      <c r="AF142" s="6"/>
      <c r="AV142" s="6"/>
      <c r="BL142" s="6"/>
    </row>
    <row r="143" spans="16:64" x14ac:dyDescent="0.25">
      <c r="P143" s="6"/>
      <c r="AF143" s="6"/>
      <c r="AV143" s="6"/>
      <c r="BL143" s="6"/>
    </row>
    <row r="144" spans="16:64" x14ac:dyDescent="0.25">
      <c r="P144" s="6"/>
      <c r="AF144" s="6"/>
      <c r="AV144" s="6"/>
      <c r="BL144" s="6"/>
    </row>
    <row r="145" spans="16:64" x14ac:dyDescent="0.25">
      <c r="P145" s="6"/>
      <c r="AF145" s="6"/>
      <c r="AV145" s="6"/>
      <c r="BL145" s="6"/>
    </row>
    <row r="146" spans="16:64" x14ac:dyDescent="0.25">
      <c r="P146" s="6"/>
      <c r="AF146" s="6"/>
      <c r="AV146" s="6"/>
      <c r="BL146" s="6"/>
    </row>
    <row r="147" spans="16:64" x14ac:dyDescent="0.25">
      <c r="P147" s="6"/>
      <c r="AF147" s="6"/>
      <c r="AV147" s="6"/>
      <c r="BL147" s="6"/>
    </row>
    <row r="148" spans="16:64" x14ac:dyDescent="0.25">
      <c r="P148" s="6"/>
      <c r="AF148" s="6"/>
      <c r="AV148" s="6"/>
      <c r="BL148" s="6"/>
    </row>
    <row r="149" spans="16:64" x14ac:dyDescent="0.25">
      <c r="P149" s="6"/>
      <c r="AF149" s="6"/>
      <c r="AV149" s="6"/>
      <c r="BL149" s="6"/>
    </row>
    <row r="150" spans="16:64" x14ac:dyDescent="0.25">
      <c r="P150" s="6"/>
      <c r="AF150" s="6"/>
      <c r="AV150" s="6"/>
      <c r="BL150" s="6"/>
    </row>
    <row r="151" spans="16:64" x14ac:dyDescent="0.25">
      <c r="P151" s="6"/>
      <c r="AF151" s="6"/>
      <c r="AV151" s="6"/>
      <c r="BL151" s="6"/>
    </row>
    <row r="152" spans="16:64" x14ac:dyDescent="0.25">
      <c r="P152" s="6"/>
      <c r="AF152" s="6"/>
      <c r="AV152" s="6"/>
      <c r="BL152" s="6"/>
    </row>
    <row r="153" spans="16:64" x14ac:dyDescent="0.25">
      <c r="P153" s="6"/>
      <c r="AF153" s="6"/>
      <c r="AV153" s="6"/>
      <c r="BL153" s="6"/>
    </row>
    <row r="154" spans="16:64" x14ac:dyDescent="0.25">
      <c r="P154" s="6"/>
      <c r="AF154" s="6"/>
      <c r="AV154" s="6"/>
      <c r="BL154" s="6"/>
    </row>
    <row r="155" spans="16:64" x14ac:dyDescent="0.25">
      <c r="P155" s="6"/>
      <c r="AF155" s="6"/>
      <c r="AV155" s="6"/>
      <c r="BL155" s="6"/>
    </row>
    <row r="156" spans="16:64" x14ac:dyDescent="0.25">
      <c r="P156" s="6"/>
      <c r="AF156" s="6"/>
      <c r="AV156" s="6"/>
      <c r="BL156" s="6"/>
    </row>
    <row r="157" spans="16:64" x14ac:dyDescent="0.25">
      <c r="P157" s="6"/>
      <c r="AF157" s="6"/>
      <c r="AV157" s="6"/>
      <c r="BL157" s="6"/>
    </row>
    <row r="158" spans="16:64" x14ac:dyDescent="0.25">
      <c r="P158" s="6"/>
      <c r="AF158" s="6"/>
      <c r="AV158" s="6"/>
      <c r="BL158" s="6"/>
    </row>
    <row r="159" spans="16:64" x14ac:dyDescent="0.25">
      <c r="P159" s="6"/>
      <c r="AF159" s="6"/>
      <c r="AV159" s="6"/>
      <c r="BL159" s="6"/>
    </row>
    <row r="160" spans="16:64" x14ac:dyDescent="0.25">
      <c r="P160" s="6"/>
      <c r="AF160" s="6"/>
      <c r="AV160" s="6"/>
      <c r="BL160" s="6"/>
    </row>
    <row r="161" spans="16:64" x14ac:dyDescent="0.25">
      <c r="P161" s="6"/>
      <c r="AF161" s="6"/>
      <c r="AV161" s="6"/>
      <c r="BL161" s="6"/>
    </row>
    <row r="162" spans="16:64" x14ac:dyDescent="0.25">
      <c r="P162" s="6"/>
      <c r="AF162" s="6"/>
      <c r="AV162" s="6"/>
      <c r="BL162" s="6"/>
    </row>
    <row r="163" spans="16:64" x14ac:dyDescent="0.25">
      <c r="P163" s="6"/>
      <c r="AF163" s="6"/>
      <c r="AV163" s="6"/>
      <c r="BL163" s="6"/>
    </row>
    <row r="164" spans="16:64" x14ac:dyDescent="0.25">
      <c r="P164" s="6"/>
      <c r="AF164" s="6"/>
      <c r="AV164" s="6"/>
      <c r="BL164" s="6"/>
    </row>
    <row r="165" spans="16:64" x14ac:dyDescent="0.25">
      <c r="P165" s="6"/>
      <c r="AF165" s="6"/>
      <c r="AV165" s="6"/>
      <c r="BL165" s="6"/>
    </row>
    <row r="166" spans="16:64" x14ac:dyDescent="0.25">
      <c r="P166" s="6"/>
      <c r="AF166" s="6"/>
      <c r="AV166" s="6"/>
      <c r="BL166" s="6"/>
    </row>
    <row r="167" spans="16:64" x14ac:dyDescent="0.25">
      <c r="P167" s="6"/>
      <c r="AF167" s="6"/>
      <c r="AV167" s="6"/>
      <c r="BL167" s="6"/>
    </row>
    <row r="168" spans="16:64" x14ac:dyDescent="0.25">
      <c r="P168" s="6"/>
      <c r="AF168" s="6"/>
      <c r="AV168" s="6"/>
      <c r="BL168" s="6"/>
    </row>
    <row r="169" spans="16:64" x14ac:dyDescent="0.25">
      <c r="P169" s="6"/>
      <c r="AF169" s="6"/>
      <c r="AV169" s="6"/>
      <c r="BL169" s="6"/>
    </row>
    <row r="170" spans="16:64" x14ac:dyDescent="0.25">
      <c r="P170" s="6"/>
      <c r="AF170" s="6"/>
      <c r="AV170" s="6"/>
      <c r="BL170" s="6"/>
    </row>
    <row r="171" spans="16:64" x14ac:dyDescent="0.25">
      <c r="P171" s="6"/>
      <c r="AF171" s="6"/>
      <c r="AV171" s="6"/>
      <c r="BL171" s="6"/>
    </row>
    <row r="172" spans="16:64" x14ac:dyDescent="0.25">
      <c r="P172" s="6"/>
      <c r="AF172" s="6"/>
      <c r="AV172" s="6"/>
      <c r="BL172" s="6"/>
    </row>
    <row r="173" spans="16:64" x14ac:dyDescent="0.25">
      <c r="P173" s="6"/>
      <c r="AF173" s="6"/>
      <c r="AV173" s="6"/>
      <c r="BL173" s="6"/>
    </row>
    <row r="174" spans="16:64" x14ac:dyDescent="0.25">
      <c r="P174" s="6"/>
      <c r="AF174" s="6"/>
      <c r="AV174" s="6"/>
      <c r="BL174" s="6"/>
    </row>
    <row r="175" spans="16:64" x14ac:dyDescent="0.25">
      <c r="P175" s="6"/>
      <c r="AF175" s="6"/>
      <c r="AV175" s="6"/>
      <c r="BL175" s="6"/>
    </row>
    <row r="176" spans="16:64" x14ac:dyDescent="0.25">
      <c r="P176" s="6"/>
      <c r="AF176" s="6"/>
      <c r="AV176" s="6"/>
      <c r="BL176" s="6"/>
    </row>
    <row r="177" spans="16:64" x14ac:dyDescent="0.25">
      <c r="P177" s="6"/>
      <c r="AF177" s="6"/>
      <c r="AV177" s="6"/>
      <c r="BL177" s="6"/>
    </row>
    <row r="178" spans="16:64" x14ac:dyDescent="0.25">
      <c r="P178" s="6"/>
      <c r="AF178" s="6"/>
      <c r="AV178" s="6"/>
      <c r="BL178" s="6"/>
    </row>
    <row r="179" spans="16:64" x14ac:dyDescent="0.25">
      <c r="P179" s="6"/>
      <c r="AF179" s="6"/>
      <c r="AV179" s="6"/>
      <c r="BL179" s="6"/>
    </row>
    <row r="180" spans="16:64" x14ac:dyDescent="0.25">
      <c r="P180" s="6"/>
      <c r="AF180" s="6"/>
      <c r="AV180" s="6"/>
      <c r="BL180" s="6"/>
    </row>
    <row r="181" spans="16:64" x14ac:dyDescent="0.25">
      <c r="P181" s="6"/>
      <c r="AF181" s="6"/>
      <c r="AV181" s="6"/>
      <c r="BL181" s="6"/>
    </row>
    <row r="182" spans="16:64" x14ac:dyDescent="0.25">
      <c r="P182" s="6"/>
      <c r="AF182" s="6"/>
      <c r="AV182" s="6"/>
      <c r="BL182" s="6"/>
    </row>
    <row r="183" spans="16:64" x14ac:dyDescent="0.25">
      <c r="P183" s="6"/>
      <c r="AF183" s="6"/>
      <c r="AV183" s="6"/>
      <c r="BL183" s="6"/>
    </row>
    <row r="184" spans="16:64" x14ac:dyDescent="0.25">
      <c r="P184" s="6"/>
      <c r="AF184" s="6"/>
      <c r="AV184" s="6"/>
      <c r="BL184" s="6"/>
    </row>
    <row r="185" spans="16:64" x14ac:dyDescent="0.25">
      <c r="P185" s="6"/>
      <c r="AF185" s="6"/>
      <c r="AV185" s="6"/>
      <c r="BL185" s="6"/>
    </row>
    <row r="186" spans="16:64" x14ac:dyDescent="0.25">
      <c r="P186" s="6"/>
      <c r="AF186" s="6"/>
      <c r="AV186" s="6"/>
      <c r="BL186" s="6"/>
    </row>
    <row r="187" spans="16:64" x14ac:dyDescent="0.25">
      <c r="P187" s="6"/>
      <c r="AF187" s="6"/>
      <c r="AV187" s="6"/>
      <c r="BL187" s="6"/>
    </row>
    <row r="188" spans="16:64" x14ac:dyDescent="0.25">
      <c r="P188" s="6"/>
      <c r="AF188" s="6"/>
      <c r="AV188" s="6"/>
      <c r="BL188" s="6"/>
    </row>
    <row r="189" spans="16:64" x14ac:dyDescent="0.25">
      <c r="P189" s="6"/>
      <c r="AF189" s="6"/>
      <c r="AV189" s="6"/>
      <c r="BL189" s="6"/>
    </row>
    <row r="190" spans="16:64" x14ac:dyDescent="0.25">
      <c r="P190" s="6"/>
      <c r="AF190" s="6"/>
      <c r="AV190" s="6"/>
      <c r="BL190" s="6"/>
    </row>
    <row r="191" spans="16:64" x14ac:dyDescent="0.25">
      <c r="P191" s="6"/>
      <c r="AF191" s="6"/>
      <c r="AV191" s="6"/>
      <c r="BL191" s="6"/>
    </row>
    <row r="192" spans="16:64" x14ac:dyDescent="0.25">
      <c r="P192" s="6"/>
      <c r="AF192" s="6"/>
      <c r="AV192" s="6"/>
      <c r="BL192" s="6"/>
    </row>
    <row r="193" spans="16:64" x14ac:dyDescent="0.25">
      <c r="P193" s="6"/>
      <c r="AF193" s="6"/>
      <c r="AV193" s="6"/>
      <c r="BL193" s="6"/>
    </row>
    <row r="194" spans="16:64" x14ac:dyDescent="0.25">
      <c r="P194" s="6"/>
      <c r="AF194" s="6"/>
      <c r="AV194" s="6"/>
      <c r="BL194" s="6"/>
    </row>
    <row r="195" spans="16:64" x14ac:dyDescent="0.25">
      <c r="P195" s="6"/>
      <c r="AF195" s="6"/>
      <c r="AV195" s="6"/>
      <c r="BL195" s="6"/>
    </row>
    <row r="196" spans="16:64" x14ac:dyDescent="0.25">
      <c r="P196" s="6"/>
      <c r="AF196" s="6"/>
      <c r="AV196" s="6"/>
      <c r="BL196" s="6"/>
    </row>
    <row r="197" spans="16:64" x14ac:dyDescent="0.25">
      <c r="P197" s="6"/>
      <c r="AF197" s="6"/>
      <c r="AV197" s="6"/>
      <c r="BL197" s="6"/>
    </row>
    <row r="198" spans="16:64" x14ac:dyDescent="0.25">
      <c r="P198" s="6"/>
      <c r="AF198" s="6"/>
      <c r="AV198" s="6"/>
      <c r="BL198" s="6"/>
    </row>
    <row r="199" spans="16:64" x14ac:dyDescent="0.25">
      <c r="P199" s="6"/>
      <c r="AF199" s="6"/>
      <c r="AV199" s="6"/>
      <c r="BL199" s="6"/>
    </row>
    <row r="200" spans="16:64" x14ac:dyDescent="0.25">
      <c r="P200" s="6"/>
      <c r="AF200" s="6"/>
      <c r="AV200" s="6"/>
      <c r="BL200" s="6"/>
    </row>
    <row r="201" spans="16:64" x14ac:dyDescent="0.25">
      <c r="P201" s="6"/>
      <c r="AF201" s="6"/>
      <c r="AV201" s="6"/>
      <c r="BL201" s="6"/>
    </row>
    <row r="202" spans="16:64" x14ac:dyDescent="0.25">
      <c r="P202" s="6"/>
      <c r="AF202" s="6"/>
      <c r="AV202" s="6"/>
      <c r="BL202" s="6"/>
    </row>
    <row r="203" spans="16:64" x14ac:dyDescent="0.25">
      <c r="P203" s="6"/>
      <c r="AF203" s="6"/>
      <c r="AV203" s="6"/>
      <c r="BL203" s="6"/>
    </row>
    <row r="204" spans="16:64" x14ac:dyDescent="0.25">
      <c r="P204" s="6"/>
      <c r="AF204" s="6"/>
      <c r="AV204" s="6"/>
      <c r="BL204" s="6"/>
    </row>
    <row r="205" spans="16:64" x14ac:dyDescent="0.25">
      <c r="P205" s="6"/>
      <c r="AF205" s="6"/>
      <c r="AV205" s="6"/>
      <c r="BL205" s="6"/>
    </row>
    <row r="206" spans="16:64" x14ac:dyDescent="0.25">
      <c r="P206" s="6"/>
      <c r="AF206" s="6"/>
      <c r="AV206" s="6"/>
      <c r="BL206" s="6"/>
    </row>
    <row r="207" spans="16:64" x14ac:dyDescent="0.25">
      <c r="P207" s="6"/>
      <c r="AF207" s="6"/>
      <c r="AV207" s="6"/>
      <c r="BL207" s="6"/>
    </row>
    <row r="208" spans="16:64" x14ac:dyDescent="0.25">
      <c r="P208" s="6"/>
      <c r="AF208" s="6"/>
      <c r="AV208" s="6"/>
      <c r="BL208" s="6"/>
    </row>
    <row r="209" spans="16:64" x14ac:dyDescent="0.25">
      <c r="P209" s="6"/>
      <c r="AF209" s="6"/>
      <c r="AV209" s="6"/>
      <c r="BL209" s="6"/>
    </row>
    <row r="210" spans="16:64" x14ac:dyDescent="0.25">
      <c r="P210" s="6"/>
      <c r="AF210" s="6"/>
      <c r="AV210" s="6"/>
      <c r="BL210" s="6"/>
    </row>
    <row r="211" spans="16:64" x14ac:dyDescent="0.25">
      <c r="P211" s="6"/>
      <c r="AF211" s="6"/>
      <c r="AV211" s="6"/>
      <c r="BL211" s="6"/>
    </row>
    <row r="212" spans="16:64" x14ac:dyDescent="0.25">
      <c r="P212" s="6"/>
      <c r="AF212" s="6"/>
      <c r="AV212" s="6"/>
      <c r="BL212" s="6"/>
    </row>
    <row r="213" spans="16:64" x14ac:dyDescent="0.25">
      <c r="P213" s="6"/>
      <c r="AF213" s="6"/>
      <c r="AV213" s="6"/>
      <c r="BL213" s="6"/>
    </row>
    <row r="214" spans="16:64" x14ac:dyDescent="0.25">
      <c r="P214" s="6"/>
      <c r="AF214" s="6"/>
      <c r="AV214" s="6"/>
      <c r="BL214" s="6"/>
    </row>
    <row r="215" spans="16:64" x14ac:dyDescent="0.25">
      <c r="P215" s="6"/>
      <c r="AF215" s="6"/>
      <c r="AV215" s="6"/>
      <c r="BL215" s="6"/>
    </row>
    <row r="216" spans="16:64" x14ac:dyDescent="0.25">
      <c r="P216" s="6"/>
      <c r="AF216" s="6"/>
      <c r="AV216" s="6"/>
      <c r="BL216" s="6"/>
    </row>
    <row r="217" spans="16:64" x14ac:dyDescent="0.25">
      <c r="P217" s="6"/>
      <c r="AF217" s="6"/>
      <c r="AV217" s="6"/>
      <c r="BL217" s="6"/>
    </row>
    <row r="218" spans="16:64" x14ac:dyDescent="0.25">
      <c r="P218" s="6"/>
      <c r="AF218" s="6"/>
      <c r="AV218" s="6"/>
      <c r="BL218" s="6"/>
    </row>
    <row r="219" spans="16:64" x14ac:dyDescent="0.25">
      <c r="P219" s="6"/>
      <c r="AF219" s="6"/>
      <c r="AV219" s="6"/>
      <c r="BL219" s="6"/>
    </row>
    <row r="220" spans="16:64" x14ac:dyDescent="0.25">
      <c r="P220" s="6"/>
      <c r="AF220" s="6"/>
      <c r="AV220" s="6"/>
      <c r="BL220" s="6"/>
    </row>
    <row r="221" spans="16:64" x14ac:dyDescent="0.25">
      <c r="P221" s="6"/>
      <c r="AF221" s="6"/>
      <c r="AV221" s="6"/>
      <c r="BL221" s="6"/>
    </row>
    <row r="222" spans="16:64" x14ac:dyDescent="0.25">
      <c r="P222" s="6"/>
      <c r="AF222" s="6"/>
      <c r="AV222" s="6"/>
      <c r="BL222" s="6"/>
    </row>
    <row r="223" spans="16:64" x14ac:dyDescent="0.25">
      <c r="P223" s="6"/>
      <c r="AF223" s="6"/>
      <c r="AV223" s="6"/>
      <c r="BL223" s="6"/>
    </row>
    <row r="224" spans="16:64" x14ac:dyDescent="0.25">
      <c r="P224" s="6"/>
      <c r="AF224" s="6"/>
      <c r="AV224" s="6"/>
      <c r="BL224" s="6"/>
    </row>
    <row r="225" spans="16:64" x14ac:dyDescent="0.25">
      <c r="P225" s="6"/>
      <c r="AF225" s="6"/>
      <c r="AV225" s="6"/>
      <c r="BL225" s="6"/>
    </row>
    <row r="226" spans="16:64" x14ac:dyDescent="0.25">
      <c r="P226" s="6"/>
      <c r="AF226" s="6"/>
      <c r="AV226" s="6"/>
      <c r="BL226" s="6"/>
    </row>
    <row r="227" spans="16:64" x14ac:dyDescent="0.25">
      <c r="P227" s="6"/>
      <c r="AF227" s="6"/>
      <c r="AV227" s="6"/>
      <c r="BL227" s="6"/>
    </row>
    <row r="228" spans="16:64" x14ac:dyDescent="0.25">
      <c r="P228" s="6"/>
      <c r="AF228" s="6"/>
      <c r="AV228" s="6"/>
      <c r="BL228" s="6"/>
    </row>
    <row r="229" spans="16:64" x14ac:dyDescent="0.25">
      <c r="P229" s="6"/>
      <c r="AF229" s="6"/>
      <c r="AV229" s="6"/>
      <c r="BL229" s="6"/>
    </row>
    <row r="230" spans="16:64" x14ac:dyDescent="0.25">
      <c r="P230" s="6"/>
      <c r="AF230" s="6"/>
      <c r="AV230" s="6"/>
      <c r="BL230" s="6"/>
    </row>
    <row r="231" spans="16:64" x14ac:dyDescent="0.25">
      <c r="P231" s="6"/>
      <c r="AF231" s="6"/>
      <c r="AV231" s="6"/>
      <c r="BL231" s="6"/>
    </row>
    <row r="232" spans="16:64" x14ac:dyDescent="0.25">
      <c r="P232" s="6"/>
      <c r="AF232" s="6"/>
      <c r="AV232" s="6"/>
      <c r="BL232" s="6"/>
    </row>
    <row r="233" spans="16:64" x14ac:dyDescent="0.25">
      <c r="P233" s="6"/>
      <c r="AF233" s="6"/>
      <c r="AV233" s="6"/>
      <c r="BL233" s="6"/>
    </row>
    <row r="234" spans="16:64" x14ac:dyDescent="0.25">
      <c r="P234" s="6"/>
      <c r="AF234" s="6"/>
      <c r="AV234" s="6"/>
      <c r="BL234" s="6"/>
    </row>
    <row r="235" spans="16:64" x14ac:dyDescent="0.25">
      <c r="P235" s="6"/>
      <c r="AF235" s="6"/>
      <c r="AV235" s="6"/>
      <c r="BL235" s="6"/>
    </row>
    <row r="236" spans="16:64" x14ac:dyDescent="0.25">
      <c r="P236" s="6"/>
      <c r="AF236" s="6"/>
      <c r="AV236" s="6"/>
      <c r="BL236" s="6"/>
    </row>
    <row r="237" spans="16:64" x14ac:dyDescent="0.25">
      <c r="P237" s="6"/>
      <c r="AF237" s="6"/>
      <c r="AV237" s="6"/>
      <c r="BL237" s="6"/>
    </row>
    <row r="238" spans="16:64" x14ac:dyDescent="0.25">
      <c r="P238" s="6"/>
      <c r="AF238" s="6"/>
      <c r="AV238" s="6"/>
      <c r="BL238" s="6"/>
    </row>
    <row r="239" spans="16:64" x14ac:dyDescent="0.25">
      <c r="P239" s="6"/>
      <c r="AF239" s="6"/>
      <c r="AV239" s="6"/>
      <c r="BL239" s="6"/>
    </row>
    <row r="240" spans="16:64" x14ac:dyDescent="0.25">
      <c r="P240" s="6"/>
      <c r="AF240" s="6"/>
      <c r="AV240" s="6"/>
      <c r="BL240" s="6"/>
    </row>
    <row r="241" spans="16:64" x14ac:dyDescent="0.25">
      <c r="P241" s="6"/>
      <c r="AF241" s="6"/>
      <c r="AV241" s="6"/>
      <c r="BL241" s="6"/>
    </row>
    <row r="242" spans="16:64" x14ac:dyDescent="0.25">
      <c r="P242" s="6"/>
      <c r="AF242" s="6"/>
      <c r="AV242" s="6"/>
      <c r="BL242" s="6"/>
    </row>
    <row r="243" spans="16:64" x14ac:dyDescent="0.25">
      <c r="P243" s="6"/>
      <c r="AF243" s="6"/>
      <c r="AV243" s="6"/>
      <c r="BL243" s="6"/>
    </row>
    <row r="244" spans="16:64" x14ac:dyDescent="0.25">
      <c r="P244" s="6"/>
      <c r="AF244" s="6"/>
      <c r="AV244" s="6"/>
      <c r="BL244" s="6"/>
    </row>
    <row r="245" spans="16:64" x14ac:dyDescent="0.25">
      <c r="P245" s="6"/>
      <c r="AF245" s="6"/>
      <c r="AV245" s="6"/>
      <c r="BL245" s="6"/>
    </row>
    <row r="246" spans="16:64" x14ac:dyDescent="0.25">
      <c r="P246" s="6"/>
      <c r="AF246" s="6"/>
      <c r="AV246" s="6"/>
      <c r="BL246" s="6"/>
    </row>
    <row r="247" spans="16:64" x14ac:dyDescent="0.25">
      <c r="P247" s="6"/>
      <c r="AF247" s="6"/>
      <c r="AV247" s="6"/>
      <c r="BL247" s="6"/>
    </row>
    <row r="248" spans="16:64" x14ac:dyDescent="0.25">
      <c r="P248" s="6"/>
      <c r="AF248" s="6"/>
      <c r="AV248" s="6"/>
      <c r="BL248" s="6"/>
    </row>
    <row r="249" spans="16:64" x14ac:dyDescent="0.25">
      <c r="P249" s="6"/>
      <c r="AF249" s="6"/>
      <c r="AV249" s="6"/>
      <c r="BL249" s="6"/>
    </row>
    <row r="250" spans="16:64" x14ac:dyDescent="0.25">
      <c r="P250" s="6"/>
      <c r="AF250" s="6"/>
      <c r="AV250" s="6"/>
      <c r="BL250" s="6"/>
    </row>
    <row r="251" spans="16:64" x14ac:dyDescent="0.25">
      <c r="P251" s="6"/>
      <c r="AF251" s="6"/>
      <c r="AV251" s="6"/>
      <c r="BL251" s="6"/>
    </row>
    <row r="252" spans="16:64" x14ac:dyDescent="0.25">
      <c r="P252" s="6"/>
      <c r="AF252" s="6"/>
      <c r="AV252" s="6"/>
      <c r="BL252" s="6"/>
    </row>
    <row r="253" spans="16:64" x14ac:dyDescent="0.25">
      <c r="P253" s="6"/>
      <c r="AF253" s="6"/>
      <c r="AV253" s="6"/>
      <c r="BL253" s="6"/>
    </row>
    <row r="254" spans="16:64" x14ac:dyDescent="0.25">
      <c r="P254" s="6"/>
      <c r="AF254" s="6"/>
      <c r="AV254" s="6"/>
      <c r="BL254" s="6"/>
    </row>
    <row r="255" spans="16:64" x14ac:dyDescent="0.25">
      <c r="P255" s="6"/>
      <c r="AF255" s="6"/>
      <c r="AV255" s="6"/>
      <c r="BL255" s="6"/>
    </row>
    <row r="256" spans="16:64" x14ac:dyDescent="0.25">
      <c r="P256" s="6"/>
      <c r="AF256" s="6"/>
      <c r="AV256" s="6"/>
      <c r="BL256" s="6"/>
    </row>
    <row r="257" spans="16:64" x14ac:dyDescent="0.25">
      <c r="P257" s="6"/>
      <c r="AF257" s="6"/>
      <c r="AV257" s="6"/>
      <c r="BL257" s="6"/>
    </row>
    <row r="258" spans="16:64" x14ac:dyDescent="0.25">
      <c r="P258" s="6"/>
      <c r="AF258" s="6"/>
      <c r="AV258" s="6"/>
      <c r="BL258" s="6"/>
    </row>
    <row r="259" spans="16:64" x14ac:dyDescent="0.25">
      <c r="P259" s="6"/>
      <c r="AF259" s="6"/>
      <c r="AV259" s="6"/>
      <c r="BL259" s="6"/>
    </row>
    <row r="260" spans="16:64" x14ac:dyDescent="0.25">
      <c r="P260" s="6"/>
      <c r="AF260" s="6"/>
      <c r="AV260" s="6"/>
      <c r="BL260" s="6"/>
    </row>
    <row r="261" spans="16:64" x14ac:dyDescent="0.25">
      <c r="P261" s="6"/>
      <c r="AF261" s="6"/>
      <c r="AV261" s="6"/>
      <c r="BL261" s="6"/>
    </row>
    <row r="262" spans="16:64" x14ac:dyDescent="0.25">
      <c r="P262" s="6"/>
      <c r="AF262" s="6"/>
      <c r="AV262" s="6"/>
      <c r="BL262" s="6"/>
    </row>
    <row r="263" spans="16:64" x14ac:dyDescent="0.25">
      <c r="P263" s="6"/>
      <c r="AF263" s="6"/>
      <c r="AV263" s="6"/>
      <c r="BL263" s="6"/>
    </row>
    <row r="264" spans="16:64" x14ac:dyDescent="0.25">
      <c r="P264" s="6"/>
      <c r="AF264" s="6"/>
      <c r="AV264" s="6"/>
      <c r="BL264" s="6"/>
    </row>
    <row r="265" spans="16:64" x14ac:dyDescent="0.25">
      <c r="P265" s="6"/>
      <c r="AF265" s="6"/>
      <c r="AV265" s="6"/>
      <c r="BL265" s="6"/>
    </row>
    <row r="266" spans="16:64" x14ac:dyDescent="0.25">
      <c r="P266" s="6"/>
      <c r="AF266" s="6"/>
      <c r="AV266" s="6"/>
      <c r="BL266" s="6"/>
    </row>
    <row r="267" spans="16:64" x14ac:dyDescent="0.25">
      <c r="P267" s="6"/>
      <c r="AF267" s="6"/>
      <c r="AV267" s="6"/>
      <c r="BL267" s="6"/>
    </row>
    <row r="268" spans="16:64" x14ac:dyDescent="0.25">
      <c r="P268" s="6"/>
      <c r="AF268" s="6"/>
      <c r="AV268" s="6"/>
      <c r="BL268" s="6"/>
    </row>
    <row r="269" spans="16:64" x14ac:dyDescent="0.25">
      <c r="P269" s="6"/>
      <c r="AF269" s="6"/>
      <c r="AV269" s="6"/>
      <c r="BL269" s="6"/>
    </row>
    <row r="270" spans="16:64" x14ac:dyDescent="0.25">
      <c r="P270" s="6"/>
      <c r="AF270" s="6"/>
      <c r="AV270" s="6"/>
      <c r="BL270" s="6"/>
    </row>
    <row r="271" spans="16:64" x14ac:dyDescent="0.25">
      <c r="P271" s="6"/>
      <c r="AF271" s="6"/>
      <c r="AV271" s="6"/>
      <c r="BL271" s="6"/>
    </row>
    <row r="272" spans="16:64" x14ac:dyDescent="0.25">
      <c r="P272" s="6"/>
      <c r="AF272" s="6"/>
      <c r="AV272" s="6"/>
      <c r="BL272" s="6"/>
    </row>
    <row r="273" spans="16:64" x14ac:dyDescent="0.25">
      <c r="P273" s="6"/>
      <c r="AF273" s="6"/>
      <c r="AV273" s="6"/>
      <c r="BL273" s="6"/>
    </row>
    <row r="274" spans="16:64" x14ac:dyDescent="0.25">
      <c r="P274" s="6"/>
      <c r="AF274" s="6"/>
      <c r="AV274" s="6"/>
      <c r="BL274" s="6"/>
    </row>
    <row r="275" spans="16:64" x14ac:dyDescent="0.25">
      <c r="P275" s="6"/>
      <c r="AF275" s="6"/>
      <c r="AV275" s="6"/>
      <c r="BL275" s="6"/>
    </row>
    <row r="276" spans="16:64" x14ac:dyDescent="0.25">
      <c r="P276" s="6"/>
      <c r="AF276" s="6"/>
      <c r="AV276" s="6"/>
      <c r="BL276" s="6"/>
    </row>
    <row r="277" spans="16:64" x14ac:dyDescent="0.25">
      <c r="P277" s="6"/>
      <c r="AF277" s="6"/>
      <c r="AV277" s="6"/>
      <c r="BL277" s="6"/>
    </row>
    <row r="278" spans="16:64" x14ac:dyDescent="0.25">
      <c r="P278" s="6"/>
      <c r="AF278" s="6"/>
      <c r="AV278" s="6"/>
      <c r="BL278" s="6"/>
    </row>
    <row r="279" spans="16:64" x14ac:dyDescent="0.25">
      <c r="P279" s="6"/>
      <c r="AF279" s="6"/>
      <c r="AV279" s="6"/>
      <c r="BL279" s="6"/>
    </row>
    <row r="280" spans="16:64" x14ac:dyDescent="0.25">
      <c r="P280" s="6"/>
      <c r="AF280" s="6"/>
      <c r="AV280" s="6"/>
      <c r="BL280" s="6"/>
    </row>
    <row r="281" spans="16:64" x14ac:dyDescent="0.25">
      <c r="P281" s="6"/>
      <c r="AF281" s="6"/>
      <c r="AV281" s="6"/>
      <c r="BL281" s="6"/>
    </row>
    <row r="282" spans="16:64" x14ac:dyDescent="0.25">
      <c r="P282" s="6"/>
      <c r="AF282" s="6"/>
      <c r="AV282" s="6"/>
      <c r="BL282" s="6"/>
    </row>
    <row r="283" spans="16:64" x14ac:dyDescent="0.25">
      <c r="P283" s="6"/>
      <c r="AF283" s="6"/>
      <c r="AV283" s="6"/>
      <c r="BL283" s="6"/>
    </row>
    <row r="284" spans="16:64" x14ac:dyDescent="0.25">
      <c r="P284" s="6"/>
      <c r="AF284" s="6"/>
      <c r="AV284" s="6"/>
      <c r="BL284" s="6"/>
    </row>
    <row r="285" spans="16:64" x14ac:dyDescent="0.25">
      <c r="P285" s="6"/>
      <c r="AF285" s="6"/>
      <c r="AV285" s="6"/>
      <c r="BL285" s="6"/>
    </row>
    <row r="286" spans="16:64" x14ac:dyDescent="0.25">
      <c r="P286" s="6"/>
      <c r="AF286" s="6"/>
      <c r="AV286" s="6"/>
      <c r="BL286" s="6"/>
    </row>
    <row r="287" spans="16:64" x14ac:dyDescent="0.25">
      <c r="P287" s="6"/>
      <c r="AF287" s="6"/>
      <c r="AV287" s="6"/>
      <c r="BL287" s="6"/>
    </row>
    <row r="288" spans="16:64" x14ac:dyDescent="0.25">
      <c r="P288" s="6"/>
      <c r="AF288" s="6"/>
      <c r="AV288" s="6"/>
      <c r="BL288" s="6"/>
    </row>
    <row r="289" spans="16:64" x14ac:dyDescent="0.25">
      <c r="P289" s="6"/>
      <c r="AF289" s="6"/>
      <c r="AV289" s="6"/>
      <c r="BL289" s="6"/>
    </row>
    <row r="290" spans="16:64" x14ac:dyDescent="0.25">
      <c r="P290" s="6"/>
      <c r="AF290" s="6"/>
      <c r="AV290" s="6"/>
      <c r="BL290" s="6"/>
    </row>
    <row r="291" spans="16:64" x14ac:dyDescent="0.25">
      <c r="P291" s="6"/>
      <c r="AF291" s="6"/>
      <c r="AV291" s="6"/>
      <c r="BL291" s="6"/>
    </row>
    <row r="292" spans="16:64" x14ac:dyDescent="0.25">
      <c r="P292" s="6"/>
      <c r="AF292" s="6"/>
      <c r="AV292" s="6"/>
      <c r="BL292" s="6"/>
    </row>
    <row r="293" spans="16:64" x14ac:dyDescent="0.25">
      <c r="P293" s="6"/>
      <c r="AF293" s="6"/>
      <c r="AV293" s="6"/>
      <c r="BL293" s="6"/>
    </row>
    <row r="294" spans="16:64" x14ac:dyDescent="0.25">
      <c r="P294" s="6"/>
      <c r="AF294" s="6"/>
      <c r="AV294" s="6"/>
      <c r="BL294" s="6"/>
    </row>
    <row r="295" spans="16:64" x14ac:dyDescent="0.25">
      <c r="P295" s="6"/>
      <c r="AF295" s="6"/>
      <c r="AV295" s="6"/>
      <c r="BL295" s="6"/>
    </row>
    <row r="296" spans="16:64" x14ac:dyDescent="0.25">
      <c r="P296" s="6"/>
      <c r="AF296" s="6"/>
      <c r="AV296" s="6"/>
      <c r="BL296" s="6"/>
    </row>
    <row r="297" spans="16:64" x14ac:dyDescent="0.25">
      <c r="P297" s="6"/>
      <c r="AF297" s="6"/>
      <c r="AV297" s="6"/>
      <c r="BL297" s="6"/>
    </row>
    <row r="298" spans="16:64" x14ac:dyDescent="0.25">
      <c r="P298" s="6"/>
      <c r="AF298" s="6"/>
      <c r="AV298" s="6"/>
      <c r="BL298" s="6"/>
    </row>
    <row r="299" spans="16:64" x14ac:dyDescent="0.25">
      <c r="P299" s="6"/>
      <c r="AF299" s="6"/>
      <c r="AV299" s="6"/>
      <c r="BL299" s="6"/>
    </row>
    <row r="300" spans="16:64" x14ac:dyDescent="0.25">
      <c r="P300" s="6"/>
      <c r="AF300" s="6"/>
      <c r="AV300" s="6"/>
      <c r="BL300" s="6"/>
    </row>
    <row r="301" spans="16:64" x14ac:dyDescent="0.25">
      <c r="P301" s="6"/>
      <c r="AF301" s="6"/>
      <c r="AV301" s="6"/>
      <c r="BL301" s="6"/>
    </row>
    <row r="302" spans="16:64" x14ac:dyDescent="0.25">
      <c r="P302" s="6"/>
      <c r="AF302" s="6"/>
      <c r="AV302" s="6"/>
      <c r="BL302" s="6"/>
    </row>
    <row r="303" spans="16:64" x14ac:dyDescent="0.25">
      <c r="P303" s="6"/>
      <c r="AF303" s="6"/>
      <c r="AV303" s="6"/>
      <c r="BL303" s="6"/>
    </row>
    <row r="304" spans="16:64" x14ac:dyDescent="0.25">
      <c r="P304" s="6"/>
      <c r="AF304" s="6"/>
      <c r="AV304" s="6"/>
      <c r="BL304" s="6"/>
    </row>
    <row r="305" spans="16:64" x14ac:dyDescent="0.25">
      <c r="P305" s="6"/>
      <c r="AF305" s="6"/>
      <c r="AV305" s="6"/>
      <c r="BL305" s="6"/>
    </row>
    <row r="306" spans="16:64" x14ac:dyDescent="0.25">
      <c r="P306" s="6"/>
      <c r="AF306" s="6"/>
      <c r="AV306" s="6"/>
      <c r="BL306" s="6"/>
    </row>
    <row r="307" spans="16:64" x14ac:dyDescent="0.25">
      <c r="P307" s="6"/>
      <c r="AF307" s="6"/>
      <c r="AV307" s="6"/>
      <c r="BL307" s="6"/>
    </row>
    <row r="308" spans="16:64" x14ac:dyDescent="0.25">
      <c r="P308" s="6"/>
      <c r="AF308" s="6"/>
      <c r="AV308" s="6"/>
      <c r="BL308" s="6"/>
    </row>
    <row r="309" spans="16:64" x14ac:dyDescent="0.25">
      <c r="P309" s="6"/>
      <c r="AF309" s="6"/>
      <c r="AV309" s="6"/>
      <c r="BL309" s="6"/>
    </row>
    <row r="310" spans="16:64" x14ac:dyDescent="0.25">
      <c r="P310" s="6"/>
      <c r="AF310" s="6"/>
      <c r="AV310" s="6"/>
      <c r="BL310" s="6"/>
    </row>
    <row r="311" spans="16:64" x14ac:dyDescent="0.25">
      <c r="P311" s="6"/>
      <c r="AF311" s="6"/>
      <c r="AV311" s="6"/>
      <c r="BL311" s="6"/>
    </row>
    <row r="312" spans="16:64" x14ac:dyDescent="0.25">
      <c r="P312" s="6"/>
      <c r="AF312" s="6"/>
      <c r="AV312" s="6"/>
      <c r="BL312" s="6"/>
    </row>
    <row r="313" spans="16:64" x14ac:dyDescent="0.25">
      <c r="P313" s="6"/>
      <c r="AF313" s="6"/>
      <c r="AV313" s="6"/>
      <c r="BL313" s="6"/>
    </row>
    <row r="314" spans="16:64" x14ac:dyDescent="0.25">
      <c r="P314" s="6"/>
      <c r="AF314" s="6"/>
      <c r="AV314" s="6"/>
      <c r="BL314" s="6"/>
    </row>
    <row r="315" spans="16:64" x14ac:dyDescent="0.25">
      <c r="P315" s="6"/>
      <c r="AF315" s="6"/>
      <c r="AV315" s="6"/>
      <c r="BL315" s="6"/>
    </row>
    <row r="316" spans="16:64" x14ac:dyDescent="0.25">
      <c r="P316" s="6"/>
      <c r="AF316" s="6"/>
      <c r="AV316" s="6"/>
      <c r="BL316" s="6"/>
    </row>
    <row r="317" spans="16:64" x14ac:dyDescent="0.25">
      <c r="P317" s="6"/>
      <c r="AF317" s="6"/>
      <c r="AV317" s="6"/>
      <c r="BL317" s="6"/>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317"/>
  <sheetViews>
    <sheetView workbookViewId="0">
      <selection activeCell="A16" sqref="A16"/>
    </sheetView>
  </sheetViews>
  <sheetFormatPr defaultRowHeight="14.3" x14ac:dyDescent="0.25"/>
  <cols>
    <col min="1" max="16384" width="9" style="2"/>
  </cols>
  <sheetData>
    <row r="1" spans="1:64" x14ac:dyDescent="0.25">
      <c r="B1" s="1" t="s">
        <v>7</v>
      </c>
      <c r="C1" s="1" t="s">
        <v>95</v>
      </c>
      <c r="R1" s="1" t="s">
        <v>8</v>
      </c>
      <c r="AH1" s="1" t="s">
        <v>9</v>
      </c>
      <c r="AX1" s="2" t="s">
        <v>10</v>
      </c>
    </row>
    <row r="2" spans="1:64" x14ac:dyDescent="0.25">
      <c r="B2" s="1"/>
      <c r="C2" s="1"/>
      <c r="R2" s="1"/>
      <c r="AH2" s="1"/>
    </row>
    <row r="3" spans="1:64" x14ac:dyDescent="0.25">
      <c r="B3" s="2" t="str">
        <f>B11</f>
        <v>Discharge result for each zone at stations [km3 per month] - GFDL-ESM2M</v>
      </c>
      <c r="C3" s="1"/>
      <c r="D3" s="2">
        <v>1</v>
      </c>
      <c r="E3" s="2">
        <v>2</v>
      </c>
      <c r="F3" s="2">
        <v>3</v>
      </c>
      <c r="G3" s="2">
        <v>4</v>
      </c>
      <c r="H3" s="2">
        <v>5</v>
      </c>
      <c r="I3" s="2">
        <v>6</v>
      </c>
      <c r="J3" s="2">
        <v>7</v>
      </c>
      <c r="K3" s="2">
        <v>8</v>
      </c>
      <c r="L3" s="2">
        <v>9</v>
      </c>
      <c r="M3" s="2">
        <v>10</v>
      </c>
      <c r="N3" s="2">
        <v>11</v>
      </c>
      <c r="O3" s="2">
        <v>12</v>
      </c>
      <c r="P3" s="2" t="s">
        <v>13</v>
      </c>
      <c r="R3" s="2" t="str">
        <f>R11</f>
        <v>Discharge result for each zone at stations [km3 per month] - HadGEM2-ES</v>
      </c>
      <c r="S3" s="1"/>
      <c r="T3" s="2">
        <v>1</v>
      </c>
      <c r="U3" s="2">
        <v>2</v>
      </c>
      <c r="V3" s="2">
        <v>3</v>
      </c>
      <c r="W3" s="2">
        <v>4</v>
      </c>
      <c r="X3" s="2">
        <v>5</v>
      </c>
      <c r="Y3" s="2">
        <v>6</v>
      </c>
      <c r="Z3" s="2">
        <v>7</v>
      </c>
      <c r="AA3" s="2">
        <v>8</v>
      </c>
      <c r="AB3" s="2">
        <v>9</v>
      </c>
      <c r="AC3" s="2">
        <v>10</v>
      </c>
      <c r="AD3" s="2">
        <v>11</v>
      </c>
      <c r="AE3" s="2">
        <v>12</v>
      </c>
      <c r="AF3" s="2" t="s">
        <v>13</v>
      </c>
      <c r="AH3" s="2" t="str">
        <f>AH11</f>
        <v>Discharge result for each zone at stations [km3 per month] - IPSL-CM5A-LR</v>
      </c>
      <c r="AI3" s="1"/>
      <c r="AJ3" s="2">
        <v>1</v>
      </c>
      <c r="AK3" s="2">
        <v>2</v>
      </c>
      <c r="AL3" s="2">
        <v>3</v>
      </c>
      <c r="AM3" s="2">
        <v>4</v>
      </c>
      <c r="AN3" s="2">
        <v>5</v>
      </c>
      <c r="AO3" s="2">
        <v>6</v>
      </c>
      <c r="AP3" s="2">
        <v>7</v>
      </c>
      <c r="AQ3" s="2">
        <v>8</v>
      </c>
      <c r="AR3" s="2">
        <v>9</v>
      </c>
      <c r="AS3" s="2">
        <v>10</v>
      </c>
      <c r="AT3" s="2">
        <v>11</v>
      </c>
      <c r="AU3" s="2">
        <v>12</v>
      </c>
      <c r="AV3" s="2" t="s">
        <v>13</v>
      </c>
      <c r="AX3" s="2" t="str">
        <f>AX11</f>
        <v>Discharge result for each zone at stations [km3 per month] - MIROC5</v>
      </c>
      <c r="AY3" s="1"/>
      <c r="AZ3" s="2">
        <v>1</v>
      </c>
      <c r="BA3" s="2">
        <v>2</v>
      </c>
      <c r="BB3" s="2">
        <v>3</v>
      </c>
      <c r="BC3" s="2">
        <v>4</v>
      </c>
      <c r="BD3" s="2">
        <v>5</v>
      </c>
      <c r="BE3" s="2">
        <v>6</v>
      </c>
      <c r="BF3" s="2">
        <v>7</v>
      </c>
      <c r="BG3" s="2">
        <v>8</v>
      </c>
      <c r="BH3" s="2">
        <v>9</v>
      </c>
      <c r="BI3" s="2">
        <v>10</v>
      </c>
      <c r="BJ3" s="2">
        <v>11</v>
      </c>
      <c r="BK3" s="2">
        <v>12</v>
      </c>
      <c r="BL3" s="2" t="s">
        <v>13</v>
      </c>
    </row>
    <row r="4" spans="1:64" x14ac:dyDescent="0.25">
      <c r="A4" s="2">
        <v>1</v>
      </c>
      <c r="B4" s="2" t="s">
        <v>12</v>
      </c>
      <c r="C4" s="2" t="s">
        <v>2</v>
      </c>
      <c r="D4" s="5">
        <f>D113</f>
        <v>17.447800000000001</v>
      </c>
      <c r="E4" s="5">
        <f t="shared" ref="E4:O4" si="0">E113</f>
        <v>16.657900000000001</v>
      </c>
      <c r="F4" s="5">
        <f t="shared" si="0"/>
        <v>18.6296</v>
      </c>
      <c r="G4" s="5">
        <f t="shared" si="0"/>
        <v>13.9969</v>
      </c>
      <c r="H4" s="5">
        <f t="shared" si="0"/>
        <v>10.3789</v>
      </c>
      <c r="I4" s="5">
        <f t="shared" si="0"/>
        <v>8.4357000000000006</v>
      </c>
      <c r="J4" s="5">
        <f t="shared" si="0"/>
        <v>7.9046000000000003</v>
      </c>
      <c r="K4" s="5">
        <f t="shared" si="0"/>
        <v>7.17</v>
      </c>
      <c r="L4" s="5">
        <f t="shared" si="0"/>
        <v>6.19</v>
      </c>
      <c r="M4" s="5">
        <f t="shared" si="0"/>
        <v>5.8400999999999996</v>
      </c>
      <c r="N4" s="5">
        <f t="shared" si="0"/>
        <v>5.1749000000000001</v>
      </c>
      <c r="O4" s="5">
        <f t="shared" si="0"/>
        <v>9.5364000000000004</v>
      </c>
      <c r="P4" s="6">
        <f>SUM(D4:O4)</f>
        <v>127.36279999999999</v>
      </c>
      <c r="Q4" s="6"/>
      <c r="R4" s="2" t="s">
        <v>12</v>
      </c>
      <c r="S4" s="2" t="s">
        <v>2</v>
      </c>
      <c r="T4" s="5">
        <f>T113</f>
        <v>16.823399999999999</v>
      </c>
      <c r="U4" s="5">
        <f t="shared" ref="U4:AE4" si="1">U113</f>
        <v>23.4588</v>
      </c>
      <c r="V4" s="5">
        <f t="shared" si="1"/>
        <v>21.721699999999998</v>
      </c>
      <c r="W4" s="5">
        <f t="shared" si="1"/>
        <v>16.603300000000001</v>
      </c>
      <c r="X4" s="5">
        <f t="shared" si="1"/>
        <v>12.710900000000001</v>
      </c>
      <c r="Y4" s="5">
        <f t="shared" si="1"/>
        <v>10.737399999999999</v>
      </c>
      <c r="Z4" s="5">
        <f t="shared" si="1"/>
        <v>9.8042999999999996</v>
      </c>
      <c r="AA4" s="5">
        <f t="shared" si="1"/>
        <v>8.3965999999999994</v>
      </c>
      <c r="AB4" s="5">
        <f t="shared" si="1"/>
        <v>6.9420999999999999</v>
      </c>
      <c r="AC4" s="5">
        <f t="shared" si="1"/>
        <v>6.4233000000000002</v>
      </c>
      <c r="AD4" s="5">
        <f t="shared" si="1"/>
        <v>6.2370000000000001</v>
      </c>
      <c r="AE4" s="5">
        <f t="shared" si="1"/>
        <v>8.7646999999999995</v>
      </c>
      <c r="AF4" s="6">
        <f>SUM(T4:AE4)</f>
        <v>148.62349999999998</v>
      </c>
      <c r="AG4" s="6"/>
      <c r="AH4" s="2" t="s">
        <v>12</v>
      </c>
      <c r="AI4" s="2" t="s">
        <v>2</v>
      </c>
      <c r="AJ4" s="5">
        <f>AJ113</f>
        <v>15.3447</v>
      </c>
      <c r="AK4" s="5">
        <f t="shared" ref="AK4:AU4" si="2">AK113</f>
        <v>19.160900000000002</v>
      </c>
      <c r="AL4" s="5">
        <f t="shared" si="2"/>
        <v>19.814399999999999</v>
      </c>
      <c r="AM4" s="5">
        <f t="shared" si="2"/>
        <v>12.406000000000001</v>
      </c>
      <c r="AN4" s="5">
        <f t="shared" si="2"/>
        <v>9.0687999999999995</v>
      </c>
      <c r="AO4" s="5">
        <f t="shared" si="2"/>
        <v>7.1420000000000003</v>
      </c>
      <c r="AP4" s="5">
        <f t="shared" si="2"/>
        <v>6.5975999999999999</v>
      </c>
      <c r="AQ4" s="5">
        <f t="shared" si="2"/>
        <v>5.8226000000000004</v>
      </c>
      <c r="AR4" s="5">
        <f t="shared" si="2"/>
        <v>4.8621999999999996</v>
      </c>
      <c r="AS4" s="5">
        <f t="shared" si="2"/>
        <v>4.3038999999999996</v>
      </c>
      <c r="AT4" s="5">
        <f t="shared" si="2"/>
        <v>3.5798000000000001</v>
      </c>
      <c r="AU4" s="5">
        <f t="shared" si="2"/>
        <v>8.6601999999999997</v>
      </c>
      <c r="AV4" s="6">
        <f>SUM(AJ4:AU4)</f>
        <v>116.76309999999999</v>
      </c>
      <c r="AX4" s="2" t="s">
        <v>12</v>
      </c>
      <c r="AY4" s="2" t="s">
        <v>2</v>
      </c>
      <c r="AZ4" s="5">
        <f>AZ113</f>
        <v>13.0998</v>
      </c>
      <c r="BA4" s="5">
        <f t="shared" ref="BA4:BK4" si="3">BA113</f>
        <v>16.303899999999999</v>
      </c>
      <c r="BB4" s="5">
        <f t="shared" si="3"/>
        <v>18.198399999999999</v>
      </c>
      <c r="BC4" s="5">
        <f t="shared" si="3"/>
        <v>11.301600000000001</v>
      </c>
      <c r="BD4" s="5">
        <f t="shared" si="3"/>
        <v>7.8959999999999999</v>
      </c>
      <c r="BE4" s="5">
        <f t="shared" si="3"/>
        <v>6.7386999999999997</v>
      </c>
      <c r="BF4" s="5">
        <f t="shared" si="3"/>
        <v>6.3722000000000003</v>
      </c>
      <c r="BG4" s="5">
        <f t="shared" si="3"/>
        <v>5.6909000000000001</v>
      </c>
      <c r="BH4" s="5">
        <f t="shared" si="3"/>
        <v>4.8166000000000002</v>
      </c>
      <c r="BI4" s="5">
        <f t="shared" si="3"/>
        <v>4.2173999999999996</v>
      </c>
      <c r="BJ4" s="5">
        <f t="shared" si="3"/>
        <v>3.4152</v>
      </c>
      <c r="BK4" s="5">
        <f t="shared" si="3"/>
        <v>8.3324999999999996</v>
      </c>
      <c r="BL4" s="6">
        <f>SUM(AZ4:BK4)</f>
        <v>106.38319999999999</v>
      </c>
    </row>
    <row r="5" spans="1:64" x14ac:dyDescent="0.25">
      <c r="A5" s="2">
        <v>2</v>
      </c>
      <c r="B5" s="2" t="s">
        <v>12</v>
      </c>
      <c r="C5" s="2" t="s">
        <v>3</v>
      </c>
      <c r="D5" s="5">
        <f t="shared" ref="D5:O8" si="4">D114</f>
        <v>14.3209</v>
      </c>
      <c r="E5" s="5">
        <f t="shared" si="4"/>
        <v>21.0686</v>
      </c>
      <c r="F5" s="5">
        <f t="shared" si="4"/>
        <v>14.5884</v>
      </c>
      <c r="G5" s="5">
        <f t="shared" si="4"/>
        <v>9.1240000000000006</v>
      </c>
      <c r="H5" s="5">
        <f t="shared" si="4"/>
        <v>7.0023999999999997</v>
      </c>
      <c r="I5" s="5">
        <f t="shared" si="4"/>
        <v>5.9664000000000001</v>
      </c>
      <c r="J5" s="5">
        <f t="shared" si="4"/>
        <v>5.7196999999999996</v>
      </c>
      <c r="K5" s="5">
        <f t="shared" si="4"/>
        <v>5.1692</v>
      </c>
      <c r="L5" s="5">
        <f t="shared" si="4"/>
        <v>4.5475000000000003</v>
      </c>
      <c r="M5" s="5">
        <f t="shared" si="4"/>
        <v>3.9116</v>
      </c>
      <c r="N5" s="5">
        <f t="shared" si="4"/>
        <v>3.2004000000000001</v>
      </c>
      <c r="O5" s="5">
        <f t="shared" si="4"/>
        <v>4.3677999999999999</v>
      </c>
      <c r="P5" s="6">
        <f>SUM(D5:O5)</f>
        <v>98.986900000000006</v>
      </c>
      <c r="Q5" s="6"/>
      <c r="R5" s="2" t="s">
        <v>12</v>
      </c>
      <c r="S5" s="2" t="s">
        <v>3</v>
      </c>
      <c r="T5" s="5">
        <f t="shared" ref="T5:AE8" si="5">T114</f>
        <v>18.553999999999998</v>
      </c>
      <c r="U5" s="5">
        <f t="shared" si="5"/>
        <v>19.202500000000001</v>
      </c>
      <c r="V5" s="5">
        <f t="shared" si="5"/>
        <v>16.868200000000002</v>
      </c>
      <c r="W5" s="5">
        <f t="shared" si="5"/>
        <v>10.9534</v>
      </c>
      <c r="X5" s="5">
        <f t="shared" si="5"/>
        <v>7.9055</v>
      </c>
      <c r="Y5" s="5">
        <f t="shared" si="5"/>
        <v>6.4686000000000003</v>
      </c>
      <c r="Z5" s="5">
        <f t="shared" si="5"/>
        <v>6.1464999999999996</v>
      </c>
      <c r="AA5" s="5">
        <f t="shared" si="5"/>
        <v>5.6058000000000003</v>
      </c>
      <c r="AB5" s="5">
        <f t="shared" si="5"/>
        <v>4.8449</v>
      </c>
      <c r="AC5" s="5">
        <f t="shared" si="5"/>
        <v>4.2996999999999996</v>
      </c>
      <c r="AD5" s="5">
        <f t="shared" si="5"/>
        <v>4.1414999999999997</v>
      </c>
      <c r="AE5" s="5">
        <f t="shared" si="5"/>
        <v>7.1159999999999997</v>
      </c>
      <c r="AF5" s="6">
        <f>SUM(T5:AE5)</f>
        <v>112.1066</v>
      </c>
      <c r="AG5" s="6"/>
      <c r="AH5" s="2" t="s">
        <v>12</v>
      </c>
      <c r="AI5" s="2" t="s">
        <v>3</v>
      </c>
      <c r="AJ5" s="5">
        <f t="shared" ref="AJ5:AU8" si="6">AJ114</f>
        <v>14.7889</v>
      </c>
      <c r="AK5" s="5">
        <f t="shared" si="6"/>
        <v>18.979399999999998</v>
      </c>
      <c r="AL5" s="5">
        <f t="shared" si="6"/>
        <v>21.15</v>
      </c>
      <c r="AM5" s="5">
        <f t="shared" si="6"/>
        <v>13.1966</v>
      </c>
      <c r="AN5" s="5">
        <f t="shared" si="6"/>
        <v>9.1191999999999993</v>
      </c>
      <c r="AO5" s="5">
        <f t="shared" si="6"/>
        <v>6.7723000000000004</v>
      </c>
      <c r="AP5" s="5">
        <f t="shared" si="6"/>
        <v>6.2436999999999996</v>
      </c>
      <c r="AQ5" s="5">
        <f t="shared" si="6"/>
        <v>5.8315000000000001</v>
      </c>
      <c r="AR5" s="5">
        <f t="shared" si="6"/>
        <v>4.9630999999999998</v>
      </c>
      <c r="AS5" s="5">
        <f t="shared" si="6"/>
        <v>4.3398000000000003</v>
      </c>
      <c r="AT5" s="5">
        <f t="shared" si="6"/>
        <v>4.2064000000000004</v>
      </c>
      <c r="AU5" s="5">
        <f t="shared" si="6"/>
        <v>6.3194999999999997</v>
      </c>
      <c r="AV5" s="6">
        <f t="shared" ref="AV5:AV69" si="7">SUM(AJ5:AU5)</f>
        <v>115.9104</v>
      </c>
      <c r="AX5" s="2" t="s">
        <v>12</v>
      </c>
      <c r="AY5" s="2" t="s">
        <v>3</v>
      </c>
      <c r="AZ5" s="5">
        <f t="shared" ref="AZ5:BK8" si="8">AZ114</f>
        <v>10.805</v>
      </c>
      <c r="BA5" s="5">
        <f t="shared" si="8"/>
        <v>12.5253</v>
      </c>
      <c r="BB5" s="5">
        <f t="shared" si="8"/>
        <v>14.5535</v>
      </c>
      <c r="BC5" s="5">
        <f t="shared" si="8"/>
        <v>8.8019999999999996</v>
      </c>
      <c r="BD5" s="5">
        <f t="shared" si="8"/>
        <v>7.0716000000000001</v>
      </c>
      <c r="BE5" s="5">
        <f t="shared" si="8"/>
        <v>6.1276999999999999</v>
      </c>
      <c r="BF5" s="5">
        <f t="shared" si="8"/>
        <v>5.5496999999999996</v>
      </c>
      <c r="BG5" s="5">
        <f t="shared" si="8"/>
        <v>4.8276000000000003</v>
      </c>
      <c r="BH5" s="5">
        <f t="shared" si="8"/>
        <v>3.9443000000000001</v>
      </c>
      <c r="BI5" s="5">
        <f t="shared" si="8"/>
        <v>3.3607</v>
      </c>
      <c r="BJ5" s="5">
        <f t="shared" si="8"/>
        <v>2.8401000000000001</v>
      </c>
      <c r="BK5" s="5">
        <f t="shared" si="8"/>
        <v>5.7168000000000001</v>
      </c>
      <c r="BL5" s="6">
        <f t="shared" ref="BL5:BL69" si="9">SUM(AZ5:BK5)</f>
        <v>86.124300000000005</v>
      </c>
    </row>
    <row r="6" spans="1:64" x14ac:dyDescent="0.25">
      <c r="A6" s="2">
        <v>3</v>
      </c>
      <c r="B6" s="2" t="s">
        <v>12</v>
      </c>
      <c r="C6" s="2" t="s">
        <v>4</v>
      </c>
      <c r="D6" s="5">
        <f t="shared" si="4"/>
        <v>11.210599999999999</v>
      </c>
      <c r="E6" s="5">
        <f t="shared" si="4"/>
        <v>15.1225</v>
      </c>
      <c r="F6" s="5">
        <f t="shared" si="4"/>
        <v>14.2598</v>
      </c>
      <c r="G6" s="5">
        <f t="shared" si="4"/>
        <v>11.2979</v>
      </c>
      <c r="H6" s="5">
        <f t="shared" si="4"/>
        <v>8.3244000000000007</v>
      </c>
      <c r="I6" s="5">
        <f t="shared" si="4"/>
        <v>7.2290000000000001</v>
      </c>
      <c r="J6" s="5">
        <f t="shared" si="4"/>
        <v>6.819</v>
      </c>
      <c r="K6" s="5">
        <f t="shared" si="4"/>
        <v>6.0251999999999999</v>
      </c>
      <c r="L6" s="5">
        <f t="shared" si="4"/>
        <v>4.9549000000000003</v>
      </c>
      <c r="M6" s="5">
        <f t="shared" si="4"/>
        <v>4.2591000000000001</v>
      </c>
      <c r="N6" s="5">
        <f t="shared" si="4"/>
        <v>3.6118000000000001</v>
      </c>
      <c r="O6" s="5">
        <f t="shared" si="4"/>
        <v>5.4067999999999996</v>
      </c>
      <c r="P6" s="6">
        <f>SUM(D6:O6)</f>
        <v>98.521000000000001</v>
      </c>
      <c r="Q6" s="6"/>
      <c r="R6" s="2" t="s">
        <v>12</v>
      </c>
      <c r="S6" s="2" t="s">
        <v>4</v>
      </c>
      <c r="T6" s="5">
        <f t="shared" si="5"/>
        <v>18.374500000000001</v>
      </c>
      <c r="U6" s="5">
        <f t="shared" si="5"/>
        <v>18.755700000000001</v>
      </c>
      <c r="V6" s="5">
        <f t="shared" si="5"/>
        <v>14.400499999999999</v>
      </c>
      <c r="W6" s="5">
        <f t="shared" si="5"/>
        <v>9.3759999999999994</v>
      </c>
      <c r="X6" s="5">
        <f t="shared" si="5"/>
        <v>6.6589</v>
      </c>
      <c r="Y6" s="5">
        <f t="shared" si="5"/>
        <v>5.7907999999999999</v>
      </c>
      <c r="Z6" s="5">
        <f t="shared" si="5"/>
        <v>5.4912999999999998</v>
      </c>
      <c r="AA6" s="5">
        <f t="shared" si="5"/>
        <v>4.9916999999999998</v>
      </c>
      <c r="AB6" s="5">
        <f t="shared" si="5"/>
        <v>4.1532</v>
      </c>
      <c r="AC6" s="5">
        <f t="shared" si="5"/>
        <v>3.5043000000000002</v>
      </c>
      <c r="AD6" s="5">
        <f t="shared" si="5"/>
        <v>2.7153999999999998</v>
      </c>
      <c r="AE6" s="5">
        <f t="shared" si="5"/>
        <v>6.4550999999999998</v>
      </c>
      <c r="AF6" s="6">
        <f>SUM(T6:AE6)</f>
        <v>100.6674</v>
      </c>
      <c r="AG6" s="6"/>
      <c r="AH6" s="2" t="s">
        <v>12</v>
      </c>
      <c r="AI6" s="2" t="s">
        <v>4</v>
      </c>
      <c r="AJ6" s="5">
        <f t="shared" si="6"/>
        <v>29.400700000000001</v>
      </c>
      <c r="AK6" s="5">
        <f t="shared" si="6"/>
        <v>24.622800000000002</v>
      </c>
      <c r="AL6" s="5">
        <f t="shared" si="6"/>
        <v>25.8565</v>
      </c>
      <c r="AM6" s="5">
        <f t="shared" si="6"/>
        <v>15.2315</v>
      </c>
      <c r="AN6" s="5">
        <f t="shared" si="6"/>
        <v>10.3178</v>
      </c>
      <c r="AO6" s="5">
        <f t="shared" si="6"/>
        <v>8.0090000000000003</v>
      </c>
      <c r="AP6" s="5">
        <f t="shared" si="6"/>
        <v>7.5420999999999996</v>
      </c>
      <c r="AQ6" s="5">
        <f t="shared" si="6"/>
        <v>6.9617000000000004</v>
      </c>
      <c r="AR6" s="5">
        <f t="shared" si="6"/>
        <v>6.0884999999999998</v>
      </c>
      <c r="AS6" s="5">
        <f t="shared" si="6"/>
        <v>5.4253999999999998</v>
      </c>
      <c r="AT6" s="5">
        <f t="shared" si="6"/>
        <v>4.5140000000000002</v>
      </c>
      <c r="AU6" s="5">
        <f t="shared" si="6"/>
        <v>12.789899999999999</v>
      </c>
      <c r="AV6" s="6">
        <f t="shared" si="7"/>
        <v>156.75990000000002</v>
      </c>
      <c r="AX6" s="2" t="s">
        <v>12</v>
      </c>
      <c r="AY6" s="2" t="s">
        <v>4</v>
      </c>
      <c r="AZ6" s="5">
        <f t="shared" si="8"/>
        <v>10.270899999999999</v>
      </c>
      <c r="BA6" s="5">
        <f t="shared" si="8"/>
        <v>11.664099999999999</v>
      </c>
      <c r="BB6" s="5">
        <f t="shared" si="8"/>
        <v>15.8666</v>
      </c>
      <c r="BC6" s="5">
        <f t="shared" si="8"/>
        <v>8.9254999999999995</v>
      </c>
      <c r="BD6" s="5">
        <f t="shared" si="8"/>
        <v>6.4663000000000004</v>
      </c>
      <c r="BE6" s="5">
        <f t="shared" si="8"/>
        <v>5.5053999999999998</v>
      </c>
      <c r="BF6" s="5">
        <f t="shared" si="8"/>
        <v>5.0270000000000001</v>
      </c>
      <c r="BG6" s="5">
        <f t="shared" si="8"/>
        <v>4.3841999999999999</v>
      </c>
      <c r="BH6" s="5">
        <f t="shared" si="8"/>
        <v>3.6232000000000002</v>
      </c>
      <c r="BI6" s="5">
        <f t="shared" si="8"/>
        <v>3.0762999999999998</v>
      </c>
      <c r="BJ6" s="5">
        <f t="shared" si="8"/>
        <v>2.4487999999999999</v>
      </c>
      <c r="BK6" s="5">
        <f t="shared" si="8"/>
        <v>5.6393000000000004</v>
      </c>
      <c r="BL6" s="6">
        <f t="shared" si="9"/>
        <v>82.897600000000011</v>
      </c>
    </row>
    <row r="7" spans="1:64" x14ac:dyDescent="0.25">
      <c r="A7" s="2">
        <v>4</v>
      </c>
      <c r="B7" s="2" t="s">
        <v>12</v>
      </c>
      <c r="C7" s="2" t="s">
        <v>5</v>
      </c>
      <c r="D7" s="5">
        <f t="shared" si="4"/>
        <v>14.658899999999999</v>
      </c>
      <c r="E7" s="5">
        <f t="shared" si="4"/>
        <v>16.9011</v>
      </c>
      <c r="F7" s="5">
        <f t="shared" si="4"/>
        <v>16.7882</v>
      </c>
      <c r="G7" s="5">
        <f t="shared" si="4"/>
        <v>12.041399999999999</v>
      </c>
      <c r="H7" s="5">
        <f t="shared" si="4"/>
        <v>8.5202000000000009</v>
      </c>
      <c r="I7" s="5">
        <f t="shared" si="4"/>
        <v>7.1630000000000003</v>
      </c>
      <c r="J7" s="5">
        <f t="shared" si="4"/>
        <v>6.8574000000000002</v>
      </c>
      <c r="K7" s="5">
        <f t="shared" si="4"/>
        <v>6.1962000000000002</v>
      </c>
      <c r="L7" s="5">
        <f t="shared" si="4"/>
        <v>5.2057000000000002</v>
      </c>
      <c r="M7" s="5">
        <f t="shared" si="4"/>
        <v>4.7239000000000004</v>
      </c>
      <c r="N7" s="5">
        <f t="shared" si="4"/>
        <v>4.0187999999999997</v>
      </c>
      <c r="O7" s="5">
        <f t="shared" si="4"/>
        <v>6.8372999999999999</v>
      </c>
      <c r="P7" s="6">
        <f>SUM(D7:O7)</f>
        <v>109.9121</v>
      </c>
      <c r="Q7" s="6"/>
      <c r="R7" s="2" t="s">
        <v>12</v>
      </c>
      <c r="S7" s="2" t="s">
        <v>5</v>
      </c>
      <c r="T7" s="5">
        <f t="shared" si="5"/>
        <v>17.761600000000001</v>
      </c>
      <c r="U7" s="5">
        <f t="shared" si="5"/>
        <v>26.065000000000001</v>
      </c>
      <c r="V7" s="5">
        <f t="shared" si="5"/>
        <v>21.453499999999998</v>
      </c>
      <c r="W7" s="5">
        <f t="shared" si="5"/>
        <v>16.065100000000001</v>
      </c>
      <c r="X7" s="5">
        <f t="shared" si="5"/>
        <v>12.7102</v>
      </c>
      <c r="Y7" s="5">
        <f t="shared" si="5"/>
        <v>10.247</v>
      </c>
      <c r="Z7" s="5">
        <f t="shared" si="5"/>
        <v>9.1709999999999994</v>
      </c>
      <c r="AA7" s="5">
        <f t="shared" si="5"/>
        <v>7.8822999999999999</v>
      </c>
      <c r="AB7" s="5">
        <f t="shared" si="5"/>
        <v>6.4703999999999997</v>
      </c>
      <c r="AC7" s="5">
        <f t="shared" si="5"/>
        <v>5.9268000000000001</v>
      </c>
      <c r="AD7" s="5">
        <f t="shared" si="5"/>
        <v>5.7126999999999999</v>
      </c>
      <c r="AE7" s="5">
        <f t="shared" si="5"/>
        <v>11.2394</v>
      </c>
      <c r="AF7" s="6">
        <f>SUM(T7:AE7)</f>
        <v>150.70500000000001</v>
      </c>
      <c r="AG7" s="6"/>
      <c r="AH7" s="2" t="s">
        <v>12</v>
      </c>
      <c r="AI7" s="2" t="s">
        <v>5</v>
      </c>
      <c r="AJ7" s="5">
        <f t="shared" si="6"/>
        <v>12.4732</v>
      </c>
      <c r="AK7" s="5">
        <f t="shared" si="6"/>
        <v>14.0969</v>
      </c>
      <c r="AL7" s="5">
        <f t="shared" si="6"/>
        <v>24.883700000000001</v>
      </c>
      <c r="AM7" s="5">
        <f t="shared" si="6"/>
        <v>14.131</v>
      </c>
      <c r="AN7" s="5">
        <f t="shared" si="6"/>
        <v>9.2824000000000009</v>
      </c>
      <c r="AO7" s="5">
        <f t="shared" si="6"/>
        <v>7.3841000000000001</v>
      </c>
      <c r="AP7" s="5">
        <f t="shared" si="6"/>
        <v>7.4875999999999996</v>
      </c>
      <c r="AQ7" s="5">
        <f t="shared" si="6"/>
        <v>6.4191000000000003</v>
      </c>
      <c r="AR7" s="5">
        <f t="shared" si="6"/>
        <v>5.6590999999999996</v>
      </c>
      <c r="AS7" s="5">
        <f t="shared" si="6"/>
        <v>5.1489000000000003</v>
      </c>
      <c r="AT7" s="5">
        <f t="shared" si="6"/>
        <v>4.3760000000000003</v>
      </c>
      <c r="AU7" s="5">
        <f t="shared" si="6"/>
        <v>6.6535000000000002</v>
      </c>
      <c r="AV7" s="6">
        <f t="shared" si="7"/>
        <v>117.99549999999999</v>
      </c>
      <c r="AX7" s="2" t="s">
        <v>12</v>
      </c>
      <c r="AY7" s="2" t="s">
        <v>5</v>
      </c>
      <c r="AZ7" s="5">
        <f t="shared" si="8"/>
        <v>12.6698</v>
      </c>
      <c r="BA7" s="5">
        <f t="shared" si="8"/>
        <v>14.491199999999999</v>
      </c>
      <c r="BB7" s="5">
        <f t="shared" si="8"/>
        <v>12.586399999999999</v>
      </c>
      <c r="BC7" s="5">
        <f t="shared" si="8"/>
        <v>8.8588000000000005</v>
      </c>
      <c r="BD7" s="5">
        <f t="shared" si="8"/>
        <v>7.1003999999999996</v>
      </c>
      <c r="BE7" s="5">
        <f t="shared" si="8"/>
        <v>6.1581000000000001</v>
      </c>
      <c r="BF7" s="5">
        <f t="shared" si="8"/>
        <v>5.7813999999999997</v>
      </c>
      <c r="BG7" s="5">
        <f t="shared" si="8"/>
        <v>5.1932999999999998</v>
      </c>
      <c r="BH7" s="5">
        <f t="shared" si="8"/>
        <v>4.2815000000000003</v>
      </c>
      <c r="BI7" s="5">
        <f t="shared" si="8"/>
        <v>3.6781000000000001</v>
      </c>
      <c r="BJ7" s="5">
        <f t="shared" si="8"/>
        <v>2.9805999999999999</v>
      </c>
      <c r="BK7" s="5">
        <f t="shared" si="8"/>
        <v>4.5258000000000003</v>
      </c>
      <c r="BL7" s="6">
        <f t="shared" si="9"/>
        <v>88.305399999999992</v>
      </c>
    </row>
    <row r="8" spans="1:64" x14ac:dyDescent="0.25">
      <c r="A8" s="2">
        <v>5</v>
      </c>
      <c r="B8" s="2" t="s">
        <v>12</v>
      </c>
      <c r="C8" s="2" t="s">
        <v>6</v>
      </c>
      <c r="D8" s="5">
        <f t="shared" si="4"/>
        <v>13.5366</v>
      </c>
      <c r="E8" s="5">
        <f t="shared" si="4"/>
        <v>13.751200000000001</v>
      </c>
      <c r="F8" s="5">
        <f t="shared" si="4"/>
        <v>14.890700000000001</v>
      </c>
      <c r="G8" s="5">
        <f t="shared" si="4"/>
        <v>11.172499999999999</v>
      </c>
      <c r="H8" s="5">
        <f t="shared" si="4"/>
        <v>8.1667000000000005</v>
      </c>
      <c r="I8" s="5">
        <f t="shared" si="4"/>
        <v>6.7648999999999999</v>
      </c>
      <c r="J8" s="5">
        <f t="shared" si="4"/>
        <v>6.6062000000000003</v>
      </c>
      <c r="K8" s="5">
        <f t="shared" si="4"/>
        <v>6.2253999999999996</v>
      </c>
      <c r="L8" s="5">
        <f t="shared" si="4"/>
        <v>5.5031999999999996</v>
      </c>
      <c r="M8" s="5">
        <f t="shared" si="4"/>
        <v>4.9039999999999999</v>
      </c>
      <c r="N8" s="5">
        <f t="shared" si="4"/>
        <v>3.9634</v>
      </c>
      <c r="O8" s="5">
        <f t="shared" si="4"/>
        <v>5.3625999999999996</v>
      </c>
      <c r="P8" s="6">
        <f>SUM(D8:O8)</f>
        <v>100.84740000000001</v>
      </c>
      <c r="Q8" s="6"/>
      <c r="R8" s="2" t="s">
        <v>12</v>
      </c>
      <c r="S8" s="2" t="s">
        <v>6</v>
      </c>
      <c r="T8" s="5">
        <f t="shared" si="5"/>
        <v>22.008299999999998</v>
      </c>
      <c r="U8" s="5">
        <f t="shared" si="5"/>
        <v>21.984500000000001</v>
      </c>
      <c r="V8" s="5">
        <f t="shared" si="5"/>
        <v>19.417899999999999</v>
      </c>
      <c r="W8" s="5">
        <f t="shared" si="5"/>
        <v>12.144399999999999</v>
      </c>
      <c r="X8" s="5">
        <f t="shared" si="5"/>
        <v>10.0016</v>
      </c>
      <c r="Y8" s="5">
        <f t="shared" si="5"/>
        <v>8.4111999999999991</v>
      </c>
      <c r="Z8" s="5">
        <f t="shared" si="5"/>
        <v>7.7450000000000001</v>
      </c>
      <c r="AA8" s="5">
        <f t="shared" si="5"/>
        <v>6.7957000000000001</v>
      </c>
      <c r="AB8" s="5">
        <f t="shared" si="5"/>
        <v>5.9504999999999999</v>
      </c>
      <c r="AC8" s="5">
        <f t="shared" si="5"/>
        <v>5.6288999999999998</v>
      </c>
      <c r="AD8" s="5">
        <f t="shared" si="5"/>
        <v>4.9337</v>
      </c>
      <c r="AE8" s="5">
        <f t="shared" si="5"/>
        <v>10.0807</v>
      </c>
      <c r="AF8" s="6">
        <f>SUM(T8:AE8)</f>
        <v>135.10240000000002</v>
      </c>
      <c r="AG8" s="6"/>
      <c r="AH8" s="2" t="s">
        <v>12</v>
      </c>
      <c r="AI8" s="2" t="s">
        <v>6</v>
      </c>
      <c r="AJ8" s="5">
        <f t="shared" si="6"/>
        <v>11.843999999999999</v>
      </c>
      <c r="AK8" s="5">
        <f t="shared" si="6"/>
        <v>18.289200000000001</v>
      </c>
      <c r="AL8" s="5">
        <f t="shared" si="6"/>
        <v>21.599399999999999</v>
      </c>
      <c r="AM8" s="5">
        <f t="shared" si="6"/>
        <v>12.2964</v>
      </c>
      <c r="AN8" s="5">
        <f t="shared" si="6"/>
        <v>8.6815999999999995</v>
      </c>
      <c r="AO8" s="5">
        <f t="shared" si="6"/>
        <v>6.5312999999999999</v>
      </c>
      <c r="AP8" s="5">
        <f t="shared" si="6"/>
        <v>6.2492999999999999</v>
      </c>
      <c r="AQ8" s="5">
        <f t="shared" si="6"/>
        <v>5.8803000000000001</v>
      </c>
      <c r="AR8" s="5">
        <f t="shared" si="6"/>
        <v>5.2127999999999997</v>
      </c>
      <c r="AS8" s="5">
        <f t="shared" si="6"/>
        <v>4.9874000000000001</v>
      </c>
      <c r="AT8" s="5">
        <f t="shared" si="6"/>
        <v>4.0525000000000002</v>
      </c>
      <c r="AU8" s="5">
        <f t="shared" si="6"/>
        <v>7.3410000000000002</v>
      </c>
      <c r="AV8" s="6">
        <f t="shared" si="7"/>
        <v>112.96520000000001</v>
      </c>
      <c r="AX8" s="2" t="s">
        <v>12</v>
      </c>
      <c r="AY8" s="2" t="s">
        <v>6</v>
      </c>
      <c r="AZ8" s="5">
        <f t="shared" si="8"/>
        <v>10.718299999999999</v>
      </c>
      <c r="BA8" s="5">
        <f t="shared" si="8"/>
        <v>12.668900000000001</v>
      </c>
      <c r="BB8" s="5">
        <f t="shared" si="8"/>
        <v>16.8826</v>
      </c>
      <c r="BC8" s="5">
        <f t="shared" si="8"/>
        <v>8.74</v>
      </c>
      <c r="BD8" s="5">
        <f t="shared" si="8"/>
        <v>6.6101000000000001</v>
      </c>
      <c r="BE8" s="5">
        <f t="shared" si="8"/>
        <v>5.6165000000000003</v>
      </c>
      <c r="BF8" s="5">
        <f t="shared" si="8"/>
        <v>5.3479000000000001</v>
      </c>
      <c r="BG8" s="5">
        <f t="shared" si="8"/>
        <v>4.8902000000000001</v>
      </c>
      <c r="BH8" s="5">
        <f t="shared" si="8"/>
        <v>4.1605999999999996</v>
      </c>
      <c r="BI8" s="5">
        <f t="shared" si="8"/>
        <v>3.5977000000000001</v>
      </c>
      <c r="BJ8" s="5">
        <f t="shared" si="8"/>
        <v>2.9354</v>
      </c>
      <c r="BK8" s="5">
        <f t="shared" si="8"/>
        <v>5.6883999999999997</v>
      </c>
      <c r="BL8" s="6">
        <f t="shared" si="9"/>
        <v>87.856600000000014</v>
      </c>
    </row>
    <row r="9" spans="1:64" x14ac:dyDescent="0.25">
      <c r="D9" s="6"/>
      <c r="E9" s="6"/>
      <c r="F9" s="6"/>
      <c r="G9" s="6"/>
      <c r="H9" s="6"/>
      <c r="I9" s="6"/>
      <c r="J9" s="6"/>
      <c r="K9" s="6"/>
      <c r="L9" s="6"/>
      <c r="M9" s="6"/>
      <c r="N9" s="6"/>
      <c r="O9" s="6"/>
      <c r="P9" s="6"/>
      <c r="Q9" s="6"/>
      <c r="T9" s="6"/>
      <c r="U9" s="6"/>
      <c r="V9" s="6"/>
      <c r="W9" s="6"/>
      <c r="X9" s="6"/>
      <c r="Y9" s="6"/>
      <c r="Z9" s="6"/>
      <c r="AA9" s="6"/>
      <c r="AB9" s="6"/>
      <c r="AC9" s="6"/>
      <c r="AD9" s="6"/>
      <c r="AE9" s="6"/>
      <c r="AF9" s="6"/>
      <c r="AG9" s="6"/>
      <c r="AJ9" s="6"/>
      <c r="AK9" s="6"/>
      <c r="AL9" s="6"/>
      <c r="AM9" s="6"/>
      <c r="AN9" s="6"/>
      <c r="AO9" s="6"/>
      <c r="AP9" s="6"/>
      <c r="AQ9" s="6"/>
      <c r="AR9" s="6"/>
      <c r="AS9" s="6"/>
      <c r="AT9" s="6"/>
      <c r="AU9" s="6"/>
      <c r="AV9" s="6"/>
      <c r="AZ9" s="6"/>
      <c r="BA9" s="6"/>
      <c r="BB9" s="6"/>
      <c r="BC9" s="6"/>
      <c r="BD9" s="6"/>
      <c r="BE9" s="6"/>
      <c r="BF9" s="6"/>
      <c r="BG9" s="6"/>
      <c r="BH9" s="6"/>
      <c r="BI9" s="6"/>
      <c r="BJ9" s="6"/>
      <c r="BK9" s="6"/>
      <c r="BL9" s="6"/>
    </row>
    <row r="10" spans="1:64" x14ac:dyDescent="0.25">
      <c r="B10" s="1"/>
      <c r="C10" s="1"/>
      <c r="P10" s="6"/>
      <c r="R10" s="1"/>
      <c r="AF10" s="6"/>
      <c r="AH10" s="1"/>
      <c r="AV10" s="6"/>
      <c r="BL10" s="6"/>
    </row>
    <row r="11" spans="1:64" x14ac:dyDescent="0.25">
      <c r="B11" s="2" t="s">
        <v>62</v>
      </c>
      <c r="P11" s="6"/>
      <c r="R11" s="2" t="s">
        <v>63</v>
      </c>
      <c r="AF11" s="6"/>
      <c r="AH11" s="2" t="s">
        <v>64</v>
      </c>
      <c r="AV11" s="6"/>
      <c r="AX11" s="2" t="s">
        <v>65</v>
      </c>
      <c r="BL11" s="6"/>
    </row>
    <row r="12" spans="1:64" x14ac:dyDescent="0.25">
      <c r="B12" s="2" t="s">
        <v>66</v>
      </c>
      <c r="C12" s="2" t="s">
        <v>1</v>
      </c>
      <c r="D12" s="2">
        <v>1</v>
      </c>
      <c r="E12" s="2">
        <v>2</v>
      </c>
      <c r="F12" s="2">
        <v>3</v>
      </c>
      <c r="G12" s="2">
        <v>4</v>
      </c>
      <c r="H12" s="2">
        <v>5</v>
      </c>
      <c r="I12" s="2">
        <v>6</v>
      </c>
      <c r="J12" s="2">
        <v>7</v>
      </c>
      <c r="K12" s="2">
        <v>8</v>
      </c>
      <c r="L12" s="2">
        <v>9</v>
      </c>
      <c r="M12" s="2">
        <v>10</v>
      </c>
      <c r="N12" s="2">
        <v>11</v>
      </c>
      <c r="O12" s="2">
        <v>12</v>
      </c>
      <c r="P12" s="6"/>
      <c r="R12" s="2" t="s">
        <v>66</v>
      </c>
      <c r="S12" s="2" t="s">
        <v>1</v>
      </c>
      <c r="T12" s="2">
        <v>1</v>
      </c>
      <c r="U12" s="2">
        <v>2</v>
      </c>
      <c r="V12" s="2">
        <v>3</v>
      </c>
      <c r="W12" s="2">
        <v>4</v>
      </c>
      <c r="X12" s="2">
        <v>5</v>
      </c>
      <c r="Y12" s="2">
        <v>6</v>
      </c>
      <c r="Z12" s="2">
        <v>7</v>
      </c>
      <c r="AA12" s="2">
        <v>8</v>
      </c>
      <c r="AB12" s="2">
        <v>9</v>
      </c>
      <c r="AC12" s="2">
        <v>10</v>
      </c>
      <c r="AD12" s="2">
        <v>11</v>
      </c>
      <c r="AE12" s="2">
        <v>12</v>
      </c>
      <c r="AF12" s="6"/>
      <c r="AH12" s="2" t="s">
        <v>66</v>
      </c>
      <c r="AI12" s="2" t="s">
        <v>1</v>
      </c>
      <c r="AJ12" s="2">
        <v>1</v>
      </c>
      <c r="AK12" s="2">
        <v>2</v>
      </c>
      <c r="AL12" s="2">
        <v>3</v>
      </c>
      <c r="AM12" s="2">
        <v>4</v>
      </c>
      <c r="AN12" s="2">
        <v>5</v>
      </c>
      <c r="AO12" s="2">
        <v>6</v>
      </c>
      <c r="AP12" s="2">
        <v>7</v>
      </c>
      <c r="AQ12" s="2">
        <v>8</v>
      </c>
      <c r="AR12" s="2">
        <v>9</v>
      </c>
      <c r="AS12" s="2">
        <v>10</v>
      </c>
      <c r="AT12" s="2">
        <v>11</v>
      </c>
      <c r="AU12" s="2">
        <v>12</v>
      </c>
      <c r="AV12" s="6"/>
      <c r="AX12" s="2" t="s">
        <v>66</v>
      </c>
      <c r="AY12" s="2" t="s">
        <v>1</v>
      </c>
      <c r="AZ12" s="2">
        <v>1</v>
      </c>
      <c r="BA12" s="2">
        <v>2</v>
      </c>
      <c r="BB12" s="2">
        <v>3</v>
      </c>
      <c r="BC12" s="2">
        <v>4</v>
      </c>
      <c r="BD12" s="2">
        <v>5</v>
      </c>
      <c r="BE12" s="2">
        <v>6</v>
      </c>
      <c r="BF12" s="2">
        <v>7</v>
      </c>
      <c r="BG12" s="2">
        <v>8</v>
      </c>
      <c r="BH12" s="2">
        <v>9</v>
      </c>
      <c r="BI12" s="2">
        <v>10</v>
      </c>
      <c r="BJ12" s="2">
        <v>11</v>
      </c>
      <c r="BK12" s="2">
        <v>12</v>
      </c>
      <c r="BL12" s="6"/>
    </row>
    <row r="13" spans="1:64" x14ac:dyDescent="0.25">
      <c r="A13" s="2">
        <v>1</v>
      </c>
      <c r="B13" s="2">
        <v>1</v>
      </c>
      <c r="C13" s="2" t="s">
        <v>2</v>
      </c>
      <c r="D13" s="2">
        <v>0.69130000000000003</v>
      </c>
      <c r="E13" s="2">
        <v>1.4036</v>
      </c>
      <c r="F13" s="2">
        <v>1.6216999999999999</v>
      </c>
      <c r="G13" s="2">
        <v>1.486</v>
      </c>
      <c r="H13" s="2">
        <v>1.0863</v>
      </c>
      <c r="I13" s="2">
        <v>0.75290000000000001</v>
      </c>
      <c r="J13" s="2">
        <v>0.60729999999999995</v>
      </c>
      <c r="K13" s="2">
        <v>0.49780000000000002</v>
      </c>
      <c r="L13" s="2">
        <v>0.4083</v>
      </c>
      <c r="M13" s="2">
        <v>0.36659999999999998</v>
      </c>
      <c r="N13" s="2">
        <v>0.3211</v>
      </c>
      <c r="O13" s="2">
        <v>0.39029999999999998</v>
      </c>
      <c r="P13" s="6">
        <f t="shared" ref="P13:P77" si="10">SUM(D13:O13)</f>
        <v>9.6332000000000004</v>
      </c>
      <c r="R13" s="2">
        <v>1</v>
      </c>
      <c r="S13" s="2" t="s">
        <v>2</v>
      </c>
      <c r="T13" s="2">
        <v>0.58709999999999996</v>
      </c>
      <c r="U13" s="2">
        <v>0.85319999999999996</v>
      </c>
      <c r="V13" s="2">
        <v>1.4192</v>
      </c>
      <c r="W13" s="2">
        <v>1.6132</v>
      </c>
      <c r="X13" s="2">
        <v>1.0998000000000001</v>
      </c>
      <c r="Y13" s="2">
        <v>0.74980000000000002</v>
      </c>
      <c r="Z13" s="2">
        <v>0.59799999999999998</v>
      </c>
      <c r="AA13" s="2">
        <v>0.48559999999999998</v>
      </c>
      <c r="AB13" s="2">
        <v>0.39539999999999997</v>
      </c>
      <c r="AC13" s="2">
        <v>0.35410000000000003</v>
      </c>
      <c r="AD13" s="2">
        <v>0.31769999999999998</v>
      </c>
      <c r="AE13" s="2">
        <v>0.3679</v>
      </c>
      <c r="AF13" s="6">
        <f t="shared" ref="AF13:AF76" si="11">SUM(T13:AE13)</f>
        <v>8.8410000000000011</v>
      </c>
      <c r="AH13" s="2">
        <v>1</v>
      </c>
      <c r="AI13" s="2" t="s">
        <v>2</v>
      </c>
      <c r="AJ13" s="2">
        <v>0.56989999999999996</v>
      </c>
      <c r="AK13" s="2">
        <v>1.0029999999999999</v>
      </c>
      <c r="AL13" s="2">
        <v>1.3585</v>
      </c>
      <c r="AM13" s="2">
        <v>1.3520000000000001</v>
      </c>
      <c r="AN13" s="2">
        <v>0.97350000000000003</v>
      </c>
      <c r="AO13" s="2">
        <v>0.66400000000000003</v>
      </c>
      <c r="AP13" s="2">
        <v>0.53220000000000001</v>
      </c>
      <c r="AQ13" s="2">
        <v>0.43430000000000002</v>
      </c>
      <c r="AR13" s="2">
        <v>0.3548</v>
      </c>
      <c r="AS13" s="2">
        <v>0.318</v>
      </c>
      <c r="AT13" s="2">
        <v>0.28110000000000002</v>
      </c>
      <c r="AU13" s="2">
        <v>0.32050000000000001</v>
      </c>
      <c r="AV13" s="6">
        <f t="shared" si="7"/>
        <v>8.1617999999999995</v>
      </c>
      <c r="AX13" s="2">
        <v>1</v>
      </c>
      <c r="AY13" s="2" t="s">
        <v>2</v>
      </c>
      <c r="AZ13" s="2">
        <v>0.51790000000000003</v>
      </c>
      <c r="BA13" s="2">
        <v>1.0382</v>
      </c>
      <c r="BB13" s="2">
        <v>1.2988</v>
      </c>
      <c r="BC13" s="2">
        <v>1.1765000000000001</v>
      </c>
      <c r="BD13" s="2">
        <v>0.86609999999999998</v>
      </c>
      <c r="BE13" s="2">
        <v>0.59040000000000004</v>
      </c>
      <c r="BF13" s="2">
        <v>0.4708</v>
      </c>
      <c r="BG13" s="2">
        <v>0.38200000000000001</v>
      </c>
      <c r="BH13" s="2">
        <v>0.31069999999999998</v>
      </c>
      <c r="BI13" s="2">
        <v>0.27879999999999999</v>
      </c>
      <c r="BJ13" s="2">
        <v>0.25240000000000001</v>
      </c>
      <c r="BK13" s="2">
        <v>0.31609999999999999</v>
      </c>
      <c r="BL13" s="6">
        <f t="shared" si="9"/>
        <v>7.4986999999999986</v>
      </c>
    </row>
    <row r="14" spans="1:64" x14ac:dyDescent="0.25">
      <c r="A14" s="2">
        <v>2</v>
      </c>
      <c r="B14" s="2">
        <v>1</v>
      </c>
      <c r="C14" s="2" t="s">
        <v>3</v>
      </c>
      <c r="D14" s="2">
        <v>0.32790000000000002</v>
      </c>
      <c r="E14" s="2">
        <v>0.63859999999999995</v>
      </c>
      <c r="F14" s="2">
        <v>0.91849999999999998</v>
      </c>
      <c r="G14" s="2">
        <v>0.98070000000000002</v>
      </c>
      <c r="H14" s="2">
        <v>0.73170000000000002</v>
      </c>
      <c r="I14" s="2">
        <v>0.48830000000000001</v>
      </c>
      <c r="J14" s="2">
        <v>0.37990000000000002</v>
      </c>
      <c r="K14" s="2">
        <v>0.30320000000000003</v>
      </c>
      <c r="L14" s="2">
        <v>0.24729999999999999</v>
      </c>
      <c r="M14" s="2">
        <v>0.2167</v>
      </c>
      <c r="N14" s="2">
        <v>0.1895</v>
      </c>
      <c r="O14" s="2">
        <v>0.2079</v>
      </c>
      <c r="P14" s="6">
        <f t="shared" si="10"/>
        <v>5.6302000000000012</v>
      </c>
      <c r="R14" s="2">
        <v>1</v>
      </c>
      <c r="S14" s="2" t="s">
        <v>3</v>
      </c>
      <c r="T14" s="2">
        <v>0.46750000000000003</v>
      </c>
      <c r="U14" s="2">
        <v>0.74690000000000001</v>
      </c>
      <c r="V14" s="2">
        <v>1.0062</v>
      </c>
      <c r="W14" s="2">
        <v>1.0476000000000001</v>
      </c>
      <c r="X14" s="2">
        <v>0.7571</v>
      </c>
      <c r="Y14" s="2">
        <v>0.52490000000000003</v>
      </c>
      <c r="Z14" s="2">
        <v>0.4219</v>
      </c>
      <c r="AA14" s="2">
        <v>0.34320000000000001</v>
      </c>
      <c r="AB14" s="2">
        <v>0.27939999999999998</v>
      </c>
      <c r="AC14" s="2">
        <v>0.24940000000000001</v>
      </c>
      <c r="AD14" s="2">
        <v>0.223</v>
      </c>
      <c r="AE14" s="2">
        <v>0.26500000000000001</v>
      </c>
      <c r="AF14" s="6">
        <f t="shared" si="11"/>
        <v>6.3320999999999996</v>
      </c>
      <c r="AH14" s="2">
        <v>1</v>
      </c>
      <c r="AI14" s="2" t="s">
        <v>3</v>
      </c>
      <c r="AJ14" s="2">
        <v>0.38550000000000001</v>
      </c>
      <c r="AK14" s="2">
        <v>0.72070000000000001</v>
      </c>
      <c r="AL14" s="2">
        <v>1.1383000000000001</v>
      </c>
      <c r="AM14" s="2">
        <v>1.1947000000000001</v>
      </c>
      <c r="AN14" s="2">
        <v>0.87070000000000003</v>
      </c>
      <c r="AO14" s="2">
        <v>0.58840000000000003</v>
      </c>
      <c r="AP14" s="2">
        <v>0.46429999999999999</v>
      </c>
      <c r="AQ14" s="2">
        <v>0.37440000000000001</v>
      </c>
      <c r="AR14" s="2">
        <v>0.30330000000000001</v>
      </c>
      <c r="AS14" s="2">
        <v>0.27039999999999997</v>
      </c>
      <c r="AT14" s="2">
        <v>0.23780000000000001</v>
      </c>
      <c r="AU14" s="2">
        <v>0.26950000000000002</v>
      </c>
      <c r="AV14" s="6">
        <f t="shared" si="7"/>
        <v>6.8180000000000005</v>
      </c>
      <c r="AX14" s="2">
        <v>1</v>
      </c>
      <c r="AY14" s="2" t="s">
        <v>3</v>
      </c>
      <c r="AZ14" s="2">
        <v>0.54379999999999995</v>
      </c>
      <c r="BA14" s="2">
        <v>0.8972</v>
      </c>
      <c r="BB14" s="2">
        <v>1.2089000000000001</v>
      </c>
      <c r="BC14" s="2">
        <v>1.1325000000000001</v>
      </c>
      <c r="BD14" s="2">
        <v>0.83879999999999999</v>
      </c>
      <c r="BE14" s="2">
        <v>0.57030000000000003</v>
      </c>
      <c r="BF14" s="2">
        <v>0.45250000000000001</v>
      </c>
      <c r="BG14" s="2">
        <v>0.3659</v>
      </c>
      <c r="BH14" s="2">
        <v>0.2964</v>
      </c>
      <c r="BI14" s="2">
        <v>0.26500000000000001</v>
      </c>
      <c r="BJ14" s="2">
        <v>0.24</v>
      </c>
      <c r="BK14" s="2">
        <v>0.28849999999999998</v>
      </c>
      <c r="BL14" s="6">
        <f t="shared" si="9"/>
        <v>7.0997999999999992</v>
      </c>
    </row>
    <row r="15" spans="1:64" x14ac:dyDescent="0.25">
      <c r="A15" s="2">
        <v>3</v>
      </c>
      <c r="B15" s="2">
        <v>1</v>
      </c>
      <c r="C15" s="2" t="s">
        <v>4</v>
      </c>
      <c r="D15" s="2">
        <v>0.498</v>
      </c>
      <c r="E15" s="2">
        <v>0.83860000000000001</v>
      </c>
      <c r="F15" s="2">
        <v>1.2181</v>
      </c>
      <c r="G15" s="2">
        <v>1.1420999999999999</v>
      </c>
      <c r="H15" s="2">
        <v>0.87339999999999995</v>
      </c>
      <c r="I15" s="2">
        <v>0.58789999999999998</v>
      </c>
      <c r="J15" s="2">
        <v>0.4637</v>
      </c>
      <c r="K15" s="2">
        <v>0.37409999999999999</v>
      </c>
      <c r="L15" s="2">
        <v>0.3024</v>
      </c>
      <c r="M15" s="2">
        <v>0.26869999999999999</v>
      </c>
      <c r="N15" s="2">
        <v>0.23880000000000001</v>
      </c>
      <c r="O15" s="2">
        <v>0.28260000000000002</v>
      </c>
      <c r="P15" s="6">
        <f t="shared" si="10"/>
        <v>7.0884000000000018</v>
      </c>
      <c r="R15" s="2">
        <v>1</v>
      </c>
      <c r="S15" s="2" t="s">
        <v>4</v>
      </c>
      <c r="T15" s="2">
        <v>0.36680000000000001</v>
      </c>
      <c r="U15" s="2">
        <v>0.67879999999999996</v>
      </c>
      <c r="V15" s="2">
        <v>0.9486</v>
      </c>
      <c r="W15" s="2">
        <v>0.89539999999999997</v>
      </c>
      <c r="X15" s="2">
        <v>0.68920000000000003</v>
      </c>
      <c r="Y15" s="2">
        <v>0.47189999999999999</v>
      </c>
      <c r="Z15" s="2">
        <v>0.37809999999999999</v>
      </c>
      <c r="AA15" s="2">
        <v>0.30759999999999998</v>
      </c>
      <c r="AB15" s="2">
        <v>0.24979999999999999</v>
      </c>
      <c r="AC15" s="2">
        <v>0.22289999999999999</v>
      </c>
      <c r="AD15" s="2">
        <v>0.1981</v>
      </c>
      <c r="AE15" s="2">
        <v>0.22009999999999999</v>
      </c>
      <c r="AF15" s="6">
        <f t="shared" si="11"/>
        <v>5.6273</v>
      </c>
      <c r="AH15" s="2">
        <v>1</v>
      </c>
      <c r="AI15" s="2" t="s">
        <v>4</v>
      </c>
      <c r="AJ15" s="2">
        <v>0.5353</v>
      </c>
      <c r="AK15" s="2">
        <v>1.0173000000000001</v>
      </c>
      <c r="AL15" s="2">
        <v>1.4218</v>
      </c>
      <c r="AM15" s="2">
        <v>1.3471</v>
      </c>
      <c r="AN15" s="2">
        <v>0.95340000000000003</v>
      </c>
      <c r="AO15" s="2">
        <v>0.65169999999999995</v>
      </c>
      <c r="AP15" s="2">
        <v>0.52100000000000002</v>
      </c>
      <c r="AQ15" s="2">
        <v>0.42430000000000001</v>
      </c>
      <c r="AR15" s="2">
        <v>0.34589999999999999</v>
      </c>
      <c r="AS15" s="2">
        <v>0.30819999999999997</v>
      </c>
      <c r="AT15" s="2">
        <v>0.27189999999999998</v>
      </c>
      <c r="AU15" s="2">
        <v>0.30959999999999999</v>
      </c>
      <c r="AV15" s="6">
        <f t="shared" si="7"/>
        <v>8.1074999999999999</v>
      </c>
      <c r="AX15" s="2">
        <v>1</v>
      </c>
      <c r="AY15" s="2" t="s">
        <v>4</v>
      </c>
      <c r="AZ15" s="2">
        <v>0.48320000000000002</v>
      </c>
      <c r="BA15" s="2">
        <v>0.76829999999999998</v>
      </c>
      <c r="BB15" s="2">
        <v>1.1894</v>
      </c>
      <c r="BC15" s="2">
        <v>1.1457999999999999</v>
      </c>
      <c r="BD15" s="2">
        <v>0.84840000000000004</v>
      </c>
      <c r="BE15" s="2">
        <v>0.5706</v>
      </c>
      <c r="BF15" s="2">
        <v>0.45079999999999998</v>
      </c>
      <c r="BG15" s="2">
        <v>0.3639</v>
      </c>
      <c r="BH15" s="2">
        <v>0.29480000000000001</v>
      </c>
      <c r="BI15" s="2">
        <v>0.26290000000000002</v>
      </c>
      <c r="BJ15" s="2">
        <v>0.2361</v>
      </c>
      <c r="BK15" s="2">
        <v>0.29459999999999997</v>
      </c>
      <c r="BL15" s="6">
        <f t="shared" si="9"/>
        <v>6.9088000000000012</v>
      </c>
    </row>
    <row r="16" spans="1:64" x14ac:dyDescent="0.25">
      <c r="A16" s="2">
        <v>4</v>
      </c>
      <c r="B16" s="2">
        <v>1</v>
      </c>
      <c r="C16" s="2" t="s">
        <v>5</v>
      </c>
      <c r="D16" s="2">
        <v>0.49869999999999998</v>
      </c>
      <c r="E16" s="2">
        <v>0.87050000000000005</v>
      </c>
      <c r="F16" s="2">
        <v>1.3285</v>
      </c>
      <c r="G16" s="2">
        <v>1.3305</v>
      </c>
      <c r="H16" s="2">
        <v>0.95579999999999998</v>
      </c>
      <c r="I16" s="2">
        <v>0.63929999999999998</v>
      </c>
      <c r="J16" s="2">
        <v>0.50460000000000005</v>
      </c>
      <c r="K16" s="2">
        <v>0.40710000000000002</v>
      </c>
      <c r="L16" s="2">
        <v>0.32919999999999999</v>
      </c>
      <c r="M16" s="2">
        <v>0.29210000000000003</v>
      </c>
      <c r="N16" s="2">
        <v>0.25779999999999997</v>
      </c>
      <c r="O16" s="2">
        <v>0.30449999999999999</v>
      </c>
      <c r="P16" s="6">
        <f t="shared" si="10"/>
        <v>7.7185999999999995</v>
      </c>
      <c r="R16" s="2">
        <v>1</v>
      </c>
      <c r="S16" s="2" t="s">
        <v>5</v>
      </c>
      <c r="T16" s="2">
        <v>0.505</v>
      </c>
      <c r="U16" s="2">
        <v>0.85550000000000004</v>
      </c>
      <c r="V16" s="2">
        <v>1.6006</v>
      </c>
      <c r="W16" s="2">
        <v>1.7728999999999999</v>
      </c>
      <c r="X16" s="2">
        <v>1.2334000000000001</v>
      </c>
      <c r="Y16" s="2">
        <v>0.82730000000000004</v>
      </c>
      <c r="Z16" s="2">
        <v>0.65910000000000002</v>
      </c>
      <c r="AA16" s="2">
        <v>0.53539999999999999</v>
      </c>
      <c r="AB16" s="2">
        <v>0.436</v>
      </c>
      <c r="AC16" s="2">
        <v>0.38950000000000001</v>
      </c>
      <c r="AD16" s="2">
        <v>0.34449999999999997</v>
      </c>
      <c r="AE16" s="2">
        <v>0.36930000000000002</v>
      </c>
      <c r="AF16" s="6">
        <f t="shared" si="11"/>
        <v>9.5285000000000011</v>
      </c>
      <c r="AH16" s="2">
        <v>1</v>
      </c>
      <c r="AI16" s="2" t="s">
        <v>5</v>
      </c>
      <c r="AJ16" s="2">
        <v>0.505</v>
      </c>
      <c r="AK16" s="2">
        <v>0.92749999999999999</v>
      </c>
      <c r="AL16" s="2">
        <v>1.2188000000000001</v>
      </c>
      <c r="AM16" s="2">
        <v>1.2212000000000001</v>
      </c>
      <c r="AN16" s="2">
        <v>0.91559999999999997</v>
      </c>
      <c r="AO16" s="2">
        <v>0.62439999999999996</v>
      </c>
      <c r="AP16" s="2">
        <v>0.49869999999999998</v>
      </c>
      <c r="AQ16" s="2">
        <v>0.40600000000000003</v>
      </c>
      <c r="AR16" s="2">
        <v>0.33079999999999998</v>
      </c>
      <c r="AS16" s="2">
        <v>0.29520000000000002</v>
      </c>
      <c r="AT16" s="2">
        <v>0.25879999999999997</v>
      </c>
      <c r="AU16" s="2">
        <v>0.28689999999999999</v>
      </c>
      <c r="AV16" s="6">
        <f t="shared" si="7"/>
        <v>7.4889000000000001</v>
      </c>
      <c r="AX16" s="2">
        <v>1</v>
      </c>
      <c r="AY16" s="2" t="s">
        <v>5</v>
      </c>
      <c r="AZ16" s="2">
        <v>0.46200000000000002</v>
      </c>
      <c r="BA16" s="2">
        <v>0.88290000000000002</v>
      </c>
      <c r="BB16" s="2">
        <v>1.3083</v>
      </c>
      <c r="BC16" s="2">
        <v>1.1757</v>
      </c>
      <c r="BD16" s="2">
        <v>0.84370000000000001</v>
      </c>
      <c r="BE16" s="2">
        <v>0.56889999999999996</v>
      </c>
      <c r="BF16" s="2">
        <v>0.44850000000000001</v>
      </c>
      <c r="BG16" s="2">
        <v>0.3614</v>
      </c>
      <c r="BH16" s="2">
        <v>0.29220000000000002</v>
      </c>
      <c r="BI16" s="2">
        <v>0.25929999999999997</v>
      </c>
      <c r="BJ16" s="2">
        <v>0.23100000000000001</v>
      </c>
      <c r="BK16" s="2">
        <v>0.27279999999999999</v>
      </c>
      <c r="BL16" s="6">
        <f t="shared" si="9"/>
        <v>7.1067</v>
      </c>
    </row>
    <row r="17" spans="1:64" x14ac:dyDescent="0.25">
      <c r="A17" s="2">
        <v>5</v>
      </c>
      <c r="B17" s="2">
        <v>1</v>
      </c>
      <c r="C17" s="2" t="s">
        <v>6</v>
      </c>
      <c r="D17" s="2">
        <v>0.46210000000000001</v>
      </c>
      <c r="E17" s="2">
        <v>0.86719999999999997</v>
      </c>
      <c r="F17" s="2">
        <v>1.1586000000000001</v>
      </c>
      <c r="G17" s="2">
        <v>1.1305000000000001</v>
      </c>
      <c r="H17" s="2">
        <v>0.85470000000000002</v>
      </c>
      <c r="I17" s="2">
        <v>0.57730000000000004</v>
      </c>
      <c r="J17" s="2">
        <v>0.45960000000000001</v>
      </c>
      <c r="K17" s="2">
        <v>0.37309999999999999</v>
      </c>
      <c r="L17" s="2">
        <v>0.30309999999999998</v>
      </c>
      <c r="M17" s="2">
        <v>0.2702</v>
      </c>
      <c r="N17" s="2">
        <v>0.23549999999999999</v>
      </c>
      <c r="O17" s="2">
        <v>0.25600000000000001</v>
      </c>
      <c r="P17" s="6">
        <f t="shared" si="10"/>
        <v>6.9478999999999997</v>
      </c>
      <c r="R17" s="2">
        <v>1</v>
      </c>
      <c r="S17" s="2" t="s">
        <v>6</v>
      </c>
      <c r="T17" s="2">
        <v>0.3851</v>
      </c>
      <c r="U17" s="2">
        <v>0.66220000000000001</v>
      </c>
      <c r="V17" s="2">
        <v>1.0444</v>
      </c>
      <c r="W17" s="2">
        <v>1.0339</v>
      </c>
      <c r="X17" s="2">
        <v>0.70289999999999997</v>
      </c>
      <c r="Y17" s="2">
        <v>0.48</v>
      </c>
      <c r="Z17" s="2">
        <v>0.38319999999999999</v>
      </c>
      <c r="AA17" s="2">
        <v>0.31080000000000002</v>
      </c>
      <c r="AB17" s="2">
        <v>0.25159999999999999</v>
      </c>
      <c r="AC17" s="2">
        <v>0.2233</v>
      </c>
      <c r="AD17" s="2">
        <v>0.1981</v>
      </c>
      <c r="AE17" s="2">
        <v>0.224</v>
      </c>
      <c r="AF17" s="6">
        <f t="shared" si="11"/>
        <v>5.8995000000000015</v>
      </c>
      <c r="AH17" s="2">
        <v>1</v>
      </c>
      <c r="AI17" s="2" t="s">
        <v>6</v>
      </c>
      <c r="AJ17" s="2">
        <v>0.53269999999999995</v>
      </c>
      <c r="AK17" s="2">
        <v>1.0009999999999999</v>
      </c>
      <c r="AL17" s="2">
        <v>1.4139999999999999</v>
      </c>
      <c r="AM17" s="2">
        <v>1.2970999999999999</v>
      </c>
      <c r="AN17" s="2">
        <v>0.93220000000000003</v>
      </c>
      <c r="AO17" s="2">
        <v>0.64390000000000003</v>
      </c>
      <c r="AP17" s="2">
        <v>0.51790000000000003</v>
      </c>
      <c r="AQ17" s="2">
        <v>0.42309999999999998</v>
      </c>
      <c r="AR17" s="2">
        <v>0.34560000000000002</v>
      </c>
      <c r="AS17" s="2">
        <v>0.309</v>
      </c>
      <c r="AT17" s="2">
        <v>0.27400000000000002</v>
      </c>
      <c r="AU17" s="2">
        <v>0.31659999999999999</v>
      </c>
      <c r="AV17" s="6">
        <f t="shared" si="7"/>
        <v>8.0070999999999994</v>
      </c>
      <c r="AX17" s="2">
        <v>1</v>
      </c>
      <c r="AY17" s="2" t="s">
        <v>6</v>
      </c>
      <c r="AZ17" s="2">
        <v>0.47449999999999998</v>
      </c>
      <c r="BA17" s="2">
        <v>0.86709999999999998</v>
      </c>
      <c r="BB17" s="2">
        <v>1.1843999999999999</v>
      </c>
      <c r="BC17" s="2">
        <v>1.07</v>
      </c>
      <c r="BD17" s="2">
        <v>0.80930000000000002</v>
      </c>
      <c r="BE17" s="2">
        <v>0.55100000000000005</v>
      </c>
      <c r="BF17" s="2">
        <v>0.43709999999999999</v>
      </c>
      <c r="BG17" s="2">
        <v>0.35399999999999998</v>
      </c>
      <c r="BH17" s="2">
        <v>0.28739999999999999</v>
      </c>
      <c r="BI17" s="2">
        <v>0.25559999999999999</v>
      </c>
      <c r="BJ17" s="2">
        <v>0.22770000000000001</v>
      </c>
      <c r="BK17" s="2">
        <v>0.27079999999999999</v>
      </c>
      <c r="BL17" s="6">
        <f t="shared" si="9"/>
        <v>6.7889000000000008</v>
      </c>
    </row>
    <row r="18" spans="1:64" x14ac:dyDescent="0.25">
      <c r="A18" s="2">
        <v>1</v>
      </c>
      <c r="B18" s="2">
        <v>2</v>
      </c>
      <c r="C18" s="2" t="s">
        <v>2</v>
      </c>
      <c r="D18" s="2">
        <v>1.6378999999999999</v>
      </c>
      <c r="E18" s="2">
        <v>2.843</v>
      </c>
      <c r="F18" s="2">
        <v>3.5743999999999998</v>
      </c>
      <c r="G18" s="2">
        <v>3.3374999999999999</v>
      </c>
      <c r="H18" s="2">
        <v>2.4619</v>
      </c>
      <c r="I18" s="2">
        <v>1.5624</v>
      </c>
      <c r="J18" s="2">
        <v>1.1371</v>
      </c>
      <c r="K18" s="2">
        <v>0.83740000000000003</v>
      </c>
      <c r="L18" s="2">
        <v>0.62229999999999996</v>
      </c>
      <c r="M18" s="2">
        <v>0.51449999999999996</v>
      </c>
      <c r="N18" s="2">
        <v>0.42520000000000002</v>
      </c>
      <c r="O18" s="2">
        <v>0.58650000000000002</v>
      </c>
      <c r="P18" s="6">
        <f t="shared" si="10"/>
        <v>19.540099999999999</v>
      </c>
      <c r="R18" s="2">
        <v>2</v>
      </c>
      <c r="S18" s="2" t="s">
        <v>2</v>
      </c>
      <c r="T18" s="2">
        <v>1.8717999999999999</v>
      </c>
      <c r="U18" s="2">
        <v>2.7467999999999999</v>
      </c>
      <c r="V18" s="2">
        <v>3.4569000000000001</v>
      </c>
      <c r="W18" s="2">
        <v>3.0836000000000001</v>
      </c>
      <c r="X18" s="2">
        <v>2.1922000000000001</v>
      </c>
      <c r="Y18" s="2">
        <v>1.4009</v>
      </c>
      <c r="Z18" s="2">
        <v>1.0192000000000001</v>
      </c>
      <c r="AA18" s="2">
        <v>0.75129999999999997</v>
      </c>
      <c r="AB18" s="2">
        <v>0.55910000000000004</v>
      </c>
      <c r="AC18" s="2">
        <v>0.46550000000000002</v>
      </c>
      <c r="AD18" s="2">
        <v>0.40079999999999999</v>
      </c>
      <c r="AE18" s="2">
        <v>0.73970000000000002</v>
      </c>
      <c r="AF18" s="6">
        <f t="shared" si="11"/>
        <v>18.687799999999999</v>
      </c>
      <c r="AH18" s="2">
        <v>2</v>
      </c>
      <c r="AI18" s="2" t="s">
        <v>2</v>
      </c>
      <c r="AJ18" s="2">
        <v>1.2628999999999999</v>
      </c>
      <c r="AK18" s="2">
        <v>1.8442000000000001</v>
      </c>
      <c r="AL18" s="2">
        <v>2.6061000000000001</v>
      </c>
      <c r="AM18" s="2">
        <v>2.3967999999999998</v>
      </c>
      <c r="AN18" s="2">
        <v>1.7723</v>
      </c>
      <c r="AO18" s="2">
        <v>1.1195999999999999</v>
      </c>
      <c r="AP18" s="2">
        <v>0.81340000000000001</v>
      </c>
      <c r="AQ18" s="2">
        <v>0.59819999999999995</v>
      </c>
      <c r="AR18" s="2">
        <v>0.44359999999999999</v>
      </c>
      <c r="AS18" s="2">
        <v>0.36749999999999999</v>
      </c>
      <c r="AT18" s="2">
        <v>0.31209999999999999</v>
      </c>
      <c r="AU18" s="2">
        <v>0.42259999999999998</v>
      </c>
      <c r="AV18" s="6">
        <f t="shared" si="7"/>
        <v>13.959299999999997</v>
      </c>
      <c r="AX18" s="2">
        <v>2</v>
      </c>
      <c r="AY18" s="2" t="s">
        <v>2</v>
      </c>
      <c r="AZ18" s="2">
        <v>1.3955</v>
      </c>
      <c r="BA18" s="2">
        <v>2.3338999999999999</v>
      </c>
      <c r="BB18" s="2">
        <v>2.7951000000000001</v>
      </c>
      <c r="BC18" s="2">
        <v>2.4889999999999999</v>
      </c>
      <c r="BD18" s="2">
        <v>1.7919</v>
      </c>
      <c r="BE18" s="2">
        <v>1.1397999999999999</v>
      </c>
      <c r="BF18" s="2">
        <v>0.83169999999999999</v>
      </c>
      <c r="BG18" s="2">
        <v>0.6149</v>
      </c>
      <c r="BH18" s="2">
        <v>0.45900000000000002</v>
      </c>
      <c r="BI18" s="2">
        <v>0.38479999999999998</v>
      </c>
      <c r="BJ18" s="2">
        <v>0.35489999999999999</v>
      </c>
      <c r="BK18" s="2">
        <v>0.58730000000000004</v>
      </c>
      <c r="BL18" s="6">
        <f t="shared" si="9"/>
        <v>15.177800000000001</v>
      </c>
    </row>
    <row r="19" spans="1:64" x14ac:dyDescent="0.25">
      <c r="A19" s="2">
        <v>2</v>
      </c>
      <c r="B19" s="2">
        <v>2</v>
      </c>
      <c r="C19" s="2" t="s">
        <v>3</v>
      </c>
      <c r="D19" s="2">
        <v>0.63629999999999998</v>
      </c>
      <c r="E19" s="2">
        <v>1.8528</v>
      </c>
      <c r="F19" s="2">
        <v>2.2265000000000001</v>
      </c>
      <c r="G19" s="2">
        <v>2.2826</v>
      </c>
      <c r="H19" s="2">
        <v>1.8057000000000001</v>
      </c>
      <c r="I19" s="2">
        <v>1.1418999999999999</v>
      </c>
      <c r="J19" s="2">
        <v>0.8175</v>
      </c>
      <c r="K19" s="2">
        <v>0.59470000000000001</v>
      </c>
      <c r="L19" s="2">
        <v>0.51270000000000004</v>
      </c>
      <c r="M19" s="2">
        <v>0.40910000000000002</v>
      </c>
      <c r="N19" s="2">
        <v>0.32800000000000001</v>
      </c>
      <c r="O19" s="2">
        <v>0.34250000000000003</v>
      </c>
      <c r="P19" s="6">
        <f t="shared" si="10"/>
        <v>12.9503</v>
      </c>
      <c r="R19" s="2">
        <v>2</v>
      </c>
      <c r="S19" s="2" t="s">
        <v>3</v>
      </c>
      <c r="T19" s="2">
        <v>1.1111</v>
      </c>
      <c r="U19" s="2">
        <v>1.4314</v>
      </c>
      <c r="V19" s="2">
        <v>1.9778</v>
      </c>
      <c r="W19" s="2">
        <v>2.2473000000000001</v>
      </c>
      <c r="X19" s="2">
        <v>1.5384</v>
      </c>
      <c r="Y19" s="2">
        <v>0.98460000000000003</v>
      </c>
      <c r="Z19" s="2">
        <v>0.71799999999999997</v>
      </c>
      <c r="AA19" s="2">
        <v>0.52580000000000005</v>
      </c>
      <c r="AB19" s="2">
        <v>0.38879999999999998</v>
      </c>
      <c r="AC19" s="2">
        <v>0.32169999999999999</v>
      </c>
      <c r="AD19" s="2">
        <v>0.2742</v>
      </c>
      <c r="AE19" s="2">
        <v>0.33579999999999999</v>
      </c>
      <c r="AF19" s="6">
        <f t="shared" si="11"/>
        <v>11.854900000000001</v>
      </c>
      <c r="AH19" s="2">
        <v>2</v>
      </c>
      <c r="AI19" s="2" t="s">
        <v>3</v>
      </c>
      <c r="AJ19" s="2">
        <v>0.58350000000000002</v>
      </c>
      <c r="AK19" s="2">
        <v>1.4617</v>
      </c>
      <c r="AL19" s="2">
        <v>2.3043999999999998</v>
      </c>
      <c r="AM19" s="2">
        <v>2.0710000000000002</v>
      </c>
      <c r="AN19" s="2">
        <v>1.5998000000000001</v>
      </c>
      <c r="AO19" s="2">
        <v>1.0188999999999999</v>
      </c>
      <c r="AP19" s="2">
        <v>0.73609999999999998</v>
      </c>
      <c r="AQ19" s="2">
        <v>0.53839999999999999</v>
      </c>
      <c r="AR19" s="2">
        <v>0.39760000000000001</v>
      </c>
      <c r="AS19" s="2">
        <v>0.32829999999999998</v>
      </c>
      <c r="AT19" s="2">
        <v>0.27739999999999998</v>
      </c>
      <c r="AU19" s="2">
        <v>0.309</v>
      </c>
      <c r="AV19" s="6">
        <f t="shared" si="7"/>
        <v>11.626100000000001</v>
      </c>
      <c r="AX19" s="2">
        <v>2</v>
      </c>
      <c r="AY19" s="2" t="s">
        <v>3</v>
      </c>
      <c r="AZ19" s="2">
        <v>1.0839000000000001</v>
      </c>
      <c r="BA19" s="2">
        <v>1.9565999999999999</v>
      </c>
      <c r="BB19" s="2">
        <v>2.7570999999999999</v>
      </c>
      <c r="BC19" s="2">
        <v>2.4018000000000002</v>
      </c>
      <c r="BD19" s="2">
        <v>1.7124999999999999</v>
      </c>
      <c r="BE19" s="2">
        <v>1.0944</v>
      </c>
      <c r="BF19" s="2">
        <v>0.79790000000000005</v>
      </c>
      <c r="BG19" s="2">
        <v>0.59019999999999995</v>
      </c>
      <c r="BH19" s="2">
        <v>0.44069999999999998</v>
      </c>
      <c r="BI19" s="2">
        <v>0.36899999999999999</v>
      </c>
      <c r="BJ19" s="2">
        <v>0.3256</v>
      </c>
      <c r="BK19" s="2">
        <v>0.42409999999999998</v>
      </c>
      <c r="BL19" s="6">
        <f t="shared" si="9"/>
        <v>13.953799999999998</v>
      </c>
    </row>
    <row r="20" spans="1:64" x14ac:dyDescent="0.25">
      <c r="A20" s="2">
        <v>3</v>
      </c>
      <c r="B20" s="2">
        <v>2</v>
      </c>
      <c r="C20" s="2" t="s">
        <v>4</v>
      </c>
      <c r="D20" s="2">
        <v>1.2515000000000001</v>
      </c>
      <c r="E20" s="2">
        <v>2.4668000000000001</v>
      </c>
      <c r="F20" s="2">
        <v>2.8450000000000002</v>
      </c>
      <c r="G20" s="2">
        <v>2.645</v>
      </c>
      <c r="H20" s="2">
        <v>2.0836999999999999</v>
      </c>
      <c r="I20" s="2">
        <v>1.3121</v>
      </c>
      <c r="J20" s="2">
        <v>0.9456</v>
      </c>
      <c r="K20" s="2">
        <v>0.69159999999999999</v>
      </c>
      <c r="L20" s="2">
        <v>0.5101</v>
      </c>
      <c r="M20" s="2">
        <v>0.41810000000000003</v>
      </c>
      <c r="N20" s="2">
        <v>0.35189999999999999</v>
      </c>
      <c r="O20" s="2">
        <v>0.40720000000000001</v>
      </c>
      <c r="P20" s="6">
        <f t="shared" si="10"/>
        <v>15.928599999999999</v>
      </c>
      <c r="R20" s="2">
        <v>2</v>
      </c>
      <c r="S20" s="2" t="s">
        <v>4</v>
      </c>
      <c r="T20" s="2">
        <v>0.84279999999999999</v>
      </c>
      <c r="U20" s="2">
        <v>1.7395</v>
      </c>
      <c r="V20" s="2">
        <v>2.1528999999999998</v>
      </c>
      <c r="W20" s="2">
        <v>2.0430000000000001</v>
      </c>
      <c r="X20" s="2">
        <v>1.6809000000000001</v>
      </c>
      <c r="Y20" s="2">
        <v>1.0699000000000001</v>
      </c>
      <c r="Z20" s="2">
        <v>0.77349999999999997</v>
      </c>
      <c r="AA20" s="2">
        <v>0.56669999999999998</v>
      </c>
      <c r="AB20" s="2">
        <v>0.41870000000000002</v>
      </c>
      <c r="AC20" s="2">
        <v>0.34660000000000002</v>
      </c>
      <c r="AD20" s="2">
        <v>0.29470000000000002</v>
      </c>
      <c r="AE20" s="2">
        <v>0.43730000000000002</v>
      </c>
      <c r="AF20" s="6">
        <f t="shared" si="11"/>
        <v>12.3665</v>
      </c>
      <c r="AH20" s="2">
        <v>2</v>
      </c>
      <c r="AI20" s="2" t="s">
        <v>4</v>
      </c>
      <c r="AJ20" s="2">
        <v>1.1578999999999999</v>
      </c>
      <c r="AK20" s="2">
        <v>2.1408999999999998</v>
      </c>
      <c r="AL20" s="2">
        <v>2.6472000000000002</v>
      </c>
      <c r="AM20" s="2">
        <v>2.1951000000000001</v>
      </c>
      <c r="AN20" s="2">
        <v>1.5963000000000001</v>
      </c>
      <c r="AO20" s="2">
        <v>1.0296000000000001</v>
      </c>
      <c r="AP20" s="2">
        <v>0.75290000000000001</v>
      </c>
      <c r="AQ20" s="2">
        <v>0.55649999999999999</v>
      </c>
      <c r="AR20" s="2">
        <v>0.41510000000000002</v>
      </c>
      <c r="AS20" s="2">
        <v>0.3422</v>
      </c>
      <c r="AT20" s="2">
        <v>0.28839999999999999</v>
      </c>
      <c r="AU20" s="2">
        <v>0.35549999999999998</v>
      </c>
      <c r="AV20" s="6">
        <f t="shared" si="7"/>
        <v>13.477599999999999</v>
      </c>
      <c r="AX20" s="2">
        <v>2</v>
      </c>
      <c r="AY20" s="2" t="s">
        <v>4</v>
      </c>
      <c r="AZ20" s="2">
        <v>0.94730000000000003</v>
      </c>
      <c r="BA20" s="2">
        <v>1.4991000000000001</v>
      </c>
      <c r="BB20" s="2">
        <v>2.3841999999999999</v>
      </c>
      <c r="BC20" s="2">
        <v>2.0358999999999998</v>
      </c>
      <c r="BD20" s="2">
        <v>1.522</v>
      </c>
      <c r="BE20" s="2">
        <v>0.97330000000000005</v>
      </c>
      <c r="BF20" s="2">
        <v>0.7097</v>
      </c>
      <c r="BG20" s="2">
        <v>0.52490000000000003</v>
      </c>
      <c r="BH20" s="2">
        <v>0.3916</v>
      </c>
      <c r="BI20" s="2">
        <v>0.32829999999999998</v>
      </c>
      <c r="BJ20" s="2">
        <v>0.2873</v>
      </c>
      <c r="BK20" s="2">
        <v>0.45479999999999998</v>
      </c>
      <c r="BL20" s="6">
        <f t="shared" si="9"/>
        <v>12.058400000000002</v>
      </c>
    </row>
    <row r="21" spans="1:64" x14ac:dyDescent="0.25">
      <c r="A21" s="2">
        <v>4</v>
      </c>
      <c r="B21" s="2">
        <v>2</v>
      </c>
      <c r="C21" s="2" t="s">
        <v>5</v>
      </c>
      <c r="D21" s="2">
        <v>1.3249</v>
      </c>
      <c r="E21" s="2">
        <v>2.6334</v>
      </c>
      <c r="F21" s="2">
        <v>3.2898000000000001</v>
      </c>
      <c r="G21" s="2">
        <v>3.0486</v>
      </c>
      <c r="H21" s="2">
        <v>2.2513999999999998</v>
      </c>
      <c r="I21" s="2">
        <v>1.4063000000000001</v>
      </c>
      <c r="J21" s="2">
        <v>1.0139</v>
      </c>
      <c r="K21" s="2">
        <v>0.74129999999999996</v>
      </c>
      <c r="L21" s="2">
        <v>0.54659999999999997</v>
      </c>
      <c r="M21" s="2">
        <v>0.44719999999999999</v>
      </c>
      <c r="N21" s="2">
        <v>0.37619999999999998</v>
      </c>
      <c r="O21" s="2">
        <v>0.51200000000000001</v>
      </c>
      <c r="P21" s="6">
        <f t="shared" si="10"/>
        <v>17.5916</v>
      </c>
      <c r="R21" s="2">
        <v>2</v>
      </c>
      <c r="S21" s="2" t="s">
        <v>5</v>
      </c>
      <c r="T21" s="2">
        <v>0.89690000000000003</v>
      </c>
      <c r="U21" s="2">
        <v>1.8367</v>
      </c>
      <c r="V21" s="2">
        <v>3.2204999999999999</v>
      </c>
      <c r="W21" s="2">
        <v>3.3957000000000002</v>
      </c>
      <c r="X21" s="2">
        <v>2.4731000000000001</v>
      </c>
      <c r="Y21" s="2">
        <v>1.5409999999999999</v>
      </c>
      <c r="Z21" s="2">
        <v>1.1084000000000001</v>
      </c>
      <c r="AA21" s="2">
        <v>0.80640000000000001</v>
      </c>
      <c r="AB21" s="2">
        <v>0.59240000000000004</v>
      </c>
      <c r="AC21" s="2">
        <v>0.48670000000000002</v>
      </c>
      <c r="AD21" s="2">
        <v>0.4078</v>
      </c>
      <c r="AE21" s="2">
        <v>0.46179999999999999</v>
      </c>
      <c r="AF21" s="6">
        <f t="shared" si="11"/>
        <v>17.227400000000003</v>
      </c>
      <c r="AH21" s="2">
        <v>2</v>
      </c>
      <c r="AI21" s="2" t="s">
        <v>5</v>
      </c>
      <c r="AJ21" s="2">
        <v>1.1503000000000001</v>
      </c>
      <c r="AK21" s="2">
        <v>2.0983999999999998</v>
      </c>
      <c r="AL21" s="2">
        <v>2.6171000000000002</v>
      </c>
      <c r="AM21" s="2">
        <v>2.4508000000000001</v>
      </c>
      <c r="AN21" s="2">
        <v>1.7908999999999999</v>
      </c>
      <c r="AO21" s="2">
        <v>1.1412</v>
      </c>
      <c r="AP21" s="2">
        <v>0.83079999999999998</v>
      </c>
      <c r="AQ21" s="2">
        <v>0.6119</v>
      </c>
      <c r="AR21" s="2">
        <v>0.45450000000000002</v>
      </c>
      <c r="AS21" s="2">
        <v>0.37469999999999998</v>
      </c>
      <c r="AT21" s="2">
        <v>0.31169999999999998</v>
      </c>
      <c r="AU21" s="2">
        <v>0.3397</v>
      </c>
      <c r="AV21" s="6">
        <f t="shared" si="7"/>
        <v>14.172000000000002</v>
      </c>
      <c r="AX21" s="2">
        <v>2</v>
      </c>
      <c r="AY21" s="2" t="s">
        <v>5</v>
      </c>
      <c r="AZ21" s="2">
        <v>1.0192000000000001</v>
      </c>
      <c r="BA21" s="2">
        <v>2.1368999999999998</v>
      </c>
      <c r="BB21" s="2">
        <v>2.8778000000000001</v>
      </c>
      <c r="BC21" s="2">
        <v>2.5741000000000001</v>
      </c>
      <c r="BD21" s="2">
        <v>1.8358000000000001</v>
      </c>
      <c r="BE21" s="2">
        <v>1.1627000000000001</v>
      </c>
      <c r="BF21" s="2">
        <v>0.8427</v>
      </c>
      <c r="BG21" s="2">
        <v>0.61929999999999996</v>
      </c>
      <c r="BH21" s="2">
        <v>0.45900000000000002</v>
      </c>
      <c r="BI21" s="2">
        <v>0.38040000000000002</v>
      </c>
      <c r="BJ21" s="2">
        <v>0.3251</v>
      </c>
      <c r="BK21" s="2">
        <v>0.42759999999999998</v>
      </c>
      <c r="BL21" s="6">
        <f t="shared" si="9"/>
        <v>14.660600000000001</v>
      </c>
    </row>
    <row r="22" spans="1:64" x14ac:dyDescent="0.25">
      <c r="A22" s="2">
        <v>5</v>
      </c>
      <c r="B22" s="2">
        <v>2</v>
      </c>
      <c r="C22" s="2" t="s">
        <v>6</v>
      </c>
      <c r="D22" s="2">
        <v>1.3024</v>
      </c>
      <c r="E22" s="2">
        <v>2.2591999999999999</v>
      </c>
      <c r="F22" s="2">
        <v>2.5630999999999999</v>
      </c>
      <c r="G22" s="2">
        <v>2.2641</v>
      </c>
      <c r="H22" s="2">
        <v>1.8249</v>
      </c>
      <c r="I22" s="2">
        <v>1.1682999999999999</v>
      </c>
      <c r="J22" s="2">
        <v>0.85489999999999999</v>
      </c>
      <c r="K22" s="2">
        <v>0.63260000000000005</v>
      </c>
      <c r="L22" s="2">
        <v>0.47370000000000001</v>
      </c>
      <c r="M22" s="2">
        <v>0.39579999999999999</v>
      </c>
      <c r="N22" s="2">
        <v>0.32819999999999999</v>
      </c>
      <c r="O22" s="2">
        <v>0.37159999999999999</v>
      </c>
      <c r="P22" s="6">
        <f t="shared" si="10"/>
        <v>14.438800000000001</v>
      </c>
      <c r="R22" s="2">
        <v>2</v>
      </c>
      <c r="S22" s="2" t="s">
        <v>6</v>
      </c>
      <c r="T22" s="2">
        <v>0.78469999999999995</v>
      </c>
      <c r="U22" s="2">
        <v>1.7053</v>
      </c>
      <c r="V22" s="2">
        <v>2.4289000000000001</v>
      </c>
      <c r="W22" s="2">
        <v>2.2271999999999998</v>
      </c>
      <c r="X22" s="2">
        <v>1.5121</v>
      </c>
      <c r="Y22" s="2">
        <v>0.96630000000000005</v>
      </c>
      <c r="Z22" s="2">
        <v>0.7056</v>
      </c>
      <c r="AA22" s="2">
        <v>0.51990000000000003</v>
      </c>
      <c r="AB22" s="2">
        <v>0.38540000000000002</v>
      </c>
      <c r="AC22" s="2">
        <v>0.31890000000000002</v>
      </c>
      <c r="AD22" s="2">
        <v>0.27260000000000001</v>
      </c>
      <c r="AE22" s="2">
        <v>0.30930000000000002</v>
      </c>
      <c r="AF22" s="6">
        <f t="shared" si="11"/>
        <v>12.136200000000002</v>
      </c>
      <c r="AH22" s="2">
        <v>2</v>
      </c>
      <c r="AI22" s="2" t="s">
        <v>6</v>
      </c>
      <c r="AJ22" s="2">
        <v>0.95699999999999996</v>
      </c>
      <c r="AK22" s="2">
        <v>1.7998000000000001</v>
      </c>
      <c r="AL22" s="2">
        <v>2.5741000000000001</v>
      </c>
      <c r="AM22" s="2">
        <v>2.4224999999999999</v>
      </c>
      <c r="AN22" s="2">
        <v>1.8159000000000001</v>
      </c>
      <c r="AO22" s="2">
        <v>1.1591</v>
      </c>
      <c r="AP22" s="2">
        <v>0.8387</v>
      </c>
      <c r="AQ22" s="2">
        <v>0.61419999999999997</v>
      </c>
      <c r="AR22" s="2">
        <v>0.45390000000000003</v>
      </c>
      <c r="AS22" s="2">
        <v>0.375</v>
      </c>
      <c r="AT22" s="2">
        <v>0.31819999999999998</v>
      </c>
      <c r="AU22" s="2">
        <v>0.38400000000000001</v>
      </c>
      <c r="AV22" s="6">
        <f t="shared" si="7"/>
        <v>13.712399999999999</v>
      </c>
      <c r="AX22" s="2">
        <v>2</v>
      </c>
      <c r="AY22" s="2" t="s">
        <v>6</v>
      </c>
      <c r="AZ22" s="2">
        <v>0.86429999999999996</v>
      </c>
      <c r="BA22" s="2">
        <v>1.65</v>
      </c>
      <c r="BB22" s="2">
        <v>2.2587000000000002</v>
      </c>
      <c r="BC22" s="2">
        <v>2.0228000000000002</v>
      </c>
      <c r="BD22" s="2">
        <v>1.5378000000000001</v>
      </c>
      <c r="BE22" s="2">
        <v>0.98209999999999997</v>
      </c>
      <c r="BF22" s="2">
        <v>0.7157</v>
      </c>
      <c r="BG22" s="2">
        <v>0.53010000000000002</v>
      </c>
      <c r="BH22" s="2">
        <v>0.39660000000000001</v>
      </c>
      <c r="BI22" s="2">
        <v>0.33169999999999999</v>
      </c>
      <c r="BJ22" s="2">
        <v>0.28689999999999999</v>
      </c>
      <c r="BK22" s="2">
        <v>0.35930000000000001</v>
      </c>
      <c r="BL22" s="6">
        <f t="shared" si="9"/>
        <v>11.935999999999996</v>
      </c>
    </row>
    <row r="23" spans="1:64" x14ac:dyDescent="0.25">
      <c r="A23" s="2">
        <v>1</v>
      </c>
      <c r="B23" s="2">
        <v>3</v>
      </c>
      <c r="C23" s="2" t="s">
        <v>2</v>
      </c>
      <c r="D23" s="2">
        <v>0.43619999999999998</v>
      </c>
      <c r="E23" s="2">
        <v>0.85580000000000001</v>
      </c>
      <c r="F23" s="2">
        <v>1.3262</v>
      </c>
      <c r="G23" s="2">
        <v>1.5703</v>
      </c>
      <c r="H23" s="2">
        <v>1.0656000000000001</v>
      </c>
      <c r="I23" s="2">
        <v>0.58740000000000003</v>
      </c>
      <c r="J23" s="2">
        <v>0.371</v>
      </c>
      <c r="K23" s="2">
        <v>0.2364</v>
      </c>
      <c r="L23" s="2">
        <v>0.15129999999999999</v>
      </c>
      <c r="M23" s="2">
        <v>0.1069</v>
      </c>
      <c r="N23" s="2">
        <v>8.2500000000000004E-2</v>
      </c>
      <c r="O23" s="2">
        <v>0.14829999999999999</v>
      </c>
      <c r="P23" s="6">
        <f t="shared" si="10"/>
        <v>6.9378999999999982</v>
      </c>
      <c r="R23" s="2">
        <v>3</v>
      </c>
      <c r="S23" s="2" t="s">
        <v>2</v>
      </c>
      <c r="T23" s="2">
        <v>0.39389999999999997</v>
      </c>
      <c r="U23" s="2">
        <v>0.90720000000000001</v>
      </c>
      <c r="V23" s="2">
        <v>1.2087000000000001</v>
      </c>
      <c r="W23" s="2">
        <v>1.212</v>
      </c>
      <c r="X23" s="2">
        <v>0.83150000000000002</v>
      </c>
      <c r="Y23" s="2">
        <v>0.44319999999999998</v>
      </c>
      <c r="Z23" s="2">
        <v>0.27500000000000002</v>
      </c>
      <c r="AA23" s="2">
        <v>0.1734</v>
      </c>
      <c r="AB23" s="2">
        <v>0.1099</v>
      </c>
      <c r="AC23" s="2">
        <v>7.8E-2</v>
      </c>
      <c r="AD23" s="2">
        <v>6.7699999999999996E-2</v>
      </c>
      <c r="AE23" s="2">
        <v>0.14249999999999999</v>
      </c>
      <c r="AF23" s="6">
        <f t="shared" si="11"/>
        <v>5.8430000000000009</v>
      </c>
      <c r="AH23" s="2">
        <v>3</v>
      </c>
      <c r="AI23" s="2" t="s">
        <v>2</v>
      </c>
      <c r="AJ23" s="2">
        <v>0.31990000000000002</v>
      </c>
      <c r="AK23" s="2">
        <v>0.63229999999999997</v>
      </c>
      <c r="AL23" s="2">
        <v>0.94089999999999996</v>
      </c>
      <c r="AM23" s="2">
        <v>0.90059999999999996</v>
      </c>
      <c r="AN23" s="2">
        <v>0.5514</v>
      </c>
      <c r="AO23" s="2">
        <v>0.2918</v>
      </c>
      <c r="AP23" s="2">
        <v>0.1797</v>
      </c>
      <c r="AQ23" s="2">
        <v>0.113</v>
      </c>
      <c r="AR23" s="2">
        <v>7.1300000000000002E-2</v>
      </c>
      <c r="AS23" s="2">
        <v>5.0599999999999999E-2</v>
      </c>
      <c r="AT23" s="2">
        <v>4.2799999999999998E-2</v>
      </c>
      <c r="AU23" s="2">
        <v>0.10970000000000001</v>
      </c>
      <c r="AV23" s="6">
        <f t="shared" si="7"/>
        <v>4.2039999999999997</v>
      </c>
      <c r="AX23" s="2">
        <v>3</v>
      </c>
      <c r="AY23" s="2" t="s">
        <v>2</v>
      </c>
      <c r="AZ23" s="2">
        <v>0.29010000000000002</v>
      </c>
      <c r="BA23" s="2">
        <v>0.72450000000000003</v>
      </c>
      <c r="BB23" s="2">
        <v>1.0885</v>
      </c>
      <c r="BC23" s="2">
        <v>0.86</v>
      </c>
      <c r="BD23" s="2">
        <v>0.53139999999999998</v>
      </c>
      <c r="BE23" s="2">
        <v>0.28299999999999997</v>
      </c>
      <c r="BF23" s="2">
        <v>0.17580000000000001</v>
      </c>
      <c r="BG23" s="2">
        <v>0.1105</v>
      </c>
      <c r="BH23" s="2">
        <v>6.9699999999999998E-2</v>
      </c>
      <c r="BI23" s="2">
        <v>4.9799999999999997E-2</v>
      </c>
      <c r="BJ23" s="2">
        <v>4.7399999999999998E-2</v>
      </c>
      <c r="BK23" s="2">
        <v>0.124</v>
      </c>
      <c r="BL23" s="6">
        <f t="shared" si="9"/>
        <v>4.3547000000000002</v>
      </c>
    </row>
    <row r="24" spans="1:64" x14ac:dyDescent="0.25">
      <c r="A24" s="2">
        <v>2</v>
      </c>
      <c r="B24" s="2">
        <v>3</v>
      </c>
      <c r="C24" s="2" t="s">
        <v>3</v>
      </c>
      <c r="D24" s="2">
        <v>0.217</v>
      </c>
      <c r="E24" s="2">
        <v>0.54759999999999998</v>
      </c>
      <c r="F24" s="2">
        <v>0.85870000000000002</v>
      </c>
      <c r="G24" s="2">
        <v>1.0966</v>
      </c>
      <c r="H24" s="2">
        <v>0.87519999999999998</v>
      </c>
      <c r="I24" s="2">
        <v>0.48549999999999999</v>
      </c>
      <c r="J24" s="2">
        <v>0.3014</v>
      </c>
      <c r="K24" s="2">
        <v>0.1898</v>
      </c>
      <c r="L24" s="2">
        <v>0.1201</v>
      </c>
      <c r="M24" s="2">
        <v>8.43E-2</v>
      </c>
      <c r="N24" s="2">
        <v>6.5299999999999997E-2</v>
      </c>
      <c r="O24" s="2">
        <v>9.3700000000000006E-2</v>
      </c>
      <c r="P24" s="6">
        <f t="shared" si="10"/>
        <v>4.9351999999999991</v>
      </c>
      <c r="R24" s="2">
        <v>3</v>
      </c>
      <c r="S24" s="2" t="s">
        <v>3</v>
      </c>
      <c r="T24" s="2">
        <v>0.35</v>
      </c>
      <c r="U24" s="2">
        <v>0.4854</v>
      </c>
      <c r="V24" s="2">
        <v>0.63700000000000001</v>
      </c>
      <c r="W24" s="2">
        <v>0.81689999999999996</v>
      </c>
      <c r="X24" s="2">
        <v>0.54459999999999997</v>
      </c>
      <c r="Y24" s="2">
        <v>0.30099999999999999</v>
      </c>
      <c r="Z24" s="2">
        <v>0.19009999999999999</v>
      </c>
      <c r="AA24" s="2">
        <v>0.1206</v>
      </c>
      <c r="AB24" s="2">
        <v>7.6600000000000001E-2</v>
      </c>
      <c r="AC24" s="2">
        <v>5.3900000000000003E-2</v>
      </c>
      <c r="AD24" s="2">
        <v>4.4999999999999998E-2</v>
      </c>
      <c r="AE24" s="2">
        <v>0.1113</v>
      </c>
      <c r="AF24" s="6">
        <f t="shared" si="11"/>
        <v>3.7324000000000002</v>
      </c>
      <c r="AH24" s="2">
        <v>3</v>
      </c>
      <c r="AI24" s="2" t="s">
        <v>3</v>
      </c>
      <c r="AJ24" s="2">
        <v>0.15909999999999999</v>
      </c>
      <c r="AK24" s="2">
        <v>0.37419999999999998</v>
      </c>
      <c r="AL24" s="2">
        <v>0.8417</v>
      </c>
      <c r="AM24" s="2">
        <v>0.82130000000000003</v>
      </c>
      <c r="AN24" s="2">
        <v>0.50149999999999995</v>
      </c>
      <c r="AO24" s="2">
        <v>0.2742</v>
      </c>
      <c r="AP24" s="2">
        <v>0.17180000000000001</v>
      </c>
      <c r="AQ24" s="2">
        <v>0.1087</v>
      </c>
      <c r="AR24" s="2">
        <v>6.8599999999999994E-2</v>
      </c>
      <c r="AS24" s="2">
        <v>4.8500000000000001E-2</v>
      </c>
      <c r="AT24" s="2">
        <v>3.9600000000000003E-2</v>
      </c>
      <c r="AU24" s="2">
        <v>8.2000000000000003E-2</v>
      </c>
      <c r="AV24" s="6">
        <f t="shared" si="7"/>
        <v>3.4912000000000001</v>
      </c>
      <c r="AX24" s="2">
        <v>3</v>
      </c>
      <c r="AY24" s="2" t="s">
        <v>3</v>
      </c>
      <c r="AZ24" s="2">
        <v>0.26960000000000001</v>
      </c>
      <c r="BA24" s="2">
        <v>0.57299999999999995</v>
      </c>
      <c r="BB24" s="2">
        <v>0.95020000000000004</v>
      </c>
      <c r="BC24" s="2">
        <v>0.79700000000000004</v>
      </c>
      <c r="BD24" s="2">
        <v>0.52949999999999997</v>
      </c>
      <c r="BE24" s="2">
        <v>0.30109999999999998</v>
      </c>
      <c r="BF24" s="2">
        <v>0.18920000000000001</v>
      </c>
      <c r="BG24" s="2">
        <v>0.1198</v>
      </c>
      <c r="BH24" s="2">
        <v>7.5899999999999995E-2</v>
      </c>
      <c r="BI24" s="2">
        <v>5.3699999999999998E-2</v>
      </c>
      <c r="BJ24" s="2">
        <v>5.1200000000000002E-2</v>
      </c>
      <c r="BK24" s="2">
        <v>0.10879999999999999</v>
      </c>
      <c r="BL24" s="6">
        <f t="shared" si="9"/>
        <v>4.0190000000000001</v>
      </c>
    </row>
    <row r="25" spans="1:64" x14ac:dyDescent="0.25">
      <c r="A25" s="2">
        <v>3</v>
      </c>
      <c r="B25" s="2">
        <v>3</v>
      </c>
      <c r="C25" s="2" t="s">
        <v>4</v>
      </c>
      <c r="D25" s="2">
        <v>0.32850000000000001</v>
      </c>
      <c r="E25" s="2">
        <v>0.8569</v>
      </c>
      <c r="F25" s="2">
        <v>1.1359999999999999</v>
      </c>
      <c r="G25" s="2">
        <v>1.1435999999999999</v>
      </c>
      <c r="H25" s="2">
        <v>0.90129999999999999</v>
      </c>
      <c r="I25" s="2">
        <v>0.48449999999999999</v>
      </c>
      <c r="J25" s="2">
        <v>0.30059999999999998</v>
      </c>
      <c r="K25" s="2">
        <v>0.18909999999999999</v>
      </c>
      <c r="L25" s="2">
        <v>0.1193</v>
      </c>
      <c r="M25" s="2">
        <v>8.3000000000000004E-2</v>
      </c>
      <c r="N25" s="2">
        <v>6.5100000000000005E-2</v>
      </c>
      <c r="O25" s="2">
        <v>0.1222</v>
      </c>
      <c r="P25" s="6">
        <f t="shared" si="10"/>
        <v>5.7301000000000002</v>
      </c>
      <c r="R25" s="2">
        <v>3</v>
      </c>
      <c r="S25" s="2" t="s">
        <v>4</v>
      </c>
      <c r="T25" s="2">
        <v>0.19719999999999999</v>
      </c>
      <c r="U25" s="2">
        <v>0.375</v>
      </c>
      <c r="V25" s="2">
        <v>0.59119999999999995</v>
      </c>
      <c r="W25" s="2">
        <v>0.5806</v>
      </c>
      <c r="X25" s="2">
        <v>0.5262</v>
      </c>
      <c r="Y25" s="2">
        <v>0.32879999999999998</v>
      </c>
      <c r="Z25" s="2">
        <v>0.20860000000000001</v>
      </c>
      <c r="AA25" s="2">
        <v>0.13320000000000001</v>
      </c>
      <c r="AB25" s="2">
        <v>8.48E-2</v>
      </c>
      <c r="AC25" s="2">
        <v>6.0499999999999998E-2</v>
      </c>
      <c r="AD25" s="2">
        <v>4.9799999999999997E-2</v>
      </c>
      <c r="AE25" s="2">
        <v>8.77E-2</v>
      </c>
      <c r="AF25" s="6">
        <f t="shared" si="11"/>
        <v>3.2235999999999998</v>
      </c>
      <c r="AH25" s="2">
        <v>3</v>
      </c>
      <c r="AI25" s="2" t="s">
        <v>4</v>
      </c>
      <c r="AJ25" s="2">
        <v>0.28499999999999998</v>
      </c>
      <c r="AK25" s="2">
        <v>0.76870000000000005</v>
      </c>
      <c r="AL25" s="2">
        <v>1.0525</v>
      </c>
      <c r="AM25" s="2">
        <v>0.87790000000000001</v>
      </c>
      <c r="AN25" s="2">
        <v>0.51229999999999998</v>
      </c>
      <c r="AO25" s="2">
        <v>0.27389999999999998</v>
      </c>
      <c r="AP25" s="2">
        <v>0.16850000000000001</v>
      </c>
      <c r="AQ25" s="2">
        <v>0.1055</v>
      </c>
      <c r="AR25" s="2">
        <v>6.7100000000000007E-2</v>
      </c>
      <c r="AS25" s="2">
        <v>4.6300000000000001E-2</v>
      </c>
      <c r="AT25" s="2">
        <v>3.73E-2</v>
      </c>
      <c r="AU25" s="2">
        <v>9.5299999999999996E-2</v>
      </c>
      <c r="AV25" s="6">
        <f t="shared" si="7"/>
        <v>4.2902999999999993</v>
      </c>
      <c r="AX25" s="2">
        <v>3</v>
      </c>
      <c r="AY25" s="2" t="s">
        <v>4</v>
      </c>
      <c r="AZ25" s="2">
        <v>0.27760000000000001</v>
      </c>
      <c r="BA25" s="2">
        <v>0.3836</v>
      </c>
      <c r="BB25" s="2">
        <v>0.76400000000000001</v>
      </c>
      <c r="BC25" s="2">
        <v>0.60029999999999994</v>
      </c>
      <c r="BD25" s="2">
        <v>0.40610000000000002</v>
      </c>
      <c r="BE25" s="2">
        <v>0.2374</v>
      </c>
      <c r="BF25" s="2">
        <v>0.15240000000000001</v>
      </c>
      <c r="BG25" s="2">
        <v>9.8000000000000004E-2</v>
      </c>
      <c r="BH25" s="2">
        <v>6.2799999999999995E-2</v>
      </c>
      <c r="BI25" s="2">
        <v>4.5199999999999997E-2</v>
      </c>
      <c r="BJ25" s="2">
        <v>4.6699999999999998E-2</v>
      </c>
      <c r="BK25" s="2">
        <v>0.1368</v>
      </c>
      <c r="BL25" s="6">
        <f t="shared" si="9"/>
        <v>3.2109000000000001</v>
      </c>
    </row>
    <row r="26" spans="1:64" x14ac:dyDescent="0.25">
      <c r="A26" s="2">
        <v>4</v>
      </c>
      <c r="B26" s="2">
        <v>3</v>
      </c>
      <c r="C26" s="2" t="s">
        <v>5</v>
      </c>
      <c r="D26" s="2">
        <v>0.28349999999999997</v>
      </c>
      <c r="E26" s="2">
        <v>0.78339999999999999</v>
      </c>
      <c r="F26" s="2">
        <v>1.0549999999999999</v>
      </c>
      <c r="G26" s="2">
        <v>1.1431</v>
      </c>
      <c r="H26" s="2">
        <v>0.81040000000000001</v>
      </c>
      <c r="I26" s="2">
        <v>0.41830000000000001</v>
      </c>
      <c r="J26" s="2">
        <v>0.25109999999999999</v>
      </c>
      <c r="K26" s="2">
        <v>0.15429999999999999</v>
      </c>
      <c r="L26" s="2">
        <v>9.5600000000000004E-2</v>
      </c>
      <c r="M26" s="2">
        <v>6.5500000000000003E-2</v>
      </c>
      <c r="N26" s="2">
        <v>5.2600000000000001E-2</v>
      </c>
      <c r="O26" s="2">
        <v>0.1147</v>
      </c>
      <c r="P26" s="6">
        <f t="shared" si="10"/>
        <v>5.2275000000000009</v>
      </c>
      <c r="R26" s="2">
        <v>3</v>
      </c>
      <c r="S26" s="2" t="s">
        <v>5</v>
      </c>
      <c r="T26" s="2">
        <v>0.24229999999999999</v>
      </c>
      <c r="U26" s="2">
        <v>0.4647</v>
      </c>
      <c r="V26" s="2">
        <v>0.85429999999999995</v>
      </c>
      <c r="W26" s="2">
        <v>1.1388</v>
      </c>
      <c r="X26" s="2">
        <v>0.82199999999999995</v>
      </c>
      <c r="Y26" s="2">
        <v>0.43159999999999998</v>
      </c>
      <c r="Z26" s="2">
        <v>0.26690000000000003</v>
      </c>
      <c r="AA26" s="2">
        <v>0.16750000000000001</v>
      </c>
      <c r="AB26" s="2">
        <v>0.1056</v>
      </c>
      <c r="AC26" s="2">
        <v>7.4300000000000005E-2</v>
      </c>
      <c r="AD26" s="2">
        <v>6.1199999999999997E-2</v>
      </c>
      <c r="AE26" s="2">
        <v>0.1089</v>
      </c>
      <c r="AF26" s="6">
        <f t="shared" si="11"/>
        <v>4.7381000000000011</v>
      </c>
      <c r="AH26" s="2">
        <v>3</v>
      </c>
      <c r="AI26" s="2" t="s">
        <v>5</v>
      </c>
      <c r="AJ26" s="2">
        <v>0.30309999999999998</v>
      </c>
      <c r="AK26" s="2">
        <v>0.62709999999999999</v>
      </c>
      <c r="AL26" s="2">
        <v>0.90349999999999997</v>
      </c>
      <c r="AM26" s="2">
        <v>0.93899999999999995</v>
      </c>
      <c r="AN26" s="2">
        <v>0.61580000000000001</v>
      </c>
      <c r="AO26" s="2">
        <v>0.32619999999999999</v>
      </c>
      <c r="AP26" s="2">
        <v>0.20219999999999999</v>
      </c>
      <c r="AQ26" s="2">
        <v>0.12740000000000001</v>
      </c>
      <c r="AR26" s="2">
        <v>8.0600000000000005E-2</v>
      </c>
      <c r="AS26" s="2">
        <v>5.6300000000000003E-2</v>
      </c>
      <c r="AT26" s="2">
        <v>4.3400000000000001E-2</v>
      </c>
      <c r="AU26" s="2">
        <v>8.4099999999999994E-2</v>
      </c>
      <c r="AV26" s="6">
        <f t="shared" si="7"/>
        <v>4.3087000000000009</v>
      </c>
      <c r="AX26" s="2">
        <v>3</v>
      </c>
      <c r="AY26" s="2" t="s">
        <v>5</v>
      </c>
      <c r="AZ26" s="2">
        <v>0.44579999999999997</v>
      </c>
      <c r="BA26" s="2">
        <v>0.7429</v>
      </c>
      <c r="BB26" s="2">
        <v>1.0346</v>
      </c>
      <c r="BC26" s="2">
        <v>0.92090000000000005</v>
      </c>
      <c r="BD26" s="2">
        <v>0.63719999999999999</v>
      </c>
      <c r="BE26" s="2">
        <v>0.33929999999999999</v>
      </c>
      <c r="BF26" s="2">
        <v>0.2114</v>
      </c>
      <c r="BG26" s="2">
        <v>0.1333</v>
      </c>
      <c r="BH26" s="2">
        <v>8.4400000000000003E-2</v>
      </c>
      <c r="BI26" s="2">
        <v>5.9900000000000002E-2</v>
      </c>
      <c r="BJ26" s="2">
        <v>5.4699999999999999E-2</v>
      </c>
      <c r="BK26" s="2">
        <v>0.1305</v>
      </c>
      <c r="BL26" s="6">
        <f t="shared" si="9"/>
        <v>4.7949000000000002</v>
      </c>
    </row>
    <row r="27" spans="1:64" x14ac:dyDescent="0.25">
      <c r="A27" s="2">
        <v>5</v>
      </c>
      <c r="B27" s="2">
        <v>3</v>
      </c>
      <c r="C27" s="2" t="s">
        <v>6</v>
      </c>
      <c r="D27" s="2">
        <v>0.30869999999999997</v>
      </c>
      <c r="E27" s="2">
        <v>0.60099999999999998</v>
      </c>
      <c r="F27" s="2">
        <v>0.65639999999999998</v>
      </c>
      <c r="G27" s="2">
        <v>0.62080000000000002</v>
      </c>
      <c r="H27" s="2">
        <v>0.5706</v>
      </c>
      <c r="I27" s="2">
        <v>0.3301</v>
      </c>
      <c r="J27" s="2">
        <v>0.21079999999999999</v>
      </c>
      <c r="K27" s="2">
        <v>0.13439999999999999</v>
      </c>
      <c r="L27" s="2">
        <v>8.5500000000000007E-2</v>
      </c>
      <c r="M27" s="2">
        <v>0.06</v>
      </c>
      <c r="N27" s="2">
        <v>4.5699999999999998E-2</v>
      </c>
      <c r="O27" s="2">
        <v>8.9200000000000002E-2</v>
      </c>
      <c r="P27" s="6">
        <f t="shared" si="10"/>
        <v>3.7132000000000001</v>
      </c>
      <c r="R27" s="2">
        <v>3</v>
      </c>
      <c r="S27" s="2" t="s">
        <v>6</v>
      </c>
      <c r="T27" s="2">
        <v>0.27210000000000001</v>
      </c>
      <c r="U27" s="2">
        <v>0.65880000000000005</v>
      </c>
      <c r="V27" s="2">
        <v>1.1513</v>
      </c>
      <c r="W27" s="2">
        <v>0.98550000000000004</v>
      </c>
      <c r="X27" s="2">
        <v>0.61619999999999997</v>
      </c>
      <c r="Y27" s="2">
        <v>0.34029999999999999</v>
      </c>
      <c r="Z27" s="2">
        <v>0.21809999999999999</v>
      </c>
      <c r="AA27" s="2">
        <v>0.1401</v>
      </c>
      <c r="AB27" s="2">
        <v>8.9499999999999996E-2</v>
      </c>
      <c r="AC27" s="2">
        <v>6.3399999999999998E-2</v>
      </c>
      <c r="AD27" s="2">
        <v>5.2400000000000002E-2</v>
      </c>
      <c r="AE27" s="2">
        <v>0.1008</v>
      </c>
      <c r="AF27" s="6">
        <f t="shared" si="11"/>
        <v>4.6884999999999994</v>
      </c>
      <c r="AH27" s="2">
        <v>3</v>
      </c>
      <c r="AI27" s="2" t="s">
        <v>6</v>
      </c>
      <c r="AJ27" s="2">
        <v>0.28520000000000001</v>
      </c>
      <c r="AK27" s="2">
        <v>0.52490000000000003</v>
      </c>
      <c r="AL27" s="2">
        <v>0.78349999999999997</v>
      </c>
      <c r="AM27" s="2">
        <v>0.83530000000000004</v>
      </c>
      <c r="AN27" s="2">
        <v>0.64219999999999999</v>
      </c>
      <c r="AO27" s="2">
        <v>0.36470000000000002</v>
      </c>
      <c r="AP27" s="2">
        <v>0.23100000000000001</v>
      </c>
      <c r="AQ27" s="2">
        <v>0.14680000000000001</v>
      </c>
      <c r="AR27" s="2">
        <v>9.3299999999999994E-2</v>
      </c>
      <c r="AS27" s="2">
        <v>6.5600000000000006E-2</v>
      </c>
      <c r="AT27" s="2">
        <v>5.5100000000000003E-2</v>
      </c>
      <c r="AU27" s="2">
        <v>0.1187</v>
      </c>
      <c r="AV27" s="6">
        <f t="shared" si="7"/>
        <v>4.1462999999999992</v>
      </c>
      <c r="AX27" s="2">
        <v>3</v>
      </c>
      <c r="AY27" s="2" t="s">
        <v>6</v>
      </c>
      <c r="AZ27" s="2">
        <v>0.23050000000000001</v>
      </c>
      <c r="BA27" s="2">
        <v>0.52990000000000004</v>
      </c>
      <c r="BB27" s="2">
        <v>0.65229999999999999</v>
      </c>
      <c r="BC27" s="2">
        <v>0.66349999999999998</v>
      </c>
      <c r="BD27" s="2">
        <v>0.45879999999999999</v>
      </c>
      <c r="BE27" s="2">
        <v>0.25869999999999999</v>
      </c>
      <c r="BF27" s="2">
        <v>0.1653</v>
      </c>
      <c r="BG27" s="2">
        <v>0.10589999999999999</v>
      </c>
      <c r="BH27" s="2">
        <v>6.7599999999999993E-2</v>
      </c>
      <c r="BI27" s="2">
        <v>4.7800000000000002E-2</v>
      </c>
      <c r="BJ27" s="2">
        <v>4.0800000000000003E-2</v>
      </c>
      <c r="BK27" s="2">
        <v>9.1300000000000006E-2</v>
      </c>
      <c r="BL27" s="6">
        <f t="shared" si="9"/>
        <v>3.3124000000000007</v>
      </c>
    </row>
    <row r="28" spans="1:64" x14ac:dyDescent="0.25">
      <c r="A28" s="2">
        <v>1</v>
      </c>
      <c r="B28" s="2">
        <v>4</v>
      </c>
      <c r="C28" s="2" t="s">
        <v>2</v>
      </c>
      <c r="D28" s="2">
        <v>0.86709999999999998</v>
      </c>
      <c r="E28" s="2">
        <v>1.8073999999999999</v>
      </c>
      <c r="F28" s="2">
        <v>2.2004000000000001</v>
      </c>
      <c r="G28" s="2">
        <v>2.1903000000000001</v>
      </c>
      <c r="H28" s="2">
        <v>1.0077</v>
      </c>
      <c r="I28" s="2">
        <v>0.4052</v>
      </c>
      <c r="J28" s="2">
        <v>0.20180000000000001</v>
      </c>
      <c r="K28" s="2">
        <v>0.111</v>
      </c>
      <c r="L28" s="2">
        <v>6.8199999999999997E-2</v>
      </c>
      <c r="M28" s="2">
        <v>5.0700000000000002E-2</v>
      </c>
      <c r="N28" s="2">
        <v>4.82E-2</v>
      </c>
      <c r="O28" s="2">
        <v>0.20380000000000001</v>
      </c>
      <c r="P28" s="6">
        <f t="shared" si="10"/>
        <v>9.1618000000000013</v>
      </c>
      <c r="R28" s="2">
        <v>4</v>
      </c>
      <c r="S28" s="2" t="s">
        <v>2</v>
      </c>
      <c r="T28" s="2">
        <v>1.0933999999999999</v>
      </c>
      <c r="U28" s="2">
        <v>2.1052</v>
      </c>
      <c r="V28" s="2">
        <v>3.0617000000000001</v>
      </c>
      <c r="W28" s="2">
        <v>2.6067</v>
      </c>
      <c r="X28" s="2">
        <v>1.1085</v>
      </c>
      <c r="Y28" s="2">
        <v>0.4506</v>
      </c>
      <c r="Z28" s="2">
        <v>0.2261</v>
      </c>
      <c r="AA28" s="2">
        <v>0.1258</v>
      </c>
      <c r="AB28" s="2">
        <v>7.8200000000000006E-2</v>
      </c>
      <c r="AC28" s="2">
        <v>5.91E-2</v>
      </c>
      <c r="AD28" s="2">
        <v>6.0299999999999999E-2</v>
      </c>
      <c r="AE28" s="2">
        <v>0.23849999999999999</v>
      </c>
      <c r="AF28" s="6">
        <f t="shared" si="11"/>
        <v>11.214100000000002</v>
      </c>
      <c r="AH28" s="2">
        <v>4</v>
      </c>
      <c r="AI28" s="2" t="s">
        <v>2</v>
      </c>
      <c r="AJ28" s="2">
        <v>0.95369999999999999</v>
      </c>
      <c r="AK28" s="2">
        <v>1.8708</v>
      </c>
      <c r="AL28" s="2">
        <v>2.1888999999999998</v>
      </c>
      <c r="AM28" s="2">
        <v>1.9409000000000001</v>
      </c>
      <c r="AN28" s="2">
        <v>0.8327</v>
      </c>
      <c r="AO28" s="2">
        <v>0.33889999999999998</v>
      </c>
      <c r="AP28" s="2">
        <v>0.17150000000000001</v>
      </c>
      <c r="AQ28" s="2">
        <v>9.6100000000000005E-2</v>
      </c>
      <c r="AR28" s="2">
        <v>5.9900000000000002E-2</v>
      </c>
      <c r="AS28" s="2">
        <v>4.53E-2</v>
      </c>
      <c r="AT28" s="2">
        <v>4.2200000000000001E-2</v>
      </c>
      <c r="AU28" s="2">
        <v>0.2311</v>
      </c>
      <c r="AV28" s="6">
        <f t="shared" si="7"/>
        <v>8.7719999999999985</v>
      </c>
      <c r="AX28" s="2">
        <v>4</v>
      </c>
      <c r="AY28" s="2" t="s">
        <v>2</v>
      </c>
      <c r="AZ28" s="2">
        <v>0.79059999999999997</v>
      </c>
      <c r="BA28" s="2">
        <v>2.1640999999999999</v>
      </c>
      <c r="BB28" s="2">
        <v>2.2858000000000001</v>
      </c>
      <c r="BC28" s="2">
        <v>1.7870999999999999</v>
      </c>
      <c r="BD28" s="2">
        <v>0.78710000000000002</v>
      </c>
      <c r="BE28" s="2">
        <v>0.32669999999999999</v>
      </c>
      <c r="BF28" s="2">
        <v>0.16900000000000001</v>
      </c>
      <c r="BG28" s="2">
        <v>9.6699999999999994E-2</v>
      </c>
      <c r="BH28" s="2">
        <v>6.13E-2</v>
      </c>
      <c r="BI28" s="2">
        <v>4.7100000000000003E-2</v>
      </c>
      <c r="BJ28" s="2">
        <v>4.8399999999999999E-2</v>
      </c>
      <c r="BK28" s="2">
        <v>0.1913</v>
      </c>
      <c r="BL28" s="6">
        <f t="shared" si="9"/>
        <v>8.7552000000000003</v>
      </c>
    </row>
    <row r="29" spans="1:64" x14ac:dyDescent="0.25">
      <c r="A29" s="2">
        <v>2</v>
      </c>
      <c r="B29" s="2">
        <v>4</v>
      </c>
      <c r="C29" s="2" t="s">
        <v>3</v>
      </c>
      <c r="D29" s="2">
        <v>0.59570000000000001</v>
      </c>
      <c r="E29" s="2">
        <v>1.6243000000000001</v>
      </c>
      <c r="F29" s="2">
        <v>2.0194999999999999</v>
      </c>
      <c r="G29" s="2">
        <v>2.3542999999999998</v>
      </c>
      <c r="H29" s="2">
        <v>1.1259999999999999</v>
      </c>
      <c r="I29" s="2">
        <v>0.4496</v>
      </c>
      <c r="J29" s="2">
        <v>0.21890000000000001</v>
      </c>
      <c r="K29" s="2">
        <v>0.1172</v>
      </c>
      <c r="L29" s="2">
        <v>6.9699999999999998E-2</v>
      </c>
      <c r="M29" s="2">
        <v>5.0200000000000002E-2</v>
      </c>
      <c r="N29" s="2">
        <v>4.58E-2</v>
      </c>
      <c r="O29" s="2">
        <v>0.1203</v>
      </c>
      <c r="P29" s="6">
        <f t="shared" si="10"/>
        <v>8.7914999999999992</v>
      </c>
      <c r="R29" s="2">
        <v>4</v>
      </c>
      <c r="S29" s="2" t="s">
        <v>3</v>
      </c>
      <c r="T29" s="2">
        <v>0.82569999999999999</v>
      </c>
      <c r="U29" s="2">
        <v>1.6279999999999999</v>
      </c>
      <c r="V29" s="2">
        <v>2.0716000000000001</v>
      </c>
      <c r="W29" s="2">
        <v>1.4843</v>
      </c>
      <c r="X29" s="2">
        <v>0.65839999999999999</v>
      </c>
      <c r="Y29" s="2">
        <v>0.28210000000000002</v>
      </c>
      <c r="Z29" s="2">
        <v>0.15049999999999999</v>
      </c>
      <c r="AA29" s="2">
        <v>8.8999999999999996E-2</v>
      </c>
      <c r="AB29" s="2">
        <v>5.8299999999999998E-2</v>
      </c>
      <c r="AC29" s="2">
        <v>4.5600000000000002E-2</v>
      </c>
      <c r="AD29" s="2">
        <v>4.5100000000000001E-2</v>
      </c>
      <c r="AE29" s="2">
        <v>0.18149999999999999</v>
      </c>
      <c r="AF29" s="6">
        <f t="shared" si="11"/>
        <v>7.5201000000000002</v>
      </c>
      <c r="AH29" s="2">
        <v>4</v>
      </c>
      <c r="AI29" s="2" t="s">
        <v>3</v>
      </c>
      <c r="AJ29" s="2">
        <v>0.2979</v>
      </c>
      <c r="AK29" s="2">
        <v>1.3109999999999999</v>
      </c>
      <c r="AL29" s="2">
        <v>2.2334000000000001</v>
      </c>
      <c r="AM29" s="2">
        <v>1.9493</v>
      </c>
      <c r="AN29" s="2">
        <v>0.85299999999999998</v>
      </c>
      <c r="AO29" s="2">
        <v>0.3478</v>
      </c>
      <c r="AP29" s="2">
        <v>0.17449999999999999</v>
      </c>
      <c r="AQ29" s="2">
        <v>9.6100000000000005E-2</v>
      </c>
      <c r="AR29" s="2">
        <v>5.8700000000000002E-2</v>
      </c>
      <c r="AS29" s="2">
        <v>4.3299999999999998E-2</v>
      </c>
      <c r="AT29" s="2">
        <v>3.9199999999999999E-2</v>
      </c>
      <c r="AU29" s="2">
        <v>0.1167</v>
      </c>
      <c r="AV29" s="6">
        <f t="shared" si="7"/>
        <v>7.5209000000000001</v>
      </c>
      <c r="AX29" s="2">
        <v>4</v>
      </c>
      <c r="AY29" s="2" t="s">
        <v>3</v>
      </c>
      <c r="AZ29" s="2">
        <v>0.99970000000000003</v>
      </c>
      <c r="BA29" s="2">
        <v>2.1696</v>
      </c>
      <c r="BB29" s="2">
        <v>2.5659999999999998</v>
      </c>
      <c r="BC29" s="2">
        <v>1.9419</v>
      </c>
      <c r="BD29" s="2">
        <v>0.90200000000000002</v>
      </c>
      <c r="BE29" s="2">
        <v>0.37359999999999999</v>
      </c>
      <c r="BF29" s="2">
        <v>0.1918</v>
      </c>
      <c r="BG29" s="2">
        <v>0.1085</v>
      </c>
      <c r="BH29" s="2">
        <v>6.8199999999999997E-2</v>
      </c>
      <c r="BI29" s="2">
        <v>5.1799999999999999E-2</v>
      </c>
      <c r="BJ29" s="2">
        <v>5.7700000000000001E-2</v>
      </c>
      <c r="BK29" s="2">
        <v>0.19670000000000001</v>
      </c>
      <c r="BL29" s="6">
        <f t="shared" si="9"/>
        <v>9.6274999999999977</v>
      </c>
    </row>
    <row r="30" spans="1:64" x14ac:dyDescent="0.25">
      <c r="A30" s="2">
        <v>3</v>
      </c>
      <c r="B30" s="2">
        <v>4</v>
      </c>
      <c r="C30" s="2" t="s">
        <v>4</v>
      </c>
      <c r="D30" s="2">
        <v>1.1059000000000001</v>
      </c>
      <c r="E30" s="2">
        <v>2.1501999999999999</v>
      </c>
      <c r="F30" s="2">
        <v>2.4634</v>
      </c>
      <c r="G30" s="2">
        <v>2.5055999999999998</v>
      </c>
      <c r="H30" s="2">
        <v>1.2202</v>
      </c>
      <c r="I30" s="2">
        <v>0.48209999999999997</v>
      </c>
      <c r="J30" s="2">
        <v>0.23519999999999999</v>
      </c>
      <c r="K30" s="2">
        <v>0.12670000000000001</v>
      </c>
      <c r="L30" s="2">
        <v>7.5999999999999998E-2</v>
      </c>
      <c r="M30" s="2">
        <v>5.5199999999999999E-2</v>
      </c>
      <c r="N30" s="2">
        <v>4.9200000000000001E-2</v>
      </c>
      <c r="O30" s="2">
        <v>0.1898</v>
      </c>
      <c r="P30" s="6">
        <f t="shared" si="10"/>
        <v>10.6595</v>
      </c>
      <c r="R30" s="2">
        <v>4</v>
      </c>
      <c r="S30" s="2" t="s">
        <v>4</v>
      </c>
      <c r="T30" s="2">
        <v>0.51190000000000002</v>
      </c>
      <c r="U30" s="2">
        <v>1.4408000000000001</v>
      </c>
      <c r="V30" s="2">
        <v>1.6652</v>
      </c>
      <c r="W30" s="2">
        <v>1.1500999999999999</v>
      </c>
      <c r="X30" s="2">
        <v>0.59340000000000004</v>
      </c>
      <c r="Y30" s="2">
        <v>0.24660000000000001</v>
      </c>
      <c r="Z30" s="2">
        <v>0.127</v>
      </c>
      <c r="AA30" s="2">
        <v>7.2099999999999997E-2</v>
      </c>
      <c r="AB30" s="2">
        <v>4.4999999999999998E-2</v>
      </c>
      <c r="AC30" s="2">
        <v>3.4099999999999998E-2</v>
      </c>
      <c r="AD30" s="2">
        <v>3.3700000000000001E-2</v>
      </c>
      <c r="AE30" s="2">
        <v>0.1033</v>
      </c>
      <c r="AF30" s="6">
        <f t="shared" si="11"/>
        <v>6.0231999999999983</v>
      </c>
      <c r="AH30" s="2">
        <v>4</v>
      </c>
      <c r="AI30" s="2" t="s">
        <v>4</v>
      </c>
      <c r="AJ30" s="2">
        <v>0.77059999999999995</v>
      </c>
      <c r="AK30" s="2">
        <v>1.9399</v>
      </c>
      <c r="AL30" s="2">
        <v>2.7722000000000002</v>
      </c>
      <c r="AM30" s="2">
        <v>2.3273000000000001</v>
      </c>
      <c r="AN30" s="2">
        <v>0.98499999999999999</v>
      </c>
      <c r="AO30" s="2">
        <v>0.4012</v>
      </c>
      <c r="AP30" s="2">
        <v>0.2019</v>
      </c>
      <c r="AQ30" s="2">
        <v>0.1119</v>
      </c>
      <c r="AR30" s="2">
        <v>6.9500000000000006E-2</v>
      </c>
      <c r="AS30" s="2">
        <v>5.0999999999999997E-2</v>
      </c>
      <c r="AT30" s="2">
        <v>4.6100000000000002E-2</v>
      </c>
      <c r="AU30" s="2">
        <v>0.1484</v>
      </c>
      <c r="AV30" s="6">
        <f t="shared" si="7"/>
        <v>9.8249999999999993</v>
      </c>
      <c r="AX30" s="2">
        <v>4</v>
      </c>
      <c r="AY30" s="2" t="s">
        <v>4</v>
      </c>
      <c r="AZ30" s="2">
        <v>0.81520000000000004</v>
      </c>
      <c r="BA30" s="2">
        <v>1.3435999999999999</v>
      </c>
      <c r="BB30" s="2">
        <v>1.8179000000000001</v>
      </c>
      <c r="BC30" s="2">
        <v>1.3221000000000001</v>
      </c>
      <c r="BD30" s="2">
        <v>0.64149999999999996</v>
      </c>
      <c r="BE30" s="2">
        <v>0.27039999999999997</v>
      </c>
      <c r="BF30" s="2">
        <v>0.14280000000000001</v>
      </c>
      <c r="BG30" s="2">
        <v>8.3599999999999994E-2</v>
      </c>
      <c r="BH30" s="2">
        <v>5.4100000000000002E-2</v>
      </c>
      <c r="BI30" s="2">
        <v>4.2099999999999999E-2</v>
      </c>
      <c r="BJ30" s="2">
        <v>7.2400000000000006E-2</v>
      </c>
      <c r="BK30" s="2">
        <v>0.35360000000000003</v>
      </c>
      <c r="BL30" s="6">
        <f t="shared" si="9"/>
        <v>6.9592999999999989</v>
      </c>
    </row>
    <row r="31" spans="1:64" x14ac:dyDescent="0.25">
      <c r="A31" s="2">
        <v>4</v>
      </c>
      <c r="B31" s="2">
        <v>4</v>
      </c>
      <c r="C31" s="2" t="s">
        <v>5</v>
      </c>
      <c r="D31" s="2">
        <v>0.78249999999999997</v>
      </c>
      <c r="E31" s="2">
        <v>1.7222999999999999</v>
      </c>
      <c r="F31" s="2">
        <v>2.4885999999999999</v>
      </c>
      <c r="G31" s="2">
        <v>2.6598000000000002</v>
      </c>
      <c r="H31" s="2">
        <v>1.2289000000000001</v>
      </c>
      <c r="I31" s="2">
        <v>0.4844</v>
      </c>
      <c r="J31" s="2">
        <v>0.2351</v>
      </c>
      <c r="K31" s="2">
        <v>0.1258</v>
      </c>
      <c r="L31" s="2">
        <v>7.4999999999999997E-2</v>
      </c>
      <c r="M31" s="2">
        <v>5.3999999999999999E-2</v>
      </c>
      <c r="N31" s="2">
        <v>4.4900000000000002E-2</v>
      </c>
      <c r="O31" s="2">
        <v>0.1731</v>
      </c>
      <c r="P31" s="6">
        <f t="shared" si="10"/>
        <v>10.074399999999999</v>
      </c>
      <c r="R31" s="2">
        <v>4</v>
      </c>
      <c r="S31" s="2" t="s">
        <v>5</v>
      </c>
      <c r="T31" s="2">
        <v>0.68620000000000003</v>
      </c>
      <c r="U31" s="2">
        <v>1.6519999999999999</v>
      </c>
      <c r="V31" s="2">
        <v>2.8660999999999999</v>
      </c>
      <c r="W31" s="2">
        <v>2.5878999999999999</v>
      </c>
      <c r="X31" s="2">
        <v>1.0650999999999999</v>
      </c>
      <c r="Y31" s="2">
        <v>0.43120000000000003</v>
      </c>
      <c r="Z31" s="2">
        <v>0.21679999999999999</v>
      </c>
      <c r="AA31" s="2">
        <v>0.1202</v>
      </c>
      <c r="AB31" s="2">
        <v>7.4200000000000002E-2</v>
      </c>
      <c r="AC31" s="2">
        <v>5.5399999999999998E-2</v>
      </c>
      <c r="AD31" s="2">
        <v>5.2600000000000001E-2</v>
      </c>
      <c r="AE31" s="2">
        <v>0.1467</v>
      </c>
      <c r="AF31" s="6">
        <f t="shared" si="11"/>
        <v>9.9543999999999979</v>
      </c>
      <c r="AH31" s="2">
        <v>4</v>
      </c>
      <c r="AI31" s="2" t="s">
        <v>5</v>
      </c>
      <c r="AJ31" s="2">
        <v>0.65649999999999997</v>
      </c>
      <c r="AK31" s="2">
        <v>1.5604</v>
      </c>
      <c r="AL31" s="2">
        <v>2.0476999999999999</v>
      </c>
      <c r="AM31" s="2">
        <v>2.1442999999999999</v>
      </c>
      <c r="AN31" s="2">
        <v>0.98480000000000001</v>
      </c>
      <c r="AO31" s="2">
        <v>0.39529999999999998</v>
      </c>
      <c r="AP31" s="2">
        <v>0.1971</v>
      </c>
      <c r="AQ31" s="2">
        <v>0.10879999999999999</v>
      </c>
      <c r="AR31" s="2">
        <v>6.7000000000000004E-2</v>
      </c>
      <c r="AS31" s="2">
        <v>4.99E-2</v>
      </c>
      <c r="AT31" s="2">
        <v>4.3700000000000003E-2</v>
      </c>
      <c r="AU31" s="2">
        <v>0.12429999999999999</v>
      </c>
      <c r="AV31" s="6">
        <f t="shared" si="7"/>
        <v>8.3797999999999977</v>
      </c>
      <c r="AX31" s="2">
        <v>4</v>
      </c>
      <c r="AY31" s="2" t="s">
        <v>5</v>
      </c>
      <c r="AZ31" s="2">
        <v>1.3125</v>
      </c>
      <c r="BA31" s="2">
        <v>2.3557000000000001</v>
      </c>
      <c r="BB31" s="2">
        <v>2.5421999999999998</v>
      </c>
      <c r="BC31" s="2">
        <v>1.9659</v>
      </c>
      <c r="BD31" s="2">
        <v>0.87719999999999998</v>
      </c>
      <c r="BE31" s="2">
        <v>0.36380000000000001</v>
      </c>
      <c r="BF31" s="2">
        <v>0.188</v>
      </c>
      <c r="BG31" s="2">
        <v>0.1077</v>
      </c>
      <c r="BH31" s="2">
        <v>6.8500000000000005E-2</v>
      </c>
      <c r="BI31" s="2">
        <v>5.2200000000000003E-2</v>
      </c>
      <c r="BJ31" s="2">
        <v>5.4100000000000002E-2</v>
      </c>
      <c r="BK31" s="2">
        <v>0.29110000000000003</v>
      </c>
      <c r="BL31" s="6">
        <f t="shared" si="9"/>
        <v>10.178899999999999</v>
      </c>
    </row>
    <row r="32" spans="1:64" x14ac:dyDescent="0.25">
      <c r="A32" s="2">
        <v>5</v>
      </c>
      <c r="B32" s="2">
        <v>4</v>
      </c>
      <c r="C32" s="2" t="s">
        <v>6</v>
      </c>
      <c r="D32" s="2">
        <v>0.88129999999999997</v>
      </c>
      <c r="E32" s="2">
        <v>1.2228000000000001</v>
      </c>
      <c r="F32" s="2">
        <v>1.3467</v>
      </c>
      <c r="G32" s="2">
        <v>1.6778</v>
      </c>
      <c r="H32" s="2">
        <v>0.82010000000000005</v>
      </c>
      <c r="I32" s="2">
        <v>0.33339999999999997</v>
      </c>
      <c r="J32" s="2">
        <v>0.16880000000000001</v>
      </c>
      <c r="K32" s="2">
        <v>9.4500000000000001E-2</v>
      </c>
      <c r="L32" s="2">
        <v>5.8700000000000002E-2</v>
      </c>
      <c r="M32" s="2">
        <v>4.3700000000000003E-2</v>
      </c>
      <c r="N32" s="2">
        <v>3.7199999999999997E-2</v>
      </c>
      <c r="O32" s="2">
        <v>0.14499999999999999</v>
      </c>
      <c r="P32" s="6">
        <f t="shared" si="10"/>
        <v>6.830000000000001</v>
      </c>
      <c r="R32" s="2">
        <v>4</v>
      </c>
      <c r="S32" s="2" t="s">
        <v>6</v>
      </c>
      <c r="T32" s="2">
        <v>0.89070000000000005</v>
      </c>
      <c r="U32" s="2">
        <v>2.2934000000000001</v>
      </c>
      <c r="V32" s="2">
        <v>3.0419</v>
      </c>
      <c r="W32" s="2">
        <v>1.8982000000000001</v>
      </c>
      <c r="X32" s="2">
        <v>0.77769999999999995</v>
      </c>
      <c r="Y32" s="2">
        <v>0.33119999999999999</v>
      </c>
      <c r="Z32" s="2">
        <v>0.1749</v>
      </c>
      <c r="AA32" s="2">
        <v>0.1018</v>
      </c>
      <c r="AB32" s="2">
        <v>6.5299999999999997E-2</v>
      </c>
      <c r="AC32" s="2">
        <v>5.0200000000000002E-2</v>
      </c>
      <c r="AD32" s="2">
        <v>4.7899999999999998E-2</v>
      </c>
      <c r="AE32" s="2">
        <v>0.17169999999999999</v>
      </c>
      <c r="AF32" s="6">
        <f t="shared" si="11"/>
        <v>9.8449000000000009</v>
      </c>
      <c r="AH32" s="2">
        <v>4</v>
      </c>
      <c r="AI32" s="2" t="s">
        <v>6</v>
      </c>
      <c r="AJ32" s="2">
        <v>0.73640000000000005</v>
      </c>
      <c r="AK32" s="2">
        <v>1.5972</v>
      </c>
      <c r="AL32" s="2">
        <v>1.9726999999999999</v>
      </c>
      <c r="AM32" s="2">
        <v>1.8252999999999999</v>
      </c>
      <c r="AN32" s="2">
        <v>0.80859999999999999</v>
      </c>
      <c r="AO32" s="2">
        <v>0.33279999999999998</v>
      </c>
      <c r="AP32" s="2">
        <v>0.16919999999999999</v>
      </c>
      <c r="AQ32" s="2">
        <v>9.4600000000000004E-2</v>
      </c>
      <c r="AR32" s="2">
        <v>5.8500000000000003E-2</v>
      </c>
      <c r="AS32" s="2">
        <v>4.3499999999999997E-2</v>
      </c>
      <c r="AT32" s="2">
        <v>4.48E-2</v>
      </c>
      <c r="AU32" s="2">
        <v>0.19739999999999999</v>
      </c>
      <c r="AV32" s="6">
        <f t="shared" si="7"/>
        <v>7.8810000000000011</v>
      </c>
      <c r="AX32" s="2">
        <v>4</v>
      </c>
      <c r="AY32" s="2" t="s">
        <v>6</v>
      </c>
      <c r="AZ32" s="2">
        <v>0.66859999999999997</v>
      </c>
      <c r="BA32" s="2">
        <v>1.5512999999999999</v>
      </c>
      <c r="BB32" s="2">
        <v>1.9656</v>
      </c>
      <c r="BC32" s="2">
        <v>1.6089</v>
      </c>
      <c r="BD32" s="2">
        <v>0.77529999999999999</v>
      </c>
      <c r="BE32" s="2">
        <v>0.32050000000000001</v>
      </c>
      <c r="BF32" s="2">
        <v>0.16520000000000001</v>
      </c>
      <c r="BG32" s="2">
        <v>9.4299999999999995E-2</v>
      </c>
      <c r="BH32" s="2">
        <v>5.96E-2</v>
      </c>
      <c r="BI32" s="2">
        <v>4.4999999999999998E-2</v>
      </c>
      <c r="BJ32" s="2">
        <v>4.2099999999999999E-2</v>
      </c>
      <c r="BK32" s="2">
        <v>0.16669999999999999</v>
      </c>
      <c r="BL32" s="6">
        <f t="shared" si="9"/>
        <v>7.463099999999999</v>
      </c>
    </row>
    <row r="33" spans="1:64" x14ac:dyDescent="0.25">
      <c r="A33" s="2">
        <v>1</v>
      </c>
      <c r="B33" s="2">
        <v>5</v>
      </c>
      <c r="C33" s="2" t="s">
        <v>2</v>
      </c>
      <c r="D33" s="2">
        <v>2.1644999999999999</v>
      </c>
      <c r="E33" s="2">
        <v>5.4977999999999998</v>
      </c>
      <c r="F33" s="2">
        <v>10.370100000000001</v>
      </c>
      <c r="G33" s="2">
        <v>11.1516</v>
      </c>
      <c r="H33" s="2">
        <v>9.2729999999999997</v>
      </c>
      <c r="I33" s="2">
        <v>5.7233000000000001</v>
      </c>
      <c r="J33" s="2">
        <v>3.8832</v>
      </c>
      <c r="K33" s="2">
        <v>2.7219000000000002</v>
      </c>
      <c r="L33" s="2">
        <v>1.9497</v>
      </c>
      <c r="M33" s="2">
        <v>1.5510999999999999</v>
      </c>
      <c r="N33" s="2">
        <v>1.2175</v>
      </c>
      <c r="O33" s="2">
        <v>1.2895000000000001</v>
      </c>
      <c r="P33" s="6">
        <f t="shared" si="10"/>
        <v>56.793200000000006</v>
      </c>
      <c r="R33" s="2">
        <v>5</v>
      </c>
      <c r="S33" s="2" t="s">
        <v>2</v>
      </c>
      <c r="T33" s="2">
        <v>2.1655000000000002</v>
      </c>
      <c r="U33" s="2">
        <v>5.5791000000000004</v>
      </c>
      <c r="V33" s="2">
        <v>11.4148</v>
      </c>
      <c r="W33" s="2">
        <v>13.1153</v>
      </c>
      <c r="X33" s="2">
        <v>9.8498000000000001</v>
      </c>
      <c r="Y33" s="2">
        <v>5.7805</v>
      </c>
      <c r="Z33" s="2">
        <v>3.8853</v>
      </c>
      <c r="AA33" s="2">
        <v>2.6985000000000001</v>
      </c>
      <c r="AB33" s="2">
        <v>1.9208000000000001</v>
      </c>
      <c r="AC33" s="2">
        <v>1.5278</v>
      </c>
      <c r="AD33" s="2">
        <v>1.2304999999999999</v>
      </c>
      <c r="AE33" s="2">
        <v>1.2404999999999999</v>
      </c>
      <c r="AF33" s="6">
        <f t="shared" si="11"/>
        <v>60.4084</v>
      </c>
      <c r="AH33" s="2">
        <v>5</v>
      </c>
      <c r="AI33" s="2" t="s">
        <v>2</v>
      </c>
      <c r="AJ33" s="2">
        <v>1.53</v>
      </c>
      <c r="AK33" s="2">
        <v>4.5271999999999997</v>
      </c>
      <c r="AL33" s="2">
        <v>8.3733000000000004</v>
      </c>
      <c r="AM33" s="2">
        <v>9.2561</v>
      </c>
      <c r="AN33" s="2">
        <v>7.2766999999999999</v>
      </c>
      <c r="AO33" s="2">
        <v>4.4108000000000001</v>
      </c>
      <c r="AP33" s="2">
        <v>2.9937</v>
      </c>
      <c r="AQ33" s="2">
        <v>2.0948000000000002</v>
      </c>
      <c r="AR33" s="2">
        <v>1.4971000000000001</v>
      </c>
      <c r="AS33" s="2">
        <v>1.1894</v>
      </c>
      <c r="AT33" s="2">
        <v>0.94359999999999999</v>
      </c>
      <c r="AU33" s="2">
        <v>0.92869999999999997</v>
      </c>
      <c r="AV33" s="6">
        <f t="shared" si="7"/>
        <v>45.021399999999993</v>
      </c>
      <c r="AX33" s="2">
        <v>5</v>
      </c>
      <c r="AY33" s="2" t="s">
        <v>2</v>
      </c>
      <c r="AZ33" s="2">
        <v>1.609</v>
      </c>
      <c r="BA33" s="2">
        <v>4.4000000000000004</v>
      </c>
      <c r="BB33" s="2">
        <v>9.8901000000000003</v>
      </c>
      <c r="BC33" s="2">
        <v>8.8992000000000004</v>
      </c>
      <c r="BD33" s="2">
        <v>7.0792000000000002</v>
      </c>
      <c r="BE33" s="2">
        <v>4.3235000000000001</v>
      </c>
      <c r="BF33" s="2">
        <v>2.9403000000000001</v>
      </c>
      <c r="BG33" s="2">
        <v>2.0577999999999999</v>
      </c>
      <c r="BH33" s="2">
        <v>1.4691000000000001</v>
      </c>
      <c r="BI33" s="2">
        <v>1.1687000000000001</v>
      </c>
      <c r="BJ33" s="2">
        <v>0.93669999999999998</v>
      </c>
      <c r="BK33" s="2">
        <v>1.0435000000000001</v>
      </c>
      <c r="BL33" s="6">
        <f t="shared" si="9"/>
        <v>45.817100000000003</v>
      </c>
    </row>
    <row r="34" spans="1:64" x14ac:dyDescent="0.25">
      <c r="A34" s="2">
        <v>2</v>
      </c>
      <c r="B34" s="2">
        <v>5</v>
      </c>
      <c r="C34" s="2" t="s">
        <v>3</v>
      </c>
      <c r="D34" s="2">
        <v>1.0991</v>
      </c>
      <c r="E34" s="2">
        <v>2.6154000000000002</v>
      </c>
      <c r="F34" s="2">
        <v>7.4469000000000003</v>
      </c>
      <c r="G34" s="2">
        <v>8.5372000000000003</v>
      </c>
      <c r="H34" s="2">
        <v>7.9283000000000001</v>
      </c>
      <c r="I34" s="2">
        <v>4.8545999999999996</v>
      </c>
      <c r="J34" s="2">
        <v>3.2271000000000001</v>
      </c>
      <c r="K34" s="2">
        <v>2.1873</v>
      </c>
      <c r="L34" s="2">
        <v>1.5165999999999999</v>
      </c>
      <c r="M34" s="2">
        <v>1.2184999999999999</v>
      </c>
      <c r="N34" s="2">
        <v>0.9516</v>
      </c>
      <c r="O34" s="2">
        <v>0.89219999999999999</v>
      </c>
      <c r="P34" s="6">
        <f t="shared" si="10"/>
        <v>42.474799999999995</v>
      </c>
      <c r="R34" s="2">
        <v>5</v>
      </c>
      <c r="S34" s="2" t="s">
        <v>3</v>
      </c>
      <c r="T34" s="2">
        <v>1.5685</v>
      </c>
      <c r="U34" s="2">
        <v>4.2995000000000001</v>
      </c>
      <c r="V34" s="2">
        <v>7.3166000000000002</v>
      </c>
      <c r="W34" s="2">
        <v>7.6543999999999999</v>
      </c>
      <c r="X34" s="2">
        <v>6.5084999999999997</v>
      </c>
      <c r="Y34" s="2">
        <v>4.0090000000000003</v>
      </c>
      <c r="Z34" s="2">
        <v>2.7688000000000001</v>
      </c>
      <c r="AA34" s="2">
        <v>1.954</v>
      </c>
      <c r="AB34" s="2">
        <v>1.3965000000000001</v>
      </c>
      <c r="AC34" s="2">
        <v>1.1036999999999999</v>
      </c>
      <c r="AD34" s="2">
        <v>0.87809999999999999</v>
      </c>
      <c r="AE34" s="2">
        <v>0.85660000000000003</v>
      </c>
      <c r="AF34" s="6">
        <f t="shared" si="11"/>
        <v>40.3142</v>
      </c>
      <c r="AH34" s="2">
        <v>5</v>
      </c>
      <c r="AI34" s="2" t="s">
        <v>3</v>
      </c>
      <c r="AJ34" s="2">
        <v>1.0899000000000001</v>
      </c>
      <c r="AK34" s="2">
        <v>1.9368000000000001</v>
      </c>
      <c r="AL34" s="2">
        <v>6.6551</v>
      </c>
      <c r="AM34" s="2">
        <v>8.7230000000000008</v>
      </c>
      <c r="AN34" s="2">
        <v>6.9946000000000002</v>
      </c>
      <c r="AO34" s="2">
        <v>4.2774000000000001</v>
      </c>
      <c r="AP34" s="2">
        <v>2.8740000000000001</v>
      </c>
      <c r="AQ34" s="2">
        <v>1.9801</v>
      </c>
      <c r="AR34" s="2">
        <v>1.3937999999999999</v>
      </c>
      <c r="AS34" s="2">
        <v>1.0909</v>
      </c>
      <c r="AT34" s="2">
        <v>0.85270000000000001</v>
      </c>
      <c r="AU34" s="2">
        <v>0.8508</v>
      </c>
      <c r="AV34" s="6">
        <f t="shared" si="7"/>
        <v>38.719099999999997</v>
      </c>
      <c r="AX34" s="2">
        <v>5</v>
      </c>
      <c r="AY34" s="2" t="s">
        <v>3</v>
      </c>
      <c r="AZ34" s="2">
        <v>1.5711999999999999</v>
      </c>
      <c r="BA34" s="2">
        <v>4.3304999999999998</v>
      </c>
      <c r="BB34" s="2">
        <v>9.3696999999999999</v>
      </c>
      <c r="BC34" s="2">
        <v>9.2502999999999993</v>
      </c>
      <c r="BD34" s="2">
        <v>7.2674000000000003</v>
      </c>
      <c r="BE34" s="2">
        <v>4.4630999999999998</v>
      </c>
      <c r="BF34" s="2">
        <v>3.036</v>
      </c>
      <c r="BG34" s="2">
        <v>2.1139999999999999</v>
      </c>
      <c r="BH34" s="2">
        <v>1.5015000000000001</v>
      </c>
      <c r="BI34" s="2">
        <v>1.1895</v>
      </c>
      <c r="BJ34" s="2">
        <v>0.96120000000000005</v>
      </c>
      <c r="BK34" s="2">
        <v>1.042</v>
      </c>
      <c r="BL34" s="6">
        <f t="shared" si="9"/>
        <v>46.096399999999996</v>
      </c>
    </row>
    <row r="35" spans="1:64" x14ac:dyDescent="0.25">
      <c r="A35" s="2">
        <v>3</v>
      </c>
      <c r="B35" s="2">
        <v>5</v>
      </c>
      <c r="C35" s="2" t="s">
        <v>4</v>
      </c>
      <c r="D35" s="2">
        <v>1.5321</v>
      </c>
      <c r="E35" s="2">
        <v>4.7202000000000002</v>
      </c>
      <c r="F35" s="2">
        <v>9.6691000000000003</v>
      </c>
      <c r="G35" s="2">
        <v>10.0029</v>
      </c>
      <c r="H35" s="2">
        <v>8.5830000000000002</v>
      </c>
      <c r="I35" s="2">
        <v>5.2668999999999997</v>
      </c>
      <c r="J35" s="2">
        <v>3.4981</v>
      </c>
      <c r="K35" s="2">
        <v>2.4003999999999999</v>
      </c>
      <c r="L35" s="2">
        <v>1.6838</v>
      </c>
      <c r="M35" s="2">
        <v>1.3161</v>
      </c>
      <c r="N35" s="2">
        <v>1.0198</v>
      </c>
      <c r="O35" s="2">
        <v>1.139</v>
      </c>
      <c r="P35" s="6">
        <f t="shared" si="10"/>
        <v>50.831399999999995</v>
      </c>
      <c r="R35" s="2">
        <v>5</v>
      </c>
      <c r="S35" s="2" t="s">
        <v>4</v>
      </c>
      <c r="T35" s="2">
        <v>1.3002</v>
      </c>
      <c r="U35" s="2">
        <v>2.3765999999999998</v>
      </c>
      <c r="V35" s="2">
        <v>6.4524999999999997</v>
      </c>
      <c r="W35" s="2">
        <v>6.5160999999999998</v>
      </c>
      <c r="X35" s="2">
        <v>5.6234999999999999</v>
      </c>
      <c r="Y35" s="2">
        <v>3.8064</v>
      </c>
      <c r="Z35" s="2">
        <v>2.6236999999999999</v>
      </c>
      <c r="AA35" s="2">
        <v>1.8366</v>
      </c>
      <c r="AB35" s="2">
        <v>1.3048</v>
      </c>
      <c r="AC35" s="2">
        <v>1.0237000000000001</v>
      </c>
      <c r="AD35" s="2">
        <v>0.80110000000000003</v>
      </c>
      <c r="AE35" s="2">
        <v>0.83350000000000002</v>
      </c>
      <c r="AF35" s="6">
        <f t="shared" si="11"/>
        <v>34.498699999999999</v>
      </c>
      <c r="AH35" s="2">
        <v>5</v>
      </c>
      <c r="AI35" s="2" t="s">
        <v>4</v>
      </c>
      <c r="AJ35" s="2">
        <v>1.2746999999999999</v>
      </c>
      <c r="AK35" s="2">
        <v>4.0820999999999996</v>
      </c>
      <c r="AL35" s="2">
        <v>9.3388000000000009</v>
      </c>
      <c r="AM35" s="2">
        <v>10.0844</v>
      </c>
      <c r="AN35" s="2">
        <v>7.6764999999999999</v>
      </c>
      <c r="AO35" s="2">
        <v>4.5461999999999998</v>
      </c>
      <c r="AP35" s="2">
        <v>3.0634999999999999</v>
      </c>
      <c r="AQ35" s="2">
        <v>2.1230000000000002</v>
      </c>
      <c r="AR35" s="2">
        <v>1.5098</v>
      </c>
      <c r="AS35" s="2">
        <v>1.1915</v>
      </c>
      <c r="AT35" s="2">
        <v>0.93810000000000004</v>
      </c>
      <c r="AU35" s="2">
        <v>0.95540000000000003</v>
      </c>
      <c r="AV35" s="6">
        <f t="shared" si="7"/>
        <v>46.783999999999985</v>
      </c>
      <c r="AX35" s="2">
        <v>5</v>
      </c>
      <c r="AY35" s="2" t="s">
        <v>4</v>
      </c>
      <c r="AZ35" s="2">
        <v>1.6589</v>
      </c>
      <c r="BA35" s="2">
        <v>3.3216000000000001</v>
      </c>
      <c r="BB35" s="2">
        <v>6.9924999999999997</v>
      </c>
      <c r="BC35" s="2">
        <v>7.7504</v>
      </c>
      <c r="BD35" s="2">
        <v>6.1749000000000001</v>
      </c>
      <c r="BE35" s="2">
        <v>3.9085000000000001</v>
      </c>
      <c r="BF35" s="2">
        <v>2.6804000000000001</v>
      </c>
      <c r="BG35" s="2">
        <v>1.8787</v>
      </c>
      <c r="BH35" s="2">
        <v>1.3407</v>
      </c>
      <c r="BI35" s="2">
        <v>1.0612999999999999</v>
      </c>
      <c r="BJ35" s="2">
        <v>0.85440000000000005</v>
      </c>
      <c r="BK35" s="2">
        <v>1.0026999999999999</v>
      </c>
      <c r="BL35" s="6">
        <f t="shared" si="9"/>
        <v>38.625</v>
      </c>
    </row>
    <row r="36" spans="1:64" x14ac:dyDescent="0.25">
      <c r="A36" s="2">
        <v>4</v>
      </c>
      <c r="B36" s="2">
        <v>5</v>
      </c>
      <c r="C36" s="2" t="s">
        <v>5</v>
      </c>
      <c r="D36" s="2">
        <v>1.4138999999999999</v>
      </c>
      <c r="E36" s="2">
        <v>4.2140000000000004</v>
      </c>
      <c r="F36" s="2">
        <v>9.7158999999999995</v>
      </c>
      <c r="G36" s="2">
        <v>10.948</v>
      </c>
      <c r="H36" s="2">
        <v>9.2408999999999999</v>
      </c>
      <c r="I36" s="2">
        <v>5.4608999999999996</v>
      </c>
      <c r="J36" s="2">
        <v>3.6111</v>
      </c>
      <c r="K36" s="2">
        <v>2.4741</v>
      </c>
      <c r="L36" s="2">
        <v>1.7361</v>
      </c>
      <c r="M36" s="2">
        <v>1.3568</v>
      </c>
      <c r="N36" s="2">
        <v>1.054</v>
      </c>
      <c r="O36" s="2">
        <v>1.0752999999999999</v>
      </c>
      <c r="P36" s="6">
        <f t="shared" si="10"/>
        <v>52.301000000000009</v>
      </c>
      <c r="R36" s="2">
        <v>5</v>
      </c>
      <c r="S36" s="2" t="s">
        <v>5</v>
      </c>
      <c r="T36" s="2">
        <v>1.8548</v>
      </c>
      <c r="U36" s="2">
        <v>3.6894999999999998</v>
      </c>
      <c r="V36" s="2">
        <v>9.3155000000000001</v>
      </c>
      <c r="W36" s="2">
        <v>12.61</v>
      </c>
      <c r="X36" s="2">
        <v>10.0181</v>
      </c>
      <c r="Y36" s="2">
        <v>5.9271000000000003</v>
      </c>
      <c r="Z36" s="2">
        <v>3.9735999999999998</v>
      </c>
      <c r="AA36" s="2">
        <v>2.7602000000000002</v>
      </c>
      <c r="AB36" s="2">
        <v>1.9611000000000001</v>
      </c>
      <c r="AC36" s="2">
        <v>1.5477000000000001</v>
      </c>
      <c r="AD36" s="2">
        <v>1.2595000000000001</v>
      </c>
      <c r="AE36" s="2">
        <v>1.2486999999999999</v>
      </c>
      <c r="AF36" s="6">
        <f t="shared" si="11"/>
        <v>56.165799999999997</v>
      </c>
      <c r="AH36" s="2">
        <v>5</v>
      </c>
      <c r="AI36" s="2" t="s">
        <v>5</v>
      </c>
      <c r="AJ36" s="2">
        <v>1.4253</v>
      </c>
      <c r="AK36" s="2">
        <v>3.6156000000000001</v>
      </c>
      <c r="AL36" s="2">
        <v>8.0513999999999992</v>
      </c>
      <c r="AM36" s="2">
        <v>9.1343999999999994</v>
      </c>
      <c r="AN36" s="2">
        <v>7.7991000000000001</v>
      </c>
      <c r="AO36" s="2">
        <v>4.7171000000000003</v>
      </c>
      <c r="AP36" s="2">
        <v>3.1629</v>
      </c>
      <c r="AQ36" s="2">
        <v>2.1938</v>
      </c>
      <c r="AR36" s="2">
        <v>1.5563</v>
      </c>
      <c r="AS36" s="2">
        <v>1.2257</v>
      </c>
      <c r="AT36" s="2">
        <v>0.95609999999999995</v>
      </c>
      <c r="AU36" s="2">
        <v>0.94830000000000003</v>
      </c>
      <c r="AV36" s="6">
        <f t="shared" si="7"/>
        <v>44.786000000000008</v>
      </c>
      <c r="AX36" s="2">
        <v>5</v>
      </c>
      <c r="AY36" s="2" t="s">
        <v>5</v>
      </c>
      <c r="AZ36" s="2">
        <v>1.7854000000000001</v>
      </c>
      <c r="BA36" s="2">
        <v>4.6289999999999996</v>
      </c>
      <c r="BB36" s="2">
        <v>10.195499999999999</v>
      </c>
      <c r="BC36" s="2">
        <v>9.6868999999999996</v>
      </c>
      <c r="BD36" s="2">
        <v>7.6006</v>
      </c>
      <c r="BE36" s="2">
        <v>4.6351000000000004</v>
      </c>
      <c r="BF36" s="2">
        <v>3.1254</v>
      </c>
      <c r="BG36" s="2">
        <v>2.1684999999999999</v>
      </c>
      <c r="BH36" s="2">
        <v>1.5364</v>
      </c>
      <c r="BI36" s="2">
        <v>1.2065999999999999</v>
      </c>
      <c r="BJ36" s="2">
        <v>0.95799999999999996</v>
      </c>
      <c r="BK36" s="2">
        <v>0.94930000000000003</v>
      </c>
      <c r="BL36" s="6">
        <f t="shared" si="9"/>
        <v>48.476700000000001</v>
      </c>
    </row>
    <row r="37" spans="1:64" x14ac:dyDescent="0.25">
      <c r="A37" s="2">
        <v>5</v>
      </c>
      <c r="B37" s="2">
        <v>5</v>
      </c>
      <c r="C37" s="2" t="s">
        <v>6</v>
      </c>
      <c r="D37" s="2">
        <v>1.5362</v>
      </c>
      <c r="E37" s="2">
        <v>4.07</v>
      </c>
      <c r="F37" s="2">
        <v>7.5335000000000001</v>
      </c>
      <c r="G37" s="2">
        <v>7.7207999999999997</v>
      </c>
      <c r="H37" s="2">
        <v>6.9923000000000002</v>
      </c>
      <c r="I37" s="2">
        <v>4.4630999999999998</v>
      </c>
      <c r="J37" s="2">
        <v>3.0427</v>
      </c>
      <c r="K37" s="2">
        <v>2.1314000000000002</v>
      </c>
      <c r="L37" s="2">
        <v>1.5170999999999999</v>
      </c>
      <c r="M37" s="2">
        <v>1.1974</v>
      </c>
      <c r="N37" s="2">
        <v>0.9335</v>
      </c>
      <c r="O37" s="2">
        <v>1.0548</v>
      </c>
      <c r="P37" s="6">
        <f t="shared" si="10"/>
        <v>42.192799999999998</v>
      </c>
      <c r="R37" s="2">
        <v>5</v>
      </c>
      <c r="S37" s="2" t="s">
        <v>6</v>
      </c>
      <c r="T37" s="2">
        <v>1.6055999999999999</v>
      </c>
      <c r="U37" s="2">
        <v>3.8632</v>
      </c>
      <c r="V37" s="2">
        <v>9.9170999999999996</v>
      </c>
      <c r="W37" s="2">
        <v>9.9616000000000007</v>
      </c>
      <c r="X37" s="2">
        <v>7.0946999999999996</v>
      </c>
      <c r="Y37" s="2">
        <v>4.2164000000000001</v>
      </c>
      <c r="Z37" s="2">
        <v>2.8717999999999999</v>
      </c>
      <c r="AA37" s="2">
        <v>2.0078</v>
      </c>
      <c r="AB37" s="2">
        <v>1.4240999999999999</v>
      </c>
      <c r="AC37" s="2">
        <v>1.1168</v>
      </c>
      <c r="AD37" s="2">
        <v>0.88470000000000004</v>
      </c>
      <c r="AE37" s="2">
        <v>1.0685</v>
      </c>
      <c r="AF37" s="6">
        <f t="shared" si="11"/>
        <v>46.032300000000006</v>
      </c>
      <c r="AH37" s="2">
        <v>5</v>
      </c>
      <c r="AI37" s="2" t="s">
        <v>6</v>
      </c>
      <c r="AJ37" s="2">
        <v>1.4866999999999999</v>
      </c>
      <c r="AK37" s="2">
        <v>3.6991000000000001</v>
      </c>
      <c r="AL37" s="2">
        <v>8.0427999999999997</v>
      </c>
      <c r="AM37" s="2">
        <v>8.9107000000000003</v>
      </c>
      <c r="AN37" s="2">
        <v>7.3047000000000004</v>
      </c>
      <c r="AO37" s="2">
        <v>4.5608000000000004</v>
      </c>
      <c r="AP37" s="2">
        <v>3.1103999999999998</v>
      </c>
      <c r="AQ37" s="2">
        <v>2.1726000000000001</v>
      </c>
      <c r="AR37" s="2">
        <v>1.5438000000000001</v>
      </c>
      <c r="AS37" s="2">
        <v>1.2177</v>
      </c>
      <c r="AT37" s="2">
        <v>0.96189999999999998</v>
      </c>
      <c r="AU37" s="2">
        <v>0.96619999999999995</v>
      </c>
      <c r="AV37" s="6">
        <f t="shared" si="7"/>
        <v>43.977400000000003</v>
      </c>
      <c r="AX37" s="2">
        <v>5</v>
      </c>
      <c r="AY37" s="2" t="s">
        <v>6</v>
      </c>
      <c r="AZ37" s="2">
        <v>1.5201</v>
      </c>
      <c r="BA37" s="2">
        <v>3.7930999999999999</v>
      </c>
      <c r="BB37" s="2">
        <v>7.7343000000000002</v>
      </c>
      <c r="BC37" s="2">
        <v>7.8432000000000004</v>
      </c>
      <c r="BD37" s="2">
        <v>6.5007999999999999</v>
      </c>
      <c r="BE37" s="2">
        <v>4.0971000000000002</v>
      </c>
      <c r="BF37" s="2">
        <v>2.7888999999999999</v>
      </c>
      <c r="BG37" s="2">
        <v>1.946</v>
      </c>
      <c r="BH37" s="2">
        <v>1.3852</v>
      </c>
      <c r="BI37" s="2">
        <v>1.0928</v>
      </c>
      <c r="BJ37" s="2">
        <v>0.88449999999999995</v>
      </c>
      <c r="BK37" s="2">
        <v>0.94899999999999995</v>
      </c>
      <c r="BL37" s="6">
        <f t="shared" si="9"/>
        <v>40.534999999999997</v>
      </c>
    </row>
    <row r="38" spans="1:64" x14ac:dyDescent="0.25">
      <c r="A38" s="2">
        <v>1</v>
      </c>
      <c r="B38" s="2">
        <v>6</v>
      </c>
      <c r="C38" s="2" t="s">
        <v>2</v>
      </c>
      <c r="D38" s="2">
        <v>0.2142</v>
      </c>
      <c r="E38" s="2">
        <v>0.2107</v>
      </c>
      <c r="F38" s="2">
        <v>0.27510000000000001</v>
      </c>
      <c r="G38" s="2">
        <v>0.31909999999999999</v>
      </c>
      <c r="H38" s="2">
        <v>0.43480000000000002</v>
      </c>
      <c r="I38" s="2">
        <v>0.38469999999999999</v>
      </c>
      <c r="J38" s="2">
        <v>0.32840000000000003</v>
      </c>
      <c r="K38" s="2">
        <v>0.26700000000000002</v>
      </c>
      <c r="L38" s="2">
        <v>0.20630000000000001</v>
      </c>
      <c r="M38" s="2">
        <v>0.16930000000000001</v>
      </c>
      <c r="N38" s="2">
        <v>0.1368</v>
      </c>
      <c r="O38" s="2">
        <v>0.15210000000000001</v>
      </c>
      <c r="P38" s="6">
        <f t="shared" si="10"/>
        <v>3.0984999999999996</v>
      </c>
      <c r="R38" s="2">
        <v>6</v>
      </c>
      <c r="S38" s="2" t="s">
        <v>2</v>
      </c>
      <c r="T38" s="2">
        <v>0.3891</v>
      </c>
      <c r="U38" s="2">
        <v>0.58160000000000001</v>
      </c>
      <c r="V38" s="2">
        <v>0.95630000000000004</v>
      </c>
      <c r="W38" s="2">
        <v>1.0790999999999999</v>
      </c>
      <c r="X38" s="2">
        <v>1.0064</v>
      </c>
      <c r="Y38" s="2">
        <v>0.7843</v>
      </c>
      <c r="Z38" s="2">
        <v>0.65959999999999996</v>
      </c>
      <c r="AA38" s="2">
        <v>0.54079999999999995</v>
      </c>
      <c r="AB38" s="2">
        <v>0.43130000000000002</v>
      </c>
      <c r="AC38" s="2">
        <v>0.37380000000000002</v>
      </c>
      <c r="AD38" s="2">
        <v>0.32050000000000001</v>
      </c>
      <c r="AE38" s="2">
        <v>0.32679999999999998</v>
      </c>
      <c r="AF38" s="6">
        <f t="shared" si="11"/>
        <v>7.4496000000000002</v>
      </c>
      <c r="AH38" s="2">
        <v>6</v>
      </c>
      <c r="AI38" s="2" t="s">
        <v>2</v>
      </c>
      <c r="AJ38" s="2">
        <v>0.18890000000000001</v>
      </c>
      <c r="AK38" s="2">
        <v>0.19839999999999999</v>
      </c>
      <c r="AL38" s="2">
        <v>0.42159999999999997</v>
      </c>
      <c r="AM38" s="2">
        <v>0.52229999999999999</v>
      </c>
      <c r="AN38" s="2">
        <v>0.52329999999999999</v>
      </c>
      <c r="AO38" s="2">
        <v>0.41470000000000001</v>
      </c>
      <c r="AP38" s="2">
        <v>0.35520000000000002</v>
      </c>
      <c r="AQ38" s="2">
        <v>0.2898</v>
      </c>
      <c r="AR38" s="2">
        <v>0.22559999999999999</v>
      </c>
      <c r="AS38" s="2">
        <v>0.1885</v>
      </c>
      <c r="AT38" s="2">
        <v>0.15659999999999999</v>
      </c>
      <c r="AU38" s="2">
        <v>0.15809999999999999</v>
      </c>
      <c r="AV38" s="6">
        <f t="shared" si="7"/>
        <v>3.6429999999999998</v>
      </c>
      <c r="AX38" s="2">
        <v>6</v>
      </c>
      <c r="AY38" s="2" t="s">
        <v>2</v>
      </c>
      <c r="AZ38" s="2">
        <v>0.26140000000000002</v>
      </c>
      <c r="BA38" s="2">
        <v>0.21210000000000001</v>
      </c>
      <c r="BB38" s="2">
        <v>0.36620000000000003</v>
      </c>
      <c r="BC38" s="2">
        <v>0.43009999999999998</v>
      </c>
      <c r="BD38" s="2">
        <v>0.39369999999999999</v>
      </c>
      <c r="BE38" s="2">
        <v>0.31730000000000003</v>
      </c>
      <c r="BF38" s="2">
        <v>0.2702</v>
      </c>
      <c r="BG38" s="2">
        <v>0.21959999999999999</v>
      </c>
      <c r="BH38" s="2">
        <v>0.16889999999999999</v>
      </c>
      <c r="BI38" s="2">
        <v>0.1391</v>
      </c>
      <c r="BJ38" s="2">
        <v>0.1168</v>
      </c>
      <c r="BK38" s="2">
        <v>0.17499999999999999</v>
      </c>
      <c r="BL38" s="6">
        <f t="shared" si="9"/>
        <v>3.0703999999999994</v>
      </c>
    </row>
    <row r="39" spans="1:64" x14ac:dyDescent="0.25">
      <c r="A39" s="2">
        <v>2</v>
      </c>
      <c r="B39" s="2">
        <v>6</v>
      </c>
      <c r="C39" s="2" t="s">
        <v>3</v>
      </c>
      <c r="D39" s="2">
        <v>0.19520000000000001</v>
      </c>
      <c r="E39" s="2">
        <v>0.31609999999999999</v>
      </c>
      <c r="F39" s="2">
        <v>0.46899999999999997</v>
      </c>
      <c r="G39" s="2">
        <v>0.45669999999999999</v>
      </c>
      <c r="H39" s="2">
        <v>0.55149999999999999</v>
      </c>
      <c r="I39" s="2">
        <v>0.47770000000000001</v>
      </c>
      <c r="J39" s="2">
        <v>0.4027</v>
      </c>
      <c r="K39" s="2">
        <v>0.3246</v>
      </c>
      <c r="L39" s="2">
        <v>0.24970000000000001</v>
      </c>
      <c r="M39" s="2">
        <v>0.2041</v>
      </c>
      <c r="N39" s="2">
        <v>0.16639999999999999</v>
      </c>
      <c r="O39" s="2">
        <v>0.1678</v>
      </c>
      <c r="P39" s="6">
        <f t="shared" si="10"/>
        <v>3.9814999999999992</v>
      </c>
      <c r="R39" s="2">
        <v>6</v>
      </c>
      <c r="S39" s="2" t="s">
        <v>3</v>
      </c>
      <c r="T39" s="2">
        <v>0.4788</v>
      </c>
      <c r="U39" s="2">
        <v>1.0305</v>
      </c>
      <c r="V39" s="2">
        <v>1.2837000000000001</v>
      </c>
      <c r="W39" s="2">
        <v>0.95660000000000001</v>
      </c>
      <c r="X39" s="2">
        <v>0.78559999999999997</v>
      </c>
      <c r="Y39" s="2">
        <v>0.62719999999999998</v>
      </c>
      <c r="Z39" s="2">
        <v>0.54020000000000001</v>
      </c>
      <c r="AA39" s="2">
        <v>0.45240000000000002</v>
      </c>
      <c r="AB39" s="2">
        <v>0.3674</v>
      </c>
      <c r="AC39" s="2">
        <v>0.32240000000000002</v>
      </c>
      <c r="AD39" s="2">
        <v>0.28170000000000001</v>
      </c>
      <c r="AE39" s="2">
        <v>0.2863</v>
      </c>
      <c r="AF39" s="6">
        <f t="shared" si="11"/>
        <v>7.4127999999999998</v>
      </c>
      <c r="AH39" s="2">
        <v>6</v>
      </c>
      <c r="AI39" s="2" t="s">
        <v>3</v>
      </c>
      <c r="AJ39" s="2">
        <v>0.128</v>
      </c>
      <c r="AK39" s="2">
        <v>0.15629999999999999</v>
      </c>
      <c r="AL39" s="2">
        <v>0.30819999999999997</v>
      </c>
      <c r="AM39" s="2">
        <v>0.37490000000000001</v>
      </c>
      <c r="AN39" s="2">
        <v>0.43719999999999998</v>
      </c>
      <c r="AO39" s="2">
        <v>0.34860000000000002</v>
      </c>
      <c r="AP39" s="2">
        <v>0.2959</v>
      </c>
      <c r="AQ39" s="2">
        <v>0.23669999999999999</v>
      </c>
      <c r="AR39" s="2">
        <v>0.17949999999999999</v>
      </c>
      <c r="AS39" s="2">
        <v>0.14480000000000001</v>
      </c>
      <c r="AT39" s="2">
        <v>0.1176</v>
      </c>
      <c r="AU39" s="2">
        <v>0.1226</v>
      </c>
      <c r="AV39" s="6">
        <f t="shared" si="7"/>
        <v>2.8502999999999998</v>
      </c>
      <c r="AX39" s="2">
        <v>6</v>
      </c>
      <c r="AY39" s="2" t="s">
        <v>3</v>
      </c>
      <c r="AZ39" s="2">
        <v>0.21790000000000001</v>
      </c>
      <c r="BA39" s="2">
        <v>0.23230000000000001</v>
      </c>
      <c r="BB39" s="2">
        <v>0.71760000000000002</v>
      </c>
      <c r="BC39" s="2">
        <v>0.69969999999999999</v>
      </c>
      <c r="BD39" s="2">
        <v>0.56130000000000002</v>
      </c>
      <c r="BE39" s="2">
        <v>0.4461</v>
      </c>
      <c r="BF39" s="2">
        <v>0.37690000000000001</v>
      </c>
      <c r="BG39" s="2">
        <v>0.30680000000000002</v>
      </c>
      <c r="BH39" s="2">
        <v>0.23930000000000001</v>
      </c>
      <c r="BI39" s="2">
        <v>0.2019</v>
      </c>
      <c r="BJ39" s="2">
        <v>0.1741</v>
      </c>
      <c r="BK39" s="2">
        <v>0.19650000000000001</v>
      </c>
      <c r="BL39" s="6">
        <f t="shared" si="9"/>
        <v>4.370400000000001</v>
      </c>
    </row>
    <row r="40" spans="1:64" x14ac:dyDescent="0.25">
      <c r="A40" s="2">
        <v>3</v>
      </c>
      <c r="B40" s="2">
        <v>6</v>
      </c>
      <c r="C40" s="2" t="s">
        <v>4</v>
      </c>
      <c r="D40" s="2">
        <v>0.44550000000000001</v>
      </c>
      <c r="E40" s="2">
        <v>0.35620000000000002</v>
      </c>
      <c r="F40" s="2">
        <v>0.61350000000000005</v>
      </c>
      <c r="G40" s="2">
        <v>0.68730000000000002</v>
      </c>
      <c r="H40" s="2">
        <v>0.73829999999999996</v>
      </c>
      <c r="I40" s="2">
        <v>0.61909999999999998</v>
      </c>
      <c r="J40" s="2">
        <v>0.52200000000000002</v>
      </c>
      <c r="K40" s="2">
        <v>0.42659999999999998</v>
      </c>
      <c r="L40" s="2">
        <v>0.33239999999999997</v>
      </c>
      <c r="M40" s="2">
        <v>0.27910000000000001</v>
      </c>
      <c r="N40" s="2">
        <v>0.23219999999999999</v>
      </c>
      <c r="O40" s="2">
        <v>0.28720000000000001</v>
      </c>
      <c r="P40" s="6">
        <f t="shared" si="10"/>
        <v>5.5393999999999988</v>
      </c>
      <c r="R40" s="2">
        <v>6</v>
      </c>
      <c r="S40" s="2" t="s">
        <v>4</v>
      </c>
      <c r="T40" s="2">
        <v>0.27879999999999999</v>
      </c>
      <c r="U40" s="2">
        <v>0.59730000000000005</v>
      </c>
      <c r="V40" s="2">
        <v>0.51400000000000001</v>
      </c>
      <c r="W40" s="2">
        <v>0.5091</v>
      </c>
      <c r="X40" s="2">
        <v>0.46679999999999999</v>
      </c>
      <c r="Y40" s="2">
        <v>0.37109999999999999</v>
      </c>
      <c r="Z40" s="2">
        <v>0.318</v>
      </c>
      <c r="AA40" s="2">
        <v>0.2606</v>
      </c>
      <c r="AB40" s="2">
        <v>0.20449999999999999</v>
      </c>
      <c r="AC40" s="2">
        <v>0.1719</v>
      </c>
      <c r="AD40" s="2">
        <v>0.1444</v>
      </c>
      <c r="AE40" s="2">
        <v>0.1676</v>
      </c>
      <c r="AF40" s="6">
        <f t="shared" si="11"/>
        <v>4.0041000000000002</v>
      </c>
      <c r="AH40" s="2">
        <v>6</v>
      </c>
      <c r="AI40" s="2" t="s">
        <v>4</v>
      </c>
      <c r="AJ40" s="2">
        <v>0.19289999999999999</v>
      </c>
      <c r="AK40" s="2">
        <v>0.2162</v>
      </c>
      <c r="AL40" s="2">
        <v>0.38690000000000002</v>
      </c>
      <c r="AM40" s="2">
        <v>0.87029999999999996</v>
      </c>
      <c r="AN40" s="2">
        <v>0.81689999999999996</v>
      </c>
      <c r="AO40" s="2">
        <v>0.61950000000000005</v>
      </c>
      <c r="AP40" s="2">
        <v>0.51590000000000003</v>
      </c>
      <c r="AQ40" s="2">
        <v>0.41570000000000001</v>
      </c>
      <c r="AR40" s="2">
        <v>0.32669999999999999</v>
      </c>
      <c r="AS40" s="2">
        <v>0.28660000000000002</v>
      </c>
      <c r="AT40" s="2">
        <v>0.2278</v>
      </c>
      <c r="AU40" s="2">
        <v>0.22370000000000001</v>
      </c>
      <c r="AV40" s="6">
        <f t="shared" si="7"/>
        <v>5.0991</v>
      </c>
      <c r="AX40" s="2">
        <v>6</v>
      </c>
      <c r="AY40" s="2" t="s">
        <v>4</v>
      </c>
      <c r="AZ40" s="2">
        <v>0.34160000000000001</v>
      </c>
      <c r="BA40" s="2">
        <v>0.30309999999999998</v>
      </c>
      <c r="BB40" s="2">
        <v>0.41899999999999998</v>
      </c>
      <c r="BC40" s="2">
        <v>0.33639999999999998</v>
      </c>
      <c r="BD40" s="2">
        <v>0.28749999999999998</v>
      </c>
      <c r="BE40" s="2">
        <v>0.23200000000000001</v>
      </c>
      <c r="BF40" s="2">
        <v>0.1996</v>
      </c>
      <c r="BG40" s="2">
        <v>0.1638</v>
      </c>
      <c r="BH40" s="2">
        <v>0.126</v>
      </c>
      <c r="BI40" s="2">
        <v>0.1024</v>
      </c>
      <c r="BJ40" s="2">
        <v>8.7099999999999997E-2</v>
      </c>
      <c r="BK40" s="2">
        <v>0.153</v>
      </c>
      <c r="BL40" s="6">
        <f t="shared" si="9"/>
        <v>2.7515000000000001</v>
      </c>
    </row>
    <row r="41" spans="1:64" x14ac:dyDescent="0.25">
      <c r="A41" s="2">
        <v>4</v>
      </c>
      <c r="B41" s="2">
        <v>6</v>
      </c>
      <c r="C41" s="2" t="s">
        <v>5</v>
      </c>
      <c r="D41" s="2">
        <v>0.23449999999999999</v>
      </c>
      <c r="E41" s="2">
        <v>0.2893</v>
      </c>
      <c r="F41" s="2">
        <v>0.47360000000000002</v>
      </c>
      <c r="G41" s="2">
        <v>0.52810000000000001</v>
      </c>
      <c r="H41" s="2">
        <v>0.71430000000000005</v>
      </c>
      <c r="I41" s="2">
        <v>0.5786</v>
      </c>
      <c r="J41" s="2">
        <v>0.48630000000000001</v>
      </c>
      <c r="K41" s="2">
        <v>0.39539999999999997</v>
      </c>
      <c r="L41" s="2">
        <v>0.30759999999999998</v>
      </c>
      <c r="M41" s="2">
        <v>0.25800000000000001</v>
      </c>
      <c r="N41" s="2">
        <v>0.2132</v>
      </c>
      <c r="O41" s="2">
        <v>0.21870000000000001</v>
      </c>
      <c r="P41" s="6">
        <f t="shared" si="10"/>
        <v>4.6976000000000004</v>
      </c>
      <c r="R41" s="2">
        <v>6</v>
      </c>
      <c r="S41" s="2" t="s">
        <v>5</v>
      </c>
      <c r="T41" s="2">
        <v>0.374</v>
      </c>
      <c r="U41" s="2">
        <v>0.56489999999999996</v>
      </c>
      <c r="V41" s="2">
        <v>0.98440000000000005</v>
      </c>
      <c r="W41" s="2">
        <v>0.86539999999999995</v>
      </c>
      <c r="X41" s="2">
        <v>0.84640000000000004</v>
      </c>
      <c r="Y41" s="2">
        <v>0.66639999999999999</v>
      </c>
      <c r="Z41" s="2">
        <v>0.56159999999999999</v>
      </c>
      <c r="AA41" s="2">
        <v>0.45939999999999998</v>
      </c>
      <c r="AB41" s="2">
        <v>0.36399999999999999</v>
      </c>
      <c r="AC41" s="2">
        <v>0.3105</v>
      </c>
      <c r="AD41" s="2">
        <v>0.27739999999999998</v>
      </c>
      <c r="AE41" s="2">
        <v>0.33529999999999999</v>
      </c>
      <c r="AF41" s="6">
        <f t="shared" si="11"/>
        <v>6.6097000000000001</v>
      </c>
      <c r="AH41" s="2">
        <v>6</v>
      </c>
      <c r="AI41" s="2" t="s">
        <v>5</v>
      </c>
      <c r="AJ41" s="2">
        <v>0.32469999999999999</v>
      </c>
      <c r="AK41" s="2">
        <v>0.39100000000000001</v>
      </c>
      <c r="AL41" s="2">
        <v>0.54369999999999996</v>
      </c>
      <c r="AM41" s="2">
        <v>0.73029999999999995</v>
      </c>
      <c r="AN41" s="2">
        <v>0.77849999999999997</v>
      </c>
      <c r="AO41" s="2">
        <v>0.61450000000000005</v>
      </c>
      <c r="AP41" s="2">
        <v>0.51690000000000003</v>
      </c>
      <c r="AQ41" s="2">
        <v>0.42030000000000001</v>
      </c>
      <c r="AR41" s="2">
        <v>0.32929999999999998</v>
      </c>
      <c r="AS41" s="2">
        <v>0.27629999999999999</v>
      </c>
      <c r="AT41" s="2">
        <v>0.2271</v>
      </c>
      <c r="AU41" s="2">
        <v>0.22700000000000001</v>
      </c>
      <c r="AV41" s="6">
        <f t="shared" si="7"/>
        <v>5.3795999999999999</v>
      </c>
      <c r="AX41" s="2">
        <v>6</v>
      </c>
      <c r="AY41" s="2" t="s">
        <v>5</v>
      </c>
      <c r="AZ41" s="2">
        <v>0.24299999999999999</v>
      </c>
      <c r="BA41" s="2">
        <v>0.38040000000000002</v>
      </c>
      <c r="BB41" s="2">
        <v>0.68520000000000003</v>
      </c>
      <c r="BC41" s="2">
        <v>0.63</v>
      </c>
      <c r="BD41" s="2">
        <v>0.55059999999999998</v>
      </c>
      <c r="BE41" s="2">
        <v>0.4415</v>
      </c>
      <c r="BF41" s="2">
        <v>0.37709999999999999</v>
      </c>
      <c r="BG41" s="2">
        <v>0.30869999999999997</v>
      </c>
      <c r="BH41" s="2">
        <v>0.24129999999999999</v>
      </c>
      <c r="BI41" s="2">
        <v>0.20019999999999999</v>
      </c>
      <c r="BJ41" s="2">
        <v>0.1709</v>
      </c>
      <c r="BK41" s="2">
        <v>0.18049999999999999</v>
      </c>
      <c r="BL41" s="6">
        <f t="shared" si="9"/>
        <v>4.4093999999999998</v>
      </c>
    </row>
    <row r="42" spans="1:64" x14ac:dyDescent="0.25">
      <c r="A42" s="2">
        <v>5</v>
      </c>
      <c r="B42" s="2">
        <v>6</v>
      </c>
      <c r="C42" s="2" t="s">
        <v>6</v>
      </c>
      <c r="D42" s="2">
        <v>0.33379999999999999</v>
      </c>
      <c r="E42" s="2">
        <v>0.29289999999999999</v>
      </c>
      <c r="F42" s="2">
        <v>0.39419999999999999</v>
      </c>
      <c r="G42" s="2">
        <v>0.40239999999999998</v>
      </c>
      <c r="H42" s="2">
        <v>0.42020000000000002</v>
      </c>
      <c r="I42" s="2">
        <v>0.3735</v>
      </c>
      <c r="J42" s="2">
        <v>0.31969999999999998</v>
      </c>
      <c r="K42" s="2">
        <v>0.26379999999999998</v>
      </c>
      <c r="L42" s="2">
        <v>0.20549999999999999</v>
      </c>
      <c r="M42" s="2">
        <v>0.17150000000000001</v>
      </c>
      <c r="N42" s="2">
        <v>0.1424</v>
      </c>
      <c r="O42" s="2">
        <v>0.16900000000000001</v>
      </c>
      <c r="P42" s="6">
        <f t="shared" si="10"/>
        <v>3.4888999999999997</v>
      </c>
      <c r="R42" s="2">
        <v>6</v>
      </c>
      <c r="S42" s="2" t="s">
        <v>6</v>
      </c>
      <c r="T42" s="2">
        <v>0.45829999999999999</v>
      </c>
      <c r="U42" s="2">
        <v>0.71950000000000003</v>
      </c>
      <c r="V42" s="2">
        <v>1.1940999999999999</v>
      </c>
      <c r="W42" s="2">
        <v>1.1504000000000001</v>
      </c>
      <c r="X42" s="2">
        <v>0.98280000000000001</v>
      </c>
      <c r="Y42" s="2">
        <v>0.76039999999999996</v>
      </c>
      <c r="Z42" s="2">
        <v>0.64610000000000001</v>
      </c>
      <c r="AA42" s="2">
        <v>0.53510000000000002</v>
      </c>
      <c r="AB42" s="2">
        <v>0.42959999999999998</v>
      </c>
      <c r="AC42" s="2">
        <v>0.37290000000000001</v>
      </c>
      <c r="AD42" s="2">
        <v>0.32229999999999998</v>
      </c>
      <c r="AE42" s="2">
        <v>0.37209999999999999</v>
      </c>
      <c r="AF42" s="6">
        <f t="shared" si="11"/>
        <v>7.9436</v>
      </c>
      <c r="AH42" s="2">
        <v>6</v>
      </c>
      <c r="AI42" s="2" t="s">
        <v>6</v>
      </c>
      <c r="AJ42" s="2">
        <v>0.16600000000000001</v>
      </c>
      <c r="AK42" s="2">
        <v>0.24740000000000001</v>
      </c>
      <c r="AL42" s="2">
        <v>0.34499999999999997</v>
      </c>
      <c r="AM42" s="2">
        <v>0.43590000000000001</v>
      </c>
      <c r="AN42" s="2">
        <v>0.46279999999999999</v>
      </c>
      <c r="AO42" s="2">
        <v>0.37009999999999998</v>
      </c>
      <c r="AP42" s="2">
        <v>0.31080000000000002</v>
      </c>
      <c r="AQ42" s="2">
        <v>0.24970000000000001</v>
      </c>
      <c r="AR42" s="2">
        <v>0.18909999999999999</v>
      </c>
      <c r="AS42" s="2">
        <v>0.15240000000000001</v>
      </c>
      <c r="AT42" s="2">
        <v>0.12590000000000001</v>
      </c>
      <c r="AU42" s="2">
        <v>0.1346</v>
      </c>
      <c r="AV42" s="6">
        <f t="shared" si="7"/>
        <v>3.1896999999999993</v>
      </c>
      <c r="AX42" s="2">
        <v>6</v>
      </c>
      <c r="AY42" s="2" t="s">
        <v>6</v>
      </c>
      <c r="AZ42" s="2">
        <v>0.36859999999999998</v>
      </c>
      <c r="BA42" s="2">
        <v>0.38640000000000002</v>
      </c>
      <c r="BB42" s="2">
        <v>0.8498</v>
      </c>
      <c r="BC42" s="2">
        <v>0.67149999999999999</v>
      </c>
      <c r="BD42" s="2">
        <v>0.55049999999999999</v>
      </c>
      <c r="BE42" s="2">
        <v>0.43919999999999998</v>
      </c>
      <c r="BF42" s="2">
        <v>0.3745</v>
      </c>
      <c r="BG42" s="2">
        <v>0.308</v>
      </c>
      <c r="BH42" s="2">
        <v>0.24279999999999999</v>
      </c>
      <c r="BI42" s="2">
        <v>0.2039</v>
      </c>
      <c r="BJ42" s="2">
        <v>0.1784</v>
      </c>
      <c r="BK42" s="2">
        <v>0.28179999999999999</v>
      </c>
      <c r="BL42" s="6">
        <f t="shared" si="9"/>
        <v>4.8553999999999995</v>
      </c>
    </row>
    <row r="43" spans="1:64" x14ac:dyDescent="0.25">
      <c r="A43" s="2">
        <v>1</v>
      </c>
      <c r="B43" s="2">
        <v>7</v>
      </c>
      <c r="C43" s="2" t="s">
        <v>2</v>
      </c>
      <c r="D43" s="2">
        <v>2.2258</v>
      </c>
      <c r="E43" s="2">
        <v>5.4051999999999998</v>
      </c>
      <c r="F43" s="2">
        <v>10.5405</v>
      </c>
      <c r="G43" s="2">
        <v>11.3969</v>
      </c>
      <c r="H43" s="2">
        <v>10.0358</v>
      </c>
      <c r="I43" s="2">
        <v>6.3907999999999996</v>
      </c>
      <c r="J43" s="2">
        <v>4.3860000000000001</v>
      </c>
      <c r="K43" s="2">
        <v>3.0750000000000002</v>
      </c>
      <c r="L43" s="2">
        <v>2.1831</v>
      </c>
      <c r="M43" s="2">
        <v>1.7076</v>
      </c>
      <c r="N43" s="2">
        <v>1.3328</v>
      </c>
      <c r="O43" s="2">
        <v>1.5327</v>
      </c>
      <c r="P43" s="6">
        <f t="shared" si="10"/>
        <v>60.21220000000001</v>
      </c>
      <c r="R43" s="2">
        <v>7</v>
      </c>
      <c r="S43" s="2" t="s">
        <v>2</v>
      </c>
      <c r="T43" s="2">
        <v>2.5177</v>
      </c>
      <c r="U43" s="2">
        <v>5.7907000000000002</v>
      </c>
      <c r="V43" s="2">
        <v>12.6305</v>
      </c>
      <c r="W43" s="2">
        <v>14.3895</v>
      </c>
      <c r="X43" s="2">
        <v>11.3369</v>
      </c>
      <c r="Y43" s="2">
        <v>6.8779000000000003</v>
      </c>
      <c r="Z43" s="2">
        <v>4.7337999999999996</v>
      </c>
      <c r="AA43" s="2">
        <v>3.3336999999999999</v>
      </c>
      <c r="AB43" s="2">
        <v>2.3818000000000001</v>
      </c>
      <c r="AC43" s="2">
        <v>1.9033</v>
      </c>
      <c r="AD43" s="2">
        <v>1.5702</v>
      </c>
      <c r="AE43" s="2">
        <v>1.6529</v>
      </c>
      <c r="AF43" s="6">
        <f t="shared" si="11"/>
        <v>69.118899999999996</v>
      </c>
      <c r="AH43" s="2">
        <v>7</v>
      </c>
      <c r="AI43" s="2" t="s">
        <v>2</v>
      </c>
      <c r="AJ43" s="2">
        <v>1.5391999999999999</v>
      </c>
      <c r="AK43" s="2">
        <v>4.3383000000000003</v>
      </c>
      <c r="AL43" s="2">
        <v>8.7815999999999992</v>
      </c>
      <c r="AM43" s="2">
        <v>9.7236999999999991</v>
      </c>
      <c r="AN43" s="2">
        <v>8.0761000000000003</v>
      </c>
      <c r="AO43" s="2">
        <v>5.0496999999999996</v>
      </c>
      <c r="AP43" s="2">
        <v>3.4828999999999999</v>
      </c>
      <c r="AQ43" s="2">
        <v>2.4462999999999999</v>
      </c>
      <c r="AR43" s="2">
        <v>1.73</v>
      </c>
      <c r="AS43" s="2">
        <v>1.3498000000000001</v>
      </c>
      <c r="AT43" s="2">
        <v>1.0758000000000001</v>
      </c>
      <c r="AU43" s="2">
        <v>1.0786</v>
      </c>
      <c r="AV43" s="6">
        <f t="shared" si="7"/>
        <v>48.672000000000004</v>
      </c>
      <c r="AX43" s="2">
        <v>7</v>
      </c>
      <c r="AY43" s="2" t="s">
        <v>2</v>
      </c>
      <c r="AZ43" s="2">
        <v>1.8031999999999999</v>
      </c>
      <c r="BA43" s="2">
        <v>3.9683000000000002</v>
      </c>
      <c r="BB43" s="2">
        <v>10.0884</v>
      </c>
      <c r="BC43" s="2">
        <v>9.3836999999999993</v>
      </c>
      <c r="BD43" s="2">
        <v>7.7500999999999998</v>
      </c>
      <c r="BE43" s="2">
        <v>4.8696000000000002</v>
      </c>
      <c r="BF43" s="2">
        <v>3.347</v>
      </c>
      <c r="BG43" s="2">
        <v>2.3386</v>
      </c>
      <c r="BH43" s="2">
        <v>1.6445000000000001</v>
      </c>
      <c r="BI43" s="2">
        <v>1.2842</v>
      </c>
      <c r="BJ43" s="2">
        <v>1.0286999999999999</v>
      </c>
      <c r="BK43" s="2">
        <v>1.3574999999999999</v>
      </c>
      <c r="BL43" s="6">
        <f t="shared" si="9"/>
        <v>48.863800000000005</v>
      </c>
    </row>
    <row r="44" spans="1:64" x14ac:dyDescent="0.25">
      <c r="A44" s="2">
        <v>2</v>
      </c>
      <c r="B44" s="2">
        <v>7</v>
      </c>
      <c r="C44" s="2" t="s">
        <v>3</v>
      </c>
      <c r="D44" s="2">
        <v>1.2950999999999999</v>
      </c>
      <c r="E44" s="2">
        <v>2.7364000000000002</v>
      </c>
      <c r="F44" s="2">
        <v>7.7887000000000004</v>
      </c>
      <c r="G44" s="2">
        <v>8.8937000000000008</v>
      </c>
      <c r="H44" s="2">
        <v>8.7486999999999995</v>
      </c>
      <c r="I44" s="2">
        <v>5.5877999999999997</v>
      </c>
      <c r="J44" s="2">
        <v>3.7995999999999999</v>
      </c>
      <c r="K44" s="2">
        <v>2.5952000000000002</v>
      </c>
      <c r="L44" s="2">
        <v>1.7856000000000001</v>
      </c>
      <c r="M44" s="2">
        <v>1.391</v>
      </c>
      <c r="N44" s="2">
        <v>1.1085</v>
      </c>
      <c r="O44" s="2">
        <v>1.0681</v>
      </c>
      <c r="P44" s="6">
        <f t="shared" si="10"/>
        <v>46.798400000000001</v>
      </c>
      <c r="R44" s="2">
        <v>7</v>
      </c>
      <c r="S44" s="2" t="s">
        <v>3</v>
      </c>
      <c r="T44" s="2">
        <v>2.2097000000000002</v>
      </c>
      <c r="U44" s="2">
        <v>5.2572999999999999</v>
      </c>
      <c r="V44" s="2">
        <v>8.4926999999999992</v>
      </c>
      <c r="W44" s="2">
        <v>8.5434999999999999</v>
      </c>
      <c r="X44" s="2">
        <v>7.5719000000000003</v>
      </c>
      <c r="Y44" s="2">
        <v>4.8414000000000001</v>
      </c>
      <c r="Z44" s="2">
        <v>3.4357000000000002</v>
      </c>
      <c r="AA44" s="2">
        <v>2.4628000000000001</v>
      </c>
      <c r="AB44" s="2">
        <v>1.7685999999999999</v>
      </c>
      <c r="AC44" s="2">
        <v>1.3988</v>
      </c>
      <c r="AD44" s="2">
        <v>1.1469</v>
      </c>
      <c r="AE44" s="2">
        <v>1.1786000000000001</v>
      </c>
      <c r="AF44" s="6">
        <f t="shared" si="11"/>
        <v>48.307900000000004</v>
      </c>
      <c r="AH44" s="2">
        <v>7</v>
      </c>
      <c r="AI44" s="2" t="s">
        <v>3</v>
      </c>
      <c r="AJ44" s="2">
        <v>1.2728999999999999</v>
      </c>
      <c r="AK44" s="2">
        <v>1.9581</v>
      </c>
      <c r="AL44" s="2">
        <v>6.4402999999999997</v>
      </c>
      <c r="AM44" s="2">
        <v>9.0372000000000003</v>
      </c>
      <c r="AN44" s="2">
        <v>7.7234999999999996</v>
      </c>
      <c r="AO44" s="2">
        <v>4.8560999999999996</v>
      </c>
      <c r="AP44" s="2">
        <v>3.3130999999999999</v>
      </c>
      <c r="AQ44" s="2">
        <v>2.2862</v>
      </c>
      <c r="AR44" s="2">
        <v>1.5871999999999999</v>
      </c>
      <c r="AS44" s="2">
        <v>1.2076</v>
      </c>
      <c r="AT44" s="2">
        <v>0.94310000000000005</v>
      </c>
      <c r="AU44" s="2">
        <v>1.0047999999999999</v>
      </c>
      <c r="AV44" s="6">
        <f t="shared" si="7"/>
        <v>41.630100000000006</v>
      </c>
      <c r="AX44" s="2">
        <v>7</v>
      </c>
      <c r="AY44" s="2" t="s">
        <v>3</v>
      </c>
      <c r="AZ44" s="2">
        <v>1.6629</v>
      </c>
      <c r="BA44" s="2">
        <v>4.0015000000000001</v>
      </c>
      <c r="BB44" s="2">
        <v>9.8579000000000008</v>
      </c>
      <c r="BC44" s="2">
        <v>10.051600000000001</v>
      </c>
      <c r="BD44" s="2">
        <v>8.1181000000000001</v>
      </c>
      <c r="BE44" s="2">
        <v>5.1454000000000004</v>
      </c>
      <c r="BF44" s="2">
        <v>3.5586000000000002</v>
      </c>
      <c r="BG44" s="2">
        <v>2.4906000000000001</v>
      </c>
      <c r="BH44" s="2">
        <v>1.7521</v>
      </c>
      <c r="BI44" s="2">
        <v>1.3722000000000001</v>
      </c>
      <c r="BJ44" s="2">
        <v>1.1076999999999999</v>
      </c>
      <c r="BK44" s="2">
        <v>1.2673000000000001</v>
      </c>
      <c r="BL44" s="6">
        <f t="shared" si="9"/>
        <v>50.385899999999999</v>
      </c>
    </row>
    <row r="45" spans="1:64" x14ac:dyDescent="0.25">
      <c r="A45" s="2">
        <v>3</v>
      </c>
      <c r="B45" s="2">
        <v>7</v>
      </c>
      <c r="C45" s="2" t="s">
        <v>4</v>
      </c>
      <c r="D45" s="2">
        <v>1.879</v>
      </c>
      <c r="E45" s="2">
        <v>4.5171000000000001</v>
      </c>
      <c r="F45" s="2">
        <v>10.1455</v>
      </c>
      <c r="G45" s="2">
        <v>10.672000000000001</v>
      </c>
      <c r="H45" s="2">
        <v>9.5856999999999992</v>
      </c>
      <c r="I45" s="2">
        <v>6.1657000000000002</v>
      </c>
      <c r="J45" s="2">
        <v>4.1910999999999996</v>
      </c>
      <c r="K45" s="2">
        <v>2.9091999999999998</v>
      </c>
      <c r="L45" s="2">
        <v>2.0348999999999999</v>
      </c>
      <c r="M45" s="2">
        <v>1.5806</v>
      </c>
      <c r="N45" s="2">
        <v>1.2335</v>
      </c>
      <c r="O45" s="2">
        <v>1.5517000000000001</v>
      </c>
      <c r="P45" s="6">
        <f t="shared" si="10"/>
        <v>56.465999999999994</v>
      </c>
      <c r="R45" s="2">
        <v>7</v>
      </c>
      <c r="S45" s="2" t="s">
        <v>4</v>
      </c>
      <c r="T45" s="2">
        <v>1.7622</v>
      </c>
      <c r="U45" s="2">
        <v>2.7269999999999999</v>
      </c>
      <c r="V45" s="2">
        <v>6.7176999999999998</v>
      </c>
      <c r="W45" s="2">
        <v>7.0814000000000004</v>
      </c>
      <c r="X45" s="2">
        <v>6.2271999999999998</v>
      </c>
      <c r="Y45" s="2">
        <v>4.3617999999999997</v>
      </c>
      <c r="Z45" s="2">
        <v>3.0604</v>
      </c>
      <c r="AA45" s="2">
        <v>2.1480999999999999</v>
      </c>
      <c r="AB45" s="2">
        <v>1.5097</v>
      </c>
      <c r="AC45" s="2">
        <v>1.1640999999999999</v>
      </c>
      <c r="AD45" s="2">
        <v>0.91279999999999994</v>
      </c>
      <c r="AE45" s="2">
        <v>1.0582</v>
      </c>
      <c r="AF45" s="6">
        <f t="shared" si="11"/>
        <v>38.730599999999995</v>
      </c>
      <c r="AH45" s="2">
        <v>7</v>
      </c>
      <c r="AI45" s="2" t="s">
        <v>4</v>
      </c>
      <c r="AJ45" s="2">
        <v>1.5118</v>
      </c>
      <c r="AK45" s="2">
        <v>3.7932000000000001</v>
      </c>
      <c r="AL45" s="2">
        <v>9.4061000000000003</v>
      </c>
      <c r="AM45" s="2">
        <v>10.9153</v>
      </c>
      <c r="AN45" s="2">
        <v>8.8498999999999999</v>
      </c>
      <c r="AO45" s="2">
        <v>5.4134000000000002</v>
      </c>
      <c r="AP45" s="2">
        <v>3.73</v>
      </c>
      <c r="AQ45" s="2">
        <v>2.6629999999999998</v>
      </c>
      <c r="AR45" s="2">
        <v>1.8507</v>
      </c>
      <c r="AS45" s="2">
        <v>1.4563999999999999</v>
      </c>
      <c r="AT45" s="2">
        <v>1.1449</v>
      </c>
      <c r="AU45" s="2">
        <v>1.1991000000000001</v>
      </c>
      <c r="AV45" s="6">
        <f t="shared" si="7"/>
        <v>51.933800000000005</v>
      </c>
      <c r="AX45" s="2">
        <v>7</v>
      </c>
      <c r="AY45" s="2" t="s">
        <v>4</v>
      </c>
      <c r="AZ45" s="2">
        <v>1.8539000000000001</v>
      </c>
      <c r="BA45" s="2">
        <v>3.3942999999999999</v>
      </c>
      <c r="BB45" s="2">
        <v>7.0063000000000004</v>
      </c>
      <c r="BC45" s="2">
        <v>8.1649999999999991</v>
      </c>
      <c r="BD45" s="2">
        <v>6.6764000000000001</v>
      </c>
      <c r="BE45" s="2">
        <v>4.3396999999999997</v>
      </c>
      <c r="BF45" s="2">
        <v>3.0009999999999999</v>
      </c>
      <c r="BG45" s="2">
        <v>2.0922000000000001</v>
      </c>
      <c r="BH45" s="2">
        <v>1.464</v>
      </c>
      <c r="BI45" s="2">
        <v>1.1277999999999999</v>
      </c>
      <c r="BJ45" s="2">
        <v>0.92100000000000004</v>
      </c>
      <c r="BK45" s="2">
        <v>1.1933</v>
      </c>
      <c r="BL45" s="6">
        <f t="shared" si="9"/>
        <v>41.234899999999996</v>
      </c>
    </row>
    <row r="46" spans="1:64" x14ac:dyDescent="0.25">
      <c r="A46" s="2">
        <v>4</v>
      </c>
      <c r="B46" s="2">
        <v>7</v>
      </c>
      <c r="C46" s="2" t="s">
        <v>5</v>
      </c>
      <c r="D46" s="2">
        <v>1.6328</v>
      </c>
      <c r="E46" s="2">
        <v>4.1067</v>
      </c>
      <c r="F46" s="2">
        <v>10.034599999999999</v>
      </c>
      <c r="G46" s="2">
        <v>11.404</v>
      </c>
      <c r="H46" s="2">
        <v>10.3132</v>
      </c>
      <c r="I46" s="2">
        <v>6.3365999999999998</v>
      </c>
      <c r="J46" s="2">
        <v>4.2744</v>
      </c>
      <c r="K46" s="2">
        <v>2.9548000000000001</v>
      </c>
      <c r="L46" s="2">
        <v>2.0615999999999999</v>
      </c>
      <c r="M46" s="2">
        <v>1.5923</v>
      </c>
      <c r="N46" s="2">
        <v>1.2410000000000001</v>
      </c>
      <c r="O46" s="2">
        <v>1.4224000000000001</v>
      </c>
      <c r="P46" s="6">
        <f t="shared" si="10"/>
        <v>57.374400000000001</v>
      </c>
      <c r="R46" s="2">
        <v>7</v>
      </c>
      <c r="S46" s="2" t="s">
        <v>5</v>
      </c>
      <c r="T46" s="2">
        <v>2.2881</v>
      </c>
      <c r="U46" s="2">
        <v>4.2526000000000002</v>
      </c>
      <c r="V46" s="2">
        <v>10.122299999999999</v>
      </c>
      <c r="W46" s="2">
        <v>13.450699999999999</v>
      </c>
      <c r="X46" s="2">
        <v>11.265499999999999</v>
      </c>
      <c r="Y46" s="2">
        <v>6.9055</v>
      </c>
      <c r="Z46" s="2">
        <v>4.7195</v>
      </c>
      <c r="AA46" s="2">
        <v>3.3107000000000002</v>
      </c>
      <c r="AB46" s="2">
        <v>2.3506999999999998</v>
      </c>
      <c r="AC46" s="2">
        <v>1.8441000000000001</v>
      </c>
      <c r="AD46" s="2">
        <v>1.5694999999999999</v>
      </c>
      <c r="AE46" s="2">
        <v>1.7199</v>
      </c>
      <c r="AF46" s="6">
        <f t="shared" si="11"/>
        <v>63.799099999999996</v>
      </c>
      <c r="AH46" s="2">
        <v>7</v>
      </c>
      <c r="AI46" s="2" t="s">
        <v>5</v>
      </c>
      <c r="AJ46" s="2">
        <v>1.8464</v>
      </c>
      <c r="AK46" s="2">
        <v>3.4996999999999998</v>
      </c>
      <c r="AL46" s="2">
        <v>8.4638000000000009</v>
      </c>
      <c r="AM46" s="2">
        <v>9.7849000000000004</v>
      </c>
      <c r="AN46" s="2">
        <v>8.8952000000000009</v>
      </c>
      <c r="AO46" s="2">
        <v>5.5880999999999998</v>
      </c>
      <c r="AP46" s="2">
        <v>3.8334999999999999</v>
      </c>
      <c r="AQ46" s="2">
        <v>2.6858</v>
      </c>
      <c r="AR46" s="2">
        <v>1.8977999999999999</v>
      </c>
      <c r="AS46" s="2">
        <v>1.4756</v>
      </c>
      <c r="AT46" s="2">
        <v>1.1477999999999999</v>
      </c>
      <c r="AU46" s="2">
        <v>1.1959</v>
      </c>
      <c r="AV46" s="6">
        <f t="shared" si="7"/>
        <v>50.314499999999995</v>
      </c>
      <c r="AX46" s="2">
        <v>7</v>
      </c>
      <c r="AY46" s="2" t="s">
        <v>5</v>
      </c>
      <c r="AZ46" s="2">
        <v>1.8444</v>
      </c>
      <c r="BA46" s="2">
        <v>4.6135000000000002</v>
      </c>
      <c r="BB46" s="2">
        <v>10.5724</v>
      </c>
      <c r="BC46" s="2">
        <v>10.401199999999999</v>
      </c>
      <c r="BD46" s="2">
        <v>8.4454999999999991</v>
      </c>
      <c r="BE46" s="2">
        <v>5.3174999999999999</v>
      </c>
      <c r="BF46" s="2">
        <v>3.6499000000000001</v>
      </c>
      <c r="BG46" s="2">
        <v>2.5444</v>
      </c>
      <c r="BH46" s="2">
        <v>1.7863</v>
      </c>
      <c r="BI46" s="2">
        <v>1.3784000000000001</v>
      </c>
      <c r="BJ46" s="2">
        <v>1.1113999999999999</v>
      </c>
      <c r="BK46" s="2">
        <v>1.1271</v>
      </c>
      <c r="BL46" s="6">
        <f t="shared" si="9"/>
        <v>52.792000000000002</v>
      </c>
    </row>
    <row r="47" spans="1:64" x14ac:dyDescent="0.25">
      <c r="A47" s="2">
        <v>5</v>
      </c>
      <c r="B47" s="2">
        <v>7</v>
      </c>
      <c r="C47" s="2" t="s">
        <v>6</v>
      </c>
      <c r="D47" s="2">
        <v>1.9681999999999999</v>
      </c>
      <c r="E47" s="2">
        <v>3.9710999999999999</v>
      </c>
      <c r="F47" s="2">
        <v>7.8791000000000002</v>
      </c>
      <c r="G47" s="2">
        <v>8.0808</v>
      </c>
      <c r="H47" s="2">
        <v>7.6148999999999996</v>
      </c>
      <c r="I47" s="2">
        <v>5.0667999999999997</v>
      </c>
      <c r="J47" s="2">
        <v>3.5036999999999998</v>
      </c>
      <c r="K47" s="2">
        <v>2.4603000000000002</v>
      </c>
      <c r="L47" s="2">
        <v>1.7286999999999999</v>
      </c>
      <c r="M47" s="2">
        <v>1.3408</v>
      </c>
      <c r="N47" s="2">
        <v>1.0377000000000001</v>
      </c>
      <c r="O47" s="2">
        <v>1.3568</v>
      </c>
      <c r="P47" s="6">
        <f t="shared" si="10"/>
        <v>46.008900000000004</v>
      </c>
      <c r="R47" s="2">
        <v>7</v>
      </c>
      <c r="S47" s="2" t="s">
        <v>6</v>
      </c>
      <c r="T47" s="2">
        <v>2.2589000000000001</v>
      </c>
      <c r="U47" s="2">
        <v>4.3045</v>
      </c>
      <c r="V47" s="2">
        <v>10.8695</v>
      </c>
      <c r="W47" s="2">
        <v>11.287599999999999</v>
      </c>
      <c r="X47" s="2">
        <v>8.43</v>
      </c>
      <c r="Y47" s="2">
        <v>5.21</v>
      </c>
      <c r="Z47" s="2">
        <v>3.6560999999999999</v>
      </c>
      <c r="AA47" s="2">
        <v>2.6061999999999999</v>
      </c>
      <c r="AB47" s="2">
        <v>1.8599000000000001</v>
      </c>
      <c r="AC47" s="2">
        <v>1.4595</v>
      </c>
      <c r="AD47" s="2">
        <v>1.1879</v>
      </c>
      <c r="AE47" s="2">
        <v>1.7404999999999999</v>
      </c>
      <c r="AF47" s="6">
        <f t="shared" si="11"/>
        <v>54.870600000000003</v>
      </c>
      <c r="AH47" s="2">
        <v>7</v>
      </c>
      <c r="AI47" s="2" t="s">
        <v>6</v>
      </c>
      <c r="AJ47" s="2">
        <v>1.6445000000000001</v>
      </c>
      <c r="AK47" s="2">
        <v>3.7951999999999999</v>
      </c>
      <c r="AL47" s="2">
        <v>8.3620000000000001</v>
      </c>
      <c r="AM47" s="2">
        <v>9.3362999999999996</v>
      </c>
      <c r="AN47" s="2">
        <v>8.0434999999999999</v>
      </c>
      <c r="AO47" s="2">
        <v>5.1683000000000003</v>
      </c>
      <c r="AP47" s="2">
        <v>3.5670000000000002</v>
      </c>
      <c r="AQ47" s="2">
        <v>2.4910000000000001</v>
      </c>
      <c r="AR47" s="2">
        <v>1.7416</v>
      </c>
      <c r="AS47" s="2">
        <v>1.3436999999999999</v>
      </c>
      <c r="AT47" s="2">
        <v>1.0657000000000001</v>
      </c>
      <c r="AU47" s="2">
        <v>1.1261000000000001</v>
      </c>
      <c r="AV47" s="6">
        <f t="shared" si="7"/>
        <v>47.684899999999999</v>
      </c>
      <c r="AX47" s="2">
        <v>7</v>
      </c>
      <c r="AY47" s="2" t="s">
        <v>6</v>
      </c>
      <c r="AZ47" s="2">
        <v>1.9051</v>
      </c>
      <c r="BA47" s="2">
        <v>3.8268</v>
      </c>
      <c r="BB47" s="2">
        <v>8.3455999999999992</v>
      </c>
      <c r="BC47" s="2">
        <v>8.5675000000000008</v>
      </c>
      <c r="BD47" s="2">
        <v>7.2789000000000001</v>
      </c>
      <c r="BE47" s="2">
        <v>4.7529000000000003</v>
      </c>
      <c r="BF47" s="2">
        <v>3.2974000000000001</v>
      </c>
      <c r="BG47" s="2">
        <v>2.3132000000000001</v>
      </c>
      <c r="BH47" s="2">
        <v>1.6311</v>
      </c>
      <c r="BI47" s="2">
        <v>1.2625999999999999</v>
      </c>
      <c r="BJ47" s="2">
        <v>1.0868</v>
      </c>
      <c r="BK47" s="2">
        <v>1.3775999999999999</v>
      </c>
      <c r="BL47" s="6">
        <f t="shared" si="9"/>
        <v>45.645500000000006</v>
      </c>
    </row>
    <row r="48" spans="1:64" x14ac:dyDescent="0.25">
      <c r="A48" s="2">
        <v>1</v>
      </c>
      <c r="B48" s="2">
        <v>8</v>
      </c>
      <c r="C48" s="2" t="s">
        <v>2</v>
      </c>
      <c r="D48" s="2">
        <v>1.2517</v>
      </c>
      <c r="E48" s="2">
        <v>0.94440000000000002</v>
      </c>
      <c r="F48" s="2">
        <v>0.57010000000000005</v>
      </c>
      <c r="G48" s="2">
        <v>0.13600000000000001</v>
      </c>
      <c r="H48" s="2">
        <v>5.1400000000000001E-2</v>
      </c>
      <c r="I48" s="2">
        <v>2.3900000000000001E-2</v>
      </c>
      <c r="J48" s="2">
        <v>1.2999999999999999E-2</v>
      </c>
      <c r="K48" s="2">
        <v>6.1000000000000004E-3</v>
      </c>
      <c r="L48" s="2">
        <v>1.8E-3</v>
      </c>
      <c r="M48" s="2">
        <v>5.9999999999999995E-4</v>
      </c>
      <c r="N48" s="2">
        <v>6.6100000000000006E-2</v>
      </c>
      <c r="O48" s="2">
        <v>0.43940000000000001</v>
      </c>
      <c r="P48" s="6">
        <f t="shared" si="10"/>
        <v>3.5044999999999997</v>
      </c>
      <c r="R48" s="2">
        <v>8</v>
      </c>
      <c r="S48" s="2" t="s">
        <v>2</v>
      </c>
      <c r="T48" s="2">
        <v>0.64510000000000001</v>
      </c>
      <c r="U48" s="2">
        <v>1.1939</v>
      </c>
      <c r="V48" s="2">
        <v>0.80689999999999995</v>
      </c>
      <c r="W48" s="2">
        <v>0.21099999999999999</v>
      </c>
      <c r="X48" s="2">
        <v>6.5799999999999997E-2</v>
      </c>
      <c r="Y48" s="2">
        <v>3.0300000000000001E-2</v>
      </c>
      <c r="Z48" s="2">
        <v>1.6199999999999999E-2</v>
      </c>
      <c r="AA48" s="2">
        <v>7.3000000000000001E-3</v>
      </c>
      <c r="AB48" s="2">
        <v>2.5000000000000001E-3</v>
      </c>
      <c r="AC48" s="2">
        <v>1.9E-3</v>
      </c>
      <c r="AD48" s="2">
        <v>4.65E-2</v>
      </c>
      <c r="AE48" s="2">
        <v>0.24990000000000001</v>
      </c>
      <c r="AF48" s="6">
        <f t="shared" si="11"/>
        <v>3.2772999999999994</v>
      </c>
      <c r="AH48" s="2">
        <v>8</v>
      </c>
      <c r="AI48" s="2" t="s">
        <v>2</v>
      </c>
      <c r="AJ48" s="2">
        <v>0.5635</v>
      </c>
      <c r="AK48" s="2">
        <v>0.65700000000000003</v>
      </c>
      <c r="AL48" s="2">
        <v>0.88249999999999995</v>
      </c>
      <c r="AM48" s="2">
        <v>0.1608</v>
      </c>
      <c r="AN48" s="2">
        <v>5.3600000000000002E-2</v>
      </c>
      <c r="AO48" s="2">
        <v>2.2599999999999999E-2</v>
      </c>
      <c r="AP48" s="2">
        <v>1.1900000000000001E-2</v>
      </c>
      <c r="AQ48" s="2">
        <v>5.4000000000000003E-3</v>
      </c>
      <c r="AR48" s="2">
        <v>1.6999999999999999E-3</v>
      </c>
      <c r="AS48" s="2">
        <v>4.0000000000000002E-4</v>
      </c>
      <c r="AT48" s="2">
        <v>2.7099999999999999E-2</v>
      </c>
      <c r="AU48" s="2">
        <v>0.159</v>
      </c>
      <c r="AV48" s="6">
        <f t="shared" si="7"/>
        <v>2.5454999999999992</v>
      </c>
      <c r="AX48" s="2">
        <v>8</v>
      </c>
      <c r="AY48" s="2" t="s">
        <v>2</v>
      </c>
      <c r="AZ48" s="2">
        <v>0.63160000000000005</v>
      </c>
      <c r="BA48" s="2">
        <v>0.41539999999999999</v>
      </c>
      <c r="BB48" s="2">
        <v>0.4546</v>
      </c>
      <c r="BC48" s="2">
        <v>0.12790000000000001</v>
      </c>
      <c r="BD48" s="2">
        <v>4.0399999999999998E-2</v>
      </c>
      <c r="BE48" s="2">
        <v>1.8700000000000001E-2</v>
      </c>
      <c r="BF48" s="2">
        <v>9.4000000000000004E-3</v>
      </c>
      <c r="BG48" s="2">
        <v>3.3E-3</v>
      </c>
      <c r="BH48" s="2">
        <v>2.9999999999999997E-4</v>
      </c>
      <c r="BI48" s="2">
        <v>0</v>
      </c>
      <c r="BJ48" s="2">
        <v>4.99E-2</v>
      </c>
      <c r="BK48" s="2">
        <v>0.66849999999999998</v>
      </c>
      <c r="BL48" s="6">
        <f t="shared" si="9"/>
        <v>2.4200000000000004</v>
      </c>
    </row>
    <row r="49" spans="1:64" x14ac:dyDescent="0.25">
      <c r="A49" s="2">
        <v>2</v>
      </c>
      <c r="B49" s="2">
        <v>8</v>
      </c>
      <c r="C49" s="2" t="s">
        <v>3</v>
      </c>
      <c r="D49" s="2">
        <v>0.65459999999999996</v>
      </c>
      <c r="E49" s="2">
        <v>1.3925000000000001</v>
      </c>
      <c r="F49" s="2">
        <v>1.6952</v>
      </c>
      <c r="G49" s="2">
        <v>0.39150000000000001</v>
      </c>
      <c r="H49" s="2">
        <v>0.1216</v>
      </c>
      <c r="I49" s="2">
        <v>5.4100000000000002E-2</v>
      </c>
      <c r="J49" s="2">
        <v>3.0300000000000001E-2</v>
      </c>
      <c r="K49" s="2">
        <v>1.54E-2</v>
      </c>
      <c r="L49" s="2">
        <v>6.0000000000000001E-3</v>
      </c>
      <c r="M49" s="2">
        <v>1.9699999999999999E-2</v>
      </c>
      <c r="N49" s="2">
        <v>0.20449999999999999</v>
      </c>
      <c r="O49" s="2">
        <v>0.21340000000000001</v>
      </c>
      <c r="P49" s="6">
        <f t="shared" si="10"/>
        <v>4.7988000000000008</v>
      </c>
      <c r="R49" s="2">
        <v>8</v>
      </c>
      <c r="S49" s="2" t="s">
        <v>3</v>
      </c>
      <c r="T49" s="2">
        <v>1.49</v>
      </c>
      <c r="U49" s="2">
        <v>1.3555999999999999</v>
      </c>
      <c r="V49" s="2">
        <v>0.36120000000000002</v>
      </c>
      <c r="W49" s="2">
        <v>0.12839999999999999</v>
      </c>
      <c r="X49" s="2">
        <v>5.8599999999999999E-2</v>
      </c>
      <c r="Y49" s="2">
        <v>3.09E-2</v>
      </c>
      <c r="Z49" s="2">
        <v>1.6899999999999998E-2</v>
      </c>
      <c r="AA49" s="2">
        <v>8.0000000000000002E-3</v>
      </c>
      <c r="AB49" s="2">
        <v>2.5999999999999999E-3</v>
      </c>
      <c r="AC49" s="2">
        <v>5.9999999999999995E-4</v>
      </c>
      <c r="AD49" s="2">
        <v>0.11700000000000001</v>
      </c>
      <c r="AE49" s="2">
        <v>0.30470000000000003</v>
      </c>
      <c r="AF49" s="6">
        <f t="shared" si="11"/>
        <v>3.8745000000000007</v>
      </c>
      <c r="AH49" s="2">
        <v>8</v>
      </c>
      <c r="AI49" s="2" t="s">
        <v>3</v>
      </c>
      <c r="AJ49" s="2">
        <v>1.0757000000000001</v>
      </c>
      <c r="AK49" s="2">
        <v>1.0424</v>
      </c>
      <c r="AL49" s="2">
        <v>0.56730000000000003</v>
      </c>
      <c r="AM49" s="2">
        <v>0.12909999999999999</v>
      </c>
      <c r="AN49" s="2">
        <v>5.21E-2</v>
      </c>
      <c r="AO49" s="2">
        <v>2.4500000000000001E-2</v>
      </c>
      <c r="AP49" s="2">
        <v>1.3299999999999999E-2</v>
      </c>
      <c r="AQ49" s="2">
        <v>5.8999999999999999E-3</v>
      </c>
      <c r="AR49" s="2">
        <v>1.6999999999999999E-3</v>
      </c>
      <c r="AS49" s="2">
        <v>2.9999999999999997E-4</v>
      </c>
      <c r="AT49" s="2">
        <v>3.7600000000000001E-2</v>
      </c>
      <c r="AU49" s="2">
        <v>0.45639999999999997</v>
      </c>
      <c r="AV49" s="6">
        <f t="shared" si="7"/>
        <v>3.4062999999999999</v>
      </c>
      <c r="AX49" s="2">
        <v>8</v>
      </c>
      <c r="AY49" s="2" t="s">
        <v>3</v>
      </c>
      <c r="AZ49" s="2">
        <v>0.34539999999999998</v>
      </c>
      <c r="BA49" s="2">
        <v>0.28889999999999999</v>
      </c>
      <c r="BB49" s="2">
        <v>0.32100000000000001</v>
      </c>
      <c r="BC49" s="2">
        <v>0.12820000000000001</v>
      </c>
      <c r="BD49" s="2">
        <v>4.1799999999999997E-2</v>
      </c>
      <c r="BE49" s="2">
        <v>1.5900000000000001E-2</v>
      </c>
      <c r="BF49" s="2">
        <v>7.4999999999999997E-3</v>
      </c>
      <c r="BG49" s="2">
        <v>2.5999999999999999E-3</v>
      </c>
      <c r="BH49" s="2">
        <v>2.9999999999999997E-4</v>
      </c>
      <c r="BI49" s="2">
        <v>1.6000000000000001E-3</v>
      </c>
      <c r="BJ49" s="2">
        <v>3.5000000000000003E-2</v>
      </c>
      <c r="BK49" s="2">
        <v>0.25219999999999998</v>
      </c>
      <c r="BL49" s="6">
        <f t="shared" si="9"/>
        <v>1.4404000000000001</v>
      </c>
    </row>
    <row r="50" spans="1:64" x14ac:dyDescent="0.25">
      <c r="A50" s="2">
        <v>3</v>
      </c>
      <c r="B50" s="2">
        <v>8</v>
      </c>
      <c r="C50" s="2" t="s">
        <v>4</v>
      </c>
      <c r="D50" s="2">
        <v>0.68</v>
      </c>
      <c r="E50" s="2">
        <v>0.75039999999999996</v>
      </c>
      <c r="F50" s="2">
        <v>0.67579999999999996</v>
      </c>
      <c r="G50" s="2">
        <v>0.21479999999999999</v>
      </c>
      <c r="H50" s="2">
        <v>6.8500000000000005E-2</v>
      </c>
      <c r="I50" s="2">
        <v>2.8500000000000001E-2</v>
      </c>
      <c r="J50" s="2">
        <v>1.4999999999999999E-2</v>
      </c>
      <c r="K50" s="2">
        <v>6.7000000000000002E-3</v>
      </c>
      <c r="L50" s="2">
        <v>1.6999999999999999E-3</v>
      </c>
      <c r="M50" s="2">
        <v>7.3000000000000001E-3</v>
      </c>
      <c r="N50" s="2">
        <v>3.39E-2</v>
      </c>
      <c r="O50" s="2">
        <v>0.84970000000000001</v>
      </c>
      <c r="P50" s="6">
        <f t="shared" si="10"/>
        <v>3.3323</v>
      </c>
      <c r="R50" s="2">
        <v>8</v>
      </c>
      <c r="S50" s="2" t="s">
        <v>4</v>
      </c>
      <c r="T50" s="2">
        <v>0.69410000000000005</v>
      </c>
      <c r="U50" s="2">
        <v>0.45440000000000003</v>
      </c>
      <c r="V50" s="2">
        <v>0.4864</v>
      </c>
      <c r="W50" s="2">
        <v>0.12770000000000001</v>
      </c>
      <c r="X50" s="2">
        <v>3.6400000000000002E-2</v>
      </c>
      <c r="Y50" s="2">
        <v>1.6E-2</v>
      </c>
      <c r="Z50" s="2">
        <v>7.9000000000000008E-3</v>
      </c>
      <c r="AA50" s="2">
        <v>2.8999999999999998E-3</v>
      </c>
      <c r="AB50" s="2">
        <v>4.0000000000000002E-4</v>
      </c>
      <c r="AC50" s="2">
        <v>0</v>
      </c>
      <c r="AD50" s="2">
        <v>5.5999999999999999E-3</v>
      </c>
      <c r="AE50" s="2">
        <v>0.22470000000000001</v>
      </c>
      <c r="AF50" s="6">
        <f t="shared" si="11"/>
        <v>2.0564999999999998</v>
      </c>
      <c r="AH50" s="2">
        <v>8</v>
      </c>
      <c r="AI50" s="2" t="s">
        <v>4</v>
      </c>
      <c r="AJ50" s="2">
        <v>0.74380000000000002</v>
      </c>
      <c r="AK50" s="2">
        <v>0.74680000000000002</v>
      </c>
      <c r="AL50" s="2">
        <v>0.75290000000000001</v>
      </c>
      <c r="AM50" s="2">
        <v>0.19040000000000001</v>
      </c>
      <c r="AN50" s="2">
        <v>5.8999999999999997E-2</v>
      </c>
      <c r="AO50" s="2">
        <v>2.7199999999999998E-2</v>
      </c>
      <c r="AP50" s="2">
        <v>1.4999999999999999E-2</v>
      </c>
      <c r="AQ50" s="2">
        <v>1.4500000000000001E-2</v>
      </c>
      <c r="AR50" s="2">
        <v>8.3999999999999995E-3</v>
      </c>
      <c r="AS50" s="2">
        <v>2.8E-3</v>
      </c>
      <c r="AT50" s="2">
        <v>8.6E-3</v>
      </c>
      <c r="AU50" s="2">
        <v>0.36309999999999998</v>
      </c>
      <c r="AV50" s="6">
        <f t="shared" si="7"/>
        <v>2.9325000000000001</v>
      </c>
      <c r="AX50" s="2">
        <v>8</v>
      </c>
      <c r="AY50" s="2" t="s">
        <v>4</v>
      </c>
      <c r="AZ50" s="2">
        <v>0.62839999999999996</v>
      </c>
      <c r="BA50" s="2">
        <v>0.74370000000000003</v>
      </c>
      <c r="BB50" s="2">
        <v>0.37430000000000002</v>
      </c>
      <c r="BC50" s="2">
        <v>0.12429999999999999</v>
      </c>
      <c r="BD50" s="2">
        <v>5.04E-2</v>
      </c>
      <c r="BE50" s="2">
        <v>1.7899999999999999E-2</v>
      </c>
      <c r="BF50" s="2">
        <v>8.9999999999999993E-3</v>
      </c>
      <c r="BG50" s="2">
        <v>3.3E-3</v>
      </c>
      <c r="BH50" s="2">
        <v>4.0000000000000002E-4</v>
      </c>
      <c r="BI50" s="2">
        <v>2.8999999999999998E-3</v>
      </c>
      <c r="BJ50" s="2">
        <v>6.1600000000000002E-2</v>
      </c>
      <c r="BK50" s="2">
        <v>0.40350000000000003</v>
      </c>
      <c r="BL50" s="6">
        <f t="shared" si="9"/>
        <v>2.4197000000000002</v>
      </c>
    </row>
    <row r="51" spans="1:64" x14ac:dyDescent="0.25">
      <c r="A51" s="2">
        <v>4</v>
      </c>
      <c r="B51" s="2">
        <v>8</v>
      </c>
      <c r="C51" s="2" t="s">
        <v>5</v>
      </c>
      <c r="D51" s="2">
        <v>1.1362000000000001</v>
      </c>
      <c r="E51" s="2">
        <v>0.91839999999999999</v>
      </c>
      <c r="F51" s="2">
        <v>0.76</v>
      </c>
      <c r="G51" s="2">
        <v>0.2616</v>
      </c>
      <c r="H51" s="2">
        <v>9.69E-2</v>
      </c>
      <c r="I51" s="2">
        <v>3.7100000000000001E-2</v>
      </c>
      <c r="J51" s="2">
        <v>2.06E-2</v>
      </c>
      <c r="K51" s="2">
        <v>9.5999999999999992E-3</v>
      </c>
      <c r="L51" s="2">
        <v>3.0000000000000001E-3</v>
      </c>
      <c r="M51" s="2">
        <v>4.0000000000000002E-4</v>
      </c>
      <c r="N51" s="2">
        <v>3.5000000000000001E-3</v>
      </c>
      <c r="O51" s="2">
        <v>0.94020000000000004</v>
      </c>
      <c r="P51" s="6">
        <f t="shared" si="10"/>
        <v>4.1875000000000009</v>
      </c>
      <c r="R51" s="2">
        <v>8</v>
      </c>
      <c r="S51" s="2" t="s">
        <v>5</v>
      </c>
      <c r="T51" s="2">
        <v>1.0864</v>
      </c>
      <c r="U51" s="2">
        <v>2.2675999999999998</v>
      </c>
      <c r="V51" s="2">
        <v>1.6052</v>
      </c>
      <c r="W51" s="2">
        <v>0.30599999999999999</v>
      </c>
      <c r="X51" s="2">
        <v>0.10639999999999999</v>
      </c>
      <c r="Y51" s="2">
        <v>5.1299999999999998E-2</v>
      </c>
      <c r="Z51" s="2">
        <v>2.9000000000000001E-2</v>
      </c>
      <c r="AA51" s="2">
        <v>1.4800000000000001E-2</v>
      </c>
      <c r="AB51" s="2">
        <v>6.1000000000000004E-3</v>
      </c>
      <c r="AC51" s="2">
        <v>2.0999999999999999E-3</v>
      </c>
      <c r="AD51" s="2">
        <v>0.38969999999999999</v>
      </c>
      <c r="AE51" s="2">
        <v>0.68340000000000001</v>
      </c>
      <c r="AF51" s="6">
        <f t="shared" si="11"/>
        <v>6.5480000000000009</v>
      </c>
      <c r="AH51" s="2">
        <v>8</v>
      </c>
      <c r="AI51" s="2" t="s">
        <v>5</v>
      </c>
      <c r="AJ51" s="2">
        <v>0.98419999999999996</v>
      </c>
      <c r="AK51" s="2">
        <v>0.63139999999999996</v>
      </c>
      <c r="AL51" s="2">
        <v>0.84209999999999996</v>
      </c>
      <c r="AM51" s="2">
        <v>0.40310000000000001</v>
      </c>
      <c r="AN51" s="2">
        <v>0.13089999999999999</v>
      </c>
      <c r="AO51" s="2">
        <v>4.3400000000000001E-2</v>
      </c>
      <c r="AP51" s="2">
        <v>2.1899999999999999E-2</v>
      </c>
      <c r="AQ51" s="2">
        <v>1.0500000000000001E-2</v>
      </c>
      <c r="AR51" s="2">
        <v>4.0000000000000001E-3</v>
      </c>
      <c r="AS51" s="2">
        <v>1.1999999999999999E-3</v>
      </c>
      <c r="AT51" s="2">
        <v>1.4200000000000001E-2</v>
      </c>
      <c r="AU51" s="2">
        <v>0.34460000000000002</v>
      </c>
      <c r="AV51" s="6">
        <f t="shared" si="7"/>
        <v>3.4315000000000007</v>
      </c>
      <c r="AX51" s="2">
        <v>8</v>
      </c>
      <c r="AY51" s="2" t="s">
        <v>5</v>
      </c>
      <c r="AZ51" s="2">
        <v>0.63729999999999998</v>
      </c>
      <c r="BA51" s="2">
        <v>0.72289999999999999</v>
      </c>
      <c r="BB51" s="2">
        <v>0.33250000000000002</v>
      </c>
      <c r="BC51" s="2">
        <v>0.1948</v>
      </c>
      <c r="BD51" s="2">
        <v>6.3500000000000001E-2</v>
      </c>
      <c r="BE51" s="2">
        <v>2.3599999999999999E-2</v>
      </c>
      <c r="BF51" s="2">
        <v>1.18E-2</v>
      </c>
      <c r="BG51" s="2">
        <v>4.7999999999999996E-3</v>
      </c>
      <c r="BH51" s="2">
        <v>1.1000000000000001E-3</v>
      </c>
      <c r="BI51" s="2">
        <v>1.1999999999999999E-3</v>
      </c>
      <c r="BJ51" s="2">
        <v>2.4E-2</v>
      </c>
      <c r="BK51" s="2">
        <v>0.1734</v>
      </c>
      <c r="BL51" s="6">
        <f t="shared" si="9"/>
        <v>2.1909000000000001</v>
      </c>
    </row>
    <row r="52" spans="1:64" x14ac:dyDescent="0.25">
      <c r="A52" s="2">
        <v>5</v>
      </c>
      <c r="B52" s="2">
        <v>8</v>
      </c>
      <c r="C52" s="2" t="s">
        <v>6</v>
      </c>
      <c r="D52" s="2">
        <v>1.4532</v>
      </c>
      <c r="E52" s="2">
        <v>1.7043999999999999</v>
      </c>
      <c r="F52" s="2">
        <v>0.92190000000000005</v>
      </c>
      <c r="G52" s="2">
        <v>0.18970000000000001</v>
      </c>
      <c r="H52" s="2">
        <v>7.5899999999999995E-2</v>
      </c>
      <c r="I52" s="2">
        <v>3.6799999999999999E-2</v>
      </c>
      <c r="J52" s="2">
        <v>2.0899999999999998E-2</v>
      </c>
      <c r="K52" s="2">
        <v>1.0200000000000001E-2</v>
      </c>
      <c r="L52" s="2">
        <v>3.3999999999999998E-3</v>
      </c>
      <c r="M52" s="2">
        <v>7.9000000000000008E-3</v>
      </c>
      <c r="N52" s="2">
        <v>4.07E-2</v>
      </c>
      <c r="O52" s="2">
        <v>0.83250000000000002</v>
      </c>
      <c r="P52" s="6">
        <f t="shared" si="10"/>
        <v>5.2975000000000012</v>
      </c>
      <c r="R52" s="2">
        <v>8</v>
      </c>
      <c r="S52" s="2" t="s">
        <v>6</v>
      </c>
      <c r="T52" s="2">
        <v>1.4745999999999999</v>
      </c>
      <c r="U52" s="2">
        <v>1.7955000000000001</v>
      </c>
      <c r="V52" s="2">
        <v>0.96860000000000002</v>
      </c>
      <c r="W52" s="2">
        <v>0.17960000000000001</v>
      </c>
      <c r="X52" s="2">
        <v>7.5499999999999998E-2</v>
      </c>
      <c r="Y52" s="2">
        <v>3.7400000000000003E-2</v>
      </c>
      <c r="Z52" s="2">
        <v>2.1399999999999999E-2</v>
      </c>
      <c r="AA52" s="2">
        <v>1.0800000000000001E-2</v>
      </c>
      <c r="AB52" s="2">
        <v>4.0000000000000001E-3</v>
      </c>
      <c r="AC52" s="2">
        <v>1.4E-3</v>
      </c>
      <c r="AD52" s="2">
        <v>6.3200000000000006E-2</v>
      </c>
      <c r="AE52" s="2">
        <v>1.05</v>
      </c>
      <c r="AF52" s="6">
        <f t="shared" si="11"/>
        <v>5.6819999999999995</v>
      </c>
      <c r="AH52" s="2">
        <v>8</v>
      </c>
      <c r="AI52" s="2" t="s">
        <v>6</v>
      </c>
      <c r="AJ52" s="2">
        <v>0.8629</v>
      </c>
      <c r="AK52" s="2">
        <v>1.5409999999999999</v>
      </c>
      <c r="AL52" s="2">
        <v>1.6651</v>
      </c>
      <c r="AM52" s="2">
        <v>0.30020000000000002</v>
      </c>
      <c r="AN52" s="2">
        <v>0.10249999999999999</v>
      </c>
      <c r="AO52" s="2">
        <v>4.7899999999999998E-2</v>
      </c>
      <c r="AP52" s="2">
        <v>2.6800000000000001E-2</v>
      </c>
      <c r="AQ52" s="2">
        <v>1.34E-2</v>
      </c>
      <c r="AR52" s="2">
        <v>5.1999999999999998E-3</v>
      </c>
      <c r="AS52" s="2">
        <v>1.6999999999999999E-3</v>
      </c>
      <c r="AT52" s="2">
        <v>3.4700000000000002E-2</v>
      </c>
      <c r="AU52" s="2">
        <v>0.30659999999999998</v>
      </c>
      <c r="AV52" s="6">
        <f t="shared" si="7"/>
        <v>4.9079999999999995</v>
      </c>
      <c r="AX52" s="2">
        <v>8</v>
      </c>
      <c r="AY52" s="2" t="s">
        <v>6</v>
      </c>
      <c r="AZ52" s="2">
        <v>0.59399999999999997</v>
      </c>
      <c r="BA52" s="2">
        <v>0.51359999999999995</v>
      </c>
      <c r="BB52" s="2">
        <v>0.34699999999999998</v>
      </c>
      <c r="BC52" s="2">
        <v>0.13500000000000001</v>
      </c>
      <c r="BD52" s="2">
        <v>5.2200000000000003E-2</v>
      </c>
      <c r="BE52" s="2">
        <v>2.06E-2</v>
      </c>
      <c r="BF52" s="2">
        <v>1.06E-2</v>
      </c>
      <c r="BG52" s="2">
        <v>4.3E-3</v>
      </c>
      <c r="BH52" s="2">
        <v>1E-3</v>
      </c>
      <c r="BI52" s="2">
        <v>1E-4</v>
      </c>
      <c r="BJ52" s="2">
        <v>0.25240000000000001</v>
      </c>
      <c r="BK52" s="2">
        <v>0.88819999999999999</v>
      </c>
      <c r="BL52" s="6">
        <f t="shared" si="9"/>
        <v>2.8189999999999995</v>
      </c>
    </row>
    <row r="53" spans="1:64" x14ac:dyDescent="0.25">
      <c r="A53" s="2">
        <v>1</v>
      </c>
      <c r="B53" s="2">
        <v>9</v>
      </c>
      <c r="C53" s="2" t="s">
        <v>2</v>
      </c>
      <c r="D53" s="2">
        <v>1.4739</v>
      </c>
      <c r="E53" s="2">
        <v>1.4509000000000001</v>
      </c>
      <c r="F53" s="2">
        <v>0.58169999999999999</v>
      </c>
      <c r="G53" s="2">
        <v>0.15379999999999999</v>
      </c>
      <c r="H53" s="2">
        <v>4.7699999999999999E-2</v>
      </c>
      <c r="I53" s="2">
        <v>2.3199999999999998E-2</v>
      </c>
      <c r="J53" s="2">
        <v>1.3899999999999999E-2</v>
      </c>
      <c r="K53" s="2">
        <v>8.6E-3</v>
      </c>
      <c r="L53" s="2">
        <v>5.3E-3</v>
      </c>
      <c r="M53" s="2">
        <v>2.8999999999999998E-3</v>
      </c>
      <c r="N53" s="2">
        <v>9.3399999999999997E-2</v>
      </c>
      <c r="O53" s="2">
        <v>0.71199999999999997</v>
      </c>
      <c r="P53" s="6">
        <f t="shared" si="10"/>
        <v>4.5673000000000004</v>
      </c>
      <c r="R53" s="2">
        <v>9</v>
      </c>
      <c r="S53" s="2" t="s">
        <v>2</v>
      </c>
      <c r="T53" s="2">
        <v>0.99280000000000002</v>
      </c>
      <c r="U53" s="2">
        <v>1.9393</v>
      </c>
      <c r="V53" s="2">
        <v>1.1538999999999999</v>
      </c>
      <c r="W53" s="2">
        <v>0.1799</v>
      </c>
      <c r="X53" s="2">
        <v>5.8599999999999999E-2</v>
      </c>
      <c r="Y53" s="2">
        <v>2.7199999999999998E-2</v>
      </c>
      <c r="Z53" s="2">
        <v>1.5800000000000002E-2</v>
      </c>
      <c r="AA53" s="2">
        <v>9.4000000000000004E-3</v>
      </c>
      <c r="AB53" s="2">
        <v>5.0000000000000001E-3</v>
      </c>
      <c r="AC53" s="2">
        <v>4.1999999999999997E-3</v>
      </c>
      <c r="AD53" s="2">
        <v>0.10929999999999999</v>
      </c>
      <c r="AE53" s="2">
        <v>0.5786</v>
      </c>
      <c r="AF53" s="6">
        <f t="shared" si="11"/>
        <v>5.0739999999999998</v>
      </c>
      <c r="AH53" s="2">
        <v>9</v>
      </c>
      <c r="AI53" s="2" t="s">
        <v>2</v>
      </c>
      <c r="AJ53" s="2">
        <v>0.98799999999999999</v>
      </c>
      <c r="AK53" s="2">
        <v>0.67969999999999997</v>
      </c>
      <c r="AL53" s="2">
        <v>1.0206</v>
      </c>
      <c r="AM53" s="2">
        <v>0.13950000000000001</v>
      </c>
      <c r="AN53" s="2">
        <v>3.7699999999999997E-2</v>
      </c>
      <c r="AO53" s="2">
        <v>1.6899999999999998E-2</v>
      </c>
      <c r="AP53" s="2">
        <v>9.4999999999999998E-3</v>
      </c>
      <c r="AQ53" s="2">
        <v>5.4000000000000003E-3</v>
      </c>
      <c r="AR53" s="2">
        <v>2.8E-3</v>
      </c>
      <c r="AS53" s="2">
        <v>8.9999999999999998E-4</v>
      </c>
      <c r="AT53" s="2">
        <v>5.9400000000000001E-2</v>
      </c>
      <c r="AU53" s="2">
        <v>0.36809999999999998</v>
      </c>
      <c r="AV53" s="6">
        <f t="shared" si="7"/>
        <v>3.3285000000000005</v>
      </c>
      <c r="AX53" s="2">
        <v>9</v>
      </c>
      <c r="AY53" s="2" t="s">
        <v>2</v>
      </c>
      <c r="AZ53" s="2">
        <v>0.98109999999999997</v>
      </c>
      <c r="BA53" s="2">
        <v>0.88739999999999997</v>
      </c>
      <c r="BB53" s="2">
        <v>0.70250000000000001</v>
      </c>
      <c r="BC53" s="2">
        <v>0.1804</v>
      </c>
      <c r="BD53" s="2">
        <v>4.9200000000000001E-2</v>
      </c>
      <c r="BE53" s="2">
        <v>2.41E-2</v>
      </c>
      <c r="BF53" s="2">
        <v>1.4E-2</v>
      </c>
      <c r="BG53" s="2">
        <v>8.3000000000000001E-3</v>
      </c>
      <c r="BH53" s="2">
        <v>4.4000000000000003E-3</v>
      </c>
      <c r="BI53" s="2">
        <v>1.8E-3</v>
      </c>
      <c r="BJ53" s="2">
        <v>9.98E-2</v>
      </c>
      <c r="BK53" s="2">
        <v>1.0112000000000001</v>
      </c>
      <c r="BL53" s="6">
        <f t="shared" si="9"/>
        <v>3.9641999999999999</v>
      </c>
    </row>
    <row r="54" spans="1:64" x14ac:dyDescent="0.25">
      <c r="A54" s="2">
        <v>2</v>
      </c>
      <c r="B54" s="2">
        <v>9</v>
      </c>
      <c r="C54" s="2" t="s">
        <v>3</v>
      </c>
      <c r="D54" s="2">
        <v>0.94230000000000003</v>
      </c>
      <c r="E54" s="2">
        <v>2.2572999999999999</v>
      </c>
      <c r="F54" s="2">
        <v>1.5156000000000001</v>
      </c>
      <c r="G54" s="2">
        <v>0.25640000000000002</v>
      </c>
      <c r="H54" s="2">
        <v>7.3999999999999996E-2</v>
      </c>
      <c r="I54" s="2">
        <v>3.2800000000000003E-2</v>
      </c>
      <c r="J54" s="2">
        <v>1.9E-2</v>
      </c>
      <c r="K54" s="2">
        <v>1.0699999999999999E-2</v>
      </c>
      <c r="L54" s="2">
        <v>6.1999999999999998E-3</v>
      </c>
      <c r="M54" s="2">
        <v>8.3999999999999995E-3</v>
      </c>
      <c r="N54" s="2">
        <v>0.1066</v>
      </c>
      <c r="O54" s="2">
        <v>0.50739999999999996</v>
      </c>
      <c r="P54" s="6">
        <f t="shared" si="10"/>
        <v>5.736699999999999</v>
      </c>
      <c r="R54" s="2">
        <v>9</v>
      </c>
      <c r="S54" s="2" t="s">
        <v>3</v>
      </c>
      <c r="T54" s="2">
        <v>2.3271999999999999</v>
      </c>
      <c r="U54" s="2">
        <v>1.5966</v>
      </c>
      <c r="V54" s="2">
        <v>0.49109999999999998</v>
      </c>
      <c r="W54" s="2">
        <v>0.1336</v>
      </c>
      <c r="X54" s="2">
        <v>5.5500000000000001E-2</v>
      </c>
      <c r="Y54" s="2">
        <v>2.63E-2</v>
      </c>
      <c r="Z54" s="2">
        <v>1.54E-2</v>
      </c>
      <c r="AA54" s="2">
        <v>9.5999999999999992E-3</v>
      </c>
      <c r="AB54" s="2">
        <v>5.0000000000000001E-3</v>
      </c>
      <c r="AC54" s="2">
        <v>1.0800000000000001E-2</v>
      </c>
      <c r="AD54" s="2">
        <v>0.13550000000000001</v>
      </c>
      <c r="AE54" s="2">
        <v>0.6855</v>
      </c>
      <c r="AF54" s="6">
        <f t="shared" si="11"/>
        <v>5.4921000000000006</v>
      </c>
      <c r="AH54" s="2">
        <v>9</v>
      </c>
      <c r="AI54" s="2" t="s">
        <v>3</v>
      </c>
      <c r="AJ54" s="2">
        <v>1.5541</v>
      </c>
      <c r="AK54" s="2">
        <v>1.6498999999999999</v>
      </c>
      <c r="AL54" s="2">
        <v>1.1125</v>
      </c>
      <c r="AM54" s="2">
        <v>0.13350000000000001</v>
      </c>
      <c r="AN54" s="2">
        <v>4.8300000000000003E-2</v>
      </c>
      <c r="AO54" s="2">
        <v>2.2800000000000001E-2</v>
      </c>
      <c r="AP54" s="2">
        <v>1.34E-2</v>
      </c>
      <c r="AQ54" s="2">
        <v>8.2000000000000007E-3</v>
      </c>
      <c r="AR54" s="2">
        <v>5.7999999999999996E-3</v>
      </c>
      <c r="AS54" s="2">
        <v>3.3999999999999998E-3</v>
      </c>
      <c r="AT54" s="2">
        <v>0.1368</v>
      </c>
      <c r="AU54" s="2">
        <v>0.84409999999999996</v>
      </c>
      <c r="AV54" s="6">
        <f t="shared" si="7"/>
        <v>5.5327999999999999</v>
      </c>
      <c r="AX54" s="2">
        <v>9</v>
      </c>
      <c r="AY54" s="2" t="s">
        <v>3</v>
      </c>
      <c r="AZ54" s="2">
        <v>0.76300000000000001</v>
      </c>
      <c r="BA54" s="2">
        <v>0.53100000000000003</v>
      </c>
      <c r="BB54" s="2">
        <v>0.50390000000000001</v>
      </c>
      <c r="BC54" s="2">
        <v>0.14169999999999999</v>
      </c>
      <c r="BD54" s="2">
        <v>7.0900000000000005E-2</v>
      </c>
      <c r="BE54" s="2">
        <v>2.3099999999999999E-2</v>
      </c>
      <c r="BF54" s="2">
        <v>1.34E-2</v>
      </c>
      <c r="BG54" s="2">
        <v>7.6E-3</v>
      </c>
      <c r="BH54" s="2">
        <v>3.8999999999999998E-3</v>
      </c>
      <c r="BI54" s="2">
        <v>2E-3</v>
      </c>
      <c r="BJ54" s="2">
        <v>5.0999999999999997E-2</v>
      </c>
      <c r="BK54" s="2">
        <v>0.74419999999999997</v>
      </c>
      <c r="BL54" s="6">
        <f t="shared" si="9"/>
        <v>2.8556999999999997</v>
      </c>
    </row>
    <row r="55" spans="1:64" x14ac:dyDescent="0.25">
      <c r="A55" s="2">
        <v>3</v>
      </c>
      <c r="B55" s="2">
        <v>9</v>
      </c>
      <c r="C55" s="2" t="s">
        <v>4</v>
      </c>
      <c r="D55" s="2">
        <v>0.94169999999999998</v>
      </c>
      <c r="E55" s="2">
        <v>1.4729000000000001</v>
      </c>
      <c r="F55" s="2">
        <v>0.71950000000000003</v>
      </c>
      <c r="G55" s="2">
        <v>0.18010000000000001</v>
      </c>
      <c r="H55" s="2">
        <v>5.2999999999999999E-2</v>
      </c>
      <c r="I55" s="2">
        <v>2.3599999999999999E-2</v>
      </c>
      <c r="J55" s="2">
        <v>1.3299999999999999E-2</v>
      </c>
      <c r="K55" s="2">
        <v>9.1999999999999998E-3</v>
      </c>
      <c r="L55" s="2">
        <v>4.0000000000000001E-3</v>
      </c>
      <c r="M55" s="2">
        <v>4.4999999999999997E-3</v>
      </c>
      <c r="N55" s="2">
        <v>4.8000000000000001E-2</v>
      </c>
      <c r="O55" s="2">
        <v>0.67789999999999995</v>
      </c>
      <c r="P55" s="6">
        <f t="shared" si="10"/>
        <v>4.1477000000000004</v>
      </c>
      <c r="R55" s="2">
        <v>9</v>
      </c>
      <c r="S55" s="2" t="s">
        <v>4</v>
      </c>
      <c r="T55" s="2">
        <v>1.1832</v>
      </c>
      <c r="U55" s="2">
        <v>1.1686000000000001</v>
      </c>
      <c r="V55" s="2">
        <v>0.75580000000000003</v>
      </c>
      <c r="W55" s="2">
        <v>0.14419999999999999</v>
      </c>
      <c r="X55" s="2">
        <v>4.2999999999999997E-2</v>
      </c>
      <c r="Y55" s="2">
        <v>2.1499999999999998E-2</v>
      </c>
      <c r="Z55" s="2">
        <v>1.2999999999999999E-2</v>
      </c>
      <c r="AA55" s="2">
        <v>7.7000000000000002E-3</v>
      </c>
      <c r="AB55" s="2">
        <v>3.5999999999999999E-3</v>
      </c>
      <c r="AC55" s="2">
        <v>6.9999999999999999E-4</v>
      </c>
      <c r="AD55" s="2">
        <v>2.5700000000000001E-2</v>
      </c>
      <c r="AE55" s="2">
        <v>0.43740000000000001</v>
      </c>
      <c r="AF55" s="6">
        <f t="shared" si="11"/>
        <v>3.8044000000000002</v>
      </c>
      <c r="AH55" s="2">
        <v>9</v>
      </c>
      <c r="AI55" s="2" t="s">
        <v>4</v>
      </c>
      <c r="AJ55" s="2">
        <v>1.0268999999999999</v>
      </c>
      <c r="AK55" s="2">
        <v>0.97570000000000001</v>
      </c>
      <c r="AL55" s="2">
        <v>1.0423</v>
      </c>
      <c r="AM55" s="2">
        <v>0.14799999999999999</v>
      </c>
      <c r="AN55" s="2">
        <v>4.7800000000000002E-2</v>
      </c>
      <c r="AO55" s="2">
        <v>2.24E-2</v>
      </c>
      <c r="AP55" s="2">
        <v>1.32E-2</v>
      </c>
      <c r="AQ55" s="2">
        <v>7.6E-3</v>
      </c>
      <c r="AR55" s="2">
        <v>4.3E-3</v>
      </c>
      <c r="AS55" s="2">
        <v>1.6000000000000001E-3</v>
      </c>
      <c r="AT55" s="2">
        <v>2.93E-2</v>
      </c>
      <c r="AU55" s="2">
        <v>0.92969999999999997</v>
      </c>
      <c r="AV55" s="6">
        <f t="shared" si="7"/>
        <v>4.248800000000001</v>
      </c>
      <c r="AX55" s="2">
        <v>9</v>
      </c>
      <c r="AY55" s="2" t="s">
        <v>4</v>
      </c>
      <c r="AZ55" s="2">
        <v>1.077</v>
      </c>
      <c r="BA55" s="2">
        <v>1.2254</v>
      </c>
      <c r="BB55" s="2">
        <v>0.73429999999999995</v>
      </c>
      <c r="BC55" s="2">
        <v>0.1404</v>
      </c>
      <c r="BD55" s="2">
        <v>5.5E-2</v>
      </c>
      <c r="BE55" s="2">
        <v>2.23E-2</v>
      </c>
      <c r="BF55" s="2">
        <v>1.3100000000000001E-2</v>
      </c>
      <c r="BG55" s="2">
        <v>7.7999999999999996E-3</v>
      </c>
      <c r="BH55" s="2">
        <v>4.1999999999999997E-3</v>
      </c>
      <c r="BI55" s="2">
        <v>8.8000000000000005E-3</v>
      </c>
      <c r="BJ55" s="2">
        <v>7.0499999999999993E-2</v>
      </c>
      <c r="BK55" s="2">
        <v>0.64480000000000004</v>
      </c>
      <c r="BL55" s="6">
        <f t="shared" si="9"/>
        <v>4.0036000000000005</v>
      </c>
    </row>
    <row r="56" spans="1:64" x14ac:dyDescent="0.25">
      <c r="A56" s="2">
        <v>4</v>
      </c>
      <c r="B56" s="2">
        <v>9</v>
      </c>
      <c r="C56" s="2" t="s">
        <v>5</v>
      </c>
      <c r="D56" s="2">
        <v>1.0417000000000001</v>
      </c>
      <c r="E56" s="2">
        <v>1.6959</v>
      </c>
      <c r="F56" s="2">
        <v>1.3526</v>
      </c>
      <c r="G56" s="2">
        <v>0.2712</v>
      </c>
      <c r="H56" s="2">
        <v>7.0800000000000002E-2</v>
      </c>
      <c r="I56" s="2">
        <v>2.93E-2</v>
      </c>
      <c r="J56" s="2">
        <v>1.67E-2</v>
      </c>
      <c r="K56" s="2">
        <v>1.04E-2</v>
      </c>
      <c r="L56" s="2">
        <v>4.5999999999999999E-3</v>
      </c>
      <c r="M56" s="2">
        <v>1.4E-3</v>
      </c>
      <c r="N56" s="2">
        <v>4.3099999999999999E-2</v>
      </c>
      <c r="O56" s="2">
        <v>1.1488</v>
      </c>
      <c r="P56" s="6">
        <f t="shared" si="10"/>
        <v>5.6865000000000006</v>
      </c>
      <c r="R56" s="2">
        <v>9</v>
      </c>
      <c r="S56" s="2" t="s">
        <v>5</v>
      </c>
      <c r="T56" s="2">
        <v>2.1638000000000002</v>
      </c>
      <c r="U56" s="2">
        <v>3.7374999999999998</v>
      </c>
      <c r="V56" s="2">
        <v>1.7533000000000001</v>
      </c>
      <c r="W56" s="2">
        <v>0.24179999999999999</v>
      </c>
      <c r="X56" s="2">
        <v>7.1400000000000005E-2</v>
      </c>
      <c r="Y56" s="2">
        <v>3.32E-2</v>
      </c>
      <c r="Z56" s="2">
        <v>1.9E-2</v>
      </c>
      <c r="AA56" s="2">
        <v>1.12E-2</v>
      </c>
      <c r="AB56" s="2">
        <v>5.7000000000000002E-3</v>
      </c>
      <c r="AC56" s="2">
        <v>2.3E-3</v>
      </c>
      <c r="AD56" s="2">
        <v>0.43519999999999998</v>
      </c>
      <c r="AE56" s="2">
        <v>1.3386</v>
      </c>
      <c r="AF56" s="6">
        <f t="shared" si="11"/>
        <v>9.8129999999999988</v>
      </c>
      <c r="AH56" s="2">
        <v>9</v>
      </c>
      <c r="AI56" s="2" t="s">
        <v>5</v>
      </c>
      <c r="AJ56" s="2">
        <v>1.1252</v>
      </c>
      <c r="AK56" s="2">
        <v>0.93489999999999995</v>
      </c>
      <c r="AL56" s="2">
        <v>1.327</v>
      </c>
      <c r="AM56" s="2">
        <v>0.4284</v>
      </c>
      <c r="AN56" s="2">
        <v>7.5499999999999998E-2</v>
      </c>
      <c r="AO56" s="2">
        <v>2.86E-2</v>
      </c>
      <c r="AP56" s="2">
        <v>1.4999999999999999E-2</v>
      </c>
      <c r="AQ56" s="2">
        <v>7.4999999999999997E-3</v>
      </c>
      <c r="AR56" s="2">
        <v>3.2000000000000002E-3</v>
      </c>
      <c r="AS56" s="2">
        <v>1.3599999999999999E-2</v>
      </c>
      <c r="AT56" s="2">
        <v>8.8499999999999995E-2</v>
      </c>
      <c r="AU56" s="2">
        <v>0.56000000000000005</v>
      </c>
      <c r="AV56" s="6">
        <f t="shared" si="7"/>
        <v>4.6074000000000002</v>
      </c>
      <c r="AX56" s="2">
        <v>9</v>
      </c>
      <c r="AY56" s="2" t="s">
        <v>5</v>
      </c>
      <c r="AZ56" s="2">
        <v>1.4658</v>
      </c>
      <c r="BA56" s="2">
        <v>1.0538000000000001</v>
      </c>
      <c r="BB56" s="2">
        <v>0.39140000000000003</v>
      </c>
      <c r="BC56" s="2">
        <v>0.19439999999999999</v>
      </c>
      <c r="BD56" s="2">
        <v>5.0900000000000001E-2</v>
      </c>
      <c r="BE56" s="2">
        <v>2.4799999999999999E-2</v>
      </c>
      <c r="BF56" s="2">
        <v>1.44E-2</v>
      </c>
      <c r="BG56" s="2">
        <v>8.8000000000000005E-3</v>
      </c>
      <c r="BH56" s="2">
        <v>4.5999999999999999E-3</v>
      </c>
      <c r="BI56" s="2">
        <v>8.9999999999999998E-4</v>
      </c>
      <c r="BJ56" s="2">
        <v>8.72E-2</v>
      </c>
      <c r="BK56" s="2">
        <v>0.41889999999999999</v>
      </c>
      <c r="BL56" s="6">
        <f t="shared" si="9"/>
        <v>3.7159</v>
      </c>
    </row>
    <row r="57" spans="1:64" x14ac:dyDescent="0.25">
      <c r="A57" s="2">
        <v>5</v>
      </c>
      <c r="B57" s="2">
        <v>9</v>
      </c>
      <c r="C57" s="2" t="s">
        <v>6</v>
      </c>
      <c r="D57" s="2">
        <v>1.6004</v>
      </c>
      <c r="E57" s="2">
        <v>1.5286999999999999</v>
      </c>
      <c r="F57" s="2">
        <v>1.0802</v>
      </c>
      <c r="G57" s="2">
        <v>0.16500000000000001</v>
      </c>
      <c r="H57" s="2">
        <v>5.62E-2</v>
      </c>
      <c r="I57" s="2">
        <v>2.76E-2</v>
      </c>
      <c r="J57" s="2">
        <v>1.66E-2</v>
      </c>
      <c r="K57" s="2">
        <v>1.01E-2</v>
      </c>
      <c r="L57" s="2">
        <v>5.4999999999999997E-3</v>
      </c>
      <c r="M57" s="2">
        <v>1.4E-3</v>
      </c>
      <c r="N57" s="2">
        <v>1.6299999999999999E-2</v>
      </c>
      <c r="O57" s="2">
        <v>0.70679999999999998</v>
      </c>
      <c r="P57" s="6">
        <f t="shared" si="10"/>
        <v>5.2148000000000012</v>
      </c>
      <c r="R57" s="2">
        <v>9</v>
      </c>
      <c r="S57" s="2" t="s">
        <v>6</v>
      </c>
      <c r="T57" s="2">
        <v>2.9022999999999999</v>
      </c>
      <c r="U57" s="2">
        <v>3.0991</v>
      </c>
      <c r="V57" s="2">
        <v>1.1489</v>
      </c>
      <c r="W57" s="2">
        <v>0.14319999999999999</v>
      </c>
      <c r="X57" s="2">
        <v>5.5399999999999998E-2</v>
      </c>
      <c r="Y57" s="2">
        <v>2.63E-2</v>
      </c>
      <c r="Z57" s="2">
        <v>1.54E-2</v>
      </c>
      <c r="AA57" s="2">
        <v>8.8999999999999999E-3</v>
      </c>
      <c r="AB57" s="2">
        <v>4.3E-3</v>
      </c>
      <c r="AC57" s="2">
        <v>1.1000000000000001E-3</v>
      </c>
      <c r="AD57" s="2">
        <v>4.6399999999999997E-2</v>
      </c>
      <c r="AE57" s="2">
        <v>1.5418000000000001</v>
      </c>
      <c r="AF57" s="6">
        <f t="shared" si="11"/>
        <v>8.9931000000000001</v>
      </c>
      <c r="AH57" s="2">
        <v>9</v>
      </c>
      <c r="AI57" s="2" t="s">
        <v>6</v>
      </c>
      <c r="AJ57" s="2">
        <v>1.3347</v>
      </c>
      <c r="AK57" s="2">
        <v>2.4047999999999998</v>
      </c>
      <c r="AL57" s="2">
        <v>2.0522999999999998</v>
      </c>
      <c r="AM57" s="2">
        <v>0.2041</v>
      </c>
      <c r="AN57" s="2">
        <v>6.6900000000000001E-2</v>
      </c>
      <c r="AO57" s="2">
        <v>3.0099999999999998E-2</v>
      </c>
      <c r="AP57" s="2">
        <v>1.72E-2</v>
      </c>
      <c r="AQ57" s="2">
        <v>9.9000000000000008E-3</v>
      </c>
      <c r="AR57" s="2">
        <v>5.3E-3</v>
      </c>
      <c r="AS57" s="2">
        <v>2.5000000000000001E-3</v>
      </c>
      <c r="AT57" s="2">
        <v>6.8900000000000003E-2</v>
      </c>
      <c r="AU57" s="2">
        <v>0.7087</v>
      </c>
      <c r="AV57" s="6">
        <f t="shared" si="7"/>
        <v>6.9054000000000011</v>
      </c>
      <c r="AX57" s="2">
        <v>9</v>
      </c>
      <c r="AY57" s="2" t="s">
        <v>6</v>
      </c>
      <c r="AZ57" s="2">
        <v>1.0971</v>
      </c>
      <c r="BA57" s="2">
        <v>0.99670000000000003</v>
      </c>
      <c r="BB57" s="2">
        <v>0.70120000000000005</v>
      </c>
      <c r="BC57" s="2">
        <v>0.16220000000000001</v>
      </c>
      <c r="BD57" s="2">
        <v>5.4600000000000003E-2</v>
      </c>
      <c r="BE57" s="2">
        <v>2.5000000000000001E-2</v>
      </c>
      <c r="BF57" s="2">
        <v>1.43E-2</v>
      </c>
      <c r="BG57" s="2">
        <v>8.3999999999999995E-3</v>
      </c>
      <c r="BH57" s="2">
        <v>4.3E-3</v>
      </c>
      <c r="BI57" s="2">
        <v>2E-3</v>
      </c>
      <c r="BJ57" s="2">
        <v>0.19209999999999999</v>
      </c>
      <c r="BK57" s="2">
        <v>0.92069999999999996</v>
      </c>
      <c r="BL57" s="6">
        <f t="shared" si="9"/>
        <v>4.1785999999999994</v>
      </c>
    </row>
    <row r="58" spans="1:64" x14ac:dyDescent="0.25">
      <c r="A58" s="2">
        <v>1</v>
      </c>
      <c r="B58" s="2">
        <v>10</v>
      </c>
      <c r="C58" s="2" t="s">
        <v>2</v>
      </c>
      <c r="D58" s="2">
        <v>3.5661</v>
      </c>
      <c r="E58" s="2">
        <v>3.4893000000000001</v>
      </c>
      <c r="F58" s="2">
        <v>4.5110999999999999</v>
      </c>
      <c r="G58" s="2">
        <v>5.0472999999999999</v>
      </c>
      <c r="H58" s="2">
        <v>5.7478999999999996</v>
      </c>
      <c r="I58" s="2">
        <v>5.6412000000000004</v>
      </c>
      <c r="J58" s="2">
        <v>5.2862999999999998</v>
      </c>
      <c r="K58" s="2">
        <v>4.4718</v>
      </c>
      <c r="L58" s="2">
        <v>3.7446000000000002</v>
      </c>
      <c r="M58" s="2">
        <v>3.5552000000000001</v>
      </c>
      <c r="N58" s="2">
        <v>3.3774999999999999</v>
      </c>
      <c r="O58" s="2">
        <v>3.4990999999999999</v>
      </c>
      <c r="P58" s="6">
        <f t="shared" si="10"/>
        <v>51.937399999999997</v>
      </c>
      <c r="R58" s="2">
        <v>10</v>
      </c>
      <c r="S58" s="2" t="s">
        <v>2</v>
      </c>
      <c r="T58" s="2">
        <v>3.3797000000000001</v>
      </c>
      <c r="U58" s="2">
        <v>3.2221000000000002</v>
      </c>
      <c r="V58" s="2">
        <v>4.7708000000000004</v>
      </c>
      <c r="W58" s="2">
        <v>6.1284999999999998</v>
      </c>
      <c r="X58" s="2">
        <v>7.5620000000000003</v>
      </c>
      <c r="Y58" s="2">
        <v>7.3571</v>
      </c>
      <c r="Z58" s="2">
        <v>6.8041999999999998</v>
      </c>
      <c r="AA58" s="2">
        <v>5.6325000000000003</v>
      </c>
      <c r="AB58" s="2">
        <v>4.2687999999999997</v>
      </c>
      <c r="AC58" s="2">
        <v>3.6671</v>
      </c>
      <c r="AD58" s="2">
        <v>3.3157999999999999</v>
      </c>
      <c r="AE58" s="2">
        <v>3.4125999999999999</v>
      </c>
      <c r="AF58" s="6">
        <f t="shared" si="11"/>
        <v>59.5212</v>
      </c>
      <c r="AH58" s="2">
        <v>10</v>
      </c>
      <c r="AI58" s="2" t="s">
        <v>2</v>
      </c>
      <c r="AJ58" s="2">
        <v>2.4895999999999998</v>
      </c>
      <c r="AK58" s="2">
        <v>2.2665000000000002</v>
      </c>
      <c r="AL58" s="2">
        <v>2.6979000000000002</v>
      </c>
      <c r="AM58" s="2">
        <v>2.7797999999999998</v>
      </c>
      <c r="AN58" s="2">
        <v>3.2503000000000002</v>
      </c>
      <c r="AO58" s="2">
        <v>3.3092000000000001</v>
      </c>
      <c r="AP58" s="2">
        <v>3.3549000000000002</v>
      </c>
      <c r="AQ58" s="2">
        <v>3.1819000000000002</v>
      </c>
      <c r="AR58" s="2">
        <v>2.8542999999999998</v>
      </c>
      <c r="AS58" s="2">
        <v>2.6749000000000001</v>
      </c>
      <c r="AT58" s="2">
        <v>2.4386000000000001</v>
      </c>
      <c r="AU58" s="2">
        <v>2.4588000000000001</v>
      </c>
      <c r="AV58" s="6">
        <f t="shared" si="7"/>
        <v>33.756700000000002</v>
      </c>
      <c r="AX58" s="2">
        <v>10</v>
      </c>
      <c r="AY58" s="2" t="s">
        <v>2</v>
      </c>
      <c r="AZ58" s="2">
        <v>2.7408999999999999</v>
      </c>
      <c r="BA58" s="2">
        <v>2.5413000000000001</v>
      </c>
      <c r="BB58" s="2">
        <v>2.9979</v>
      </c>
      <c r="BC58" s="2">
        <v>3.1038999999999999</v>
      </c>
      <c r="BD58" s="2">
        <v>3.2747999999999999</v>
      </c>
      <c r="BE58" s="2">
        <v>3.1837</v>
      </c>
      <c r="BF58" s="2">
        <v>3.2631000000000001</v>
      </c>
      <c r="BG58" s="2">
        <v>3.2008000000000001</v>
      </c>
      <c r="BH58" s="2">
        <v>2.984</v>
      </c>
      <c r="BI58" s="2">
        <v>2.9239000000000002</v>
      </c>
      <c r="BJ58" s="2">
        <v>2.6539000000000001</v>
      </c>
      <c r="BK58" s="2">
        <v>2.6981000000000002</v>
      </c>
      <c r="BL58" s="6">
        <f t="shared" si="9"/>
        <v>35.566299999999998</v>
      </c>
    </row>
    <row r="59" spans="1:64" x14ac:dyDescent="0.25">
      <c r="A59" s="2">
        <v>2</v>
      </c>
      <c r="B59" s="2">
        <v>10</v>
      </c>
      <c r="C59" s="2" t="s">
        <v>3</v>
      </c>
      <c r="D59" s="2">
        <v>2.7063000000000001</v>
      </c>
      <c r="E59" s="2">
        <v>2.5733999999999999</v>
      </c>
      <c r="F59" s="2">
        <v>3.0619000000000001</v>
      </c>
      <c r="G59" s="2">
        <v>3.1406000000000001</v>
      </c>
      <c r="H59" s="2">
        <v>3.5739000000000001</v>
      </c>
      <c r="I59" s="2">
        <v>3.5962000000000001</v>
      </c>
      <c r="J59" s="2">
        <v>3.6497000000000002</v>
      </c>
      <c r="K59" s="2">
        <v>3.4630000000000001</v>
      </c>
      <c r="L59" s="2">
        <v>3.1126999999999998</v>
      </c>
      <c r="M59" s="2">
        <v>2.9855</v>
      </c>
      <c r="N59" s="2">
        <v>2.7502</v>
      </c>
      <c r="O59" s="2">
        <v>2.7608999999999999</v>
      </c>
      <c r="P59" s="6">
        <f t="shared" si="10"/>
        <v>37.374299999999998</v>
      </c>
      <c r="R59" s="2">
        <v>10</v>
      </c>
      <c r="S59" s="2" t="s">
        <v>3</v>
      </c>
      <c r="T59" s="2">
        <v>3.1560999999999999</v>
      </c>
      <c r="U59" s="2">
        <v>2.9335</v>
      </c>
      <c r="V59" s="2">
        <v>3.3849</v>
      </c>
      <c r="W59" s="2">
        <v>3.4342999999999999</v>
      </c>
      <c r="X59" s="2">
        <v>3.6476000000000002</v>
      </c>
      <c r="Y59" s="2">
        <v>3.5507</v>
      </c>
      <c r="Z59" s="2">
        <v>3.5173000000000001</v>
      </c>
      <c r="AA59" s="2">
        <v>3.3603999999999998</v>
      </c>
      <c r="AB59" s="2">
        <v>3.1568999999999998</v>
      </c>
      <c r="AC59" s="2">
        <v>3.2006999999999999</v>
      </c>
      <c r="AD59" s="2">
        <v>3.0478000000000001</v>
      </c>
      <c r="AE59" s="2">
        <v>3.1427999999999998</v>
      </c>
      <c r="AF59" s="6">
        <f t="shared" si="11"/>
        <v>39.533000000000001</v>
      </c>
      <c r="AH59" s="2">
        <v>10</v>
      </c>
      <c r="AI59" s="2" t="s">
        <v>3</v>
      </c>
      <c r="AJ59" s="2">
        <v>2.2208000000000001</v>
      </c>
      <c r="AK59" s="2">
        <v>2.1116999999999999</v>
      </c>
      <c r="AL59" s="2">
        <v>2.5066999999999999</v>
      </c>
      <c r="AM59" s="2">
        <v>2.5390000000000001</v>
      </c>
      <c r="AN59" s="2">
        <v>2.7389000000000001</v>
      </c>
      <c r="AO59" s="2">
        <v>2.6896</v>
      </c>
      <c r="AP59" s="2">
        <v>2.7606999999999999</v>
      </c>
      <c r="AQ59" s="2">
        <v>2.7016</v>
      </c>
      <c r="AR59" s="2">
        <v>2.5123000000000002</v>
      </c>
      <c r="AS59" s="2">
        <v>2.4489999999999998</v>
      </c>
      <c r="AT59" s="2">
        <v>2.2200000000000002</v>
      </c>
      <c r="AU59" s="2">
        <v>2.2189999999999999</v>
      </c>
      <c r="AV59" s="6">
        <f t="shared" si="7"/>
        <v>29.6693</v>
      </c>
      <c r="AX59" s="2">
        <v>10</v>
      </c>
      <c r="AY59" s="2" t="s">
        <v>3</v>
      </c>
      <c r="AZ59" s="2">
        <v>2.4108000000000001</v>
      </c>
      <c r="BA59" s="2">
        <v>2.2284000000000002</v>
      </c>
      <c r="BB59" s="2">
        <v>2.6223000000000001</v>
      </c>
      <c r="BC59" s="2">
        <v>2.7452000000000001</v>
      </c>
      <c r="BD59" s="2">
        <v>2.9739</v>
      </c>
      <c r="BE59" s="2">
        <v>2.9664000000000001</v>
      </c>
      <c r="BF59" s="2">
        <v>3.0341999999999998</v>
      </c>
      <c r="BG59" s="2">
        <v>2.944</v>
      </c>
      <c r="BH59" s="2">
        <v>2.7391999999999999</v>
      </c>
      <c r="BI59" s="2">
        <v>2.6775000000000002</v>
      </c>
      <c r="BJ59" s="2">
        <v>2.4449999999999998</v>
      </c>
      <c r="BK59" s="2">
        <v>2.4523000000000001</v>
      </c>
      <c r="BL59" s="6">
        <f t="shared" si="9"/>
        <v>32.239200000000004</v>
      </c>
    </row>
    <row r="60" spans="1:64" x14ac:dyDescent="0.25">
      <c r="A60" s="2">
        <v>3</v>
      </c>
      <c r="B60" s="2">
        <v>10</v>
      </c>
      <c r="C60" s="2" t="s">
        <v>4</v>
      </c>
      <c r="D60" s="2">
        <v>3.4401000000000002</v>
      </c>
      <c r="E60" s="2">
        <v>3.2147000000000001</v>
      </c>
      <c r="F60" s="2">
        <v>3.9586999999999999</v>
      </c>
      <c r="G60" s="2">
        <v>4.2350000000000003</v>
      </c>
      <c r="H60" s="2">
        <v>4.8000999999999996</v>
      </c>
      <c r="I60" s="2">
        <v>4.7388000000000003</v>
      </c>
      <c r="J60" s="2">
        <v>4.6466000000000003</v>
      </c>
      <c r="K60" s="2">
        <v>4.1700999999999997</v>
      </c>
      <c r="L60" s="2">
        <v>3.6627000000000001</v>
      </c>
      <c r="M60" s="2">
        <v>3.5384000000000002</v>
      </c>
      <c r="N60" s="2">
        <v>3.2648999999999999</v>
      </c>
      <c r="O60" s="2">
        <v>3.3336999999999999</v>
      </c>
      <c r="P60" s="6">
        <f t="shared" si="10"/>
        <v>47.003800000000005</v>
      </c>
      <c r="R60" s="2">
        <v>10</v>
      </c>
      <c r="S60" s="2" t="s">
        <v>4</v>
      </c>
      <c r="T60" s="2">
        <v>2.3108</v>
      </c>
      <c r="U60" s="2">
        <v>2.1356000000000002</v>
      </c>
      <c r="V60" s="2">
        <v>2.4361999999999999</v>
      </c>
      <c r="W60" s="2">
        <v>2.4927000000000001</v>
      </c>
      <c r="X60" s="2">
        <v>2.6568999999999998</v>
      </c>
      <c r="Y60" s="2">
        <v>2.6139999999999999</v>
      </c>
      <c r="Z60" s="2">
        <v>2.6840999999999999</v>
      </c>
      <c r="AA60" s="2">
        <v>2.6082000000000001</v>
      </c>
      <c r="AB60" s="2">
        <v>2.4026000000000001</v>
      </c>
      <c r="AC60" s="2">
        <v>2.3216999999999999</v>
      </c>
      <c r="AD60" s="2">
        <v>2.1004999999999998</v>
      </c>
      <c r="AE60" s="2">
        <v>2.0924</v>
      </c>
      <c r="AF60" s="6">
        <f t="shared" si="11"/>
        <v>28.855700000000002</v>
      </c>
      <c r="AH60" s="2">
        <v>10</v>
      </c>
      <c r="AI60" s="2" t="s">
        <v>4</v>
      </c>
      <c r="AJ60" s="2">
        <v>3.0514999999999999</v>
      </c>
      <c r="AK60" s="2">
        <v>2.7845</v>
      </c>
      <c r="AL60" s="2">
        <v>3.1899000000000002</v>
      </c>
      <c r="AM60" s="2">
        <v>3.1716000000000002</v>
      </c>
      <c r="AN60" s="2">
        <v>3.5596999999999999</v>
      </c>
      <c r="AO60" s="2">
        <v>3.5729000000000002</v>
      </c>
      <c r="AP60" s="2">
        <v>3.5981999999999998</v>
      </c>
      <c r="AQ60" s="2">
        <v>3.4091999999999998</v>
      </c>
      <c r="AR60" s="2">
        <v>3.1415000000000002</v>
      </c>
      <c r="AS60" s="2">
        <v>3.1511</v>
      </c>
      <c r="AT60" s="2">
        <v>2.9603000000000002</v>
      </c>
      <c r="AU60" s="2">
        <v>3.0729000000000002</v>
      </c>
      <c r="AV60" s="6">
        <f t="shared" si="7"/>
        <v>38.6633</v>
      </c>
      <c r="AX60" s="2">
        <v>10</v>
      </c>
      <c r="AY60" s="2" t="s">
        <v>4</v>
      </c>
      <c r="AZ60" s="2">
        <v>2.0350999999999999</v>
      </c>
      <c r="BA60" s="2">
        <v>1.9461999999999999</v>
      </c>
      <c r="BB60" s="2">
        <v>2.3163999999999998</v>
      </c>
      <c r="BC60" s="2">
        <v>2.3910999999999998</v>
      </c>
      <c r="BD60" s="2">
        <v>2.5798000000000001</v>
      </c>
      <c r="BE60" s="2">
        <v>2.5352000000000001</v>
      </c>
      <c r="BF60" s="2">
        <v>2.589</v>
      </c>
      <c r="BG60" s="2">
        <v>2.4956</v>
      </c>
      <c r="BH60" s="2">
        <v>2.2730999999999999</v>
      </c>
      <c r="BI60" s="2">
        <v>2.1635</v>
      </c>
      <c r="BJ60" s="2">
        <v>1.9346000000000001</v>
      </c>
      <c r="BK60" s="2">
        <v>1.9516</v>
      </c>
      <c r="BL60" s="6">
        <f t="shared" si="9"/>
        <v>27.211199999999998</v>
      </c>
    </row>
    <row r="61" spans="1:64" x14ac:dyDescent="0.25">
      <c r="A61" s="2">
        <v>4</v>
      </c>
      <c r="B61" s="2">
        <v>10</v>
      </c>
      <c r="C61" s="2" t="s">
        <v>5</v>
      </c>
      <c r="D61" s="2">
        <v>2.9643000000000002</v>
      </c>
      <c r="E61" s="2">
        <v>2.8304999999999998</v>
      </c>
      <c r="F61" s="2">
        <v>3.609</v>
      </c>
      <c r="G61" s="2">
        <v>4.0236000000000001</v>
      </c>
      <c r="H61" s="2">
        <v>4.7363999999999997</v>
      </c>
      <c r="I61" s="2">
        <v>4.7666000000000004</v>
      </c>
      <c r="J61" s="2">
        <v>4.6627999999999998</v>
      </c>
      <c r="K61" s="2">
        <v>4.165</v>
      </c>
      <c r="L61" s="2">
        <v>3.5550000000000002</v>
      </c>
      <c r="M61" s="2">
        <v>3.1962000000000002</v>
      </c>
      <c r="N61" s="2">
        <v>2.8757000000000001</v>
      </c>
      <c r="O61" s="2">
        <v>2.9302000000000001</v>
      </c>
      <c r="P61" s="6">
        <f t="shared" si="10"/>
        <v>44.315300000000001</v>
      </c>
      <c r="R61" s="2">
        <v>10</v>
      </c>
      <c r="S61" s="2" t="s">
        <v>5</v>
      </c>
      <c r="T61" s="2">
        <v>3.3618000000000001</v>
      </c>
      <c r="U61" s="2">
        <v>3.4931999999999999</v>
      </c>
      <c r="V61" s="2">
        <v>5.0877999999999997</v>
      </c>
      <c r="W61" s="2">
        <v>6.2640000000000002</v>
      </c>
      <c r="X61" s="2">
        <v>7.0147000000000004</v>
      </c>
      <c r="Y61" s="2">
        <v>6.5267999999999997</v>
      </c>
      <c r="Z61" s="2">
        <v>5.9950999999999999</v>
      </c>
      <c r="AA61" s="2">
        <v>5.1025999999999998</v>
      </c>
      <c r="AB61" s="2">
        <v>4.1761999999999997</v>
      </c>
      <c r="AC61" s="2">
        <v>3.7155999999999998</v>
      </c>
      <c r="AD61" s="2">
        <v>3.3715000000000002</v>
      </c>
      <c r="AE61" s="2">
        <v>3.5013999999999998</v>
      </c>
      <c r="AF61" s="6">
        <f t="shared" si="11"/>
        <v>57.610700000000001</v>
      </c>
      <c r="AH61" s="2">
        <v>10</v>
      </c>
      <c r="AI61" s="2" t="s">
        <v>5</v>
      </c>
      <c r="AJ61" s="2">
        <v>3.4015</v>
      </c>
      <c r="AK61" s="2">
        <v>3.0916999999999999</v>
      </c>
      <c r="AL61" s="2">
        <v>3.4908000000000001</v>
      </c>
      <c r="AM61" s="2">
        <v>3.5558999999999998</v>
      </c>
      <c r="AN61" s="2">
        <v>4.0753000000000004</v>
      </c>
      <c r="AO61" s="2">
        <v>3.9986000000000002</v>
      </c>
      <c r="AP61" s="2">
        <v>3.9304999999999999</v>
      </c>
      <c r="AQ61" s="2">
        <v>3.6223999999999998</v>
      </c>
      <c r="AR61" s="2">
        <v>3.2717999999999998</v>
      </c>
      <c r="AS61" s="2">
        <v>3.3201000000000001</v>
      </c>
      <c r="AT61" s="2">
        <v>3.1577999999999999</v>
      </c>
      <c r="AU61" s="2">
        <v>3.2240000000000002</v>
      </c>
      <c r="AV61" s="6">
        <f t="shared" si="7"/>
        <v>42.1404</v>
      </c>
      <c r="AX61" s="2">
        <v>10</v>
      </c>
      <c r="AY61" s="2" t="s">
        <v>5</v>
      </c>
      <c r="AZ61" s="2">
        <v>2.6541000000000001</v>
      </c>
      <c r="BA61" s="2">
        <v>2.5143</v>
      </c>
      <c r="BB61" s="2">
        <v>2.9594</v>
      </c>
      <c r="BC61" s="2">
        <v>3.0912999999999999</v>
      </c>
      <c r="BD61" s="2">
        <v>3.3117999999999999</v>
      </c>
      <c r="BE61" s="2">
        <v>3.2469999999999999</v>
      </c>
      <c r="BF61" s="2">
        <v>3.3374999999999999</v>
      </c>
      <c r="BG61" s="2">
        <v>3.27</v>
      </c>
      <c r="BH61" s="2">
        <v>3.0621</v>
      </c>
      <c r="BI61" s="2">
        <v>3.0091000000000001</v>
      </c>
      <c r="BJ61" s="2">
        <v>2.7444000000000002</v>
      </c>
      <c r="BK61" s="2">
        <v>2.7176</v>
      </c>
      <c r="BL61" s="6">
        <f t="shared" si="9"/>
        <v>35.918599999999998</v>
      </c>
    </row>
    <row r="62" spans="1:64" x14ac:dyDescent="0.25">
      <c r="A62" s="2">
        <v>5</v>
      </c>
      <c r="B62" s="2">
        <v>10</v>
      </c>
      <c r="C62" s="2" t="s">
        <v>6</v>
      </c>
      <c r="D62" s="2">
        <v>3.4416000000000002</v>
      </c>
      <c r="E62" s="2">
        <v>3.2458999999999998</v>
      </c>
      <c r="F62" s="2">
        <v>3.7343999999999999</v>
      </c>
      <c r="G62" s="2">
        <v>3.6404000000000001</v>
      </c>
      <c r="H62" s="2">
        <v>3.7551999999999999</v>
      </c>
      <c r="I62" s="2">
        <v>3.6463999999999999</v>
      </c>
      <c r="J62" s="2">
        <v>3.6775000000000002</v>
      </c>
      <c r="K62" s="2">
        <v>3.5364</v>
      </c>
      <c r="L62" s="2">
        <v>3.3833000000000002</v>
      </c>
      <c r="M62" s="2">
        <v>3.4517000000000002</v>
      </c>
      <c r="N62" s="2">
        <v>3.2456</v>
      </c>
      <c r="O62" s="2">
        <v>3.3153999999999999</v>
      </c>
      <c r="P62" s="6">
        <f t="shared" si="10"/>
        <v>42.073799999999999</v>
      </c>
      <c r="R62" s="2">
        <v>10</v>
      </c>
      <c r="S62" s="2" t="s">
        <v>6</v>
      </c>
      <c r="T62" s="2">
        <v>3.7170000000000001</v>
      </c>
      <c r="U62" s="2">
        <v>3.6970999999999998</v>
      </c>
      <c r="V62" s="2">
        <v>5.1566000000000001</v>
      </c>
      <c r="W62" s="2">
        <v>5.9211</v>
      </c>
      <c r="X62" s="2">
        <v>6.3015999999999996</v>
      </c>
      <c r="Y62" s="2">
        <v>5.7122999999999999</v>
      </c>
      <c r="Z62" s="2">
        <v>5.1642999999999999</v>
      </c>
      <c r="AA62" s="2">
        <v>4.3476999999999997</v>
      </c>
      <c r="AB62" s="2">
        <v>3.6516000000000002</v>
      </c>
      <c r="AC62" s="2">
        <v>3.472</v>
      </c>
      <c r="AD62" s="2">
        <v>3.2909000000000002</v>
      </c>
      <c r="AE62" s="2">
        <v>3.4422999999999999</v>
      </c>
      <c r="AF62" s="6">
        <f t="shared" si="11"/>
        <v>53.874499999999998</v>
      </c>
      <c r="AH62" s="2">
        <v>10</v>
      </c>
      <c r="AI62" s="2" t="s">
        <v>6</v>
      </c>
      <c r="AJ62" s="2">
        <v>2.6516999999999999</v>
      </c>
      <c r="AK62" s="2">
        <v>2.5522</v>
      </c>
      <c r="AL62" s="2">
        <v>3.1069</v>
      </c>
      <c r="AM62" s="2">
        <v>3.1806999999999999</v>
      </c>
      <c r="AN62" s="2">
        <v>3.3816000000000002</v>
      </c>
      <c r="AO62" s="2">
        <v>3.3001</v>
      </c>
      <c r="AP62" s="2">
        <v>3.3954</v>
      </c>
      <c r="AQ62" s="2">
        <v>3.3458999999999999</v>
      </c>
      <c r="AR62" s="2">
        <v>3.1292</v>
      </c>
      <c r="AS62" s="2">
        <v>3.0625</v>
      </c>
      <c r="AT62" s="2">
        <v>2.7947000000000002</v>
      </c>
      <c r="AU62" s="2">
        <v>2.7970000000000002</v>
      </c>
      <c r="AV62" s="6">
        <f t="shared" si="7"/>
        <v>36.697899999999997</v>
      </c>
      <c r="AX62" s="2">
        <v>10</v>
      </c>
      <c r="AY62" s="2" t="s">
        <v>6</v>
      </c>
      <c r="AZ62" s="2">
        <v>2.782</v>
      </c>
      <c r="BA62" s="2">
        <v>2.5716000000000001</v>
      </c>
      <c r="BB62" s="2">
        <v>2.9859</v>
      </c>
      <c r="BC62" s="2">
        <v>2.9860000000000002</v>
      </c>
      <c r="BD62" s="2">
        <v>3.1688000000000001</v>
      </c>
      <c r="BE62" s="2">
        <v>3.0849000000000002</v>
      </c>
      <c r="BF62" s="2">
        <v>3.1623999999999999</v>
      </c>
      <c r="BG62" s="2">
        <v>3.0943000000000001</v>
      </c>
      <c r="BH62" s="2">
        <v>2.8815</v>
      </c>
      <c r="BI62" s="2">
        <v>2.7997000000000001</v>
      </c>
      <c r="BJ62" s="2">
        <v>2.5407999999999999</v>
      </c>
      <c r="BK62" s="2">
        <v>2.5941000000000001</v>
      </c>
      <c r="BL62" s="6">
        <f t="shared" si="9"/>
        <v>34.652000000000001</v>
      </c>
    </row>
    <row r="63" spans="1:64" x14ac:dyDescent="0.25">
      <c r="A63" s="2">
        <v>1</v>
      </c>
      <c r="B63" s="2">
        <v>11</v>
      </c>
      <c r="C63" s="2" t="s">
        <v>2</v>
      </c>
      <c r="D63" s="2">
        <v>0.77829999999999999</v>
      </c>
      <c r="E63" s="2">
        <v>2.6082999999999998</v>
      </c>
      <c r="F63" s="2">
        <v>2.5108000000000001</v>
      </c>
      <c r="G63" s="2">
        <v>2.0474000000000001</v>
      </c>
      <c r="H63" s="2">
        <v>1.4515</v>
      </c>
      <c r="I63" s="2">
        <v>1.0105999999999999</v>
      </c>
      <c r="J63" s="2">
        <v>0.7671</v>
      </c>
      <c r="K63" s="2">
        <v>0.56489999999999996</v>
      </c>
      <c r="L63" s="2">
        <v>0.40610000000000002</v>
      </c>
      <c r="M63" s="2">
        <v>0.31409999999999999</v>
      </c>
      <c r="N63" s="2">
        <v>0.2331</v>
      </c>
      <c r="O63" s="2">
        <v>0.27950000000000003</v>
      </c>
      <c r="P63" s="6">
        <f t="shared" si="10"/>
        <v>12.971699999999998</v>
      </c>
      <c r="R63" s="2">
        <v>11</v>
      </c>
      <c r="S63" s="2" t="s">
        <v>2</v>
      </c>
      <c r="T63" s="2">
        <v>0.5655</v>
      </c>
      <c r="U63" s="2">
        <v>1.0666</v>
      </c>
      <c r="V63" s="2">
        <v>2.7446999999999999</v>
      </c>
      <c r="W63" s="2">
        <v>2.7763</v>
      </c>
      <c r="X63" s="2">
        <v>1.8555999999999999</v>
      </c>
      <c r="Y63" s="2">
        <v>1.2750999999999999</v>
      </c>
      <c r="Z63" s="2">
        <v>0.95699999999999996</v>
      </c>
      <c r="AA63" s="2">
        <v>0.69910000000000005</v>
      </c>
      <c r="AB63" s="2">
        <v>0.4995</v>
      </c>
      <c r="AC63" s="2">
        <v>0.38590000000000002</v>
      </c>
      <c r="AD63" s="2">
        <v>0.28989999999999999</v>
      </c>
      <c r="AE63" s="2">
        <v>0.25919999999999999</v>
      </c>
      <c r="AF63" s="6">
        <f t="shared" si="11"/>
        <v>13.374399999999998</v>
      </c>
      <c r="AH63" s="2">
        <v>11</v>
      </c>
      <c r="AI63" s="2" t="s">
        <v>2</v>
      </c>
      <c r="AJ63" s="2">
        <v>1.0355000000000001</v>
      </c>
      <c r="AK63" s="2">
        <v>2.0728</v>
      </c>
      <c r="AL63" s="2">
        <v>2.2185999999999999</v>
      </c>
      <c r="AM63" s="2">
        <v>1.9514</v>
      </c>
      <c r="AN63" s="2">
        <v>1.37</v>
      </c>
      <c r="AO63" s="2">
        <v>0.94540000000000002</v>
      </c>
      <c r="AP63" s="2">
        <v>0.71120000000000005</v>
      </c>
      <c r="AQ63" s="2">
        <v>0.51980000000000004</v>
      </c>
      <c r="AR63" s="2">
        <v>0.37069999999999997</v>
      </c>
      <c r="AS63" s="2">
        <v>0.28489999999999999</v>
      </c>
      <c r="AT63" s="2">
        <v>0.21210000000000001</v>
      </c>
      <c r="AU63" s="2">
        <v>0.19539999999999999</v>
      </c>
      <c r="AV63" s="6">
        <f t="shared" si="7"/>
        <v>11.887799999999997</v>
      </c>
      <c r="AX63" s="2">
        <v>11</v>
      </c>
      <c r="AY63" s="2" t="s">
        <v>2</v>
      </c>
      <c r="AZ63" s="2">
        <v>0.30530000000000002</v>
      </c>
      <c r="BA63" s="2">
        <v>1.1851</v>
      </c>
      <c r="BB63" s="2">
        <v>1.4305000000000001</v>
      </c>
      <c r="BC63" s="2">
        <v>1.216</v>
      </c>
      <c r="BD63" s="2">
        <v>0.85740000000000005</v>
      </c>
      <c r="BE63" s="2">
        <v>0.59409999999999996</v>
      </c>
      <c r="BF63" s="2">
        <v>0.44890000000000002</v>
      </c>
      <c r="BG63" s="2">
        <v>0.3286</v>
      </c>
      <c r="BH63" s="2">
        <v>0.2339</v>
      </c>
      <c r="BI63" s="2">
        <v>0.1794</v>
      </c>
      <c r="BJ63" s="2">
        <v>0.13469999999999999</v>
      </c>
      <c r="BK63" s="2">
        <v>0.1351</v>
      </c>
      <c r="BL63" s="6">
        <f t="shared" si="9"/>
        <v>7.0490000000000013</v>
      </c>
    </row>
    <row r="64" spans="1:64" x14ac:dyDescent="0.25">
      <c r="A64" s="2">
        <v>2</v>
      </c>
      <c r="B64" s="2">
        <v>11</v>
      </c>
      <c r="C64" s="2" t="s">
        <v>3</v>
      </c>
      <c r="D64" s="2">
        <v>0.1416</v>
      </c>
      <c r="E64" s="2">
        <v>0.61060000000000003</v>
      </c>
      <c r="F64" s="2">
        <v>1.0101</v>
      </c>
      <c r="G64" s="2">
        <v>0.94440000000000002</v>
      </c>
      <c r="H64" s="2">
        <v>0.66039999999999999</v>
      </c>
      <c r="I64" s="2">
        <v>0.45100000000000001</v>
      </c>
      <c r="J64" s="2">
        <v>0.34</v>
      </c>
      <c r="K64" s="2">
        <v>0.24829999999999999</v>
      </c>
      <c r="L64" s="2">
        <v>0.17519999999999999</v>
      </c>
      <c r="M64" s="2">
        <v>0.1318</v>
      </c>
      <c r="N64" s="2">
        <v>9.6100000000000005E-2</v>
      </c>
      <c r="O64" s="2">
        <v>8.3400000000000002E-2</v>
      </c>
      <c r="P64" s="6">
        <f t="shared" si="10"/>
        <v>4.8929000000000009</v>
      </c>
      <c r="R64" s="2">
        <v>11</v>
      </c>
      <c r="S64" s="2" t="s">
        <v>3</v>
      </c>
      <c r="T64" s="2">
        <v>0.65559999999999996</v>
      </c>
      <c r="U64" s="2">
        <v>1.2015</v>
      </c>
      <c r="V64" s="2">
        <v>1.4850000000000001</v>
      </c>
      <c r="W64" s="2">
        <v>1.4536</v>
      </c>
      <c r="X64" s="2">
        <v>1.0742</v>
      </c>
      <c r="Y64" s="2">
        <v>0.74690000000000001</v>
      </c>
      <c r="Z64" s="2">
        <v>0.5655</v>
      </c>
      <c r="AA64" s="2">
        <v>0.41549999999999998</v>
      </c>
      <c r="AB64" s="2">
        <v>0.29730000000000001</v>
      </c>
      <c r="AC64" s="2">
        <v>0.22869999999999999</v>
      </c>
      <c r="AD64" s="2">
        <v>0.1721</v>
      </c>
      <c r="AE64" s="2">
        <v>0.16370000000000001</v>
      </c>
      <c r="AF64" s="6">
        <f t="shared" si="11"/>
        <v>8.4596000000000018</v>
      </c>
      <c r="AH64" s="2">
        <v>11</v>
      </c>
      <c r="AI64" s="2" t="s">
        <v>3</v>
      </c>
      <c r="AJ64" s="2">
        <v>0.22819999999999999</v>
      </c>
      <c r="AK64" s="2">
        <v>1.2716000000000001</v>
      </c>
      <c r="AL64" s="2">
        <v>2.1139000000000001</v>
      </c>
      <c r="AM64" s="2">
        <v>1.9015</v>
      </c>
      <c r="AN64" s="2">
        <v>1.2537</v>
      </c>
      <c r="AO64" s="2">
        <v>0.8538</v>
      </c>
      <c r="AP64" s="2">
        <v>0.63790000000000002</v>
      </c>
      <c r="AQ64" s="2">
        <v>0.46360000000000001</v>
      </c>
      <c r="AR64" s="2">
        <v>0.32869999999999999</v>
      </c>
      <c r="AS64" s="2">
        <v>0.25109999999999999</v>
      </c>
      <c r="AT64" s="2">
        <v>0.18579999999999999</v>
      </c>
      <c r="AU64" s="2">
        <v>0.16950000000000001</v>
      </c>
      <c r="AV64" s="6">
        <f t="shared" si="7"/>
        <v>9.6592999999999982</v>
      </c>
      <c r="AX64" s="2">
        <v>11</v>
      </c>
      <c r="AY64" s="2" t="s">
        <v>3</v>
      </c>
      <c r="AZ64" s="2">
        <v>0.36370000000000002</v>
      </c>
      <c r="BA64" s="2">
        <v>0.9899</v>
      </c>
      <c r="BB64" s="2">
        <v>1.4160999999999999</v>
      </c>
      <c r="BC64" s="2">
        <v>1.1333</v>
      </c>
      <c r="BD64" s="2">
        <v>0.79910000000000003</v>
      </c>
      <c r="BE64" s="2">
        <v>0.55610000000000004</v>
      </c>
      <c r="BF64" s="2">
        <v>0.42170000000000002</v>
      </c>
      <c r="BG64" s="2">
        <v>0.30990000000000001</v>
      </c>
      <c r="BH64" s="2">
        <v>0.22059999999999999</v>
      </c>
      <c r="BI64" s="2">
        <v>0.1691</v>
      </c>
      <c r="BJ64" s="2">
        <v>0.12740000000000001</v>
      </c>
      <c r="BK64" s="2">
        <v>0.1245</v>
      </c>
      <c r="BL64" s="6">
        <f t="shared" si="9"/>
        <v>6.6314000000000011</v>
      </c>
    </row>
    <row r="65" spans="1:64" x14ac:dyDescent="0.25">
      <c r="A65" s="2">
        <v>3</v>
      </c>
      <c r="B65" s="2">
        <v>11</v>
      </c>
      <c r="C65" s="2" t="s">
        <v>4</v>
      </c>
      <c r="D65" s="2">
        <v>0.26889999999999997</v>
      </c>
      <c r="E65" s="2">
        <v>0.93059999999999998</v>
      </c>
      <c r="F65" s="2">
        <v>1.6776</v>
      </c>
      <c r="G65" s="2">
        <v>1.2164999999999999</v>
      </c>
      <c r="H65" s="2">
        <v>0.8679</v>
      </c>
      <c r="I65" s="2">
        <v>0.59660000000000002</v>
      </c>
      <c r="J65" s="2">
        <v>0.44969999999999999</v>
      </c>
      <c r="K65" s="2">
        <v>0.3286</v>
      </c>
      <c r="L65" s="2">
        <v>0.23280000000000001</v>
      </c>
      <c r="M65" s="2">
        <v>0.17710000000000001</v>
      </c>
      <c r="N65" s="2">
        <v>0.13239999999999999</v>
      </c>
      <c r="O65" s="2">
        <v>0.12839999999999999</v>
      </c>
      <c r="P65" s="6">
        <f t="shared" si="10"/>
        <v>7.0070999999999994</v>
      </c>
      <c r="R65" s="2">
        <v>11</v>
      </c>
      <c r="S65" s="2" t="s">
        <v>4</v>
      </c>
      <c r="T65" s="2">
        <v>0.29239999999999999</v>
      </c>
      <c r="U65" s="2">
        <v>1.1848000000000001</v>
      </c>
      <c r="V65" s="2">
        <v>1.4974000000000001</v>
      </c>
      <c r="W65" s="2">
        <v>1.2296</v>
      </c>
      <c r="X65" s="2">
        <v>0.88380000000000003</v>
      </c>
      <c r="Y65" s="2">
        <v>0.61480000000000001</v>
      </c>
      <c r="Z65" s="2">
        <v>0.46639999999999998</v>
      </c>
      <c r="AA65" s="2">
        <v>0.34260000000000002</v>
      </c>
      <c r="AB65" s="2">
        <v>0.24429999999999999</v>
      </c>
      <c r="AC65" s="2">
        <v>0.187</v>
      </c>
      <c r="AD65" s="2">
        <v>0.13880000000000001</v>
      </c>
      <c r="AE65" s="2">
        <v>0.12989999999999999</v>
      </c>
      <c r="AF65" s="6">
        <f t="shared" si="11"/>
        <v>7.2118000000000002</v>
      </c>
      <c r="AH65" s="2">
        <v>11</v>
      </c>
      <c r="AI65" s="2" t="s">
        <v>4</v>
      </c>
      <c r="AJ65" s="2">
        <v>0.74199999999999999</v>
      </c>
      <c r="AK65" s="2">
        <v>1.8104</v>
      </c>
      <c r="AL65" s="2">
        <v>2.2755999999999998</v>
      </c>
      <c r="AM65" s="2">
        <v>1.9812000000000001</v>
      </c>
      <c r="AN65" s="2">
        <v>1.361</v>
      </c>
      <c r="AO65" s="2">
        <v>0.94030000000000002</v>
      </c>
      <c r="AP65" s="2">
        <v>0.70820000000000005</v>
      </c>
      <c r="AQ65" s="2">
        <v>0.51770000000000005</v>
      </c>
      <c r="AR65" s="2">
        <v>0.36899999999999999</v>
      </c>
      <c r="AS65" s="2">
        <v>0.2828</v>
      </c>
      <c r="AT65" s="2">
        <v>0.2114</v>
      </c>
      <c r="AU65" s="2">
        <v>0.19650000000000001</v>
      </c>
      <c r="AV65" s="6">
        <f t="shared" si="7"/>
        <v>11.396099999999999</v>
      </c>
      <c r="AX65" s="2">
        <v>11</v>
      </c>
      <c r="AY65" s="2" t="s">
        <v>4</v>
      </c>
      <c r="AZ65" s="2">
        <v>0.2447</v>
      </c>
      <c r="BA65" s="2">
        <v>0.79179999999999995</v>
      </c>
      <c r="BB65" s="2">
        <v>1.4298</v>
      </c>
      <c r="BC65" s="2">
        <v>1.3882000000000001</v>
      </c>
      <c r="BD65" s="2">
        <v>0.97760000000000002</v>
      </c>
      <c r="BE65" s="2">
        <v>0.67730000000000001</v>
      </c>
      <c r="BF65" s="2">
        <v>0.51290000000000002</v>
      </c>
      <c r="BG65" s="2">
        <v>0.37659999999999999</v>
      </c>
      <c r="BH65" s="2">
        <v>0.26879999999999998</v>
      </c>
      <c r="BI65" s="2">
        <v>0.20619999999999999</v>
      </c>
      <c r="BJ65" s="2">
        <v>0.15459999999999999</v>
      </c>
      <c r="BK65" s="2">
        <v>0.14449999999999999</v>
      </c>
      <c r="BL65" s="6">
        <f t="shared" si="9"/>
        <v>7.1729999999999992</v>
      </c>
    </row>
    <row r="66" spans="1:64" x14ac:dyDescent="0.25">
      <c r="A66" s="2">
        <v>4</v>
      </c>
      <c r="B66" s="2">
        <v>11</v>
      </c>
      <c r="C66" s="2" t="s">
        <v>5</v>
      </c>
      <c r="D66" s="2">
        <v>0.32090000000000002</v>
      </c>
      <c r="E66" s="2">
        <v>0.92410000000000003</v>
      </c>
      <c r="F66" s="2">
        <v>1.9853000000000001</v>
      </c>
      <c r="G66" s="2">
        <v>1.5922000000000001</v>
      </c>
      <c r="H66" s="2">
        <v>1.1200000000000001</v>
      </c>
      <c r="I66" s="2">
        <v>0.77459999999999996</v>
      </c>
      <c r="J66" s="2">
        <v>0.58499999999999996</v>
      </c>
      <c r="K66" s="2">
        <v>0.4284</v>
      </c>
      <c r="L66" s="2">
        <v>0.30499999999999999</v>
      </c>
      <c r="M66" s="2">
        <v>0.23300000000000001</v>
      </c>
      <c r="N66" s="2">
        <v>0.17199999999999999</v>
      </c>
      <c r="O66" s="2">
        <v>0.17130000000000001</v>
      </c>
      <c r="P66" s="6">
        <f t="shared" si="10"/>
        <v>8.6118000000000023</v>
      </c>
      <c r="R66" s="2">
        <v>11</v>
      </c>
      <c r="S66" s="2" t="s">
        <v>5</v>
      </c>
      <c r="T66" s="2">
        <v>0.38069999999999998</v>
      </c>
      <c r="U66" s="2">
        <v>1.3384</v>
      </c>
      <c r="V66" s="2">
        <v>3.0326</v>
      </c>
      <c r="W66" s="2">
        <v>2.7423000000000002</v>
      </c>
      <c r="X66" s="2">
        <v>1.9079999999999999</v>
      </c>
      <c r="Y66" s="2">
        <v>1.3105</v>
      </c>
      <c r="Z66" s="2">
        <v>0.98470000000000002</v>
      </c>
      <c r="AA66" s="2">
        <v>0.71960000000000002</v>
      </c>
      <c r="AB66" s="2">
        <v>0.51390000000000002</v>
      </c>
      <c r="AC66" s="2">
        <v>0.3952</v>
      </c>
      <c r="AD66" s="2">
        <v>0.29499999999999998</v>
      </c>
      <c r="AE66" s="2">
        <v>0.2651</v>
      </c>
      <c r="AF66" s="6">
        <f t="shared" si="11"/>
        <v>13.885999999999997</v>
      </c>
      <c r="AH66" s="2">
        <v>11</v>
      </c>
      <c r="AI66" s="2" t="s">
        <v>5</v>
      </c>
      <c r="AJ66" s="2">
        <v>0.47510000000000002</v>
      </c>
      <c r="AK66" s="2">
        <v>1.6367</v>
      </c>
      <c r="AL66" s="2">
        <v>1.7444</v>
      </c>
      <c r="AM66" s="2">
        <v>1.5656000000000001</v>
      </c>
      <c r="AN66" s="2">
        <v>1.1178999999999999</v>
      </c>
      <c r="AO66" s="2">
        <v>0.77039999999999997</v>
      </c>
      <c r="AP66" s="2">
        <v>0.58179999999999998</v>
      </c>
      <c r="AQ66" s="2">
        <v>0.42599999999999999</v>
      </c>
      <c r="AR66" s="2">
        <v>0.30380000000000001</v>
      </c>
      <c r="AS66" s="2">
        <v>0.2324</v>
      </c>
      <c r="AT66" s="2">
        <v>0.1724</v>
      </c>
      <c r="AU66" s="2">
        <v>0.15490000000000001</v>
      </c>
      <c r="AV66" s="6">
        <f t="shared" si="7"/>
        <v>9.1814</v>
      </c>
      <c r="AX66" s="2">
        <v>11</v>
      </c>
      <c r="AY66" s="2" t="s">
        <v>5</v>
      </c>
      <c r="AZ66" s="2">
        <v>0.21929999999999999</v>
      </c>
      <c r="BA66" s="2">
        <v>0.8921</v>
      </c>
      <c r="BB66" s="2">
        <v>1.4339999999999999</v>
      </c>
      <c r="BC66" s="2">
        <v>1.1625000000000001</v>
      </c>
      <c r="BD66" s="2">
        <v>0.84630000000000005</v>
      </c>
      <c r="BE66" s="2">
        <v>0.58189999999999997</v>
      </c>
      <c r="BF66" s="2">
        <v>0.43940000000000001</v>
      </c>
      <c r="BG66" s="2">
        <v>0.32150000000000001</v>
      </c>
      <c r="BH66" s="2">
        <v>0.22819999999999999</v>
      </c>
      <c r="BI66" s="2">
        <v>0.17330000000000001</v>
      </c>
      <c r="BJ66" s="2">
        <v>0.1298</v>
      </c>
      <c r="BK66" s="2">
        <v>0.1206</v>
      </c>
      <c r="BL66" s="6">
        <f t="shared" si="9"/>
        <v>6.5489000000000006</v>
      </c>
    </row>
    <row r="67" spans="1:64" x14ac:dyDescent="0.25">
      <c r="A67" s="2">
        <v>5</v>
      </c>
      <c r="B67" s="2">
        <v>11</v>
      </c>
      <c r="C67" s="2" t="s">
        <v>6</v>
      </c>
      <c r="D67" s="2">
        <v>0.3679</v>
      </c>
      <c r="E67" s="2">
        <v>1.3521000000000001</v>
      </c>
      <c r="F67" s="2">
        <v>1.6555</v>
      </c>
      <c r="G67" s="2">
        <v>1.4801</v>
      </c>
      <c r="H67" s="2">
        <v>1.0284</v>
      </c>
      <c r="I67" s="2">
        <v>0.70960000000000001</v>
      </c>
      <c r="J67" s="2">
        <v>0.53620000000000001</v>
      </c>
      <c r="K67" s="2">
        <v>0.39300000000000002</v>
      </c>
      <c r="L67" s="2">
        <v>0.27979999999999999</v>
      </c>
      <c r="M67" s="2">
        <v>0.2132</v>
      </c>
      <c r="N67" s="2">
        <v>0.1555</v>
      </c>
      <c r="O67" s="2">
        <v>0.13919999999999999</v>
      </c>
      <c r="P67" s="6">
        <f t="shared" si="10"/>
        <v>8.3105000000000011</v>
      </c>
      <c r="R67" s="2">
        <v>11</v>
      </c>
      <c r="S67" s="2" t="s">
        <v>6</v>
      </c>
      <c r="T67" s="2">
        <v>0.31659999999999999</v>
      </c>
      <c r="U67" s="2">
        <v>0.93959999999999999</v>
      </c>
      <c r="V67" s="2">
        <v>1.6933</v>
      </c>
      <c r="W67" s="2">
        <v>1.4472</v>
      </c>
      <c r="X67" s="2">
        <v>0.98380000000000001</v>
      </c>
      <c r="Y67" s="2">
        <v>0.67849999999999999</v>
      </c>
      <c r="Z67" s="2">
        <v>0.50970000000000004</v>
      </c>
      <c r="AA67" s="2">
        <v>0.37130000000000002</v>
      </c>
      <c r="AB67" s="2">
        <v>0.26250000000000001</v>
      </c>
      <c r="AC67" s="2">
        <v>0.1981</v>
      </c>
      <c r="AD67" s="2">
        <v>0.1462</v>
      </c>
      <c r="AE67" s="2">
        <v>0.1409</v>
      </c>
      <c r="AF67" s="6">
        <f t="shared" si="11"/>
        <v>7.6877000000000004</v>
      </c>
      <c r="AH67" s="2">
        <v>11</v>
      </c>
      <c r="AI67" s="2" t="s">
        <v>6</v>
      </c>
      <c r="AJ67" s="2">
        <v>0.78090000000000004</v>
      </c>
      <c r="AK67" s="2">
        <v>2.0644</v>
      </c>
      <c r="AL67" s="2">
        <v>2.5076000000000001</v>
      </c>
      <c r="AM67" s="2">
        <v>1.8536999999999999</v>
      </c>
      <c r="AN67" s="2">
        <v>1.3144</v>
      </c>
      <c r="AO67" s="2">
        <v>0.90910000000000002</v>
      </c>
      <c r="AP67" s="2">
        <v>0.68520000000000003</v>
      </c>
      <c r="AQ67" s="2">
        <v>0.50160000000000005</v>
      </c>
      <c r="AR67" s="2">
        <v>0.35780000000000001</v>
      </c>
      <c r="AS67" s="2">
        <v>0.27439999999999998</v>
      </c>
      <c r="AT67" s="2">
        <v>0.20399999999999999</v>
      </c>
      <c r="AU67" s="2">
        <v>0.193</v>
      </c>
      <c r="AV67" s="6">
        <f t="shared" si="7"/>
        <v>11.646100000000001</v>
      </c>
      <c r="AX67" s="2">
        <v>11</v>
      </c>
      <c r="AY67" s="2" t="s">
        <v>6</v>
      </c>
      <c r="AZ67" s="2">
        <v>0.27929999999999999</v>
      </c>
      <c r="BA67" s="2">
        <v>1.171</v>
      </c>
      <c r="BB67" s="2">
        <v>1.657</v>
      </c>
      <c r="BC67" s="2">
        <v>1.1908000000000001</v>
      </c>
      <c r="BD67" s="2">
        <v>0.86460000000000004</v>
      </c>
      <c r="BE67" s="2">
        <v>0.5968</v>
      </c>
      <c r="BF67" s="2">
        <v>0.4506</v>
      </c>
      <c r="BG67" s="2">
        <v>0.32929999999999998</v>
      </c>
      <c r="BH67" s="2">
        <v>0.23369999999999999</v>
      </c>
      <c r="BI67" s="2">
        <v>0.1772</v>
      </c>
      <c r="BJ67" s="2">
        <v>0.13150000000000001</v>
      </c>
      <c r="BK67" s="2">
        <v>0.11890000000000001</v>
      </c>
      <c r="BL67" s="6">
        <f t="shared" si="9"/>
        <v>7.2006999999999994</v>
      </c>
    </row>
    <row r="68" spans="1:64" x14ac:dyDescent="0.25">
      <c r="A68" s="2">
        <v>1</v>
      </c>
      <c r="B68" s="2">
        <v>12</v>
      </c>
      <c r="C68" s="2" t="s">
        <v>2</v>
      </c>
      <c r="D68" s="2">
        <v>2.3409</v>
      </c>
      <c r="E68" s="2">
        <v>3.7745000000000002</v>
      </c>
      <c r="F68" s="2">
        <v>3.4304000000000001</v>
      </c>
      <c r="G68" s="2">
        <v>2.5417000000000001</v>
      </c>
      <c r="H68" s="2">
        <v>1.7439</v>
      </c>
      <c r="I68" s="2">
        <v>1.2056</v>
      </c>
      <c r="J68" s="2">
        <v>0.94610000000000005</v>
      </c>
      <c r="K68" s="2">
        <v>0.67220000000000002</v>
      </c>
      <c r="L68" s="2">
        <v>0.45810000000000001</v>
      </c>
      <c r="M68" s="2">
        <v>0.31590000000000001</v>
      </c>
      <c r="N68" s="2">
        <v>0.23799999999999999</v>
      </c>
      <c r="O68" s="2">
        <v>0.8125</v>
      </c>
      <c r="P68" s="6">
        <f t="shared" si="10"/>
        <v>18.479800000000001</v>
      </c>
      <c r="R68" s="2">
        <v>12</v>
      </c>
      <c r="S68" s="2" t="s">
        <v>2</v>
      </c>
      <c r="T68" s="2">
        <v>1.9244000000000001</v>
      </c>
      <c r="U68" s="2">
        <v>2.7277</v>
      </c>
      <c r="V68" s="2">
        <v>5.0128000000000004</v>
      </c>
      <c r="W68" s="2">
        <v>3.7772000000000001</v>
      </c>
      <c r="X68" s="2">
        <v>2.3123999999999998</v>
      </c>
      <c r="Y68" s="2">
        <v>1.5294000000000001</v>
      </c>
      <c r="Z68" s="2">
        <v>1.1295999999999999</v>
      </c>
      <c r="AA68" s="2">
        <v>0.84509999999999996</v>
      </c>
      <c r="AB68" s="2">
        <v>0.57179999999999997</v>
      </c>
      <c r="AC68" s="2">
        <v>0.43020000000000003</v>
      </c>
      <c r="AD68" s="2">
        <v>0.3039</v>
      </c>
      <c r="AE68" s="2">
        <v>0.82689999999999997</v>
      </c>
      <c r="AF68" s="6">
        <f t="shared" si="11"/>
        <v>21.391399999999994</v>
      </c>
      <c r="AH68" s="2">
        <v>12</v>
      </c>
      <c r="AI68" s="2" t="s">
        <v>2</v>
      </c>
      <c r="AJ68" s="2">
        <v>2.5085000000000002</v>
      </c>
      <c r="AK68" s="2">
        <v>3.47</v>
      </c>
      <c r="AL68" s="2">
        <v>2.8237999999999999</v>
      </c>
      <c r="AM68" s="2">
        <v>2.3386999999999998</v>
      </c>
      <c r="AN68" s="2">
        <v>1.6104000000000001</v>
      </c>
      <c r="AO68" s="2">
        <v>1.089</v>
      </c>
      <c r="AP68" s="2">
        <v>0.85329999999999995</v>
      </c>
      <c r="AQ68" s="2">
        <v>0.62329999999999997</v>
      </c>
      <c r="AR68" s="2">
        <v>0.40550000000000003</v>
      </c>
      <c r="AS68" s="2">
        <v>0.27239999999999998</v>
      </c>
      <c r="AT68" s="2">
        <v>0.2036</v>
      </c>
      <c r="AU68" s="2">
        <v>0.57430000000000003</v>
      </c>
      <c r="AV68" s="6">
        <f t="shared" si="7"/>
        <v>16.7728</v>
      </c>
      <c r="AX68" s="2">
        <v>12</v>
      </c>
      <c r="AY68" s="2" t="s">
        <v>2</v>
      </c>
      <c r="AZ68" s="2">
        <v>1.4500999999999999</v>
      </c>
      <c r="BA68" s="2">
        <v>2.5781000000000001</v>
      </c>
      <c r="BB68" s="2">
        <v>2.1284000000000001</v>
      </c>
      <c r="BC68" s="2">
        <v>1.5632999999999999</v>
      </c>
      <c r="BD68" s="2">
        <v>1.1438999999999999</v>
      </c>
      <c r="BE68" s="2">
        <v>0.77549999999999997</v>
      </c>
      <c r="BF68" s="2">
        <v>0.55840000000000001</v>
      </c>
      <c r="BG68" s="2">
        <v>0.37290000000000001</v>
      </c>
      <c r="BH68" s="2">
        <v>0.26219999999999999</v>
      </c>
      <c r="BI68" s="2">
        <v>0.17829999999999999</v>
      </c>
      <c r="BJ68" s="2">
        <v>0.1258</v>
      </c>
      <c r="BK68" s="2">
        <v>0.68520000000000003</v>
      </c>
      <c r="BL68" s="6">
        <f t="shared" si="9"/>
        <v>11.822099999999999</v>
      </c>
    </row>
    <row r="69" spans="1:64" x14ac:dyDescent="0.25">
      <c r="A69" s="2">
        <v>2</v>
      </c>
      <c r="B69" s="2">
        <v>12</v>
      </c>
      <c r="C69" s="2" t="s">
        <v>3</v>
      </c>
      <c r="D69" s="2">
        <v>1.0653999999999999</v>
      </c>
      <c r="E69" s="2">
        <v>1.8626</v>
      </c>
      <c r="F69" s="2">
        <v>2.0487000000000002</v>
      </c>
      <c r="G69" s="2">
        <v>1.431</v>
      </c>
      <c r="H69" s="2">
        <v>1.0136000000000001</v>
      </c>
      <c r="I69" s="2">
        <v>0.61719999999999997</v>
      </c>
      <c r="J69" s="2">
        <v>0.43690000000000001</v>
      </c>
      <c r="K69" s="2">
        <v>0.29520000000000002</v>
      </c>
      <c r="L69" s="2">
        <v>0.20200000000000001</v>
      </c>
      <c r="M69" s="2">
        <v>0.128</v>
      </c>
      <c r="N69" s="2">
        <v>4.2299999999999997E-2</v>
      </c>
      <c r="O69" s="2">
        <v>0.28060000000000002</v>
      </c>
      <c r="P69" s="6">
        <f t="shared" si="10"/>
        <v>9.4234999999999989</v>
      </c>
      <c r="R69" s="2">
        <v>12</v>
      </c>
      <c r="S69" s="2" t="s">
        <v>3</v>
      </c>
      <c r="T69" s="2">
        <v>2.0205000000000002</v>
      </c>
      <c r="U69" s="2">
        <v>3.0253000000000001</v>
      </c>
      <c r="V69" s="2">
        <v>2.2787000000000002</v>
      </c>
      <c r="W69" s="2">
        <v>1.6781999999999999</v>
      </c>
      <c r="X69" s="2">
        <v>1.3432999999999999</v>
      </c>
      <c r="Y69" s="2">
        <v>0.9153</v>
      </c>
      <c r="Z69" s="2">
        <v>0.6794</v>
      </c>
      <c r="AA69" s="2">
        <v>0.47960000000000003</v>
      </c>
      <c r="AB69" s="2">
        <v>0.3427</v>
      </c>
      <c r="AC69" s="2">
        <v>0.24060000000000001</v>
      </c>
      <c r="AD69" s="2">
        <v>0.1729</v>
      </c>
      <c r="AE69" s="2">
        <v>0.61939999999999995</v>
      </c>
      <c r="AF69" s="6">
        <f t="shared" si="11"/>
        <v>13.795900000000001</v>
      </c>
      <c r="AH69" s="2">
        <v>12</v>
      </c>
      <c r="AI69" s="2" t="s">
        <v>3</v>
      </c>
      <c r="AJ69" s="2">
        <v>1.3553999999999999</v>
      </c>
      <c r="AK69" s="2">
        <v>2.7643</v>
      </c>
      <c r="AL69" s="2">
        <v>3.4963000000000002</v>
      </c>
      <c r="AM69" s="2">
        <v>2.5733999999999999</v>
      </c>
      <c r="AN69" s="2">
        <v>1.5553999999999999</v>
      </c>
      <c r="AO69" s="2">
        <v>1.0583</v>
      </c>
      <c r="AP69" s="2">
        <v>0.76790000000000003</v>
      </c>
      <c r="AQ69" s="2">
        <v>0.56089999999999995</v>
      </c>
      <c r="AR69" s="2">
        <v>0.36880000000000002</v>
      </c>
      <c r="AS69" s="2">
        <v>0.24399999999999999</v>
      </c>
      <c r="AT69" s="2">
        <v>0.2031</v>
      </c>
      <c r="AU69" s="2">
        <v>0.45279999999999998</v>
      </c>
      <c r="AV69" s="6">
        <f t="shared" si="7"/>
        <v>15.400600000000001</v>
      </c>
      <c r="AX69" s="2">
        <v>12</v>
      </c>
      <c r="AY69" s="2" t="s">
        <v>3</v>
      </c>
      <c r="AZ69" s="2">
        <v>1.2096</v>
      </c>
      <c r="BA69" s="2">
        <v>1.6375999999999999</v>
      </c>
      <c r="BB69" s="2">
        <v>2.1038000000000001</v>
      </c>
      <c r="BC69" s="2">
        <v>1.4487000000000001</v>
      </c>
      <c r="BD69" s="2">
        <v>1.0775999999999999</v>
      </c>
      <c r="BE69" s="2">
        <v>0.71489999999999998</v>
      </c>
      <c r="BF69" s="2">
        <v>0.505</v>
      </c>
      <c r="BG69" s="2">
        <v>0.35830000000000001</v>
      </c>
      <c r="BH69" s="2">
        <v>0.2417</v>
      </c>
      <c r="BI69" s="2">
        <v>0.1734</v>
      </c>
      <c r="BJ69" s="2">
        <v>0.1016</v>
      </c>
      <c r="BK69" s="2">
        <v>0.54700000000000004</v>
      </c>
      <c r="BL69" s="6">
        <f t="shared" si="9"/>
        <v>10.119200000000001</v>
      </c>
    </row>
    <row r="70" spans="1:64" x14ac:dyDescent="0.25">
      <c r="A70" s="2">
        <v>3</v>
      </c>
      <c r="B70" s="2">
        <v>12</v>
      </c>
      <c r="C70" s="2" t="s">
        <v>4</v>
      </c>
      <c r="D70" s="2">
        <v>1.3732</v>
      </c>
      <c r="E70" s="2">
        <v>2.4546999999999999</v>
      </c>
      <c r="F70" s="2">
        <v>2.6425000000000001</v>
      </c>
      <c r="G70" s="2">
        <v>1.7021999999999999</v>
      </c>
      <c r="H70" s="2">
        <v>1.1418999999999999</v>
      </c>
      <c r="I70" s="2">
        <v>0.78810000000000002</v>
      </c>
      <c r="J70" s="2">
        <v>0.56279999999999997</v>
      </c>
      <c r="K70" s="2">
        <v>0.39660000000000001</v>
      </c>
      <c r="L70" s="2">
        <v>0.25940000000000002</v>
      </c>
      <c r="M70" s="2">
        <v>0.1492</v>
      </c>
      <c r="N70" s="2">
        <v>0.10920000000000001</v>
      </c>
      <c r="O70" s="2">
        <v>0.56710000000000005</v>
      </c>
      <c r="P70" s="6">
        <f t="shared" si="10"/>
        <v>12.146899999999997</v>
      </c>
      <c r="R70" s="2">
        <v>12</v>
      </c>
      <c r="S70" s="2" t="s">
        <v>4</v>
      </c>
      <c r="T70" s="2">
        <v>1.7018</v>
      </c>
      <c r="U70" s="2">
        <v>2.1945999999999999</v>
      </c>
      <c r="V70" s="2">
        <v>2.4500000000000002</v>
      </c>
      <c r="W70" s="2">
        <v>1.6684000000000001</v>
      </c>
      <c r="X70" s="2">
        <v>1.1459999999999999</v>
      </c>
      <c r="Y70" s="2">
        <v>0.78090000000000004</v>
      </c>
      <c r="Z70" s="2">
        <v>0.57830000000000004</v>
      </c>
      <c r="AA70" s="2">
        <v>0.40510000000000002</v>
      </c>
      <c r="AB70" s="2">
        <v>0.26750000000000002</v>
      </c>
      <c r="AC70" s="2">
        <v>0.16350000000000001</v>
      </c>
      <c r="AD70" s="2">
        <v>0.11310000000000001</v>
      </c>
      <c r="AE70" s="2">
        <v>0.6492</v>
      </c>
      <c r="AF70" s="6">
        <f t="shared" si="11"/>
        <v>12.118400000000005</v>
      </c>
      <c r="AH70" s="2">
        <v>12</v>
      </c>
      <c r="AI70" s="2" t="s">
        <v>4</v>
      </c>
      <c r="AJ70" s="2">
        <v>2.1715</v>
      </c>
      <c r="AK70" s="2">
        <v>2.7437999999999998</v>
      </c>
      <c r="AL70" s="2">
        <v>3.8254999999999999</v>
      </c>
      <c r="AM70" s="2">
        <v>2.5268000000000002</v>
      </c>
      <c r="AN70" s="2">
        <v>1.6869000000000001</v>
      </c>
      <c r="AO70" s="2">
        <v>1.1407</v>
      </c>
      <c r="AP70" s="2">
        <v>0.88759999999999994</v>
      </c>
      <c r="AQ70" s="2">
        <v>0.61729999999999996</v>
      </c>
      <c r="AR70" s="2">
        <v>0.40770000000000001</v>
      </c>
      <c r="AS70" s="2">
        <v>0.28910000000000002</v>
      </c>
      <c r="AT70" s="2">
        <v>0.20710000000000001</v>
      </c>
      <c r="AU70" s="2">
        <v>0.79049999999999998</v>
      </c>
      <c r="AV70" s="6">
        <f t="shared" ref="AV70:AV117" si="12">SUM(AJ70:AU70)</f>
        <v>17.294500000000003</v>
      </c>
      <c r="AX70" s="2">
        <v>12</v>
      </c>
      <c r="AY70" s="2" t="s">
        <v>4</v>
      </c>
      <c r="AZ70" s="2">
        <v>1.1478999999999999</v>
      </c>
      <c r="BA70" s="2">
        <v>1.6254999999999999</v>
      </c>
      <c r="BB70" s="2">
        <v>2.1450999999999998</v>
      </c>
      <c r="BC70" s="2">
        <v>1.5899000000000001</v>
      </c>
      <c r="BD70" s="2">
        <v>1.2159</v>
      </c>
      <c r="BE70" s="2">
        <v>0.84989999999999999</v>
      </c>
      <c r="BF70" s="2">
        <v>0.63139999999999996</v>
      </c>
      <c r="BG70" s="2">
        <v>0.4239</v>
      </c>
      <c r="BH70" s="2">
        <v>0.27239999999999998</v>
      </c>
      <c r="BI70" s="2">
        <v>0.20930000000000001</v>
      </c>
      <c r="BJ70" s="2">
        <v>0.1421</v>
      </c>
      <c r="BK70" s="2">
        <v>0.65529999999999999</v>
      </c>
      <c r="BL70" s="6">
        <f t="shared" ref="BL70:BL117" si="13">SUM(AZ70:BK70)</f>
        <v>10.908599999999998</v>
      </c>
    </row>
    <row r="71" spans="1:64" x14ac:dyDescent="0.25">
      <c r="A71" s="2">
        <v>4</v>
      </c>
      <c r="B71" s="2">
        <v>12</v>
      </c>
      <c r="C71" s="2" t="s">
        <v>5</v>
      </c>
      <c r="D71" s="2">
        <v>1.5847</v>
      </c>
      <c r="E71" s="2">
        <v>2.157</v>
      </c>
      <c r="F71" s="2">
        <v>3.1044999999999998</v>
      </c>
      <c r="G71" s="2">
        <v>2.1070000000000002</v>
      </c>
      <c r="H71" s="2">
        <v>1.4213</v>
      </c>
      <c r="I71" s="2">
        <v>0.9778</v>
      </c>
      <c r="J71" s="2">
        <v>0.75070000000000003</v>
      </c>
      <c r="K71" s="2">
        <v>0.50970000000000004</v>
      </c>
      <c r="L71" s="2">
        <v>0.32569999999999999</v>
      </c>
      <c r="M71" s="2">
        <v>0.22689999999999999</v>
      </c>
      <c r="N71" s="2">
        <v>0.1769</v>
      </c>
      <c r="O71" s="2">
        <v>0.52849999999999997</v>
      </c>
      <c r="P71" s="6">
        <f t="shared" si="10"/>
        <v>13.870699999999999</v>
      </c>
      <c r="R71" s="2">
        <v>12</v>
      </c>
      <c r="S71" s="2" t="s">
        <v>5</v>
      </c>
      <c r="T71" s="2">
        <v>2.1743000000000001</v>
      </c>
      <c r="U71" s="2">
        <v>3.4228999999999998</v>
      </c>
      <c r="V71" s="2">
        <v>4.6737000000000002</v>
      </c>
      <c r="W71" s="2">
        <v>3.3778999999999999</v>
      </c>
      <c r="X71" s="2">
        <v>2.2806000000000002</v>
      </c>
      <c r="Y71" s="2">
        <v>1.5481</v>
      </c>
      <c r="Z71" s="2">
        <v>1.1776</v>
      </c>
      <c r="AA71" s="2">
        <v>0.84770000000000001</v>
      </c>
      <c r="AB71" s="2">
        <v>0.58679999999999999</v>
      </c>
      <c r="AC71" s="2">
        <v>0.40889999999999999</v>
      </c>
      <c r="AD71" s="2">
        <v>0.3952</v>
      </c>
      <c r="AE71" s="2">
        <v>1.0418000000000001</v>
      </c>
      <c r="AF71" s="6">
        <f t="shared" si="11"/>
        <v>21.935500000000001</v>
      </c>
      <c r="AH71" s="2">
        <v>12</v>
      </c>
      <c r="AI71" s="2" t="s">
        <v>5</v>
      </c>
      <c r="AJ71" s="2">
        <v>1.8808</v>
      </c>
      <c r="AK71" s="2">
        <v>2.6644000000000001</v>
      </c>
      <c r="AL71" s="2">
        <v>3.0594999999999999</v>
      </c>
      <c r="AM71" s="2">
        <v>2.0796000000000001</v>
      </c>
      <c r="AN71" s="2">
        <v>1.4267000000000001</v>
      </c>
      <c r="AO71" s="2">
        <v>1.0076000000000001</v>
      </c>
      <c r="AP71" s="2">
        <v>0.7369</v>
      </c>
      <c r="AQ71" s="2">
        <v>0.495</v>
      </c>
      <c r="AR71" s="2">
        <v>0.33069999999999999</v>
      </c>
      <c r="AS71" s="2">
        <v>0.23569999999999999</v>
      </c>
      <c r="AT71" s="2">
        <v>0.16739999999999999</v>
      </c>
      <c r="AU71" s="2">
        <v>0.38640000000000002</v>
      </c>
      <c r="AV71" s="6">
        <f t="shared" si="12"/>
        <v>14.470700000000001</v>
      </c>
      <c r="AX71" s="2">
        <v>12</v>
      </c>
      <c r="AY71" s="2" t="s">
        <v>5</v>
      </c>
      <c r="AZ71" s="2">
        <v>1.2257</v>
      </c>
      <c r="BA71" s="2">
        <v>1.8577999999999999</v>
      </c>
      <c r="BB71" s="2">
        <v>2.1332</v>
      </c>
      <c r="BC71" s="2">
        <v>1.5078</v>
      </c>
      <c r="BD71" s="2">
        <v>1.1175999999999999</v>
      </c>
      <c r="BE71" s="2">
        <v>0.75019999999999998</v>
      </c>
      <c r="BF71" s="2">
        <v>0.53159999999999996</v>
      </c>
      <c r="BG71" s="2">
        <v>0.36919999999999997</v>
      </c>
      <c r="BH71" s="2">
        <v>0.2601</v>
      </c>
      <c r="BI71" s="2">
        <v>0.15970000000000001</v>
      </c>
      <c r="BJ71" s="2">
        <v>0.1072</v>
      </c>
      <c r="BK71" s="2">
        <v>0.27560000000000001</v>
      </c>
      <c r="BL71" s="6">
        <f t="shared" si="13"/>
        <v>10.295699999999998</v>
      </c>
    </row>
    <row r="72" spans="1:64" x14ac:dyDescent="0.25">
      <c r="A72" s="2">
        <v>5</v>
      </c>
      <c r="B72" s="2">
        <v>12</v>
      </c>
      <c r="C72" s="2" t="s">
        <v>6</v>
      </c>
      <c r="D72" s="2">
        <v>1.8526</v>
      </c>
      <c r="E72" s="2">
        <v>2.4005000000000001</v>
      </c>
      <c r="F72" s="2">
        <v>2.6915</v>
      </c>
      <c r="G72" s="2">
        <v>1.9426000000000001</v>
      </c>
      <c r="H72" s="2">
        <v>1.3182</v>
      </c>
      <c r="I72" s="2">
        <v>0.92359999999999998</v>
      </c>
      <c r="J72" s="2">
        <v>0.66639999999999999</v>
      </c>
      <c r="K72" s="2">
        <v>0.47639999999999999</v>
      </c>
      <c r="L72" s="2">
        <v>0.29899999999999999</v>
      </c>
      <c r="M72" s="2">
        <v>0.1968</v>
      </c>
      <c r="N72" s="2">
        <v>0.13780000000000001</v>
      </c>
      <c r="O72" s="2">
        <v>0.55649999999999999</v>
      </c>
      <c r="P72" s="6">
        <f t="shared" si="10"/>
        <v>13.4619</v>
      </c>
      <c r="R72" s="2">
        <v>12</v>
      </c>
      <c r="S72" s="2" t="s">
        <v>6</v>
      </c>
      <c r="T72" s="2">
        <v>2.8046000000000002</v>
      </c>
      <c r="U72" s="2">
        <v>2.633</v>
      </c>
      <c r="V72" s="2">
        <v>3.1916000000000002</v>
      </c>
      <c r="W72" s="2">
        <v>1.9511000000000001</v>
      </c>
      <c r="X72" s="2">
        <v>1.2944</v>
      </c>
      <c r="Y72" s="2">
        <v>0.88719999999999999</v>
      </c>
      <c r="Z72" s="2">
        <v>0.63629999999999998</v>
      </c>
      <c r="AA72" s="2">
        <v>0.4587</v>
      </c>
      <c r="AB72" s="2">
        <v>0.30259999999999998</v>
      </c>
      <c r="AC72" s="2">
        <v>0.1835</v>
      </c>
      <c r="AD72" s="2">
        <v>0.12429999999999999</v>
      </c>
      <c r="AE72" s="2">
        <v>1.1032</v>
      </c>
      <c r="AF72" s="6">
        <f t="shared" si="11"/>
        <v>15.570500000000001</v>
      </c>
      <c r="AH72" s="2">
        <v>12</v>
      </c>
      <c r="AI72" s="2" t="s">
        <v>6</v>
      </c>
      <c r="AJ72" s="2">
        <v>2.1305000000000001</v>
      </c>
      <c r="AK72" s="2">
        <v>3.6619999999999999</v>
      </c>
      <c r="AL72" s="2">
        <v>3.8687999999999998</v>
      </c>
      <c r="AM72" s="2">
        <v>2.3892000000000002</v>
      </c>
      <c r="AN72" s="2">
        <v>1.5811999999999999</v>
      </c>
      <c r="AO72" s="2">
        <v>1.077</v>
      </c>
      <c r="AP72" s="2">
        <v>0.82069999999999999</v>
      </c>
      <c r="AQ72" s="2">
        <v>0.62390000000000001</v>
      </c>
      <c r="AR72" s="2">
        <v>0.39750000000000002</v>
      </c>
      <c r="AS72" s="2">
        <v>0.25769999999999998</v>
      </c>
      <c r="AT72" s="2">
        <v>0.20219999999999999</v>
      </c>
      <c r="AU72" s="2">
        <v>0.50429999999999997</v>
      </c>
      <c r="AV72" s="6">
        <f t="shared" si="12"/>
        <v>17.515000000000004</v>
      </c>
      <c r="AX72" s="2">
        <v>12</v>
      </c>
      <c r="AY72" s="2" t="s">
        <v>6</v>
      </c>
      <c r="AZ72" s="2">
        <v>1.7978000000000001</v>
      </c>
      <c r="BA72" s="2">
        <v>2.1970999999999998</v>
      </c>
      <c r="BB72" s="2">
        <v>2.4939</v>
      </c>
      <c r="BC72" s="2">
        <v>1.5329999999999999</v>
      </c>
      <c r="BD72" s="2">
        <v>1.1013999999999999</v>
      </c>
      <c r="BE72" s="2">
        <v>0.77159999999999995</v>
      </c>
      <c r="BF72" s="2">
        <v>0.5605</v>
      </c>
      <c r="BG72" s="2">
        <v>0.40239999999999998</v>
      </c>
      <c r="BH72" s="2">
        <v>0.24460000000000001</v>
      </c>
      <c r="BI72" s="2">
        <v>0.1447</v>
      </c>
      <c r="BJ72" s="2">
        <v>0.11169999999999999</v>
      </c>
      <c r="BK72" s="2">
        <v>0.3962</v>
      </c>
      <c r="BL72" s="6">
        <f t="shared" si="13"/>
        <v>11.754899999999999</v>
      </c>
    </row>
    <row r="73" spans="1:64" x14ac:dyDescent="0.25">
      <c r="A73" s="2">
        <v>1</v>
      </c>
      <c r="B73" s="2">
        <v>13</v>
      </c>
      <c r="C73" s="2" t="s">
        <v>2</v>
      </c>
      <c r="D73" s="2">
        <v>6.5327999999999999</v>
      </c>
      <c r="E73" s="2">
        <v>7.5636000000000001</v>
      </c>
      <c r="F73" s="2">
        <v>8.2326999999999995</v>
      </c>
      <c r="G73" s="2">
        <v>7.6496000000000004</v>
      </c>
      <c r="H73" s="2">
        <v>7.4615</v>
      </c>
      <c r="I73" s="2">
        <v>6.8699000000000003</v>
      </c>
      <c r="J73" s="2">
        <v>6.32</v>
      </c>
      <c r="K73" s="2">
        <v>5.2232000000000003</v>
      </c>
      <c r="L73" s="2">
        <v>4.1836000000000002</v>
      </c>
      <c r="M73" s="2">
        <v>3.7961999999999998</v>
      </c>
      <c r="N73" s="2">
        <v>3.4994000000000001</v>
      </c>
      <c r="O73" s="2">
        <v>4.4920999999999998</v>
      </c>
      <c r="P73" s="6">
        <f t="shared" si="10"/>
        <v>71.82459999999999</v>
      </c>
      <c r="R73" s="2">
        <v>13</v>
      </c>
      <c r="S73" s="2" t="s">
        <v>2</v>
      </c>
      <c r="T73" s="2">
        <v>5.9123999999999999</v>
      </c>
      <c r="U73" s="2">
        <v>6.5923999999999996</v>
      </c>
      <c r="V73" s="2">
        <v>10.2744</v>
      </c>
      <c r="W73" s="2">
        <v>9.9968000000000004</v>
      </c>
      <c r="X73" s="2">
        <v>9.8629999999999995</v>
      </c>
      <c r="Y73" s="2">
        <v>8.9644999999999992</v>
      </c>
      <c r="Z73" s="2">
        <v>8.0554000000000006</v>
      </c>
      <c r="AA73" s="2">
        <v>6.6238999999999999</v>
      </c>
      <c r="AB73" s="2">
        <v>4.9370000000000003</v>
      </c>
      <c r="AC73" s="2">
        <v>4.0865</v>
      </c>
      <c r="AD73" s="2">
        <v>3.5550999999999999</v>
      </c>
      <c r="AE73" s="2">
        <v>4.5963000000000003</v>
      </c>
      <c r="AF73" s="6">
        <f t="shared" si="11"/>
        <v>83.457699999999988</v>
      </c>
      <c r="AH73" s="2">
        <v>13</v>
      </c>
      <c r="AI73" s="2" t="s">
        <v>2</v>
      </c>
      <c r="AJ73" s="2">
        <v>5.6954000000000002</v>
      </c>
      <c r="AK73" s="2">
        <v>6.1144999999999996</v>
      </c>
      <c r="AL73" s="2">
        <v>5.7774000000000001</v>
      </c>
      <c r="AM73" s="2">
        <v>5.1615000000000002</v>
      </c>
      <c r="AN73" s="2">
        <v>4.8491</v>
      </c>
      <c r="AO73" s="2">
        <v>4.3897000000000004</v>
      </c>
      <c r="AP73" s="2">
        <v>4.2007000000000003</v>
      </c>
      <c r="AQ73" s="2">
        <v>3.7812999999999999</v>
      </c>
      <c r="AR73" s="2">
        <v>3.226</v>
      </c>
      <c r="AS73" s="2">
        <v>2.8794</v>
      </c>
      <c r="AT73" s="2">
        <v>2.5914999999999999</v>
      </c>
      <c r="AU73" s="2">
        <v>3.3062999999999998</v>
      </c>
      <c r="AV73" s="6">
        <f t="shared" si="12"/>
        <v>51.972799999999999</v>
      </c>
      <c r="AX73" s="2">
        <v>13</v>
      </c>
      <c r="AY73" s="2" t="s">
        <v>2</v>
      </c>
      <c r="AZ73" s="2">
        <v>4.5044000000000004</v>
      </c>
      <c r="BA73" s="2">
        <v>5.5566000000000004</v>
      </c>
      <c r="BB73" s="2">
        <v>5.4641999999999999</v>
      </c>
      <c r="BC73" s="2">
        <v>4.7473000000000001</v>
      </c>
      <c r="BD73" s="2">
        <v>4.4257</v>
      </c>
      <c r="BE73" s="2">
        <v>3.9441000000000002</v>
      </c>
      <c r="BF73" s="2">
        <v>3.8060999999999998</v>
      </c>
      <c r="BG73" s="2">
        <v>3.5249000000000001</v>
      </c>
      <c r="BH73" s="2">
        <v>3.1726000000000001</v>
      </c>
      <c r="BI73" s="2">
        <v>3.0287000000000002</v>
      </c>
      <c r="BJ73" s="2">
        <v>2.7092000000000001</v>
      </c>
      <c r="BK73" s="2">
        <v>3.7724000000000002</v>
      </c>
      <c r="BL73" s="6">
        <f t="shared" si="13"/>
        <v>48.656200000000005</v>
      </c>
    </row>
    <row r="74" spans="1:64" x14ac:dyDescent="0.25">
      <c r="A74" s="2">
        <v>2</v>
      </c>
      <c r="B74" s="2">
        <v>13</v>
      </c>
      <c r="C74" s="2" t="s">
        <v>3</v>
      </c>
      <c r="D74" s="2">
        <v>4.0566000000000004</v>
      </c>
      <c r="E74" s="2">
        <v>4.8826999999999998</v>
      </c>
      <c r="F74" s="2">
        <v>5.5321999999999996</v>
      </c>
      <c r="G74" s="2">
        <v>4.6607000000000003</v>
      </c>
      <c r="H74" s="2">
        <v>4.5450999999999997</v>
      </c>
      <c r="I74" s="2">
        <v>4.2061999999999999</v>
      </c>
      <c r="J74" s="2">
        <v>4.0743999999999998</v>
      </c>
      <c r="K74" s="2">
        <v>3.7277</v>
      </c>
      <c r="L74" s="2">
        <v>3.2536999999999998</v>
      </c>
      <c r="M74" s="2">
        <v>3.0297000000000001</v>
      </c>
      <c r="N74" s="2">
        <v>2.6831</v>
      </c>
      <c r="O74" s="2">
        <v>3.1488999999999998</v>
      </c>
      <c r="P74" s="6">
        <f t="shared" si="10"/>
        <v>47.800999999999995</v>
      </c>
      <c r="R74" s="2">
        <v>13</v>
      </c>
      <c r="S74" s="2" t="s">
        <v>3</v>
      </c>
      <c r="T74" s="2">
        <v>5.6521999999999997</v>
      </c>
      <c r="U74" s="2">
        <v>6.7332999999999998</v>
      </c>
      <c r="V74" s="2">
        <v>5.9739000000000004</v>
      </c>
      <c r="W74" s="2">
        <v>5.1348000000000003</v>
      </c>
      <c r="X74" s="2">
        <v>4.9870000000000001</v>
      </c>
      <c r="Y74" s="2">
        <v>4.4729999999999999</v>
      </c>
      <c r="Z74" s="2">
        <v>4.2068000000000003</v>
      </c>
      <c r="AA74" s="2">
        <v>3.7982999999999998</v>
      </c>
      <c r="AB74" s="2">
        <v>3.4110999999999998</v>
      </c>
      <c r="AC74" s="2">
        <v>3.3369</v>
      </c>
      <c r="AD74" s="2">
        <v>3.1410999999999998</v>
      </c>
      <c r="AE74" s="2">
        <v>4.0324999999999998</v>
      </c>
      <c r="AF74" s="6">
        <f t="shared" si="11"/>
        <v>54.880899999999997</v>
      </c>
      <c r="AH74" s="2">
        <v>13</v>
      </c>
      <c r="AI74" s="2" t="s">
        <v>3</v>
      </c>
      <c r="AJ74" s="2">
        <v>4.3707000000000003</v>
      </c>
      <c r="AK74" s="2">
        <v>5.7336999999999998</v>
      </c>
      <c r="AL74" s="2">
        <v>7.1119000000000003</v>
      </c>
      <c r="AM74" s="2">
        <v>5.3813000000000004</v>
      </c>
      <c r="AN74" s="2">
        <v>4.3323999999999998</v>
      </c>
      <c r="AO74" s="2">
        <v>3.7562000000000002</v>
      </c>
      <c r="AP74" s="2">
        <v>3.5223</v>
      </c>
      <c r="AQ74" s="2">
        <v>3.2162000000000002</v>
      </c>
      <c r="AR74" s="2">
        <v>2.8258000000000001</v>
      </c>
      <c r="AS74" s="2">
        <v>2.6053000000000002</v>
      </c>
      <c r="AT74" s="2">
        <v>2.4018000000000002</v>
      </c>
      <c r="AU74" s="2">
        <v>2.8595000000000002</v>
      </c>
      <c r="AV74" s="6">
        <f t="shared" si="12"/>
        <v>48.117100000000001</v>
      </c>
      <c r="AX74" s="2">
        <v>13</v>
      </c>
      <c r="AY74" s="2" t="s">
        <v>3</v>
      </c>
      <c r="AZ74" s="2">
        <v>3.9693000000000001</v>
      </c>
      <c r="BA74" s="2">
        <v>3.9902000000000002</v>
      </c>
      <c r="BB74" s="2">
        <v>4.9406999999999996</v>
      </c>
      <c r="BC74" s="2">
        <v>4.2202999999999999</v>
      </c>
      <c r="BD74" s="2">
        <v>4.0484999999999998</v>
      </c>
      <c r="BE74" s="2">
        <v>3.6707000000000001</v>
      </c>
      <c r="BF74" s="2">
        <v>3.5203000000000002</v>
      </c>
      <c r="BG74" s="2">
        <v>3.2515999999999998</v>
      </c>
      <c r="BH74" s="2">
        <v>2.9026999999999998</v>
      </c>
      <c r="BI74" s="2">
        <v>2.7627999999999999</v>
      </c>
      <c r="BJ74" s="2">
        <v>2.4824999999999999</v>
      </c>
      <c r="BK74" s="2">
        <v>3.1423999999999999</v>
      </c>
      <c r="BL74" s="6">
        <f t="shared" si="13"/>
        <v>42.902000000000001</v>
      </c>
    </row>
    <row r="75" spans="1:64" x14ac:dyDescent="0.25">
      <c r="A75" s="2">
        <v>3</v>
      </c>
      <c r="B75" s="2">
        <v>13</v>
      </c>
      <c r="C75" s="2" t="s">
        <v>4</v>
      </c>
      <c r="D75" s="2">
        <v>5.1891999999999996</v>
      </c>
      <c r="E75" s="2">
        <v>6.3103999999999996</v>
      </c>
      <c r="F75" s="2">
        <v>6.931</v>
      </c>
      <c r="G75" s="2">
        <v>6.0167999999999999</v>
      </c>
      <c r="H75" s="2">
        <v>5.9127000000000001</v>
      </c>
      <c r="I75" s="2">
        <v>5.5213000000000001</v>
      </c>
      <c r="J75" s="2">
        <v>5.2283999999999997</v>
      </c>
      <c r="K75" s="2">
        <v>4.5819000000000001</v>
      </c>
      <c r="L75" s="2">
        <v>3.8660000000000001</v>
      </c>
      <c r="M75" s="2">
        <v>3.6002999999999998</v>
      </c>
      <c r="N75" s="2">
        <v>3.2673000000000001</v>
      </c>
      <c r="O75" s="2">
        <v>3.9977999999999998</v>
      </c>
      <c r="P75" s="6">
        <f t="shared" si="10"/>
        <v>60.423099999999991</v>
      </c>
      <c r="R75" s="2">
        <v>13</v>
      </c>
      <c r="S75" s="2" t="s">
        <v>4</v>
      </c>
      <c r="T75" s="2">
        <v>4.7382</v>
      </c>
      <c r="U75" s="2">
        <v>4.9279000000000002</v>
      </c>
      <c r="V75" s="2">
        <v>5.1807999999999996</v>
      </c>
      <c r="W75" s="2">
        <v>4.3132999999999999</v>
      </c>
      <c r="X75" s="2">
        <v>3.8098999999999998</v>
      </c>
      <c r="Y75" s="2">
        <v>3.3717000000000001</v>
      </c>
      <c r="Z75" s="2">
        <v>3.2464</v>
      </c>
      <c r="AA75" s="2">
        <v>2.9653</v>
      </c>
      <c r="AB75" s="2">
        <v>2.6101999999999999</v>
      </c>
      <c r="AC75" s="2">
        <v>2.3957000000000002</v>
      </c>
      <c r="AD75" s="2">
        <v>2.1214</v>
      </c>
      <c r="AE75" s="2">
        <v>3.1177000000000001</v>
      </c>
      <c r="AF75" s="6">
        <f t="shared" si="11"/>
        <v>42.798499999999997</v>
      </c>
      <c r="AH75" s="2">
        <v>13</v>
      </c>
      <c r="AI75" s="2" t="s">
        <v>4</v>
      </c>
      <c r="AJ75" s="2">
        <v>6.2518000000000002</v>
      </c>
      <c r="AK75" s="2">
        <v>6.0198</v>
      </c>
      <c r="AL75" s="2">
        <v>7.7468000000000004</v>
      </c>
      <c r="AM75" s="2">
        <v>5.8620999999999999</v>
      </c>
      <c r="AN75" s="2">
        <v>5.2478999999999996</v>
      </c>
      <c r="AO75" s="2">
        <v>4.7234999999999996</v>
      </c>
      <c r="AP75" s="2">
        <v>4.4863</v>
      </c>
      <c r="AQ75" s="2">
        <v>4.0137</v>
      </c>
      <c r="AR75" s="2">
        <v>3.4782999999999999</v>
      </c>
      <c r="AS75" s="2">
        <v>3.3382000000000001</v>
      </c>
      <c r="AT75" s="2">
        <v>3.0775999999999999</v>
      </c>
      <c r="AU75" s="2">
        <v>4.9317000000000002</v>
      </c>
      <c r="AV75" s="6">
        <f t="shared" si="12"/>
        <v>59.177699999999994</v>
      </c>
      <c r="AX75" s="2">
        <v>13</v>
      </c>
      <c r="AY75" s="2" t="s">
        <v>4</v>
      </c>
      <c r="AZ75" s="2">
        <v>3.4855999999999998</v>
      </c>
      <c r="BA75" s="2">
        <v>3.8140000000000001</v>
      </c>
      <c r="BB75" s="2">
        <v>4.9374000000000002</v>
      </c>
      <c r="BC75" s="2">
        <v>3.9824000000000002</v>
      </c>
      <c r="BD75" s="2">
        <v>3.7888999999999999</v>
      </c>
      <c r="BE75" s="2">
        <v>3.3719000000000001</v>
      </c>
      <c r="BF75" s="2">
        <v>3.2128000000000001</v>
      </c>
      <c r="BG75" s="2">
        <v>2.8872</v>
      </c>
      <c r="BH75" s="2">
        <v>2.4805999999999999</v>
      </c>
      <c r="BI75" s="2">
        <v>2.2913999999999999</v>
      </c>
      <c r="BJ75" s="2">
        <v>2.0030999999999999</v>
      </c>
      <c r="BK75" s="2">
        <v>2.7751000000000001</v>
      </c>
      <c r="BL75" s="6">
        <f t="shared" si="13"/>
        <v>39.030400000000007</v>
      </c>
    </row>
    <row r="76" spans="1:64" x14ac:dyDescent="0.25">
      <c r="A76" s="2">
        <v>4</v>
      </c>
      <c r="B76" s="2">
        <v>13</v>
      </c>
      <c r="C76" s="2" t="s">
        <v>5</v>
      </c>
      <c r="D76" s="2">
        <v>4.9032999999999998</v>
      </c>
      <c r="E76" s="2">
        <v>5.5121000000000002</v>
      </c>
      <c r="F76" s="2">
        <v>7.1410999999999998</v>
      </c>
      <c r="G76" s="2">
        <v>6.2249999999999996</v>
      </c>
      <c r="H76" s="2">
        <v>6.1196000000000002</v>
      </c>
      <c r="I76" s="2">
        <v>5.7413999999999996</v>
      </c>
      <c r="J76" s="2">
        <v>5.4451000000000001</v>
      </c>
      <c r="K76" s="2">
        <v>4.7</v>
      </c>
      <c r="L76" s="2">
        <v>3.8620000000000001</v>
      </c>
      <c r="M76" s="2">
        <v>3.3677999999999999</v>
      </c>
      <c r="N76" s="2">
        <v>2.9603999999999999</v>
      </c>
      <c r="O76" s="2">
        <v>3.6718999999999999</v>
      </c>
      <c r="P76" s="6">
        <f t="shared" si="10"/>
        <v>59.649700000000003</v>
      </c>
      <c r="R76" s="2">
        <v>13</v>
      </c>
      <c r="S76" s="2" t="s">
        <v>5</v>
      </c>
      <c r="T76" s="2">
        <v>6.0914999999999999</v>
      </c>
      <c r="U76" s="2">
        <v>7.7195</v>
      </c>
      <c r="V76" s="2">
        <v>10.1799</v>
      </c>
      <c r="W76" s="2">
        <v>9.6884999999999994</v>
      </c>
      <c r="X76" s="2">
        <v>9.3538999999999994</v>
      </c>
      <c r="Y76" s="2">
        <v>8.1503999999999994</v>
      </c>
      <c r="Z76" s="2">
        <v>7.2872000000000003</v>
      </c>
      <c r="AA76" s="2">
        <v>6.0290999999999997</v>
      </c>
      <c r="AB76" s="2">
        <v>4.7919</v>
      </c>
      <c r="AC76" s="2">
        <v>4.0907999999999998</v>
      </c>
      <c r="AD76" s="2">
        <v>3.6362000000000001</v>
      </c>
      <c r="AE76" s="2">
        <v>5.1891999999999996</v>
      </c>
      <c r="AF76" s="6">
        <f t="shared" si="11"/>
        <v>82.208100000000002</v>
      </c>
      <c r="AH76" s="2">
        <v>13</v>
      </c>
      <c r="AI76" s="2" t="s">
        <v>5</v>
      </c>
      <c r="AJ76" s="2">
        <v>5.4740000000000002</v>
      </c>
      <c r="AK76" s="2">
        <v>6.3301999999999996</v>
      </c>
      <c r="AL76" s="2">
        <v>8.1046999999999993</v>
      </c>
      <c r="AM76" s="2">
        <v>5.8493000000000004</v>
      </c>
      <c r="AN76" s="2">
        <v>5.4888000000000003</v>
      </c>
      <c r="AO76" s="2">
        <v>5.0141</v>
      </c>
      <c r="AP76" s="2">
        <v>4.6988000000000003</v>
      </c>
      <c r="AQ76" s="2">
        <v>4.1093000000000002</v>
      </c>
      <c r="AR76" s="2">
        <v>3.5331000000000001</v>
      </c>
      <c r="AS76" s="2">
        <v>3.427</v>
      </c>
      <c r="AT76" s="2">
        <v>3.2214</v>
      </c>
      <c r="AU76" s="2">
        <v>3.6621000000000001</v>
      </c>
      <c r="AV76" s="6">
        <f t="shared" si="12"/>
        <v>58.912799999999997</v>
      </c>
      <c r="AX76" s="2">
        <v>13</v>
      </c>
      <c r="AY76" s="2" t="s">
        <v>5</v>
      </c>
      <c r="AZ76" s="2">
        <v>4.0895000000000001</v>
      </c>
      <c r="BA76" s="2">
        <v>4.702</v>
      </c>
      <c r="BB76" s="2">
        <v>5.4219999999999997</v>
      </c>
      <c r="BC76" s="2">
        <v>4.6368999999999998</v>
      </c>
      <c r="BD76" s="2">
        <v>4.4179000000000004</v>
      </c>
      <c r="BE76" s="2">
        <v>3.9872000000000001</v>
      </c>
      <c r="BF76" s="2">
        <v>3.8464</v>
      </c>
      <c r="BG76" s="2">
        <v>3.5846</v>
      </c>
      <c r="BH76" s="2">
        <v>3.242</v>
      </c>
      <c r="BI76" s="2">
        <v>3.0749</v>
      </c>
      <c r="BJ76" s="2">
        <v>2.7789000000000001</v>
      </c>
      <c r="BK76" s="2">
        <v>3.0446</v>
      </c>
      <c r="BL76" s="6">
        <f t="shared" si="13"/>
        <v>46.826900000000002</v>
      </c>
    </row>
    <row r="77" spans="1:64" x14ac:dyDescent="0.25">
      <c r="A77" s="2">
        <v>5</v>
      </c>
      <c r="B77" s="2">
        <v>13</v>
      </c>
      <c r="C77" s="2" t="s">
        <v>6</v>
      </c>
      <c r="D77" s="2">
        <v>5.8327999999999998</v>
      </c>
      <c r="E77" s="2">
        <v>6.0061</v>
      </c>
      <c r="F77" s="2">
        <v>6.8954000000000004</v>
      </c>
      <c r="G77" s="2">
        <v>5.7281000000000004</v>
      </c>
      <c r="H77" s="2">
        <v>5.1264000000000003</v>
      </c>
      <c r="I77" s="2">
        <v>4.5632999999999999</v>
      </c>
      <c r="J77" s="2">
        <v>4.3461999999999996</v>
      </c>
      <c r="K77" s="2">
        <v>3.9729000000000001</v>
      </c>
      <c r="L77" s="2">
        <v>3.5905999999999998</v>
      </c>
      <c r="M77" s="2">
        <v>3.5243000000000002</v>
      </c>
      <c r="N77" s="2">
        <v>3.2793000000000001</v>
      </c>
      <c r="O77" s="2">
        <v>4.0178000000000003</v>
      </c>
      <c r="P77" s="6">
        <f t="shared" si="10"/>
        <v>56.883200000000002</v>
      </c>
      <c r="R77" s="2">
        <v>13</v>
      </c>
      <c r="S77" s="2" t="s">
        <v>6</v>
      </c>
      <c r="T77" s="2">
        <v>7.6216999999999997</v>
      </c>
      <c r="U77" s="2">
        <v>6.9120999999999997</v>
      </c>
      <c r="V77" s="2">
        <v>8.7322000000000006</v>
      </c>
      <c r="W77" s="2">
        <v>7.8731</v>
      </c>
      <c r="X77" s="2">
        <v>7.6230000000000002</v>
      </c>
      <c r="Y77" s="2">
        <v>6.6635999999999997</v>
      </c>
      <c r="Z77" s="2">
        <v>5.8994999999999997</v>
      </c>
      <c r="AA77" s="2">
        <v>4.8596000000000004</v>
      </c>
      <c r="AB77" s="2">
        <v>3.9418000000000002</v>
      </c>
      <c r="AC77" s="2">
        <v>3.544</v>
      </c>
      <c r="AD77" s="2">
        <v>3.3039999999999998</v>
      </c>
      <c r="AE77" s="2">
        <v>4.9257999999999997</v>
      </c>
      <c r="AF77" s="6">
        <f t="shared" ref="AF77:AF117" si="14">SUM(T77:AE77)</f>
        <v>71.900399999999991</v>
      </c>
      <c r="AH77" s="2">
        <v>13</v>
      </c>
      <c r="AI77" s="2" t="s">
        <v>6</v>
      </c>
      <c r="AJ77" s="2">
        <v>5.0540000000000003</v>
      </c>
      <c r="AK77" s="2">
        <v>6.5978000000000003</v>
      </c>
      <c r="AL77" s="2">
        <v>7.7529000000000003</v>
      </c>
      <c r="AM77" s="2">
        <v>5.7260999999999997</v>
      </c>
      <c r="AN77" s="2">
        <v>4.9862000000000002</v>
      </c>
      <c r="AO77" s="2">
        <v>4.3696999999999999</v>
      </c>
      <c r="AP77" s="2">
        <v>4.1970000000000001</v>
      </c>
      <c r="AQ77" s="2">
        <v>3.9205000000000001</v>
      </c>
      <c r="AR77" s="2">
        <v>3.4630999999999998</v>
      </c>
      <c r="AS77" s="2">
        <v>3.2351000000000001</v>
      </c>
      <c r="AT77" s="2">
        <v>2.9177</v>
      </c>
      <c r="AU77" s="2">
        <v>3.5245000000000002</v>
      </c>
      <c r="AV77" s="6">
        <f t="shared" si="12"/>
        <v>55.744600000000005</v>
      </c>
      <c r="AX77" s="2">
        <v>13</v>
      </c>
      <c r="AY77" s="2" t="s">
        <v>6</v>
      </c>
      <c r="AZ77" s="2">
        <v>5.1638999999999999</v>
      </c>
      <c r="BA77" s="2">
        <v>5.1359000000000004</v>
      </c>
      <c r="BB77" s="2">
        <v>5.9600999999999997</v>
      </c>
      <c r="BC77" s="2">
        <v>4.5930999999999997</v>
      </c>
      <c r="BD77" s="2">
        <v>4.2606999999999999</v>
      </c>
      <c r="BE77" s="2">
        <v>3.8458999999999999</v>
      </c>
      <c r="BF77" s="2">
        <v>3.6928999999999998</v>
      </c>
      <c r="BG77" s="2">
        <v>3.4415</v>
      </c>
      <c r="BH77" s="2">
        <v>3.0575000000000001</v>
      </c>
      <c r="BI77" s="2">
        <v>2.8517999999999999</v>
      </c>
      <c r="BJ77" s="2">
        <v>2.5779999999999998</v>
      </c>
      <c r="BK77" s="2">
        <v>3.1692999999999998</v>
      </c>
      <c r="BL77" s="6">
        <f t="shared" si="13"/>
        <v>47.750599999999999</v>
      </c>
    </row>
    <row r="78" spans="1:64" x14ac:dyDescent="0.25">
      <c r="A78" s="2">
        <v>1</v>
      </c>
      <c r="B78" s="2">
        <v>14</v>
      </c>
      <c r="C78" s="2" t="s">
        <v>2</v>
      </c>
      <c r="D78" s="2">
        <v>4.7371999999999996</v>
      </c>
      <c r="E78" s="2">
        <v>4.8742999999999999</v>
      </c>
      <c r="F78" s="2">
        <v>3.9628000000000001</v>
      </c>
      <c r="G78" s="2">
        <v>2.0135000000000001</v>
      </c>
      <c r="H78" s="2">
        <v>0.86480000000000001</v>
      </c>
      <c r="I78" s="2">
        <v>0.38879999999999998</v>
      </c>
      <c r="J78" s="2">
        <v>0.2233</v>
      </c>
      <c r="K78" s="2">
        <v>0.13250000000000001</v>
      </c>
      <c r="L78" s="2">
        <v>8.1100000000000005E-2</v>
      </c>
      <c r="M78" s="2">
        <v>5.4899999999999997E-2</v>
      </c>
      <c r="N78" s="2">
        <v>4.5600000000000002E-2</v>
      </c>
      <c r="O78" s="2">
        <v>0.95479999999999998</v>
      </c>
      <c r="P78" s="6">
        <f t="shared" ref="P78:P117" si="15">SUM(D78:O78)</f>
        <v>18.333599999999997</v>
      </c>
      <c r="R78" s="2">
        <v>14</v>
      </c>
      <c r="S78" s="2" t="s">
        <v>2</v>
      </c>
      <c r="T78" s="2">
        <v>2.9342000000000001</v>
      </c>
      <c r="U78" s="2">
        <v>4.4663000000000004</v>
      </c>
      <c r="V78" s="2">
        <v>6.0541</v>
      </c>
      <c r="W78" s="2">
        <v>2.4647999999999999</v>
      </c>
      <c r="X78" s="2">
        <v>1.0273000000000001</v>
      </c>
      <c r="Y78" s="2">
        <v>0.4541</v>
      </c>
      <c r="Z78" s="2">
        <v>0.25719999999999998</v>
      </c>
      <c r="AA78" s="2">
        <v>0.15429999999999999</v>
      </c>
      <c r="AB78" s="2">
        <v>9.35E-2</v>
      </c>
      <c r="AC78" s="2">
        <v>6.6699999999999995E-2</v>
      </c>
      <c r="AD78" s="2">
        <v>0.13600000000000001</v>
      </c>
      <c r="AE78" s="2">
        <v>0.98519999999999996</v>
      </c>
      <c r="AF78" s="6">
        <f t="shared" si="14"/>
        <v>19.093699999999998</v>
      </c>
      <c r="AH78" s="2">
        <v>14</v>
      </c>
      <c r="AI78" s="2" t="s">
        <v>2</v>
      </c>
      <c r="AJ78" s="2">
        <v>6.3963999999999999</v>
      </c>
      <c r="AK78" s="2">
        <v>5.1833999999999998</v>
      </c>
      <c r="AL78" s="2">
        <v>6.1615000000000002</v>
      </c>
      <c r="AM78" s="2">
        <v>2.3569</v>
      </c>
      <c r="AN78" s="2">
        <v>0.93969999999999998</v>
      </c>
      <c r="AO78" s="2">
        <v>0.42049999999999998</v>
      </c>
      <c r="AP78" s="2">
        <v>0.23319999999999999</v>
      </c>
      <c r="AQ78" s="2">
        <v>0.1351</v>
      </c>
      <c r="AR78" s="2">
        <v>7.9600000000000004E-2</v>
      </c>
      <c r="AS78" s="2">
        <v>5.2900000000000003E-2</v>
      </c>
      <c r="AT78" s="2">
        <v>4.5499999999999999E-2</v>
      </c>
      <c r="AU78" s="2">
        <v>1.8685</v>
      </c>
      <c r="AV78" s="6">
        <f t="shared" si="12"/>
        <v>23.873200000000001</v>
      </c>
      <c r="AX78" s="2">
        <v>14</v>
      </c>
      <c r="AY78" s="2" t="s">
        <v>2</v>
      </c>
      <c r="AZ78" s="2">
        <v>2.4647000000000001</v>
      </c>
      <c r="BA78" s="2">
        <v>3.5640999999999998</v>
      </c>
      <c r="BB78" s="2">
        <v>4.4757999999999996</v>
      </c>
      <c r="BC78" s="2">
        <v>2.4836999999999998</v>
      </c>
      <c r="BD78" s="2">
        <v>0.83009999999999995</v>
      </c>
      <c r="BE78" s="2">
        <v>0.34710000000000002</v>
      </c>
      <c r="BF78" s="2">
        <v>0.17879999999999999</v>
      </c>
      <c r="BG78" s="2">
        <v>9.2499999999999999E-2</v>
      </c>
      <c r="BH78" s="2">
        <v>4.9200000000000001E-2</v>
      </c>
      <c r="BI78" s="2">
        <v>2.98E-2</v>
      </c>
      <c r="BJ78" s="2">
        <v>3.3399999999999999E-2</v>
      </c>
      <c r="BK78" s="2">
        <v>1.0152000000000001</v>
      </c>
      <c r="BL78" s="6">
        <f t="shared" si="13"/>
        <v>15.564399999999999</v>
      </c>
    </row>
    <row r="79" spans="1:64" x14ac:dyDescent="0.25">
      <c r="A79" s="2">
        <v>2</v>
      </c>
      <c r="B79" s="2">
        <v>14</v>
      </c>
      <c r="C79" s="2" t="s">
        <v>3</v>
      </c>
      <c r="D79" s="2">
        <v>2.0924</v>
      </c>
      <c r="E79" s="2">
        <v>3.2911000000000001</v>
      </c>
      <c r="F79" s="2">
        <v>2.9481000000000002</v>
      </c>
      <c r="G79" s="2">
        <v>1.6467000000000001</v>
      </c>
      <c r="H79" s="2">
        <v>0.66800000000000004</v>
      </c>
      <c r="I79" s="2">
        <v>0.27329999999999999</v>
      </c>
      <c r="J79" s="2">
        <v>0.14269999999999999</v>
      </c>
      <c r="K79" s="2">
        <v>7.3300000000000004E-2</v>
      </c>
      <c r="L79" s="2">
        <v>3.73E-2</v>
      </c>
      <c r="M79" s="2">
        <v>2.1100000000000001E-2</v>
      </c>
      <c r="N79" s="2">
        <v>1.7000000000000001E-2</v>
      </c>
      <c r="O79" s="2">
        <v>0.3876</v>
      </c>
      <c r="P79" s="6">
        <f t="shared" si="15"/>
        <v>11.598600000000001</v>
      </c>
      <c r="R79" s="2">
        <v>14</v>
      </c>
      <c r="S79" s="2" t="s">
        <v>3</v>
      </c>
      <c r="T79" s="2">
        <v>3.0095000000000001</v>
      </c>
      <c r="U79" s="2">
        <v>3.4199000000000002</v>
      </c>
      <c r="V79" s="2">
        <v>3.5592999999999999</v>
      </c>
      <c r="W79" s="2">
        <v>1.8715999999999999</v>
      </c>
      <c r="X79" s="2">
        <v>0.72150000000000003</v>
      </c>
      <c r="Y79" s="2">
        <v>0.31230000000000002</v>
      </c>
      <c r="Z79" s="2">
        <v>0.1656</v>
      </c>
      <c r="AA79" s="2">
        <v>9.1200000000000003E-2</v>
      </c>
      <c r="AB79" s="2">
        <v>4.9500000000000002E-2</v>
      </c>
      <c r="AC79" s="2">
        <v>3.1600000000000003E-2</v>
      </c>
      <c r="AD79" s="2">
        <v>3.4000000000000002E-2</v>
      </c>
      <c r="AE79" s="2">
        <v>1.0489999999999999</v>
      </c>
      <c r="AF79" s="6">
        <f t="shared" si="14"/>
        <v>14.315</v>
      </c>
      <c r="AH79" s="2">
        <v>14</v>
      </c>
      <c r="AI79" s="2" t="s">
        <v>3</v>
      </c>
      <c r="AJ79" s="2">
        <v>3.1507000000000001</v>
      </c>
      <c r="AK79" s="2">
        <v>5.5262000000000002</v>
      </c>
      <c r="AL79" s="2">
        <v>6.3272000000000004</v>
      </c>
      <c r="AM79" s="2">
        <v>2.6598000000000002</v>
      </c>
      <c r="AN79" s="2">
        <v>1.0634999999999999</v>
      </c>
      <c r="AO79" s="2">
        <v>0.46860000000000002</v>
      </c>
      <c r="AP79" s="2">
        <v>0.26519999999999999</v>
      </c>
      <c r="AQ79" s="2">
        <v>0.15790000000000001</v>
      </c>
      <c r="AR79" s="2">
        <v>9.6000000000000002E-2</v>
      </c>
      <c r="AS79" s="2">
        <v>6.5500000000000003E-2</v>
      </c>
      <c r="AT79" s="2">
        <v>0.12540000000000001</v>
      </c>
      <c r="AU79" s="2">
        <v>0.87990000000000002</v>
      </c>
      <c r="AV79" s="6">
        <f t="shared" si="12"/>
        <v>20.785900000000002</v>
      </c>
      <c r="AX79" s="2">
        <v>14</v>
      </c>
      <c r="AY79" s="2" t="s">
        <v>3</v>
      </c>
      <c r="AZ79" s="2">
        <v>2.8346</v>
      </c>
      <c r="BA79" s="2">
        <v>4.2282999999999999</v>
      </c>
      <c r="BB79" s="2">
        <v>4.9032999999999998</v>
      </c>
      <c r="BC79" s="2">
        <v>1.9478</v>
      </c>
      <c r="BD79" s="2">
        <v>0.78249999999999997</v>
      </c>
      <c r="BE79" s="2">
        <v>0.34589999999999999</v>
      </c>
      <c r="BF79" s="2">
        <v>0.188</v>
      </c>
      <c r="BG79" s="2">
        <v>0.1053</v>
      </c>
      <c r="BH79" s="2">
        <v>5.5800000000000002E-2</v>
      </c>
      <c r="BI79" s="2">
        <v>3.4599999999999999E-2</v>
      </c>
      <c r="BJ79" s="2">
        <v>4.7600000000000003E-2</v>
      </c>
      <c r="BK79" s="2">
        <v>1.1795</v>
      </c>
      <c r="BL79" s="6">
        <f t="shared" si="13"/>
        <v>16.653200000000002</v>
      </c>
    </row>
    <row r="80" spans="1:64" x14ac:dyDescent="0.25">
      <c r="A80" s="2">
        <v>3</v>
      </c>
      <c r="B80" s="2">
        <v>14</v>
      </c>
      <c r="C80" s="2" t="s">
        <v>4</v>
      </c>
      <c r="D80" s="2">
        <v>2.2063000000000001</v>
      </c>
      <c r="E80" s="2">
        <v>3.3831000000000002</v>
      </c>
      <c r="F80" s="2">
        <v>3.07</v>
      </c>
      <c r="G80" s="2">
        <v>2.0556000000000001</v>
      </c>
      <c r="H80" s="2">
        <v>0.73070000000000002</v>
      </c>
      <c r="I80" s="2">
        <v>0.30819999999999997</v>
      </c>
      <c r="J80" s="2">
        <v>0.16270000000000001</v>
      </c>
      <c r="K80" s="2">
        <v>8.8599999999999998E-2</v>
      </c>
      <c r="L80" s="2">
        <v>4.7300000000000002E-2</v>
      </c>
      <c r="M80" s="2">
        <v>2.8899999999999999E-2</v>
      </c>
      <c r="N80" s="2">
        <v>2.5899999999999999E-2</v>
      </c>
      <c r="O80" s="2">
        <v>0.45450000000000002</v>
      </c>
      <c r="P80" s="6">
        <f t="shared" si="15"/>
        <v>12.561799999999998</v>
      </c>
      <c r="R80" s="2">
        <v>14</v>
      </c>
      <c r="S80" s="2" t="s">
        <v>4</v>
      </c>
      <c r="T80" s="2">
        <v>3.8393999999999999</v>
      </c>
      <c r="U80" s="2">
        <v>4.1516999999999999</v>
      </c>
      <c r="V80" s="2">
        <v>3.6036000000000001</v>
      </c>
      <c r="W80" s="2">
        <v>2.1151</v>
      </c>
      <c r="X80" s="2">
        <v>0.69159999999999999</v>
      </c>
      <c r="Y80" s="2">
        <v>0.31609999999999999</v>
      </c>
      <c r="Z80" s="2">
        <v>0.17879999999999999</v>
      </c>
      <c r="AA80" s="2">
        <v>0.1037</v>
      </c>
      <c r="AB80" s="2">
        <v>6.0100000000000001E-2</v>
      </c>
      <c r="AC80" s="2">
        <v>3.9699999999999999E-2</v>
      </c>
      <c r="AD80" s="2">
        <v>3.1699999999999999E-2</v>
      </c>
      <c r="AE80" s="2">
        <v>1.351</v>
      </c>
      <c r="AF80" s="6">
        <f t="shared" si="14"/>
        <v>16.482500000000002</v>
      </c>
      <c r="AH80" s="2">
        <v>14</v>
      </c>
      <c r="AI80" s="2" t="s">
        <v>4</v>
      </c>
      <c r="AJ80" s="2">
        <v>7.94</v>
      </c>
      <c r="AK80" s="2">
        <v>7.4105999999999996</v>
      </c>
      <c r="AL80" s="2">
        <v>6.5202999999999998</v>
      </c>
      <c r="AM80" s="2">
        <v>2.9658000000000002</v>
      </c>
      <c r="AN80" s="2">
        <v>1.1614</v>
      </c>
      <c r="AO80" s="2">
        <v>0.52790000000000004</v>
      </c>
      <c r="AP80" s="2">
        <v>0.30020000000000002</v>
      </c>
      <c r="AQ80" s="2">
        <v>0.17780000000000001</v>
      </c>
      <c r="AR80" s="2">
        <v>0.1069</v>
      </c>
      <c r="AS80" s="2">
        <v>7.6600000000000001E-2</v>
      </c>
      <c r="AT80" s="2">
        <v>6.9599999999999995E-2</v>
      </c>
      <c r="AU80" s="2">
        <v>2.6804000000000001</v>
      </c>
      <c r="AV80" s="6">
        <f t="shared" si="12"/>
        <v>29.9375</v>
      </c>
      <c r="AX80" s="2">
        <v>14</v>
      </c>
      <c r="AY80" s="2" t="s">
        <v>4</v>
      </c>
      <c r="AZ80" s="2">
        <v>1.9278</v>
      </c>
      <c r="BA80" s="2">
        <v>2.9022999999999999</v>
      </c>
      <c r="BB80" s="2">
        <v>4.6337000000000002</v>
      </c>
      <c r="BC80" s="2">
        <v>1.9731000000000001</v>
      </c>
      <c r="BD80" s="2">
        <v>0.80559999999999998</v>
      </c>
      <c r="BE80" s="2">
        <v>0.34300000000000003</v>
      </c>
      <c r="BF80" s="2">
        <v>0.1835</v>
      </c>
      <c r="BG80" s="2">
        <v>0.1013</v>
      </c>
      <c r="BH80" s="2">
        <v>5.6000000000000001E-2</v>
      </c>
      <c r="BI80" s="2">
        <v>3.3799999999999997E-2</v>
      </c>
      <c r="BJ80" s="2">
        <v>3.6999999999999998E-2</v>
      </c>
      <c r="BK80" s="2">
        <v>1.1164000000000001</v>
      </c>
      <c r="BL80" s="6">
        <f t="shared" si="13"/>
        <v>14.1135</v>
      </c>
    </row>
    <row r="81" spans="1:64" x14ac:dyDescent="0.25">
      <c r="A81" s="2">
        <v>4</v>
      </c>
      <c r="B81" s="2">
        <v>14</v>
      </c>
      <c r="C81" s="2" t="s">
        <v>5</v>
      </c>
      <c r="D81" s="2">
        <v>2.6585999999999999</v>
      </c>
      <c r="E81" s="2">
        <v>4.1462000000000003</v>
      </c>
      <c r="F81" s="2">
        <v>3.8980000000000001</v>
      </c>
      <c r="G81" s="2">
        <v>1.6826000000000001</v>
      </c>
      <c r="H81" s="2">
        <v>0.72399999999999998</v>
      </c>
      <c r="I81" s="2">
        <v>0.32819999999999999</v>
      </c>
      <c r="J81" s="2">
        <v>0.18479999999999999</v>
      </c>
      <c r="K81" s="2">
        <v>0.1075</v>
      </c>
      <c r="L81" s="2">
        <v>6.0600000000000001E-2</v>
      </c>
      <c r="M81" s="2">
        <v>3.85E-2</v>
      </c>
      <c r="N81" s="2">
        <v>3.7499999999999999E-2</v>
      </c>
      <c r="O81" s="2">
        <v>0.91620000000000001</v>
      </c>
      <c r="P81" s="6">
        <f t="shared" si="15"/>
        <v>14.782700000000002</v>
      </c>
      <c r="R81" s="2">
        <v>14</v>
      </c>
      <c r="S81" s="2" t="s">
        <v>5</v>
      </c>
      <c r="T81" s="2">
        <v>3.0198999999999998</v>
      </c>
      <c r="U81" s="2">
        <v>5.1581999999999999</v>
      </c>
      <c r="V81" s="2">
        <v>5.0083000000000002</v>
      </c>
      <c r="W81" s="2">
        <v>2.3536000000000001</v>
      </c>
      <c r="X81" s="2">
        <v>0.94610000000000005</v>
      </c>
      <c r="Y81" s="2">
        <v>0.43619999999999998</v>
      </c>
      <c r="Z81" s="2">
        <v>0.25180000000000002</v>
      </c>
      <c r="AA81" s="2">
        <v>0.15040000000000001</v>
      </c>
      <c r="AB81" s="2">
        <v>9.0700000000000003E-2</v>
      </c>
      <c r="AC81" s="2">
        <v>6.25E-2</v>
      </c>
      <c r="AD81" s="2">
        <v>5.8999999999999997E-2</v>
      </c>
      <c r="AE81" s="2">
        <v>0.88880000000000003</v>
      </c>
      <c r="AF81" s="6">
        <f t="shared" si="14"/>
        <v>18.4255</v>
      </c>
      <c r="AH81" s="2">
        <v>14</v>
      </c>
      <c r="AI81" s="2" t="s">
        <v>5</v>
      </c>
      <c r="AJ81" s="2">
        <v>4.6852999999999998</v>
      </c>
      <c r="AK81" s="2">
        <v>6.2948000000000004</v>
      </c>
      <c r="AL81" s="2">
        <v>5.7744</v>
      </c>
      <c r="AM81" s="2">
        <v>2.5125000000000002</v>
      </c>
      <c r="AN81" s="2">
        <v>1.0132000000000001</v>
      </c>
      <c r="AO81" s="2">
        <v>0.46200000000000002</v>
      </c>
      <c r="AP81" s="2">
        <v>0.2646</v>
      </c>
      <c r="AQ81" s="2">
        <v>0.16089999999999999</v>
      </c>
      <c r="AR81" s="2">
        <v>9.8400000000000001E-2</v>
      </c>
      <c r="AS81" s="2">
        <v>6.8500000000000005E-2</v>
      </c>
      <c r="AT81" s="2">
        <v>5.8999999999999997E-2</v>
      </c>
      <c r="AU81" s="2">
        <v>0.81359999999999999</v>
      </c>
      <c r="AV81" s="6">
        <f t="shared" si="12"/>
        <v>22.207200000000007</v>
      </c>
      <c r="AX81" s="2">
        <v>14</v>
      </c>
      <c r="AY81" s="2" t="s">
        <v>5</v>
      </c>
      <c r="AZ81" s="2">
        <v>2.3553000000000002</v>
      </c>
      <c r="BA81" s="2">
        <v>3.9478</v>
      </c>
      <c r="BB81" s="2">
        <v>4.3528000000000002</v>
      </c>
      <c r="BC81" s="2">
        <v>2.1579000000000002</v>
      </c>
      <c r="BD81" s="2">
        <v>0.80589999999999995</v>
      </c>
      <c r="BE81" s="2">
        <v>0.33689999999999998</v>
      </c>
      <c r="BF81" s="2">
        <v>0.17530000000000001</v>
      </c>
      <c r="BG81" s="2">
        <v>9.5200000000000007E-2</v>
      </c>
      <c r="BH81" s="2">
        <v>5.1499999999999997E-2</v>
      </c>
      <c r="BI81" s="2">
        <v>2.75E-2</v>
      </c>
      <c r="BJ81" s="2">
        <v>2.47E-2</v>
      </c>
      <c r="BK81" s="2">
        <v>0.57469999999999999</v>
      </c>
      <c r="BL81" s="6">
        <f t="shared" si="13"/>
        <v>14.9055</v>
      </c>
    </row>
    <row r="82" spans="1:64" x14ac:dyDescent="0.25">
      <c r="A82" s="2">
        <v>5</v>
      </c>
      <c r="B82" s="2">
        <v>14</v>
      </c>
      <c r="C82" s="2" t="s">
        <v>6</v>
      </c>
      <c r="D82" s="2">
        <v>2.5718999999999999</v>
      </c>
      <c r="E82" s="2">
        <v>3.3239000000000001</v>
      </c>
      <c r="F82" s="2">
        <v>3.8698999999999999</v>
      </c>
      <c r="G82" s="2">
        <v>2.2606000000000002</v>
      </c>
      <c r="H82" s="2">
        <v>0.84050000000000002</v>
      </c>
      <c r="I82" s="2">
        <v>0.3629</v>
      </c>
      <c r="J82" s="2">
        <v>0.19869999999999999</v>
      </c>
      <c r="K82" s="2">
        <v>0.1095</v>
      </c>
      <c r="L82" s="2">
        <v>6.1199999999999997E-2</v>
      </c>
      <c r="M82" s="2">
        <v>3.8800000000000001E-2</v>
      </c>
      <c r="N82" s="2">
        <v>2.81E-2</v>
      </c>
      <c r="O82" s="2">
        <v>0.48</v>
      </c>
      <c r="P82" s="6">
        <f t="shared" si="15"/>
        <v>14.146000000000001</v>
      </c>
      <c r="R82" s="2">
        <v>14</v>
      </c>
      <c r="S82" s="2" t="s">
        <v>6</v>
      </c>
      <c r="T82" s="2">
        <v>3.4411999999999998</v>
      </c>
      <c r="U82" s="2">
        <v>4.3540000000000001</v>
      </c>
      <c r="V82" s="2">
        <v>4.0053000000000001</v>
      </c>
      <c r="W82" s="2">
        <v>1.8150999999999999</v>
      </c>
      <c r="X82" s="2">
        <v>0.75829999999999997</v>
      </c>
      <c r="Y82" s="2">
        <v>0.34310000000000002</v>
      </c>
      <c r="Z82" s="2">
        <v>0.19500000000000001</v>
      </c>
      <c r="AA82" s="2">
        <v>0.1135</v>
      </c>
      <c r="AB82" s="2">
        <v>6.7500000000000004E-2</v>
      </c>
      <c r="AC82" s="2">
        <v>4.4600000000000001E-2</v>
      </c>
      <c r="AD82" s="2">
        <v>3.7900000000000003E-2</v>
      </c>
      <c r="AE82" s="2">
        <v>1.2875000000000001</v>
      </c>
      <c r="AF82" s="6">
        <f t="shared" si="14"/>
        <v>16.463000000000001</v>
      </c>
      <c r="AH82" s="2">
        <v>14</v>
      </c>
      <c r="AI82" s="2" t="s">
        <v>6</v>
      </c>
      <c r="AJ82" s="2">
        <v>3.6425999999999998</v>
      </c>
      <c r="AK82" s="2">
        <v>5.7127999999999997</v>
      </c>
      <c r="AL82" s="2">
        <v>5.7516999999999996</v>
      </c>
      <c r="AM82" s="2">
        <v>2.3483000000000001</v>
      </c>
      <c r="AN82" s="2">
        <v>0.92220000000000002</v>
      </c>
      <c r="AO82" s="2">
        <v>0.4158</v>
      </c>
      <c r="AP82" s="2">
        <v>0.23469999999999999</v>
      </c>
      <c r="AQ82" s="2">
        <v>0.1376</v>
      </c>
      <c r="AR82" s="2">
        <v>8.0399999999999999E-2</v>
      </c>
      <c r="AS82" s="2">
        <v>5.4300000000000001E-2</v>
      </c>
      <c r="AT82" s="2">
        <v>0.14960000000000001</v>
      </c>
      <c r="AU82" s="2">
        <v>0.70809999999999995</v>
      </c>
      <c r="AV82" s="6">
        <f t="shared" si="12"/>
        <v>20.158099999999997</v>
      </c>
      <c r="AX82" s="2">
        <v>14</v>
      </c>
      <c r="AY82" s="2" t="s">
        <v>6</v>
      </c>
      <c r="AZ82" s="2">
        <v>3.2745000000000002</v>
      </c>
      <c r="BA82" s="2">
        <v>4.6731999999999996</v>
      </c>
      <c r="BB82" s="2">
        <v>3.6017000000000001</v>
      </c>
      <c r="BC82" s="2">
        <v>1.4931000000000001</v>
      </c>
      <c r="BD82" s="2">
        <v>0.69189999999999996</v>
      </c>
      <c r="BE82" s="2">
        <v>0.3024</v>
      </c>
      <c r="BF82" s="2">
        <v>0.16850000000000001</v>
      </c>
      <c r="BG82" s="2">
        <v>9.74E-2</v>
      </c>
      <c r="BH82" s="2">
        <v>5.5100000000000003E-2</v>
      </c>
      <c r="BI82" s="2">
        <v>3.5499999999999997E-2</v>
      </c>
      <c r="BJ82" s="2">
        <v>3.3599999999999998E-2</v>
      </c>
      <c r="BK82" s="2">
        <v>0.78680000000000005</v>
      </c>
      <c r="BL82" s="6">
        <f t="shared" si="13"/>
        <v>15.213699999999999</v>
      </c>
    </row>
    <row r="83" spans="1:64" x14ac:dyDescent="0.25">
      <c r="A83" s="2">
        <v>1</v>
      </c>
      <c r="B83" s="2">
        <v>15</v>
      </c>
      <c r="C83" s="2" t="s">
        <v>2</v>
      </c>
      <c r="D83" s="2">
        <v>0.81920000000000004</v>
      </c>
      <c r="E83" s="2">
        <v>0.7349</v>
      </c>
      <c r="F83" s="2">
        <v>0.35160000000000002</v>
      </c>
      <c r="G83" s="2">
        <v>7.8700000000000006E-2</v>
      </c>
      <c r="H83" s="2">
        <v>2.4E-2</v>
      </c>
      <c r="I83" s="2">
        <v>1.61E-2</v>
      </c>
      <c r="J83" s="2">
        <v>1.3599999999999999E-2</v>
      </c>
      <c r="K83" s="2">
        <v>1.0200000000000001E-2</v>
      </c>
      <c r="L83" s="2">
        <v>6.7000000000000002E-3</v>
      </c>
      <c r="M83" s="2">
        <v>4.7000000000000002E-3</v>
      </c>
      <c r="N83" s="2">
        <v>2.75E-2</v>
      </c>
      <c r="O83" s="2">
        <v>0.45939999999999998</v>
      </c>
      <c r="P83" s="6">
        <f t="shared" si="15"/>
        <v>2.5465999999999998</v>
      </c>
      <c r="R83" s="2">
        <v>15</v>
      </c>
      <c r="S83" s="2" t="s">
        <v>2</v>
      </c>
      <c r="T83" s="2">
        <v>0.64139999999999997</v>
      </c>
      <c r="U83" s="2">
        <v>1.0789</v>
      </c>
      <c r="V83" s="2">
        <v>0.99950000000000006</v>
      </c>
      <c r="W83" s="2">
        <v>9.7000000000000003E-2</v>
      </c>
      <c r="X83" s="2">
        <v>3.4700000000000002E-2</v>
      </c>
      <c r="Y83" s="2">
        <v>2.0199999999999999E-2</v>
      </c>
      <c r="Z83" s="2">
        <v>1.6500000000000001E-2</v>
      </c>
      <c r="AA83" s="2">
        <v>1.24E-2</v>
      </c>
      <c r="AB83" s="2">
        <v>8.0999999999999996E-3</v>
      </c>
      <c r="AC83" s="2">
        <v>1.46E-2</v>
      </c>
      <c r="AD83" s="2">
        <v>3.1099999999999999E-2</v>
      </c>
      <c r="AE83" s="2">
        <v>0.53569999999999995</v>
      </c>
      <c r="AF83" s="6">
        <f t="shared" si="14"/>
        <v>3.4901000000000004</v>
      </c>
      <c r="AH83" s="2">
        <v>15</v>
      </c>
      <c r="AI83" s="2" t="s">
        <v>2</v>
      </c>
      <c r="AJ83" s="2">
        <v>0.86470000000000002</v>
      </c>
      <c r="AK83" s="2">
        <v>0.31879999999999997</v>
      </c>
      <c r="AL83" s="2">
        <v>0.44040000000000001</v>
      </c>
      <c r="AM83" s="2">
        <v>4.6399999999999997E-2</v>
      </c>
      <c r="AN83" s="2">
        <v>1.6199999999999999E-2</v>
      </c>
      <c r="AO83" s="2">
        <v>8.8000000000000005E-3</v>
      </c>
      <c r="AP83" s="2">
        <v>7.1999999999999998E-3</v>
      </c>
      <c r="AQ83" s="2">
        <v>5.4999999999999997E-3</v>
      </c>
      <c r="AR83" s="2">
        <v>3.5999999999999999E-3</v>
      </c>
      <c r="AS83" s="2">
        <v>5.3E-3</v>
      </c>
      <c r="AT83" s="2">
        <v>7.7100000000000002E-2</v>
      </c>
      <c r="AU83" s="2">
        <v>0.4108</v>
      </c>
      <c r="AV83" s="6">
        <f t="shared" si="12"/>
        <v>2.2048000000000001</v>
      </c>
      <c r="AX83" s="2">
        <v>15</v>
      </c>
      <c r="AY83" s="2" t="s">
        <v>2</v>
      </c>
      <c r="AZ83" s="2">
        <v>0.58799999999999997</v>
      </c>
      <c r="BA83" s="2">
        <v>0.60599999999999998</v>
      </c>
      <c r="BB83" s="2">
        <v>0.48609999999999998</v>
      </c>
      <c r="BC83" s="2">
        <v>9.6500000000000002E-2</v>
      </c>
      <c r="BD83" s="2">
        <v>2.5899999999999999E-2</v>
      </c>
      <c r="BE83" s="2">
        <v>1.7100000000000001E-2</v>
      </c>
      <c r="BF83" s="2">
        <v>1.38E-2</v>
      </c>
      <c r="BG83" s="2">
        <v>1.03E-2</v>
      </c>
      <c r="BH83" s="2">
        <v>6.7999999999999996E-3</v>
      </c>
      <c r="BI83" s="2">
        <v>4.4999999999999997E-3</v>
      </c>
      <c r="BJ83" s="2">
        <v>3.4099999999999998E-2</v>
      </c>
      <c r="BK83" s="2">
        <v>0.68530000000000002</v>
      </c>
      <c r="BL83" s="6">
        <f t="shared" si="13"/>
        <v>2.5743999999999998</v>
      </c>
    </row>
    <row r="84" spans="1:64" x14ac:dyDescent="0.25">
      <c r="A84" s="2">
        <v>2</v>
      </c>
      <c r="B84" s="2">
        <v>15</v>
      </c>
      <c r="C84" s="2" t="s">
        <v>3</v>
      </c>
      <c r="D84" s="2">
        <v>0.57179999999999997</v>
      </c>
      <c r="E84" s="2">
        <v>1.0883</v>
      </c>
      <c r="F84" s="2">
        <v>0.59489999999999998</v>
      </c>
      <c r="G84" s="2">
        <v>0.1002</v>
      </c>
      <c r="H84" s="2">
        <v>2.75E-2</v>
      </c>
      <c r="I84" s="2">
        <v>1.7500000000000002E-2</v>
      </c>
      <c r="J84" s="2">
        <v>1.49E-2</v>
      </c>
      <c r="K84" s="2">
        <v>1.1299999999999999E-2</v>
      </c>
      <c r="L84" s="2">
        <v>7.6E-3</v>
      </c>
      <c r="M84" s="2">
        <v>4.8999999999999998E-3</v>
      </c>
      <c r="N84" s="2">
        <v>4.4000000000000003E-3</v>
      </c>
      <c r="O84" s="2">
        <v>0.31869999999999998</v>
      </c>
      <c r="P84" s="6">
        <f t="shared" si="15"/>
        <v>2.7619999999999996</v>
      </c>
      <c r="R84" s="2">
        <v>15</v>
      </c>
      <c r="S84" s="2" t="s">
        <v>3</v>
      </c>
      <c r="T84" s="2">
        <v>0.93530000000000002</v>
      </c>
      <c r="U84" s="2">
        <v>0.90820000000000001</v>
      </c>
      <c r="V84" s="2">
        <v>0.3155</v>
      </c>
      <c r="W84" s="2">
        <v>0.11020000000000001</v>
      </c>
      <c r="X84" s="2">
        <v>3.0800000000000001E-2</v>
      </c>
      <c r="Y84" s="2">
        <v>2.0400000000000001E-2</v>
      </c>
      <c r="Z84" s="2">
        <v>1.7000000000000001E-2</v>
      </c>
      <c r="AA84" s="2">
        <v>1.2699999999999999E-2</v>
      </c>
      <c r="AB84" s="2">
        <v>8.3000000000000001E-3</v>
      </c>
      <c r="AC84" s="2">
        <v>1.11E-2</v>
      </c>
      <c r="AD84" s="2">
        <v>5.8900000000000001E-2</v>
      </c>
      <c r="AE84" s="2">
        <v>0.49840000000000001</v>
      </c>
      <c r="AF84" s="6">
        <f t="shared" si="14"/>
        <v>2.9268000000000005</v>
      </c>
      <c r="AH84" s="2">
        <v>15</v>
      </c>
      <c r="AI84" s="2" t="s">
        <v>3</v>
      </c>
      <c r="AJ84" s="2">
        <v>1.0569999999999999</v>
      </c>
      <c r="AK84" s="2">
        <v>1.1536</v>
      </c>
      <c r="AL84" s="2">
        <v>1.2219</v>
      </c>
      <c r="AM84" s="2">
        <v>7.3300000000000004E-2</v>
      </c>
      <c r="AN84" s="2">
        <v>2.7400000000000001E-2</v>
      </c>
      <c r="AO84" s="2">
        <v>1.5699999999999999E-2</v>
      </c>
      <c r="AP84" s="2">
        <v>1.2500000000000001E-2</v>
      </c>
      <c r="AQ84" s="2">
        <v>9.4000000000000004E-3</v>
      </c>
      <c r="AR84" s="2">
        <v>6.0000000000000001E-3</v>
      </c>
      <c r="AS84" s="2">
        <v>1.54E-2</v>
      </c>
      <c r="AT84" s="2">
        <v>7.8600000000000003E-2</v>
      </c>
      <c r="AU84" s="2">
        <v>0.3644</v>
      </c>
      <c r="AV84" s="6">
        <f t="shared" si="12"/>
        <v>4.0351999999999997</v>
      </c>
      <c r="AX84" s="2">
        <v>15</v>
      </c>
      <c r="AY84" s="2" t="s">
        <v>3</v>
      </c>
      <c r="AZ84" s="2">
        <v>0.38529999999999998</v>
      </c>
      <c r="BA84" s="2">
        <v>0.32579999999999998</v>
      </c>
      <c r="BB84" s="2">
        <v>0.25059999999999999</v>
      </c>
      <c r="BC84" s="2">
        <v>6.2100000000000002E-2</v>
      </c>
      <c r="BD84" s="2">
        <v>2.9100000000000001E-2</v>
      </c>
      <c r="BE84" s="2">
        <v>9.1999999999999998E-3</v>
      </c>
      <c r="BF84" s="2">
        <v>7.1999999999999998E-3</v>
      </c>
      <c r="BG84" s="2">
        <v>5.3E-3</v>
      </c>
      <c r="BH84" s="2">
        <v>3.3E-3</v>
      </c>
      <c r="BI84" s="2">
        <v>2.3E-3</v>
      </c>
      <c r="BJ84" s="2">
        <v>1.44E-2</v>
      </c>
      <c r="BK84" s="2">
        <v>0.4279</v>
      </c>
      <c r="BL84" s="6">
        <f t="shared" si="13"/>
        <v>1.5225000000000002</v>
      </c>
    </row>
    <row r="85" spans="1:64" x14ac:dyDescent="0.25">
      <c r="A85" s="2">
        <v>3</v>
      </c>
      <c r="B85" s="2">
        <v>15</v>
      </c>
      <c r="C85" s="2" t="s">
        <v>4</v>
      </c>
      <c r="D85" s="2">
        <v>0.42849999999999999</v>
      </c>
      <c r="E85" s="2">
        <v>0.93979999999999997</v>
      </c>
      <c r="F85" s="2">
        <v>0.3034</v>
      </c>
      <c r="G85" s="2">
        <v>8.4099999999999994E-2</v>
      </c>
      <c r="H85" s="2">
        <v>1.8499999999999999E-2</v>
      </c>
      <c r="I85" s="2">
        <v>1.09E-2</v>
      </c>
      <c r="J85" s="2">
        <v>8.8999999999999999E-3</v>
      </c>
      <c r="K85" s="2">
        <v>6.7999999999999996E-3</v>
      </c>
      <c r="L85" s="2">
        <v>4.4000000000000003E-3</v>
      </c>
      <c r="M85" s="2">
        <v>2.5000000000000001E-3</v>
      </c>
      <c r="N85" s="2">
        <v>8.2000000000000007E-3</v>
      </c>
      <c r="O85" s="2">
        <v>0.26860000000000001</v>
      </c>
      <c r="P85" s="6">
        <f t="shared" si="15"/>
        <v>2.0845999999999996</v>
      </c>
      <c r="R85" s="2">
        <v>15</v>
      </c>
      <c r="S85" s="2" t="s">
        <v>4</v>
      </c>
      <c r="T85" s="2">
        <v>0.92869999999999997</v>
      </c>
      <c r="U85" s="2">
        <v>0.77969999999999995</v>
      </c>
      <c r="V85" s="2">
        <v>0.43120000000000003</v>
      </c>
      <c r="W85" s="2">
        <v>0.13089999999999999</v>
      </c>
      <c r="X85" s="2">
        <v>2.75E-2</v>
      </c>
      <c r="Y85" s="2">
        <v>1.7399999999999999E-2</v>
      </c>
      <c r="Z85" s="2">
        <v>1.4E-2</v>
      </c>
      <c r="AA85" s="2">
        <v>1.04E-2</v>
      </c>
      <c r="AB85" s="2">
        <v>6.7000000000000002E-3</v>
      </c>
      <c r="AC85" s="2">
        <v>4.1000000000000003E-3</v>
      </c>
      <c r="AD85" s="2">
        <v>5.5999999999999999E-3</v>
      </c>
      <c r="AE85" s="2">
        <v>0.50970000000000004</v>
      </c>
      <c r="AF85" s="6">
        <f t="shared" si="14"/>
        <v>2.8658999999999994</v>
      </c>
      <c r="AH85" s="2">
        <v>15</v>
      </c>
      <c r="AI85" s="2" t="s">
        <v>4</v>
      </c>
      <c r="AJ85" s="2">
        <v>0.84789999999999999</v>
      </c>
      <c r="AK85" s="2">
        <v>0.63700000000000001</v>
      </c>
      <c r="AL85" s="2">
        <v>0.75319999999999998</v>
      </c>
      <c r="AM85" s="2">
        <v>7.7600000000000002E-2</v>
      </c>
      <c r="AN85" s="2">
        <v>2.5499999999999998E-2</v>
      </c>
      <c r="AO85" s="2">
        <v>1.52E-2</v>
      </c>
      <c r="AP85" s="2">
        <v>1.29E-2</v>
      </c>
      <c r="AQ85" s="2">
        <v>9.9000000000000008E-3</v>
      </c>
      <c r="AR85" s="2">
        <v>6.7000000000000002E-3</v>
      </c>
      <c r="AS85" s="2">
        <v>4.4999999999999997E-3</v>
      </c>
      <c r="AT85" s="2">
        <v>0.01</v>
      </c>
      <c r="AU85" s="2">
        <v>1.1529</v>
      </c>
      <c r="AV85" s="6">
        <f t="shared" si="12"/>
        <v>3.5533000000000001</v>
      </c>
      <c r="AX85" s="2">
        <v>15</v>
      </c>
      <c r="AY85" s="2" t="s">
        <v>4</v>
      </c>
      <c r="AZ85" s="2">
        <v>0.42380000000000001</v>
      </c>
      <c r="BA85" s="2">
        <v>0.63690000000000002</v>
      </c>
      <c r="BB85" s="2">
        <v>0.51800000000000002</v>
      </c>
      <c r="BC85" s="2">
        <v>6.25E-2</v>
      </c>
      <c r="BD85" s="2">
        <v>2.1700000000000001E-2</v>
      </c>
      <c r="BE85" s="2">
        <v>1.23E-2</v>
      </c>
      <c r="BF85" s="2">
        <v>1.03E-2</v>
      </c>
      <c r="BG85" s="2">
        <v>7.7999999999999996E-3</v>
      </c>
      <c r="BH85" s="2">
        <v>5.3E-3</v>
      </c>
      <c r="BI85" s="2">
        <v>1.03E-2</v>
      </c>
      <c r="BJ85" s="2">
        <v>2.2800000000000001E-2</v>
      </c>
      <c r="BK85" s="2">
        <v>0.35730000000000001</v>
      </c>
      <c r="BL85" s="6">
        <f t="shared" si="13"/>
        <v>2.089</v>
      </c>
    </row>
    <row r="86" spans="1:64" x14ac:dyDescent="0.25">
      <c r="A86" s="2">
        <v>4</v>
      </c>
      <c r="B86" s="2">
        <v>15</v>
      </c>
      <c r="C86" s="2" t="s">
        <v>5</v>
      </c>
      <c r="D86" s="2">
        <v>0.46889999999999998</v>
      </c>
      <c r="E86" s="2">
        <v>0.99360000000000004</v>
      </c>
      <c r="F86" s="2">
        <v>1.0266</v>
      </c>
      <c r="G86" s="2">
        <v>0.1552</v>
      </c>
      <c r="H86" s="2">
        <v>3.85E-2</v>
      </c>
      <c r="I86" s="2">
        <v>2.0500000000000001E-2</v>
      </c>
      <c r="J86" s="2">
        <v>1.5699999999999999E-2</v>
      </c>
      <c r="K86" s="2">
        <v>1.18E-2</v>
      </c>
      <c r="L86" s="2">
        <v>7.6E-3</v>
      </c>
      <c r="M86" s="2">
        <v>4.7999999999999996E-3</v>
      </c>
      <c r="N86" s="2">
        <v>2.0799999999999999E-2</v>
      </c>
      <c r="O86" s="2">
        <v>0.60919999999999996</v>
      </c>
      <c r="P86" s="6">
        <f t="shared" si="15"/>
        <v>3.3731999999999993</v>
      </c>
      <c r="R86" s="2">
        <v>15</v>
      </c>
      <c r="S86" s="2" t="s">
        <v>5</v>
      </c>
      <c r="T86" s="2">
        <v>0.88859999999999995</v>
      </c>
      <c r="U86" s="2">
        <v>1.5056</v>
      </c>
      <c r="V86" s="2">
        <v>0.85799999999999998</v>
      </c>
      <c r="W86" s="2">
        <v>0.13450000000000001</v>
      </c>
      <c r="X86" s="2">
        <v>4.2299999999999997E-2</v>
      </c>
      <c r="Y86" s="2">
        <v>2.41E-2</v>
      </c>
      <c r="Z86" s="2">
        <v>1.9400000000000001E-2</v>
      </c>
      <c r="AA86" s="2">
        <v>1.5100000000000001E-2</v>
      </c>
      <c r="AB86" s="2">
        <v>1.01E-2</v>
      </c>
      <c r="AC86" s="2">
        <v>1.43E-2</v>
      </c>
      <c r="AD86" s="2">
        <v>0.1042</v>
      </c>
      <c r="AE86" s="2">
        <v>1.1095999999999999</v>
      </c>
      <c r="AF86" s="6">
        <f t="shared" si="14"/>
        <v>4.7257999999999996</v>
      </c>
      <c r="AH86" s="2">
        <v>15</v>
      </c>
      <c r="AI86" s="2" t="s">
        <v>5</v>
      </c>
      <c r="AJ86" s="2">
        <v>0.46189999999999998</v>
      </c>
      <c r="AK86" s="2">
        <v>0.62109999999999999</v>
      </c>
      <c r="AL86" s="2">
        <v>1.7210000000000001</v>
      </c>
      <c r="AM86" s="2">
        <v>0.17050000000000001</v>
      </c>
      <c r="AN86" s="2">
        <v>4.1300000000000003E-2</v>
      </c>
      <c r="AO86" s="2">
        <v>1.9599999999999999E-2</v>
      </c>
      <c r="AP86" s="2">
        <v>1.2699999999999999E-2</v>
      </c>
      <c r="AQ86" s="2">
        <v>9.4999999999999998E-3</v>
      </c>
      <c r="AR86" s="2">
        <v>6.6E-3</v>
      </c>
      <c r="AS86" s="2">
        <v>6.4999999999999997E-3</v>
      </c>
      <c r="AT86" s="2">
        <v>2.5600000000000001E-2</v>
      </c>
      <c r="AU86" s="2">
        <v>0.2228</v>
      </c>
      <c r="AV86" s="6">
        <f t="shared" si="12"/>
        <v>3.3191000000000006</v>
      </c>
      <c r="AX86" s="2">
        <v>15</v>
      </c>
      <c r="AY86" s="2" t="s">
        <v>5</v>
      </c>
      <c r="AZ86" s="2">
        <v>0.59409999999999996</v>
      </c>
      <c r="BA86" s="2">
        <v>0.61019999999999996</v>
      </c>
      <c r="BB86" s="2">
        <v>0.36030000000000001</v>
      </c>
      <c r="BC86" s="2">
        <v>7.0199999999999999E-2</v>
      </c>
      <c r="BD86" s="2">
        <v>2.0500000000000001E-2</v>
      </c>
      <c r="BE86" s="2">
        <v>1.4200000000000001E-2</v>
      </c>
      <c r="BF86" s="2">
        <v>1.1599999999999999E-2</v>
      </c>
      <c r="BG86" s="2">
        <v>8.3000000000000001E-3</v>
      </c>
      <c r="BH86" s="2">
        <v>5.3E-3</v>
      </c>
      <c r="BI86" s="2">
        <v>3.3999999999999998E-3</v>
      </c>
      <c r="BJ86" s="2">
        <v>3.3099999999999997E-2</v>
      </c>
      <c r="BK86" s="2">
        <v>0.23219999999999999</v>
      </c>
      <c r="BL86" s="6">
        <f t="shared" si="13"/>
        <v>1.9634</v>
      </c>
    </row>
    <row r="87" spans="1:64" x14ac:dyDescent="0.25">
      <c r="A87" s="2">
        <v>5</v>
      </c>
      <c r="B87" s="2">
        <v>15</v>
      </c>
      <c r="C87" s="2" t="s">
        <v>6</v>
      </c>
      <c r="D87" s="2">
        <v>0.54069999999999996</v>
      </c>
      <c r="E87" s="2">
        <v>0.50580000000000003</v>
      </c>
      <c r="F87" s="2">
        <v>0.53949999999999998</v>
      </c>
      <c r="G87" s="2">
        <v>7.3899999999999993E-2</v>
      </c>
      <c r="H87" s="2">
        <v>2.47E-2</v>
      </c>
      <c r="I87" s="2">
        <v>1.66E-2</v>
      </c>
      <c r="J87" s="2">
        <v>1.3599999999999999E-2</v>
      </c>
      <c r="K87" s="2">
        <v>0.01</v>
      </c>
      <c r="L87" s="2">
        <v>6.1999999999999998E-3</v>
      </c>
      <c r="M87" s="2">
        <v>3.8999999999999998E-3</v>
      </c>
      <c r="N87" s="2">
        <v>4.4999999999999997E-3</v>
      </c>
      <c r="O87" s="2">
        <v>0.36959999999999998</v>
      </c>
      <c r="P87" s="6">
        <f t="shared" si="15"/>
        <v>2.109</v>
      </c>
      <c r="R87" s="2">
        <v>15</v>
      </c>
      <c r="S87" s="2" t="s">
        <v>6</v>
      </c>
      <c r="T87" s="2">
        <v>1.0356000000000001</v>
      </c>
      <c r="U87" s="2">
        <v>1.4334</v>
      </c>
      <c r="V87" s="2">
        <v>0.58799999999999997</v>
      </c>
      <c r="W87" s="2">
        <v>7.51E-2</v>
      </c>
      <c r="X87" s="2">
        <v>3.32E-2</v>
      </c>
      <c r="Y87" s="2">
        <v>0.02</v>
      </c>
      <c r="Z87" s="2">
        <v>1.6799999999999999E-2</v>
      </c>
      <c r="AA87" s="2">
        <v>1.2999999999999999E-2</v>
      </c>
      <c r="AB87" s="2">
        <v>8.8000000000000005E-3</v>
      </c>
      <c r="AC87" s="2">
        <v>5.4999999999999997E-3</v>
      </c>
      <c r="AD87" s="2">
        <v>3.1899999999999998E-2</v>
      </c>
      <c r="AE87" s="2">
        <v>0.92400000000000004</v>
      </c>
      <c r="AF87" s="6">
        <f t="shared" si="14"/>
        <v>4.1852999999999998</v>
      </c>
      <c r="AH87" s="2">
        <v>15</v>
      </c>
      <c r="AI87" s="2" t="s">
        <v>6</v>
      </c>
      <c r="AJ87" s="2">
        <v>0.6018</v>
      </c>
      <c r="AK87" s="2">
        <v>1.0262</v>
      </c>
      <c r="AL87" s="2">
        <v>0.95399999999999996</v>
      </c>
      <c r="AM87" s="2">
        <v>9.1899999999999996E-2</v>
      </c>
      <c r="AN87" s="2">
        <v>3.6499999999999998E-2</v>
      </c>
      <c r="AO87" s="2">
        <v>2.3E-2</v>
      </c>
      <c r="AP87" s="2">
        <v>1.9900000000000001E-2</v>
      </c>
      <c r="AQ87" s="2">
        <v>1.55E-2</v>
      </c>
      <c r="AR87" s="2">
        <v>1.03E-2</v>
      </c>
      <c r="AS87" s="2">
        <v>1.5800000000000002E-2</v>
      </c>
      <c r="AT87" s="2">
        <v>2.6599999999999999E-2</v>
      </c>
      <c r="AU87" s="2">
        <v>0.35089999999999999</v>
      </c>
      <c r="AV87" s="6">
        <f t="shared" si="12"/>
        <v>3.1723999999999997</v>
      </c>
      <c r="AX87" s="2">
        <v>15</v>
      </c>
      <c r="AY87" s="2" t="s">
        <v>6</v>
      </c>
      <c r="AZ87" s="2">
        <v>0.58720000000000006</v>
      </c>
      <c r="BA87" s="2">
        <v>0.55430000000000001</v>
      </c>
      <c r="BB87" s="2">
        <v>0.5282</v>
      </c>
      <c r="BC87" s="2">
        <v>5.9799999999999999E-2</v>
      </c>
      <c r="BD87" s="2">
        <v>2.1600000000000001E-2</v>
      </c>
      <c r="BE87" s="2">
        <v>1.46E-2</v>
      </c>
      <c r="BF87" s="2">
        <v>1.2500000000000001E-2</v>
      </c>
      <c r="BG87" s="2">
        <v>9.4999999999999998E-3</v>
      </c>
      <c r="BH87" s="2">
        <v>6.1999999999999998E-3</v>
      </c>
      <c r="BI87" s="2">
        <v>3.8E-3</v>
      </c>
      <c r="BJ87" s="2">
        <v>6.6299999999999998E-2</v>
      </c>
      <c r="BK87" s="2">
        <v>0.42099999999999999</v>
      </c>
      <c r="BL87" s="6">
        <f t="shared" si="13"/>
        <v>2.2850000000000001</v>
      </c>
    </row>
    <row r="88" spans="1:64" x14ac:dyDescent="0.25">
      <c r="A88" s="2">
        <v>1</v>
      </c>
      <c r="B88" s="2">
        <v>16</v>
      </c>
      <c r="C88" s="2" t="s">
        <v>2</v>
      </c>
      <c r="D88" s="2">
        <v>6.3773</v>
      </c>
      <c r="E88" s="2">
        <v>7.8433999999999999</v>
      </c>
      <c r="F88" s="2">
        <v>10.849299999999999</v>
      </c>
      <c r="G88" s="2">
        <v>10.273099999999999</v>
      </c>
      <c r="H88" s="2">
        <v>8.9969000000000001</v>
      </c>
      <c r="I88" s="2">
        <v>7.9367999999999999</v>
      </c>
      <c r="J88" s="2">
        <v>7.6489000000000003</v>
      </c>
      <c r="K88" s="2">
        <v>7.0513000000000003</v>
      </c>
      <c r="L88" s="2">
        <v>6.2519</v>
      </c>
      <c r="M88" s="2">
        <v>6.0496999999999996</v>
      </c>
      <c r="N88" s="2">
        <v>5.2946</v>
      </c>
      <c r="O88" s="2">
        <v>5.3555999999999999</v>
      </c>
      <c r="P88" s="6">
        <f t="shared" si="15"/>
        <v>89.92880000000001</v>
      </c>
      <c r="R88" s="2">
        <v>16</v>
      </c>
      <c r="S88" s="2" t="s">
        <v>2</v>
      </c>
      <c r="T88" s="2">
        <v>6.4875999999999996</v>
      </c>
      <c r="U88" s="2">
        <v>7.9941000000000004</v>
      </c>
      <c r="V88" s="2">
        <v>12.273899999999999</v>
      </c>
      <c r="W88" s="2">
        <v>12.9209</v>
      </c>
      <c r="X88" s="2">
        <v>11.459199999999999</v>
      </c>
      <c r="Y88" s="2">
        <v>9.9977999999999998</v>
      </c>
      <c r="Z88" s="2">
        <v>9.2091999999999992</v>
      </c>
      <c r="AA88" s="2">
        <v>7.9928999999999997</v>
      </c>
      <c r="AB88" s="2">
        <v>6.7949999999999999</v>
      </c>
      <c r="AC88" s="2">
        <v>6.5655000000000001</v>
      </c>
      <c r="AD88" s="2">
        <v>5.9972000000000003</v>
      </c>
      <c r="AE88" s="2">
        <v>5.9634999999999998</v>
      </c>
      <c r="AF88" s="6">
        <f t="shared" si="14"/>
        <v>103.6568</v>
      </c>
      <c r="AH88" s="2">
        <v>16</v>
      </c>
      <c r="AI88" s="2" t="s">
        <v>2</v>
      </c>
      <c r="AJ88" s="2">
        <v>5.6075999999999997</v>
      </c>
      <c r="AK88" s="2">
        <v>7.61</v>
      </c>
      <c r="AL88" s="2">
        <v>10.216100000000001</v>
      </c>
      <c r="AM88" s="2">
        <v>8.6476000000000006</v>
      </c>
      <c r="AN88" s="2">
        <v>7.1306000000000003</v>
      </c>
      <c r="AO88" s="2">
        <v>6.2252999999999998</v>
      </c>
      <c r="AP88" s="2">
        <v>5.9861000000000004</v>
      </c>
      <c r="AQ88" s="2">
        <v>5.4562999999999997</v>
      </c>
      <c r="AR88" s="2">
        <v>4.7527999999999997</v>
      </c>
      <c r="AS88" s="2">
        <v>4.3623000000000003</v>
      </c>
      <c r="AT88" s="2">
        <v>3.7206999999999999</v>
      </c>
      <c r="AU88" s="2">
        <v>3.8738000000000001</v>
      </c>
      <c r="AV88" s="6">
        <f t="shared" si="12"/>
        <v>73.589199999999991</v>
      </c>
      <c r="AX88" s="2">
        <v>16</v>
      </c>
      <c r="AY88" s="2" t="s">
        <v>2</v>
      </c>
      <c r="AZ88" s="2">
        <v>4.5336999999999996</v>
      </c>
      <c r="BA88" s="2">
        <v>5.3662000000000001</v>
      </c>
      <c r="BB88" s="2">
        <v>6.7209000000000003</v>
      </c>
      <c r="BC88" s="2">
        <v>6.8602999999999996</v>
      </c>
      <c r="BD88" s="2">
        <v>6.6753999999999998</v>
      </c>
      <c r="BE88" s="2">
        <v>6.1810999999999998</v>
      </c>
      <c r="BF88" s="2">
        <v>5.9789000000000003</v>
      </c>
      <c r="BG88" s="2">
        <v>5.5102000000000002</v>
      </c>
      <c r="BH88" s="2">
        <v>4.7042000000000002</v>
      </c>
      <c r="BI88" s="2">
        <v>4.1481000000000003</v>
      </c>
      <c r="BJ88" s="2">
        <v>3.4140999999999999</v>
      </c>
      <c r="BK88" s="2">
        <v>3.6566999999999998</v>
      </c>
      <c r="BL88" s="6">
        <f t="shared" si="13"/>
        <v>63.749799999999993</v>
      </c>
    </row>
    <row r="89" spans="1:64" x14ac:dyDescent="0.25">
      <c r="A89" s="2">
        <v>2</v>
      </c>
      <c r="B89" s="2">
        <v>16</v>
      </c>
      <c r="C89" s="2" t="s">
        <v>3</v>
      </c>
      <c r="D89" s="2">
        <v>3.8693</v>
      </c>
      <c r="E89" s="2">
        <v>4.9177999999999997</v>
      </c>
      <c r="F89" s="2">
        <v>6.3644999999999996</v>
      </c>
      <c r="G89" s="2">
        <v>6.3026999999999997</v>
      </c>
      <c r="H89" s="2">
        <v>6.2436999999999996</v>
      </c>
      <c r="I89" s="2">
        <v>5.7323000000000004</v>
      </c>
      <c r="J89" s="2">
        <v>5.5774999999999997</v>
      </c>
      <c r="K89" s="2">
        <v>5.1018999999999997</v>
      </c>
      <c r="L89" s="2">
        <v>4.3624000000000001</v>
      </c>
      <c r="M89" s="2">
        <v>3.8618999999999999</v>
      </c>
      <c r="N89" s="2">
        <v>3.1570999999999998</v>
      </c>
      <c r="O89" s="2">
        <v>3.0173000000000001</v>
      </c>
      <c r="P89" s="6">
        <f t="shared" si="15"/>
        <v>58.508399999999995</v>
      </c>
      <c r="R89" s="2">
        <v>16</v>
      </c>
      <c r="S89" s="2" t="s">
        <v>3</v>
      </c>
      <c r="T89" s="2">
        <v>5.2172000000000001</v>
      </c>
      <c r="U89" s="2">
        <v>6.6974999999999998</v>
      </c>
      <c r="V89" s="2">
        <v>8.8954000000000004</v>
      </c>
      <c r="W89" s="2">
        <v>7.7919</v>
      </c>
      <c r="X89" s="2">
        <v>6.8701999999999996</v>
      </c>
      <c r="Y89" s="2">
        <v>6.0896999999999997</v>
      </c>
      <c r="Z89" s="2">
        <v>5.9626999999999999</v>
      </c>
      <c r="AA89" s="2">
        <v>5.5606999999999998</v>
      </c>
      <c r="AB89" s="2">
        <v>4.8563999999999998</v>
      </c>
      <c r="AC89" s="2">
        <v>4.4020000000000001</v>
      </c>
      <c r="AD89" s="2">
        <v>3.7542</v>
      </c>
      <c r="AE89" s="2">
        <v>3.9203000000000001</v>
      </c>
      <c r="AF89" s="6">
        <f t="shared" si="14"/>
        <v>70.018199999999993</v>
      </c>
      <c r="AH89" s="2">
        <v>16</v>
      </c>
      <c r="AI89" s="2" t="s">
        <v>3</v>
      </c>
      <c r="AJ89" s="2">
        <v>4.2468000000000004</v>
      </c>
      <c r="AK89" s="2">
        <v>5.7930999999999999</v>
      </c>
      <c r="AL89" s="2">
        <v>10.4156</v>
      </c>
      <c r="AM89" s="2">
        <v>9.4245999999999999</v>
      </c>
      <c r="AN89" s="2">
        <v>7.1012000000000004</v>
      </c>
      <c r="AO89" s="2">
        <v>5.9526000000000003</v>
      </c>
      <c r="AP89" s="2">
        <v>5.9188000000000001</v>
      </c>
      <c r="AQ89" s="2">
        <v>5.6589999999999998</v>
      </c>
      <c r="AR89" s="2">
        <v>4.8636999999999997</v>
      </c>
      <c r="AS89" s="2">
        <v>4.3349000000000002</v>
      </c>
      <c r="AT89" s="2">
        <v>3.5638000000000001</v>
      </c>
      <c r="AU89" s="2">
        <v>3.5097999999999998</v>
      </c>
      <c r="AV89" s="6">
        <f t="shared" si="12"/>
        <v>70.783899999999988</v>
      </c>
      <c r="AX89" s="2">
        <v>16</v>
      </c>
      <c r="AY89" s="2" t="s">
        <v>3</v>
      </c>
      <c r="AZ89" s="2">
        <v>3.8239999999999998</v>
      </c>
      <c r="BA89" s="2">
        <v>4.3909000000000002</v>
      </c>
      <c r="BB89" s="2">
        <v>6.4371</v>
      </c>
      <c r="BC89" s="2">
        <v>6.1749000000000001</v>
      </c>
      <c r="BD89" s="2">
        <v>6.0170000000000003</v>
      </c>
      <c r="BE89" s="2">
        <v>5.4093</v>
      </c>
      <c r="BF89" s="2">
        <v>5.1115000000000004</v>
      </c>
      <c r="BG89" s="2">
        <v>4.6165000000000003</v>
      </c>
      <c r="BH89" s="2">
        <v>3.9018000000000002</v>
      </c>
      <c r="BI89" s="2">
        <v>3.4302999999999999</v>
      </c>
      <c r="BJ89" s="2">
        <v>2.8347000000000002</v>
      </c>
      <c r="BK89" s="2">
        <v>2.9718</v>
      </c>
      <c r="BL89" s="6">
        <f t="shared" si="13"/>
        <v>55.119800000000005</v>
      </c>
    </row>
    <row r="90" spans="1:64" x14ac:dyDescent="0.25">
      <c r="A90" s="2">
        <v>3</v>
      </c>
      <c r="B90" s="2">
        <v>16</v>
      </c>
      <c r="C90" s="2" t="s">
        <v>4</v>
      </c>
      <c r="D90" s="2">
        <v>4.6074000000000002</v>
      </c>
      <c r="E90" s="2">
        <v>5.7325999999999997</v>
      </c>
      <c r="F90" s="2">
        <v>8.1233000000000004</v>
      </c>
      <c r="G90" s="2">
        <v>7.6681999999999997</v>
      </c>
      <c r="H90" s="2">
        <v>7.5853000000000002</v>
      </c>
      <c r="I90" s="2">
        <v>6.9240000000000004</v>
      </c>
      <c r="J90" s="2">
        <v>6.5936000000000003</v>
      </c>
      <c r="K90" s="2">
        <v>5.8714000000000004</v>
      </c>
      <c r="L90" s="2">
        <v>4.8708</v>
      </c>
      <c r="M90" s="2">
        <v>4.3963000000000001</v>
      </c>
      <c r="N90" s="2">
        <v>3.7898999999999998</v>
      </c>
      <c r="O90" s="2">
        <v>3.8422000000000001</v>
      </c>
      <c r="P90" s="6">
        <f t="shared" si="15"/>
        <v>70.00500000000001</v>
      </c>
      <c r="R90" s="2">
        <v>16</v>
      </c>
      <c r="S90" s="2" t="s">
        <v>4</v>
      </c>
      <c r="T90" s="2">
        <v>4.7413999999999996</v>
      </c>
      <c r="U90" s="2">
        <v>6.1649000000000003</v>
      </c>
      <c r="V90" s="2">
        <v>7.3243</v>
      </c>
      <c r="W90" s="2">
        <v>6.3121</v>
      </c>
      <c r="X90" s="2">
        <v>6.0122999999999998</v>
      </c>
      <c r="Y90" s="2">
        <v>5.4932999999999996</v>
      </c>
      <c r="Z90" s="2">
        <v>5.3456000000000001</v>
      </c>
      <c r="AA90" s="2">
        <v>4.9371</v>
      </c>
      <c r="AB90" s="2">
        <v>4.1048999999999998</v>
      </c>
      <c r="AC90" s="2">
        <v>3.5489000000000002</v>
      </c>
      <c r="AD90" s="2">
        <v>2.8879999999999999</v>
      </c>
      <c r="AE90" s="2">
        <v>3.0341999999999998</v>
      </c>
      <c r="AF90" s="6">
        <f t="shared" si="14"/>
        <v>59.906999999999996</v>
      </c>
      <c r="AH90" s="2">
        <v>16</v>
      </c>
      <c r="AI90" s="2" t="s">
        <v>4</v>
      </c>
      <c r="AJ90" s="2">
        <v>9.2518999999999991</v>
      </c>
      <c r="AK90" s="2">
        <v>11.077299999999999</v>
      </c>
      <c r="AL90" s="2">
        <v>13.8912</v>
      </c>
      <c r="AM90" s="2">
        <v>9.8998000000000008</v>
      </c>
      <c r="AN90" s="2">
        <v>7.5305</v>
      </c>
      <c r="AO90" s="2">
        <v>6.6510999999999996</v>
      </c>
      <c r="AP90" s="2">
        <v>6.6696</v>
      </c>
      <c r="AQ90" s="2">
        <v>6.4760999999999997</v>
      </c>
      <c r="AR90" s="2">
        <v>5.8681000000000001</v>
      </c>
      <c r="AS90" s="2">
        <v>5.3249000000000004</v>
      </c>
      <c r="AT90" s="2">
        <v>4.4551999999999996</v>
      </c>
      <c r="AU90" s="2">
        <v>4.9999000000000002</v>
      </c>
      <c r="AV90" s="6">
        <f t="shared" si="12"/>
        <v>92.095600000000005</v>
      </c>
      <c r="AX90" s="2">
        <v>16</v>
      </c>
      <c r="AY90" s="2" t="s">
        <v>4</v>
      </c>
      <c r="AZ90" s="2">
        <v>3.2940999999999998</v>
      </c>
      <c r="BA90" s="2">
        <v>3.8342999999999998</v>
      </c>
      <c r="BB90" s="2">
        <v>5.5518000000000001</v>
      </c>
      <c r="BC90" s="2">
        <v>5.7625999999999999</v>
      </c>
      <c r="BD90" s="2">
        <v>5.4481000000000002</v>
      </c>
      <c r="BE90" s="2">
        <v>4.8939000000000004</v>
      </c>
      <c r="BF90" s="2">
        <v>4.6905999999999999</v>
      </c>
      <c r="BG90" s="2">
        <v>4.22</v>
      </c>
      <c r="BH90" s="2">
        <v>3.5958000000000001</v>
      </c>
      <c r="BI90" s="2">
        <v>3.1253000000000002</v>
      </c>
      <c r="BJ90" s="2">
        <v>2.5375000000000001</v>
      </c>
      <c r="BK90" s="2">
        <v>2.5724</v>
      </c>
      <c r="BL90" s="6">
        <f t="shared" si="13"/>
        <v>49.526399999999995</v>
      </c>
    </row>
    <row r="91" spans="1:64" x14ac:dyDescent="0.25">
      <c r="A91" s="2">
        <v>4</v>
      </c>
      <c r="B91" s="2">
        <v>16</v>
      </c>
      <c r="C91" s="2" t="s">
        <v>5</v>
      </c>
      <c r="D91" s="2">
        <v>4.7335000000000003</v>
      </c>
      <c r="E91" s="2">
        <v>5.4385000000000003</v>
      </c>
      <c r="F91" s="2">
        <v>8.1344999999999992</v>
      </c>
      <c r="G91" s="2">
        <v>8.3463999999999992</v>
      </c>
      <c r="H91" s="2">
        <v>7.5561999999999996</v>
      </c>
      <c r="I91" s="2">
        <v>6.8776000000000002</v>
      </c>
      <c r="J91" s="2">
        <v>6.7065999999999999</v>
      </c>
      <c r="K91" s="2">
        <v>6.0903999999999998</v>
      </c>
      <c r="L91" s="2">
        <v>5.2590000000000003</v>
      </c>
      <c r="M91" s="2">
        <v>4.9058000000000002</v>
      </c>
      <c r="N91" s="2">
        <v>4.2065999999999999</v>
      </c>
      <c r="O91" s="2">
        <v>4.2546999999999997</v>
      </c>
      <c r="P91" s="6">
        <f t="shared" si="15"/>
        <v>72.509799999999998</v>
      </c>
      <c r="R91" s="2">
        <v>16</v>
      </c>
      <c r="S91" s="2" t="s">
        <v>5</v>
      </c>
      <c r="T91" s="2">
        <v>6.0240999999999998</v>
      </c>
      <c r="U91" s="2">
        <v>8.9207000000000001</v>
      </c>
      <c r="V91" s="2">
        <v>12.021100000000001</v>
      </c>
      <c r="W91" s="2">
        <v>12.164</v>
      </c>
      <c r="X91" s="2">
        <v>11.093999999999999</v>
      </c>
      <c r="Y91" s="2">
        <v>9.4449000000000005</v>
      </c>
      <c r="Z91" s="2">
        <v>8.6388999999999996</v>
      </c>
      <c r="AA91" s="2">
        <v>7.5183999999999997</v>
      </c>
      <c r="AB91" s="2">
        <v>6.4396000000000004</v>
      </c>
      <c r="AC91" s="2">
        <v>6.1417999999999999</v>
      </c>
      <c r="AD91" s="2">
        <v>5.5101000000000004</v>
      </c>
      <c r="AE91" s="2">
        <v>5.7191000000000001</v>
      </c>
      <c r="AF91" s="6">
        <f t="shared" si="14"/>
        <v>99.636700000000005</v>
      </c>
      <c r="AH91" s="2">
        <v>16</v>
      </c>
      <c r="AI91" s="2" t="s">
        <v>5</v>
      </c>
      <c r="AJ91" s="2">
        <v>4.9989999999999997</v>
      </c>
      <c r="AK91" s="2">
        <v>6.5106000000000002</v>
      </c>
      <c r="AL91" s="2">
        <v>13.1045</v>
      </c>
      <c r="AM91" s="2">
        <v>9.7522000000000002</v>
      </c>
      <c r="AN91" s="2">
        <v>7.5106000000000002</v>
      </c>
      <c r="AO91" s="2">
        <v>6.6574999999999998</v>
      </c>
      <c r="AP91" s="2">
        <v>6.5411999999999999</v>
      </c>
      <c r="AQ91" s="2">
        <v>6.2755000000000001</v>
      </c>
      <c r="AR91" s="2">
        <v>5.6913</v>
      </c>
      <c r="AS91" s="2">
        <v>5.2271999999999998</v>
      </c>
      <c r="AT91" s="2">
        <v>4.3628</v>
      </c>
      <c r="AU91" s="2">
        <v>4.1645000000000003</v>
      </c>
      <c r="AV91" s="6">
        <f t="shared" si="12"/>
        <v>80.796900000000022</v>
      </c>
      <c r="AX91" s="2">
        <v>16</v>
      </c>
      <c r="AY91" s="2" t="s">
        <v>5</v>
      </c>
      <c r="AZ91" s="2">
        <v>3.6924999999999999</v>
      </c>
      <c r="BA91" s="2">
        <v>4.7350000000000003</v>
      </c>
      <c r="BB91" s="2">
        <v>6.1790000000000003</v>
      </c>
      <c r="BC91" s="2">
        <v>6.3323</v>
      </c>
      <c r="BD91" s="2">
        <v>6.3307000000000002</v>
      </c>
      <c r="BE91" s="2">
        <v>5.74</v>
      </c>
      <c r="BF91" s="2">
        <v>5.5206</v>
      </c>
      <c r="BG91" s="2">
        <v>5.0240999999999998</v>
      </c>
      <c r="BH91" s="2">
        <v>4.2584</v>
      </c>
      <c r="BI91" s="2">
        <v>3.7690999999999999</v>
      </c>
      <c r="BJ91" s="2">
        <v>3.1318000000000001</v>
      </c>
      <c r="BK91" s="2">
        <v>3.0528</v>
      </c>
      <c r="BL91" s="6">
        <f t="shared" si="13"/>
        <v>57.766300000000001</v>
      </c>
    </row>
    <row r="92" spans="1:64" x14ac:dyDescent="0.25">
      <c r="A92" s="2">
        <v>5</v>
      </c>
      <c r="B92" s="2">
        <v>16</v>
      </c>
      <c r="C92" s="2" t="s">
        <v>6</v>
      </c>
      <c r="D92" s="2">
        <v>5.2773000000000003</v>
      </c>
      <c r="E92" s="2">
        <v>5.6765999999999996</v>
      </c>
      <c r="F92" s="2">
        <v>7.1814</v>
      </c>
      <c r="G92" s="2">
        <v>7.4554999999999998</v>
      </c>
      <c r="H92" s="2">
        <v>7.0364000000000004</v>
      </c>
      <c r="I92" s="2">
        <v>6.4211999999999998</v>
      </c>
      <c r="J92" s="2">
        <v>6.4749999999999996</v>
      </c>
      <c r="K92" s="2">
        <v>6.1980000000000004</v>
      </c>
      <c r="L92" s="2">
        <v>5.5048000000000004</v>
      </c>
      <c r="M92" s="2">
        <v>4.9309000000000003</v>
      </c>
      <c r="N92" s="2">
        <v>4.0631000000000004</v>
      </c>
      <c r="O92" s="2">
        <v>3.9775999999999998</v>
      </c>
      <c r="P92" s="6">
        <f t="shared" si="15"/>
        <v>70.197800000000001</v>
      </c>
      <c r="R92" s="2">
        <v>16</v>
      </c>
      <c r="S92" s="2" t="s">
        <v>6</v>
      </c>
      <c r="T92" s="2">
        <v>7.7309000000000001</v>
      </c>
      <c r="U92" s="2">
        <v>8.8721999999999994</v>
      </c>
      <c r="V92" s="2">
        <v>11.689399999999999</v>
      </c>
      <c r="W92" s="2">
        <v>10.279</v>
      </c>
      <c r="X92" s="2">
        <v>9.0860000000000003</v>
      </c>
      <c r="Y92" s="2">
        <v>7.9268999999999998</v>
      </c>
      <c r="Z92" s="2">
        <v>7.3807999999999998</v>
      </c>
      <c r="AA92" s="2">
        <v>6.6951999999999998</v>
      </c>
      <c r="AB92" s="2">
        <v>6.0864000000000003</v>
      </c>
      <c r="AC92" s="2">
        <v>5.8087</v>
      </c>
      <c r="AD92" s="2">
        <v>4.9939</v>
      </c>
      <c r="AE92" s="2">
        <v>5.0532000000000004</v>
      </c>
      <c r="AF92" s="6">
        <f t="shared" si="14"/>
        <v>91.60260000000001</v>
      </c>
      <c r="AH92" s="2">
        <v>16</v>
      </c>
      <c r="AI92" s="2" t="s">
        <v>6</v>
      </c>
      <c r="AJ92" s="2">
        <v>4.6853999999999996</v>
      </c>
      <c r="AK92" s="2">
        <v>6.9534000000000002</v>
      </c>
      <c r="AL92" s="2">
        <v>10.0648</v>
      </c>
      <c r="AM92" s="2">
        <v>9.3078000000000003</v>
      </c>
      <c r="AN92" s="2">
        <v>7.0171000000000001</v>
      </c>
      <c r="AO92" s="2">
        <v>6.0044000000000004</v>
      </c>
      <c r="AP92" s="2">
        <v>6.0498000000000003</v>
      </c>
      <c r="AQ92" s="2">
        <v>5.8376000000000001</v>
      </c>
      <c r="AR92" s="2">
        <v>5.3005000000000004</v>
      </c>
      <c r="AS92" s="2">
        <v>4.7748999999999997</v>
      </c>
      <c r="AT92" s="2">
        <v>3.9306000000000001</v>
      </c>
      <c r="AU92" s="2">
        <v>3.8969999999999998</v>
      </c>
      <c r="AV92" s="6">
        <f t="shared" si="12"/>
        <v>73.823300000000003</v>
      </c>
      <c r="AX92" s="2">
        <v>16</v>
      </c>
      <c r="AY92" s="2" t="s">
        <v>6</v>
      </c>
      <c r="AZ92" s="2">
        <v>4.2244999999999999</v>
      </c>
      <c r="BA92" s="2">
        <v>5.5605000000000002</v>
      </c>
      <c r="BB92" s="2">
        <v>7.9481999999999999</v>
      </c>
      <c r="BC92" s="2">
        <v>6.6397000000000004</v>
      </c>
      <c r="BD92" s="2">
        <v>5.9725999999999999</v>
      </c>
      <c r="BE92" s="2">
        <v>5.3845999999999998</v>
      </c>
      <c r="BF92" s="2">
        <v>5.2629000000000001</v>
      </c>
      <c r="BG92" s="2">
        <v>4.8928000000000003</v>
      </c>
      <c r="BH92" s="2">
        <v>4.1969000000000003</v>
      </c>
      <c r="BI92" s="2">
        <v>3.6757</v>
      </c>
      <c r="BJ92" s="2">
        <v>3.0116999999999998</v>
      </c>
      <c r="BK92" s="2">
        <v>3.1192000000000002</v>
      </c>
      <c r="BL92" s="6">
        <f t="shared" si="13"/>
        <v>59.889299999999999</v>
      </c>
    </row>
    <row r="93" spans="1:64" x14ac:dyDescent="0.25">
      <c r="A93" s="2">
        <v>1</v>
      </c>
      <c r="B93" s="2">
        <v>17</v>
      </c>
      <c r="C93" s="2" t="s">
        <v>2</v>
      </c>
      <c r="D93" s="2">
        <v>12.1623</v>
      </c>
      <c r="E93" s="2">
        <v>11.398400000000001</v>
      </c>
      <c r="F93" s="2">
        <v>13.2179</v>
      </c>
      <c r="G93" s="2">
        <v>11.3049</v>
      </c>
      <c r="H93" s="2">
        <v>9.2155000000000005</v>
      </c>
      <c r="I93" s="2">
        <v>7.9767000000000001</v>
      </c>
      <c r="J93" s="2">
        <v>7.6559999999999997</v>
      </c>
      <c r="K93" s="2">
        <v>7.0410000000000004</v>
      </c>
      <c r="L93" s="2">
        <v>6.2031999999999998</v>
      </c>
      <c r="M93" s="2">
        <v>5.9828000000000001</v>
      </c>
      <c r="N93" s="2">
        <v>5.3838999999999997</v>
      </c>
      <c r="O93" s="2">
        <v>7.8212999999999999</v>
      </c>
      <c r="P93" s="6">
        <f t="shared" si="15"/>
        <v>105.36389999999999</v>
      </c>
      <c r="R93" s="2">
        <v>17</v>
      </c>
      <c r="S93" s="2" t="s">
        <v>2</v>
      </c>
      <c r="T93" s="2">
        <v>12.255000000000001</v>
      </c>
      <c r="U93" s="2">
        <v>13.425599999999999</v>
      </c>
      <c r="V93" s="2">
        <v>15.7171</v>
      </c>
      <c r="W93" s="2">
        <v>13.7601</v>
      </c>
      <c r="X93" s="2">
        <v>11.6579</v>
      </c>
      <c r="Y93" s="2">
        <v>10.0641</v>
      </c>
      <c r="Z93" s="2">
        <v>9.2673000000000005</v>
      </c>
      <c r="AA93" s="2">
        <v>8.0274000000000001</v>
      </c>
      <c r="AB93" s="2">
        <v>6.7605000000000004</v>
      </c>
      <c r="AC93" s="2">
        <v>6.5129000000000001</v>
      </c>
      <c r="AD93" s="2">
        <v>6.1562000000000001</v>
      </c>
      <c r="AE93" s="2">
        <v>8.0140999999999991</v>
      </c>
      <c r="AF93" s="6">
        <f t="shared" si="14"/>
        <v>121.6182</v>
      </c>
      <c r="AH93" s="2">
        <v>17</v>
      </c>
      <c r="AI93" s="2" t="s">
        <v>2</v>
      </c>
      <c r="AJ93" s="2">
        <v>10.7219</v>
      </c>
      <c r="AK93" s="2">
        <v>12.5732</v>
      </c>
      <c r="AL93" s="2">
        <v>14.228899999999999</v>
      </c>
      <c r="AM93" s="2">
        <v>9.3675999999999995</v>
      </c>
      <c r="AN93" s="2">
        <v>7.3102</v>
      </c>
      <c r="AO93" s="2">
        <v>6.2495000000000003</v>
      </c>
      <c r="AP93" s="2">
        <v>5.9896000000000003</v>
      </c>
      <c r="AQ93" s="2">
        <v>5.4447000000000001</v>
      </c>
      <c r="AR93" s="2">
        <v>4.7180999999999997</v>
      </c>
      <c r="AS93" s="2">
        <v>4.3097000000000003</v>
      </c>
      <c r="AT93" s="2">
        <v>3.8287</v>
      </c>
      <c r="AU93" s="2">
        <v>7.1951999999999998</v>
      </c>
      <c r="AV93" s="6">
        <f t="shared" si="12"/>
        <v>91.937300000000008</v>
      </c>
      <c r="AX93" s="2">
        <v>17</v>
      </c>
      <c r="AY93" s="2" t="s">
        <v>2</v>
      </c>
      <c r="AZ93" s="2">
        <v>8.6214999999999993</v>
      </c>
      <c r="BA93" s="2">
        <v>9.6446000000000005</v>
      </c>
      <c r="BB93" s="2">
        <v>10.9276</v>
      </c>
      <c r="BC93" s="2">
        <v>8.1578999999999997</v>
      </c>
      <c r="BD93" s="2">
        <v>6.8117999999999999</v>
      </c>
      <c r="BE93" s="2">
        <v>6.2020999999999997</v>
      </c>
      <c r="BF93" s="2">
        <v>5.9847000000000001</v>
      </c>
      <c r="BG93" s="2">
        <v>5.4962999999999997</v>
      </c>
      <c r="BH93" s="2">
        <v>4.6882000000000001</v>
      </c>
      <c r="BI93" s="2">
        <v>4.1184000000000003</v>
      </c>
      <c r="BJ93" s="2">
        <v>3.5158</v>
      </c>
      <c r="BK93" s="2">
        <v>6.0113000000000003</v>
      </c>
      <c r="BL93" s="6">
        <f t="shared" si="13"/>
        <v>80.180199999999999</v>
      </c>
    </row>
    <row r="94" spans="1:64" x14ac:dyDescent="0.25">
      <c r="A94" s="2">
        <v>2</v>
      </c>
      <c r="B94" s="2">
        <v>17</v>
      </c>
      <c r="C94" s="2" t="s">
        <v>3</v>
      </c>
      <c r="D94" s="2">
        <v>8.9515999999999991</v>
      </c>
      <c r="E94" s="2">
        <v>9.4807000000000006</v>
      </c>
      <c r="F94" s="2">
        <v>8.7157999999999998</v>
      </c>
      <c r="G94" s="2">
        <v>7.3071000000000002</v>
      </c>
      <c r="H94" s="2">
        <v>6.3808999999999996</v>
      </c>
      <c r="I94" s="2">
        <v>5.7527999999999997</v>
      </c>
      <c r="J94" s="2">
        <v>5.5796999999999999</v>
      </c>
      <c r="K94" s="2">
        <v>5.0876999999999999</v>
      </c>
      <c r="L94" s="2">
        <v>4.3384</v>
      </c>
      <c r="M94" s="2">
        <v>3.8195000000000001</v>
      </c>
      <c r="N94" s="2">
        <v>3.1078999999999999</v>
      </c>
      <c r="O94" s="2">
        <v>4.5686</v>
      </c>
      <c r="P94" s="6">
        <f t="shared" si="15"/>
        <v>73.090699999999998</v>
      </c>
      <c r="R94" s="2">
        <v>17</v>
      </c>
      <c r="S94" s="2" t="s">
        <v>3</v>
      </c>
      <c r="T94" s="2">
        <v>10.8249</v>
      </c>
      <c r="U94" s="2">
        <v>10.747400000000001</v>
      </c>
      <c r="V94" s="2">
        <v>11.7141</v>
      </c>
      <c r="W94" s="2">
        <v>8.9612999999999996</v>
      </c>
      <c r="X94" s="2">
        <v>7.0358999999999998</v>
      </c>
      <c r="Y94" s="2">
        <v>6.1117999999999997</v>
      </c>
      <c r="Z94" s="2">
        <v>5.9554999999999998</v>
      </c>
      <c r="AA94" s="2">
        <v>5.5355999999999996</v>
      </c>
      <c r="AB94" s="2">
        <v>4.8240999999999996</v>
      </c>
      <c r="AC94" s="2">
        <v>4.3987999999999996</v>
      </c>
      <c r="AD94" s="2">
        <v>3.9769000000000001</v>
      </c>
      <c r="AE94" s="2">
        <v>6.4527999999999999</v>
      </c>
      <c r="AF94" s="6">
        <f t="shared" si="14"/>
        <v>86.539099999999991</v>
      </c>
      <c r="AH94" s="2">
        <v>17</v>
      </c>
      <c r="AI94" s="2" t="s">
        <v>3</v>
      </c>
      <c r="AJ94" s="2">
        <v>8.7952999999999992</v>
      </c>
      <c r="AK94" s="2">
        <v>10.652200000000001</v>
      </c>
      <c r="AL94" s="2">
        <v>13.829800000000001</v>
      </c>
      <c r="AM94" s="2">
        <v>10.566000000000001</v>
      </c>
      <c r="AN94" s="2">
        <v>7.3506999999999998</v>
      </c>
      <c r="AO94" s="2">
        <v>5.9905999999999997</v>
      </c>
      <c r="AP94" s="2">
        <v>5.8936999999999999</v>
      </c>
      <c r="AQ94" s="2">
        <v>5.6387</v>
      </c>
      <c r="AR94" s="2">
        <v>4.8387000000000002</v>
      </c>
      <c r="AS94" s="2">
        <v>4.3483999999999998</v>
      </c>
      <c r="AT94" s="2">
        <v>3.9710999999999999</v>
      </c>
      <c r="AU94" s="2">
        <v>4.8727999999999998</v>
      </c>
      <c r="AV94" s="6">
        <f t="shared" si="12"/>
        <v>86.748000000000005</v>
      </c>
      <c r="AX94" s="2">
        <v>17</v>
      </c>
      <c r="AY94" s="2" t="s">
        <v>3</v>
      </c>
      <c r="AZ94" s="2">
        <v>7.0061</v>
      </c>
      <c r="BA94" s="2">
        <v>8.3790999999999993</v>
      </c>
      <c r="BB94" s="2">
        <v>8.9451999999999998</v>
      </c>
      <c r="BC94" s="2">
        <v>6.8501000000000003</v>
      </c>
      <c r="BD94" s="2">
        <v>6.1200999999999999</v>
      </c>
      <c r="BE94" s="2">
        <v>5.4413</v>
      </c>
      <c r="BF94" s="2">
        <v>5.1210000000000004</v>
      </c>
      <c r="BG94" s="2">
        <v>4.6021999999999998</v>
      </c>
      <c r="BH94" s="2">
        <v>3.8715000000000002</v>
      </c>
      <c r="BI94" s="2">
        <v>3.3854000000000002</v>
      </c>
      <c r="BJ94" s="2">
        <v>3.1806999999999999</v>
      </c>
      <c r="BK94" s="2">
        <v>5.3379000000000003</v>
      </c>
      <c r="BL94" s="6">
        <f t="shared" si="13"/>
        <v>68.240599999999986</v>
      </c>
    </row>
    <row r="95" spans="1:64" x14ac:dyDescent="0.25">
      <c r="A95" s="2">
        <v>3</v>
      </c>
      <c r="B95" s="2">
        <v>17</v>
      </c>
      <c r="C95" s="2" t="s">
        <v>4</v>
      </c>
      <c r="D95" s="2">
        <v>8.2751000000000001</v>
      </c>
      <c r="E95" s="2">
        <v>8.5662000000000003</v>
      </c>
      <c r="F95" s="2">
        <v>10.319699999999999</v>
      </c>
      <c r="G95" s="2">
        <v>9.0493000000000006</v>
      </c>
      <c r="H95" s="2">
        <v>7.7183000000000002</v>
      </c>
      <c r="I95" s="2">
        <v>6.9527000000000001</v>
      </c>
      <c r="J95" s="2">
        <v>6.6112000000000002</v>
      </c>
      <c r="K95" s="2">
        <v>5.8727</v>
      </c>
      <c r="L95" s="2">
        <v>4.8513999999999999</v>
      </c>
      <c r="M95" s="2">
        <v>4.3423999999999996</v>
      </c>
      <c r="N95" s="2">
        <v>3.7366000000000001</v>
      </c>
      <c r="O95" s="2">
        <v>4.9983000000000004</v>
      </c>
      <c r="P95" s="6">
        <f t="shared" si="15"/>
        <v>81.293900000000008</v>
      </c>
      <c r="R95" s="2">
        <v>17</v>
      </c>
      <c r="S95" s="2" t="s">
        <v>4</v>
      </c>
      <c r="T95" s="2">
        <v>11.092000000000001</v>
      </c>
      <c r="U95" s="2">
        <v>10.1427</v>
      </c>
      <c r="V95" s="2">
        <v>9.6049000000000007</v>
      </c>
      <c r="W95" s="2">
        <v>7.3023999999999996</v>
      </c>
      <c r="X95" s="2">
        <v>6.0800999999999998</v>
      </c>
      <c r="Y95" s="2">
        <v>5.5033000000000003</v>
      </c>
      <c r="Z95" s="2">
        <v>5.3324999999999996</v>
      </c>
      <c r="AA95" s="2">
        <v>4.9211</v>
      </c>
      <c r="AB95" s="2">
        <v>4.08</v>
      </c>
      <c r="AC95" s="2">
        <v>3.5026999999999999</v>
      </c>
      <c r="AD95" s="2">
        <v>2.9178999999999999</v>
      </c>
      <c r="AE95" s="2">
        <v>5.5648999999999997</v>
      </c>
      <c r="AF95" s="6">
        <f t="shared" si="14"/>
        <v>76.044500000000014</v>
      </c>
      <c r="AH95" s="2">
        <v>17</v>
      </c>
      <c r="AI95" s="2" t="s">
        <v>4</v>
      </c>
      <c r="AJ95" s="2">
        <v>17.6326</v>
      </c>
      <c r="AK95" s="2">
        <v>17.366399999999999</v>
      </c>
      <c r="AL95" s="2">
        <v>18.3096</v>
      </c>
      <c r="AM95" s="2">
        <v>11.037100000000001</v>
      </c>
      <c r="AN95" s="2">
        <v>7.8003999999999998</v>
      </c>
      <c r="AO95" s="2">
        <v>6.6679000000000004</v>
      </c>
      <c r="AP95" s="2">
        <v>6.6539999999999999</v>
      </c>
      <c r="AQ95" s="2">
        <v>6.4344000000000001</v>
      </c>
      <c r="AR95" s="2">
        <v>5.8307000000000002</v>
      </c>
      <c r="AS95" s="2">
        <v>5.2984999999999998</v>
      </c>
      <c r="AT95" s="2">
        <v>4.5442</v>
      </c>
      <c r="AU95" s="2">
        <v>10.1272</v>
      </c>
      <c r="AV95" s="6">
        <f t="shared" si="12"/>
        <v>117.70299999999999</v>
      </c>
      <c r="AX95" s="2">
        <v>17</v>
      </c>
      <c r="AY95" s="2" t="s">
        <v>4</v>
      </c>
      <c r="AZ95" s="2">
        <v>5.7644000000000002</v>
      </c>
      <c r="BA95" s="2">
        <v>6.97</v>
      </c>
      <c r="BB95" s="2">
        <v>8.8892000000000007</v>
      </c>
      <c r="BC95" s="2">
        <v>6.4531000000000001</v>
      </c>
      <c r="BD95" s="2">
        <v>5.5909000000000004</v>
      </c>
      <c r="BE95" s="2">
        <v>4.9149000000000003</v>
      </c>
      <c r="BF95" s="2">
        <v>4.6927000000000003</v>
      </c>
      <c r="BG95" s="2">
        <v>4.2054999999999998</v>
      </c>
      <c r="BH95" s="2">
        <v>3.5621999999999998</v>
      </c>
      <c r="BI95" s="2">
        <v>3.0764</v>
      </c>
      <c r="BJ95" s="2">
        <v>2.6898</v>
      </c>
      <c r="BK95" s="2">
        <v>5.0273000000000003</v>
      </c>
      <c r="BL95" s="6">
        <f t="shared" si="13"/>
        <v>61.836399999999998</v>
      </c>
    </row>
    <row r="96" spans="1:64" x14ac:dyDescent="0.25">
      <c r="A96" s="2">
        <v>4</v>
      </c>
      <c r="B96" s="2">
        <v>17</v>
      </c>
      <c r="C96" s="2" t="s">
        <v>5</v>
      </c>
      <c r="D96" s="2">
        <v>8.8996999999999993</v>
      </c>
      <c r="E96" s="2">
        <v>9.64</v>
      </c>
      <c r="F96" s="2">
        <v>10.539400000000001</v>
      </c>
      <c r="G96" s="2">
        <v>9.1914999999999996</v>
      </c>
      <c r="H96" s="2">
        <v>7.6928000000000001</v>
      </c>
      <c r="I96" s="2">
        <v>6.8971999999999998</v>
      </c>
      <c r="J96" s="2">
        <v>6.7058</v>
      </c>
      <c r="K96" s="2">
        <v>6.0838000000000001</v>
      </c>
      <c r="L96" s="2">
        <v>5.2096999999999998</v>
      </c>
      <c r="M96" s="2">
        <v>4.8524000000000003</v>
      </c>
      <c r="N96" s="2">
        <v>4.2276999999999996</v>
      </c>
      <c r="O96" s="2">
        <v>6.5288000000000004</v>
      </c>
      <c r="P96" s="6">
        <f t="shared" si="15"/>
        <v>86.468800000000002</v>
      </c>
      <c r="R96" s="2">
        <v>17</v>
      </c>
      <c r="S96" s="2" t="s">
        <v>5</v>
      </c>
      <c r="T96" s="2">
        <v>11.293699999999999</v>
      </c>
      <c r="U96" s="2">
        <v>14.361599999999999</v>
      </c>
      <c r="V96" s="2">
        <v>15.2598</v>
      </c>
      <c r="W96" s="2">
        <v>13.0024</v>
      </c>
      <c r="X96" s="2">
        <v>11.280099999999999</v>
      </c>
      <c r="Y96" s="2">
        <v>9.5189000000000004</v>
      </c>
      <c r="Z96" s="2">
        <v>8.6795000000000009</v>
      </c>
      <c r="AA96" s="2">
        <v>7.5346000000000002</v>
      </c>
      <c r="AB96" s="2">
        <v>6.4004000000000003</v>
      </c>
      <c r="AC96" s="2">
        <v>6.0903999999999998</v>
      </c>
      <c r="AD96" s="2">
        <v>5.6593999999999998</v>
      </c>
      <c r="AE96" s="2">
        <v>8.4359000000000002</v>
      </c>
      <c r="AF96" s="6">
        <f t="shared" si="14"/>
        <v>117.51670000000001</v>
      </c>
      <c r="AH96" s="2">
        <v>17</v>
      </c>
      <c r="AI96" s="2" t="s">
        <v>5</v>
      </c>
      <c r="AJ96" s="2">
        <v>10.1418</v>
      </c>
      <c r="AK96" s="2">
        <v>10.1744</v>
      </c>
      <c r="AL96" s="2">
        <v>17.495200000000001</v>
      </c>
      <c r="AM96" s="2">
        <v>10.73</v>
      </c>
      <c r="AN96" s="2">
        <v>7.7050000000000001</v>
      </c>
      <c r="AO96" s="2">
        <v>6.6820000000000004</v>
      </c>
      <c r="AP96" s="2">
        <v>6.5389999999999997</v>
      </c>
      <c r="AQ96" s="2">
        <v>6.234</v>
      </c>
      <c r="AR96" s="2">
        <v>5.6486000000000001</v>
      </c>
      <c r="AS96" s="2">
        <v>5.1814</v>
      </c>
      <c r="AT96" s="2">
        <v>4.5385999999999997</v>
      </c>
      <c r="AU96" s="2">
        <v>5.6391999999999998</v>
      </c>
      <c r="AV96" s="6">
        <f t="shared" si="12"/>
        <v>96.70920000000001</v>
      </c>
      <c r="AX96" s="2">
        <v>17</v>
      </c>
      <c r="AY96" s="2" t="s">
        <v>5</v>
      </c>
      <c r="AZ96" s="2">
        <v>6.6577999999999999</v>
      </c>
      <c r="BA96" s="2">
        <v>8.2434999999999992</v>
      </c>
      <c r="BB96" s="2">
        <v>8.5210000000000008</v>
      </c>
      <c r="BC96" s="2">
        <v>6.9199000000000002</v>
      </c>
      <c r="BD96" s="2">
        <v>6.4219999999999997</v>
      </c>
      <c r="BE96" s="2">
        <v>5.7591999999999999</v>
      </c>
      <c r="BF96" s="2">
        <v>5.5198</v>
      </c>
      <c r="BG96" s="2">
        <v>5.0156000000000001</v>
      </c>
      <c r="BH96" s="2">
        <v>4.2251000000000003</v>
      </c>
      <c r="BI96" s="2">
        <v>3.7151999999999998</v>
      </c>
      <c r="BJ96" s="2">
        <v>3.2280000000000002</v>
      </c>
      <c r="BK96" s="2">
        <v>4.6174999999999997</v>
      </c>
      <c r="BL96" s="6">
        <f t="shared" si="13"/>
        <v>68.844599999999986</v>
      </c>
    </row>
    <row r="97" spans="1:64" x14ac:dyDescent="0.25">
      <c r="A97" s="2">
        <v>5</v>
      </c>
      <c r="B97" s="2">
        <v>17</v>
      </c>
      <c r="C97" s="2" t="s">
        <v>6</v>
      </c>
      <c r="D97" s="2">
        <v>8.8864000000000001</v>
      </c>
      <c r="E97" s="2">
        <v>8.6737000000000002</v>
      </c>
      <c r="F97" s="2">
        <v>10.226000000000001</v>
      </c>
      <c r="G97" s="2">
        <v>8.7173999999999996</v>
      </c>
      <c r="H97" s="2">
        <v>7.2380000000000004</v>
      </c>
      <c r="I97" s="2">
        <v>6.4382999999999999</v>
      </c>
      <c r="J97" s="2">
        <v>6.4631999999999996</v>
      </c>
      <c r="K97" s="2">
        <v>6.1748000000000003</v>
      </c>
      <c r="L97" s="2">
        <v>5.4680999999999997</v>
      </c>
      <c r="M97" s="2">
        <v>4.8916000000000004</v>
      </c>
      <c r="N97" s="2">
        <v>4.0591999999999997</v>
      </c>
      <c r="O97" s="2">
        <v>5.1999000000000004</v>
      </c>
      <c r="P97" s="6">
        <f t="shared" si="15"/>
        <v>82.436599999999999</v>
      </c>
      <c r="R97" s="2">
        <v>17</v>
      </c>
      <c r="S97" s="2" t="s">
        <v>6</v>
      </c>
      <c r="T97" s="2">
        <v>12.0707</v>
      </c>
      <c r="U97" s="2">
        <v>13.152900000000001</v>
      </c>
      <c r="V97" s="2">
        <v>14.069900000000001</v>
      </c>
      <c r="W97" s="2">
        <v>10.7361</v>
      </c>
      <c r="X97" s="2">
        <v>9.2070000000000007</v>
      </c>
      <c r="Y97" s="2">
        <v>7.9622000000000002</v>
      </c>
      <c r="Z97" s="2">
        <v>7.4013</v>
      </c>
      <c r="AA97" s="2">
        <v>6.6722999999999999</v>
      </c>
      <c r="AB97" s="2">
        <v>6.0236000000000001</v>
      </c>
      <c r="AC97" s="2">
        <v>5.742</v>
      </c>
      <c r="AD97" s="2">
        <v>5.0677000000000003</v>
      </c>
      <c r="AE97" s="2">
        <v>8.2967999999999993</v>
      </c>
      <c r="AF97" s="6">
        <f t="shared" si="14"/>
        <v>106.40250000000002</v>
      </c>
      <c r="AH97" s="2">
        <v>17</v>
      </c>
      <c r="AI97" s="2" t="s">
        <v>6</v>
      </c>
      <c r="AJ97" s="2">
        <v>7.8868</v>
      </c>
      <c r="AK97" s="2">
        <v>11.046099999999999</v>
      </c>
      <c r="AL97" s="2">
        <v>13.421900000000001</v>
      </c>
      <c r="AM97" s="2">
        <v>9.9488000000000003</v>
      </c>
      <c r="AN97" s="2">
        <v>7.2148000000000003</v>
      </c>
      <c r="AO97" s="2">
        <v>6.0037000000000003</v>
      </c>
      <c r="AP97" s="2">
        <v>6.0186999999999999</v>
      </c>
      <c r="AQ97" s="2">
        <v>5.7965</v>
      </c>
      <c r="AR97" s="2">
        <v>5.2579000000000002</v>
      </c>
      <c r="AS97" s="2">
        <v>4.7782</v>
      </c>
      <c r="AT97" s="2">
        <v>4.1429</v>
      </c>
      <c r="AU97" s="2">
        <v>5.9273999999999996</v>
      </c>
      <c r="AV97" s="6">
        <f t="shared" si="12"/>
        <v>87.443700000000007</v>
      </c>
      <c r="AX97" s="2">
        <v>17</v>
      </c>
      <c r="AY97" s="2" t="s">
        <v>6</v>
      </c>
      <c r="AZ97" s="2">
        <v>7.5666000000000002</v>
      </c>
      <c r="BA97" s="2">
        <v>8.9442000000000004</v>
      </c>
      <c r="BB97" s="2">
        <v>9.9065999999999992</v>
      </c>
      <c r="BC97" s="2">
        <v>7.0571999999999999</v>
      </c>
      <c r="BD97" s="2">
        <v>6.0495000000000001</v>
      </c>
      <c r="BE97" s="2">
        <v>5.3853999999999997</v>
      </c>
      <c r="BF97" s="2">
        <v>5.2435</v>
      </c>
      <c r="BG97" s="2">
        <v>4.8653000000000004</v>
      </c>
      <c r="BH97" s="2">
        <v>4.1555</v>
      </c>
      <c r="BI97" s="2">
        <v>3.6355</v>
      </c>
      <c r="BJ97" s="2">
        <v>3.0589</v>
      </c>
      <c r="BK97" s="2">
        <v>5.0290999999999997</v>
      </c>
      <c r="BL97" s="6">
        <f t="shared" si="13"/>
        <v>70.897300000000001</v>
      </c>
    </row>
    <row r="98" spans="1:64" x14ac:dyDescent="0.25">
      <c r="A98" s="2">
        <v>1</v>
      </c>
      <c r="B98" s="2">
        <v>18</v>
      </c>
      <c r="C98" s="2" t="s">
        <v>2</v>
      </c>
      <c r="D98" s="2">
        <v>3.5356000000000001</v>
      </c>
      <c r="E98" s="2">
        <v>2.6817000000000002</v>
      </c>
      <c r="F98" s="2">
        <v>1.077</v>
      </c>
      <c r="G98" s="2">
        <v>0.218</v>
      </c>
      <c r="H98" s="2">
        <v>0.06</v>
      </c>
      <c r="I98" s="2">
        <v>2.8400000000000002E-2</v>
      </c>
      <c r="J98" s="2">
        <v>1.8700000000000001E-2</v>
      </c>
      <c r="K98" s="2">
        <v>1.1299999999999999E-2</v>
      </c>
      <c r="L98" s="2">
        <v>3.5000000000000001E-3</v>
      </c>
      <c r="M98" s="2">
        <v>7.1000000000000004E-3</v>
      </c>
      <c r="N98" s="2">
        <v>0.15490000000000001</v>
      </c>
      <c r="O98" s="2">
        <v>2.1389999999999998</v>
      </c>
      <c r="P98" s="6">
        <f t="shared" si="15"/>
        <v>9.9352</v>
      </c>
      <c r="R98" s="2">
        <v>18</v>
      </c>
      <c r="S98" s="2" t="s">
        <v>2</v>
      </c>
      <c r="T98" s="2">
        <v>3.4647000000000001</v>
      </c>
      <c r="U98" s="2">
        <v>4.1142000000000003</v>
      </c>
      <c r="V98" s="2">
        <v>2.1604000000000001</v>
      </c>
      <c r="W98" s="2">
        <v>0.37159999999999999</v>
      </c>
      <c r="X98" s="2">
        <v>8.1100000000000005E-2</v>
      </c>
      <c r="Y98" s="2">
        <v>4.5100000000000001E-2</v>
      </c>
      <c r="Z98" s="2">
        <v>2.4500000000000001E-2</v>
      </c>
      <c r="AA98" s="2">
        <v>1.2E-2</v>
      </c>
      <c r="AB98" s="2">
        <v>4.5999999999999999E-3</v>
      </c>
      <c r="AC98" s="2">
        <v>3.5200000000000002E-2</v>
      </c>
      <c r="AD98" s="2">
        <v>0.111</v>
      </c>
      <c r="AE98" s="2">
        <v>1.7956000000000001</v>
      </c>
      <c r="AF98" s="6">
        <f t="shared" si="14"/>
        <v>12.22</v>
      </c>
      <c r="AH98" s="2">
        <v>18</v>
      </c>
      <c r="AI98" s="2" t="s">
        <v>2</v>
      </c>
      <c r="AJ98" s="2">
        <v>2.8180999999999998</v>
      </c>
      <c r="AK98" s="2">
        <v>2.4802</v>
      </c>
      <c r="AL98" s="2">
        <v>1.3574999999999999</v>
      </c>
      <c r="AM98" s="2">
        <v>0.17230000000000001</v>
      </c>
      <c r="AN98" s="2">
        <v>4.5100000000000001E-2</v>
      </c>
      <c r="AO98" s="2">
        <v>2.01E-2</v>
      </c>
      <c r="AP98" s="2">
        <v>1.1900000000000001E-2</v>
      </c>
      <c r="AQ98" s="2">
        <v>5.1999999999999998E-3</v>
      </c>
      <c r="AR98" s="2">
        <v>1.4E-3</v>
      </c>
      <c r="AS98" s="2">
        <v>2.9999999999999997E-4</v>
      </c>
      <c r="AT98" s="2">
        <v>0.16669999999999999</v>
      </c>
      <c r="AU98" s="2">
        <v>1.625</v>
      </c>
      <c r="AV98" s="6">
        <f t="shared" si="12"/>
        <v>8.7037999999999993</v>
      </c>
      <c r="AX98" s="2">
        <v>18</v>
      </c>
      <c r="AY98" s="2" t="s">
        <v>2</v>
      </c>
      <c r="AZ98" s="2">
        <v>2.3984999999999999</v>
      </c>
      <c r="BA98" s="2">
        <v>3.0352000000000001</v>
      </c>
      <c r="BB98" s="2">
        <v>2.0011000000000001</v>
      </c>
      <c r="BC98" s="2">
        <v>0.26929999999999998</v>
      </c>
      <c r="BD98" s="2">
        <v>6.6699999999999995E-2</v>
      </c>
      <c r="BE98" s="2">
        <v>3.3300000000000003E-2</v>
      </c>
      <c r="BF98" s="2">
        <v>2.0199999999999999E-2</v>
      </c>
      <c r="BG98" s="2">
        <v>9.7000000000000003E-3</v>
      </c>
      <c r="BH98" s="2">
        <v>3.2000000000000002E-3</v>
      </c>
      <c r="BI98" s="2">
        <v>8.8999999999999999E-3</v>
      </c>
      <c r="BJ98" s="2">
        <v>6.7900000000000002E-2</v>
      </c>
      <c r="BK98" s="2">
        <v>2.9872000000000001</v>
      </c>
      <c r="BL98" s="6">
        <f t="shared" si="13"/>
        <v>10.901199999999999</v>
      </c>
    </row>
    <row r="99" spans="1:64" x14ac:dyDescent="0.25">
      <c r="A99" s="2">
        <v>2</v>
      </c>
      <c r="B99" s="2">
        <v>18</v>
      </c>
      <c r="C99" s="2" t="s">
        <v>3</v>
      </c>
      <c r="D99" s="2">
        <v>3.5007000000000001</v>
      </c>
      <c r="E99" s="2">
        <v>4.7161</v>
      </c>
      <c r="F99" s="2">
        <v>1.7428999999999999</v>
      </c>
      <c r="G99" s="2">
        <v>0.25440000000000002</v>
      </c>
      <c r="H99" s="2">
        <v>7.9799999999999996E-2</v>
      </c>
      <c r="I99" s="2">
        <v>3.9100000000000003E-2</v>
      </c>
      <c r="J99" s="2">
        <v>2.47E-2</v>
      </c>
      <c r="K99" s="2">
        <v>1.24E-2</v>
      </c>
      <c r="L99" s="2">
        <v>4.7999999999999996E-3</v>
      </c>
      <c r="M99" s="2">
        <v>2.5700000000000001E-2</v>
      </c>
      <c r="N99" s="2">
        <v>2.3900000000000001E-2</v>
      </c>
      <c r="O99" s="2">
        <v>1.6652</v>
      </c>
      <c r="P99" s="6">
        <f t="shared" si="15"/>
        <v>12.089699999999999</v>
      </c>
      <c r="R99" s="2">
        <v>18</v>
      </c>
      <c r="S99" s="2" t="s">
        <v>3</v>
      </c>
      <c r="T99" s="2">
        <v>4.8834</v>
      </c>
      <c r="U99" s="2">
        <v>3.4499</v>
      </c>
      <c r="V99" s="2">
        <v>1.0874999999999999</v>
      </c>
      <c r="W99" s="2">
        <v>0.33310000000000001</v>
      </c>
      <c r="X99" s="2">
        <v>7.5899999999999995E-2</v>
      </c>
      <c r="Y99" s="2">
        <v>3.8399999999999997E-2</v>
      </c>
      <c r="Z99" s="2">
        <v>2.53E-2</v>
      </c>
      <c r="AA99" s="2">
        <v>1.17E-2</v>
      </c>
      <c r="AB99" s="2">
        <v>4.1999999999999997E-3</v>
      </c>
      <c r="AC99" s="2">
        <v>8.14E-2</v>
      </c>
      <c r="AD99" s="2">
        <v>0.44829999999999998</v>
      </c>
      <c r="AE99" s="2">
        <v>2.0175999999999998</v>
      </c>
      <c r="AF99" s="6">
        <f t="shared" si="14"/>
        <v>12.4567</v>
      </c>
      <c r="AH99" s="2">
        <v>18</v>
      </c>
      <c r="AI99" s="2" t="s">
        <v>3</v>
      </c>
      <c r="AJ99" s="2">
        <v>3.9523000000000001</v>
      </c>
      <c r="AK99" s="2">
        <v>3.9302999999999999</v>
      </c>
      <c r="AL99" s="2">
        <v>2.4569000000000001</v>
      </c>
      <c r="AM99" s="2">
        <v>0.247</v>
      </c>
      <c r="AN99" s="2">
        <v>6.7199999999999996E-2</v>
      </c>
      <c r="AO99" s="2">
        <v>3.2899999999999999E-2</v>
      </c>
      <c r="AP99" s="2">
        <v>2.41E-2</v>
      </c>
      <c r="AQ99" s="2">
        <v>1.32E-2</v>
      </c>
      <c r="AR99" s="2">
        <v>4.1999999999999997E-3</v>
      </c>
      <c r="AS99" s="2">
        <v>2.6499999999999999E-2</v>
      </c>
      <c r="AT99" s="2">
        <v>0.24510000000000001</v>
      </c>
      <c r="AU99" s="2">
        <v>1.7055</v>
      </c>
      <c r="AV99" s="6">
        <f t="shared" si="12"/>
        <v>12.705200000000003</v>
      </c>
      <c r="AX99" s="2">
        <v>18</v>
      </c>
      <c r="AY99" s="2" t="s">
        <v>3</v>
      </c>
      <c r="AZ99" s="2">
        <v>2.0659000000000001</v>
      </c>
      <c r="BA99" s="2">
        <v>1.6719999999999999</v>
      </c>
      <c r="BB99" s="2">
        <v>1.1277999999999999</v>
      </c>
      <c r="BC99" s="2">
        <v>0.25929999999999997</v>
      </c>
      <c r="BD99" s="2">
        <v>5.6000000000000001E-2</v>
      </c>
      <c r="BE99" s="2">
        <v>2.47E-2</v>
      </c>
      <c r="BF99" s="2">
        <v>2.1000000000000001E-2</v>
      </c>
      <c r="BG99" s="2">
        <v>6.4999999999999997E-3</v>
      </c>
      <c r="BH99" s="2">
        <v>1.8E-3</v>
      </c>
      <c r="BI99" s="2">
        <v>1.2999999999999999E-3</v>
      </c>
      <c r="BJ99" s="2">
        <v>3.6799999999999999E-2</v>
      </c>
      <c r="BK99" s="2">
        <v>1.6832</v>
      </c>
      <c r="BL99" s="6">
        <f t="shared" si="13"/>
        <v>6.9562999999999997</v>
      </c>
    </row>
    <row r="100" spans="1:64" x14ac:dyDescent="0.25">
      <c r="A100" s="2">
        <v>3</v>
      </c>
      <c r="B100" s="2">
        <v>18</v>
      </c>
      <c r="C100" s="2" t="s">
        <v>4</v>
      </c>
      <c r="D100" s="2">
        <v>2.0994000000000002</v>
      </c>
      <c r="E100" s="2">
        <v>3.4963000000000002</v>
      </c>
      <c r="F100" s="2">
        <v>1.0105</v>
      </c>
      <c r="G100" s="2">
        <v>0.35470000000000002</v>
      </c>
      <c r="H100" s="2">
        <v>6.3399999999999998E-2</v>
      </c>
      <c r="I100" s="2">
        <v>0.03</v>
      </c>
      <c r="J100" s="2">
        <v>1.9699999999999999E-2</v>
      </c>
      <c r="K100" s="2">
        <v>0.01</v>
      </c>
      <c r="L100" s="2">
        <v>2.7000000000000001E-3</v>
      </c>
      <c r="M100" s="2">
        <v>1.1000000000000001E-3</v>
      </c>
      <c r="N100" s="2">
        <v>5.8999999999999999E-3</v>
      </c>
      <c r="O100" s="2">
        <v>1.2166999999999999</v>
      </c>
      <c r="P100" s="6">
        <f t="shared" si="15"/>
        <v>8.3104000000000013</v>
      </c>
      <c r="R100" s="2">
        <v>18</v>
      </c>
      <c r="S100" s="2" t="s">
        <v>4</v>
      </c>
      <c r="T100" s="2">
        <v>3.9422000000000001</v>
      </c>
      <c r="U100" s="2">
        <v>3.2357</v>
      </c>
      <c r="V100" s="2">
        <v>1.4492</v>
      </c>
      <c r="W100" s="2">
        <v>0.32119999999999999</v>
      </c>
      <c r="X100" s="2">
        <v>6.9599999999999995E-2</v>
      </c>
      <c r="Y100" s="2">
        <v>3.4599999999999999E-2</v>
      </c>
      <c r="Z100" s="2">
        <v>1.9800000000000002E-2</v>
      </c>
      <c r="AA100" s="2">
        <v>9.9000000000000008E-3</v>
      </c>
      <c r="AB100" s="2">
        <v>3.5000000000000001E-3</v>
      </c>
      <c r="AC100" s="2">
        <v>1.1000000000000001E-3</v>
      </c>
      <c r="AD100" s="2">
        <v>3.4299999999999997E-2</v>
      </c>
      <c r="AE100" s="2">
        <v>1.895</v>
      </c>
      <c r="AF100" s="6">
        <f t="shared" si="14"/>
        <v>11.016099999999998</v>
      </c>
      <c r="AH100" s="2">
        <v>18</v>
      </c>
      <c r="AI100" s="2" t="s">
        <v>4</v>
      </c>
      <c r="AJ100" s="2">
        <v>5.0989000000000004</v>
      </c>
      <c r="AK100" s="2">
        <v>2.8187000000000002</v>
      </c>
      <c r="AL100" s="2">
        <v>1.8492</v>
      </c>
      <c r="AM100" s="2">
        <v>0.1885</v>
      </c>
      <c r="AN100" s="2">
        <v>6.4399999999999999E-2</v>
      </c>
      <c r="AO100" s="2">
        <v>3.32E-2</v>
      </c>
      <c r="AP100" s="2">
        <v>2.2499999999999999E-2</v>
      </c>
      <c r="AQ100" s="2">
        <v>1.06E-2</v>
      </c>
      <c r="AR100" s="2">
        <v>3.7000000000000002E-3</v>
      </c>
      <c r="AS100" s="2">
        <v>1.2999999999999999E-3</v>
      </c>
      <c r="AT100" s="2">
        <v>9.0700000000000003E-2</v>
      </c>
      <c r="AU100" s="2">
        <v>3.1665000000000001</v>
      </c>
      <c r="AV100" s="6">
        <f t="shared" si="12"/>
        <v>13.348200000000002</v>
      </c>
      <c r="AX100" s="2">
        <v>18</v>
      </c>
      <c r="AY100" s="2" t="s">
        <v>4</v>
      </c>
      <c r="AZ100" s="2">
        <v>2.2755000000000001</v>
      </c>
      <c r="BA100" s="2">
        <v>2.6280999999999999</v>
      </c>
      <c r="BB100" s="2">
        <v>1.3843000000000001</v>
      </c>
      <c r="BC100" s="2">
        <v>0.2145</v>
      </c>
      <c r="BD100" s="2">
        <v>5.4899999999999997E-2</v>
      </c>
      <c r="BE100" s="2">
        <v>2.58E-2</v>
      </c>
      <c r="BF100" s="2">
        <v>1.6299999999999999E-2</v>
      </c>
      <c r="BG100" s="2">
        <v>7.7999999999999996E-3</v>
      </c>
      <c r="BH100" s="2">
        <v>2.7000000000000001E-3</v>
      </c>
      <c r="BI100" s="2">
        <v>6.7000000000000002E-3</v>
      </c>
      <c r="BJ100" s="2">
        <v>4.7500000000000001E-2</v>
      </c>
      <c r="BK100" s="2">
        <v>1.6475</v>
      </c>
      <c r="BL100" s="6">
        <f t="shared" si="13"/>
        <v>8.3116000000000021</v>
      </c>
    </row>
    <row r="101" spans="1:64" x14ac:dyDescent="0.25">
      <c r="A101" s="2">
        <v>4</v>
      </c>
      <c r="B101" s="2">
        <v>18</v>
      </c>
      <c r="C101" s="2" t="s">
        <v>5</v>
      </c>
      <c r="D101" s="2">
        <v>2.3302999999999998</v>
      </c>
      <c r="E101" s="2">
        <v>3.9704000000000002</v>
      </c>
      <c r="F101" s="2">
        <v>2.6492</v>
      </c>
      <c r="G101" s="2">
        <v>0.44769999999999999</v>
      </c>
      <c r="H101" s="2">
        <v>8.7599999999999997E-2</v>
      </c>
      <c r="I101" s="2">
        <v>4.0399999999999998E-2</v>
      </c>
      <c r="J101" s="2">
        <v>2.4299999999999999E-2</v>
      </c>
      <c r="K101" s="2">
        <v>1.1900000000000001E-2</v>
      </c>
      <c r="L101" s="2">
        <v>4.4000000000000003E-3</v>
      </c>
      <c r="M101" s="2">
        <v>2.2000000000000001E-3</v>
      </c>
      <c r="N101" s="2">
        <v>4.1599999999999998E-2</v>
      </c>
      <c r="O101" s="2">
        <v>2.6962000000000002</v>
      </c>
      <c r="P101" s="6">
        <f t="shared" si="15"/>
        <v>12.3062</v>
      </c>
      <c r="R101" s="2">
        <v>18</v>
      </c>
      <c r="S101" s="2" t="s">
        <v>5</v>
      </c>
      <c r="T101" s="2">
        <v>4.5986000000000002</v>
      </c>
      <c r="U101" s="2">
        <v>5.2267999999999999</v>
      </c>
      <c r="V101" s="2">
        <v>1.9893000000000001</v>
      </c>
      <c r="W101" s="2">
        <v>0.34150000000000003</v>
      </c>
      <c r="X101" s="2">
        <v>8.7900000000000006E-2</v>
      </c>
      <c r="Y101" s="2">
        <v>4.3799999999999999E-2</v>
      </c>
      <c r="Z101" s="2">
        <v>2.69E-2</v>
      </c>
      <c r="AA101" s="2">
        <v>1.47E-2</v>
      </c>
      <c r="AB101" s="2">
        <v>5.1000000000000004E-3</v>
      </c>
      <c r="AC101" s="2">
        <v>2.1000000000000001E-2</v>
      </c>
      <c r="AD101" s="2">
        <v>0.34939999999999999</v>
      </c>
      <c r="AE101" s="2">
        <v>3.6549999999999998</v>
      </c>
      <c r="AF101" s="6">
        <f t="shared" si="14"/>
        <v>16.36</v>
      </c>
      <c r="AH101" s="2">
        <v>18</v>
      </c>
      <c r="AI101" s="2" t="s">
        <v>5</v>
      </c>
      <c r="AJ101" s="2">
        <v>2.1364999999999998</v>
      </c>
      <c r="AK101" s="2">
        <v>1.8734999999999999</v>
      </c>
      <c r="AL101" s="2">
        <v>2.9952999999999999</v>
      </c>
      <c r="AM101" s="2">
        <v>0.40060000000000001</v>
      </c>
      <c r="AN101" s="2">
        <v>7.7299999999999994E-2</v>
      </c>
      <c r="AO101" s="2">
        <v>3.8399999999999997E-2</v>
      </c>
      <c r="AP101" s="2">
        <v>4.9599999999999998E-2</v>
      </c>
      <c r="AQ101" s="2">
        <v>1.35E-2</v>
      </c>
      <c r="AR101" s="2">
        <v>5.3E-3</v>
      </c>
      <c r="AS101" s="2">
        <v>2.2000000000000001E-3</v>
      </c>
      <c r="AT101" s="2">
        <v>0.13969999999999999</v>
      </c>
      <c r="AU101" s="2">
        <v>1.3036000000000001</v>
      </c>
      <c r="AV101" s="6">
        <f t="shared" si="12"/>
        <v>9.0355000000000008</v>
      </c>
      <c r="AX101" s="2">
        <v>18</v>
      </c>
      <c r="AY101" s="2" t="s">
        <v>5</v>
      </c>
      <c r="AZ101" s="2">
        <v>2.9763999999999999</v>
      </c>
      <c r="BA101" s="2">
        <v>2.7530000000000001</v>
      </c>
      <c r="BB101" s="2">
        <v>1.3462000000000001</v>
      </c>
      <c r="BC101" s="2">
        <v>0.2409</v>
      </c>
      <c r="BD101" s="2">
        <v>5.8000000000000003E-2</v>
      </c>
      <c r="BE101" s="2">
        <v>2.87E-2</v>
      </c>
      <c r="BF101" s="2">
        <v>1.7000000000000001E-2</v>
      </c>
      <c r="BG101" s="2">
        <v>8.0999999999999996E-3</v>
      </c>
      <c r="BH101" s="2">
        <v>2.7000000000000001E-3</v>
      </c>
      <c r="BI101" s="2">
        <v>4.0000000000000001E-3</v>
      </c>
      <c r="BJ101" s="2">
        <v>0.1089</v>
      </c>
      <c r="BK101" s="2">
        <v>1.0468</v>
      </c>
      <c r="BL101" s="6">
        <f t="shared" si="13"/>
        <v>8.5906999999999982</v>
      </c>
    </row>
    <row r="102" spans="1:64" x14ac:dyDescent="0.25">
      <c r="A102" s="2">
        <v>5</v>
      </c>
      <c r="B102" s="2">
        <v>18</v>
      </c>
      <c r="C102" s="2" t="s">
        <v>6</v>
      </c>
      <c r="D102" s="2">
        <v>2.7625000000000002</v>
      </c>
      <c r="E102" s="2">
        <v>2.3035000000000001</v>
      </c>
      <c r="F102" s="2">
        <v>1.6348</v>
      </c>
      <c r="G102" s="2">
        <v>0.21029999999999999</v>
      </c>
      <c r="H102" s="2">
        <v>6.8900000000000003E-2</v>
      </c>
      <c r="I102" s="2">
        <v>3.44E-2</v>
      </c>
      <c r="J102" s="2">
        <v>2.2800000000000001E-2</v>
      </c>
      <c r="K102" s="2">
        <v>1.18E-2</v>
      </c>
      <c r="L102" s="2">
        <v>4.0000000000000001E-3</v>
      </c>
      <c r="M102" s="2">
        <v>5.4999999999999997E-3</v>
      </c>
      <c r="N102" s="2">
        <v>1.2699999999999999E-2</v>
      </c>
      <c r="O102" s="2">
        <v>1.5747</v>
      </c>
      <c r="P102" s="6">
        <f t="shared" si="15"/>
        <v>8.645900000000001</v>
      </c>
      <c r="R102" s="2">
        <v>18</v>
      </c>
      <c r="S102" s="2" t="s">
        <v>6</v>
      </c>
      <c r="T102" s="2">
        <v>4.1344000000000003</v>
      </c>
      <c r="U102" s="2">
        <v>5.0111999999999997</v>
      </c>
      <c r="V102" s="2">
        <v>1.4118999999999999</v>
      </c>
      <c r="W102" s="2">
        <v>0.1681</v>
      </c>
      <c r="X102" s="2">
        <v>7.1199999999999999E-2</v>
      </c>
      <c r="Y102" s="2">
        <v>3.6799999999999999E-2</v>
      </c>
      <c r="Z102" s="2">
        <v>2.3199999999999998E-2</v>
      </c>
      <c r="AA102" s="2">
        <v>1.14E-2</v>
      </c>
      <c r="AB102" s="2">
        <v>4.5999999999999999E-3</v>
      </c>
      <c r="AC102" s="2">
        <v>2E-3</v>
      </c>
      <c r="AD102" s="2">
        <v>7.1199999999999999E-2</v>
      </c>
      <c r="AE102" s="2">
        <v>3.6728000000000001</v>
      </c>
      <c r="AF102" s="6">
        <f t="shared" si="14"/>
        <v>14.618799999999998</v>
      </c>
      <c r="AH102" s="2">
        <v>18</v>
      </c>
      <c r="AI102" s="2" t="s">
        <v>6</v>
      </c>
      <c r="AJ102" s="2">
        <v>2.7841999999999998</v>
      </c>
      <c r="AK102" s="2">
        <v>3.8969999999999998</v>
      </c>
      <c r="AL102" s="2">
        <v>2.7696000000000001</v>
      </c>
      <c r="AM102" s="2">
        <v>0.1976</v>
      </c>
      <c r="AN102" s="2">
        <v>7.4399999999999994E-2</v>
      </c>
      <c r="AO102" s="2">
        <v>3.7400000000000003E-2</v>
      </c>
      <c r="AP102" s="2">
        <v>2.4299999999999999E-2</v>
      </c>
      <c r="AQ102" s="2">
        <v>1.18E-2</v>
      </c>
      <c r="AR102" s="2">
        <v>4.1999999999999997E-3</v>
      </c>
      <c r="AS102" s="2">
        <v>1.4E-2</v>
      </c>
      <c r="AT102" s="2">
        <v>0.1278</v>
      </c>
      <c r="AU102" s="2">
        <v>1.7704</v>
      </c>
      <c r="AV102" s="6">
        <f t="shared" si="12"/>
        <v>11.7127</v>
      </c>
      <c r="AX102" s="2">
        <v>18</v>
      </c>
      <c r="AY102" s="2" t="s">
        <v>6</v>
      </c>
      <c r="AZ102" s="2">
        <v>2.371</v>
      </c>
      <c r="BA102" s="2">
        <v>2.5565000000000002</v>
      </c>
      <c r="BB102" s="2">
        <v>1.9859</v>
      </c>
      <c r="BC102" s="2">
        <v>0.1472</v>
      </c>
      <c r="BD102" s="2">
        <v>5.5100000000000003E-2</v>
      </c>
      <c r="BE102" s="2">
        <v>2.75E-2</v>
      </c>
      <c r="BF102" s="2">
        <v>1.6799999999999999E-2</v>
      </c>
      <c r="BG102" s="2">
        <v>7.1000000000000004E-3</v>
      </c>
      <c r="BH102" s="2">
        <v>2.2000000000000001E-3</v>
      </c>
      <c r="BI102" s="2">
        <v>1.6400000000000001E-2</v>
      </c>
      <c r="BJ102" s="2">
        <v>0.1449</v>
      </c>
      <c r="BK102" s="2">
        <v>1.607</v>
      </c>
      <c r="BL102" s="6">
        <f t="shared" si="13"/>
        <v>8.9375999999999998</v>
      </c>
    </row>
    <row r="103" spans="1:64" x14ac:dyDescent="0.25">
      <c r="A103" s="2">
        <v>1</v>
      </c>
      <c r="B103" s="2">
        <v>19</v>
      </c>
      <c r="C103" s="2" t="s">
        <v>2</v>
      </c>
      <c r="D103" s="2">
        <v>16.122499999999999</v>
      </c>
      <c r="E103" s="2">
        <v>14.398300000000001</v>
      </c>
      <c r="F103" s="2">
        <v>15.4808</v>
      </c>
      <c r="G103" s="2">
        <v>12.193899999999999</v>
      </c>
      <c r="H103" s="2">
        <v>9.5490999999999993</v>
      </c>
      <c r="I103" s="2">
        <v>8.0549999999999997</v>
      </c>
      <c r="J103" s="2">
        <v>7.6894999999999998</v>
      </c>
      <c r="K103" s="2">
        <v>7.0529999999999999</v>
      </c>
      <c r="L103" s="2">
        <v>6.1418999999999997</v>
      </c>
      <c r="M103" s="2">
        <v>5.8731</v>
      </c>
      <c r="N103" s="2">
        <v>5.2272999999999996</v>
      </c>
      <c r="O103" s="2">
        <v>9.4785000000000004</v>
      </c>
      <c r="P103" s="6">
        <f t="shared" si="15"/>
        <v>117.26289999999999</v>
      </c>
      <c r="R103" s="2">
        <v>19</v>
      </c>
      <c r="S103" s="2" t="s">
        <v>2</v>
      </c>
      <c r="T103" s="2">
        <v>15.348599999999999</v>
      </c>
      <c r="U103" s="2">
        <v>19.720700000000001</v>
      </c>
      <c r="V103" s="2">
        <v>18.713799999999999</v>
      </c>
      <c r="W103" s="2">
        <v>14.8087</v>
      </c>
      <c r="X103" s="2">
        <v>11.9756</v>
      </c>
      <c r="Y103" s="2">
        <v>10.233700000000001</v>
      </c>
      <c r="Z103" s="2">
        <v>9.4253</v>
      </c>
      <c r="AA103" s="2">
        <v>8.1632999999999996</v>
      </c>
      <c r="AB103" s="2">
        <v>6.7587000000000002</v>
      </c>
      <c r="AC103" s="2">
        <v>6.3963000000000001</v>
      </c>
      <c r="AD103" s="2">
        <v>6.1342999999999996</v>
      </c>
      <c r="AE103" s="2">
        <v>9.0767000000000007</v>
      </c>
      <c r="AF103" s="6">
        <f t="shared" si="14"/>
        <v>136.75569999999996</v>
      </c>
      <c r="AH103" s="2">
        <v>19</v>
      </c>
      <c r="AI103" s="2" t="s">
        <v>2</v>
      </c>
      <c r="AJ103" s="2">
        <v>13.7867</v>
      </c>
      <c r="AK103" s="2">
        <v>15.908099999999999</v>
      </c>
      <c r="AL103" s="2">
        <v>16.5565</v>
      </c>
      <c r="AM103" s="2">
        <v>10.2135</v>
      </c>
      <c r="AN103" s="2">
        <v>7.6180000000000003</v>
      </c>
      <c r="AO103" s="2">
        <v>6.2962999999999996</v>
      </c>
      <c r="AP103" s="2">
        <v>6.0220000000000002</v>
      </c>
      <c r="AQ103" s="2">
        <v>5.4592999999999998</v>
      </c>
      <c r="AR103" s="2">
        <v>4.6954000000000002</v>
      </c>
      <c r="AS103" s="2">
        <v>4.2511999999999999</v>
      </c>
      <c r="AT103" s="2">
        <v>3.6191</v>
      </c>
      <c r="AU103" s="2">
        <v>8.2143999999999995</v>
      </c>
      <c r="AV103" s="6">
        <f t="shared" si="12"/>
        <v>102.6405</v>
      </c>
      <c r="AX103" s="2">
        <v>19</v>
      </c>
      <c r="AY103" s="2" t="s">
        <v>2</v>
      </c>
      <c r="AZ103" s="2">
        <v>10.9742</v>
      </c>
      <c r="BA103" s="2">
        <v>13.554399999999999</v>
      </c>
      <c r="BB103" s="2">
        <v>14.421799999999999</v>
      </c>
      <c r="BC103" s="2">
        <v>9.0243000000000002</v>
      </c>
      <c r="BD103" s="2">
        <v>6.9795999999999996</v>
      </c>
      <c r="BE103" s="2">
        <v>6.2321999999999997</v>
      </c>
      <c r="BF103" s="2">
        <v>6.0247999999999999</v>
      </c>
      <c r="BG103" s="2">
        <v>5.5038</v>
      </c>
      <c r="BH103" s="2">
        <v>4.7054999999999998</v>
      </c>
      <c r="BI103" s="2">
        <v>4.1116000000000001</v>
      </c>
      <c r="BJ103" s="2">
        <v>3.4131</v>
      </c>
      <c r="BK103" s="2">
        <v>8.5207999999999995</v>
      </c>
      <c r="BL103" s="6">
        <f t="shared" si="13"/>
        <v>93.466099999999983</v>
      </c>
    </row>
    <row r="104" spans="1:64" x14ac:dyDescent="0.25">
      <c r="A104" s="2">
        <v>2</v>
      </c>
      <c r="B104" s="2">
        <v>19</v>
      </c>
      <c r="C104" s="2" t="s">
        <v>3</v>
      </c>
      <c r="D104" s="2">
        <v>12.507</v>
      </c>
      <c r="E104" s="2">
        <v>17.172499999999999</v>
      </c>
      <c r="F104" s="2">
        <v>11.7364</v>
      </c>
      <c r="G104" s="2">
        <v>7.9085000000000001</v>
      </c>
      <c r="H104" s="2">
        <v>6.5509000000000004</v>
      </c>
      <c r="I104" s="2">
        <v>5.7969999999999997</v>
      </c>
      <c r="J104" s="2">
        <v>5.6151999999999997</v>
      </c>
      <c r="K104" s="2">
        <v>5.1036999999999999</v>
      </c>
      <c r="L104" s="2">
        <v>4.3383000000000003</v>
      </c>
      <c r="M104" s="2">
        <v>3.7934000000000001</v>
      </c>
      <c r="N104" s="2">
        <v>3.1074000000000002</v>
      </c>
      <c r="O104" s="2">
        <v>4.8891999999999998</v>
      </c>
      <c r="P104" s="6">
        <f t="shared" si="15"/>
        <v>88.519500000000008</v>
      </c>
      <c r="R104" s="2">
        <v>19</v>
      </c>
      <c r="S104" s="2" t="s">
        <v>3</v>
      </c>
      <c r="T104" s="2">
        <v>16.345800000000001</v>
      </c>
      <c r="U104" s="2">
        <v>15.7568</v>
      </c>
      <c r="V104" s="2">
        <v>14.098699999999999</v>
      </c>
      <c r="W104" s="2">
        <v>9.7281999999999993</v>
      </c>
      <c r="X104" s="2">
        <v>7.3037000000000001</v>
      </c>
      <c r="Y104" s="2">
        <v>6.1778000000000004</v>
      </c>
      <c r="Z104" s="2">
        <v>5.9682000000000004</v>
      </c>
      <c r="AA104" s="2">
        <v>5.5265000000000004</v>
      </c>
      <c r="AB104" s="2">
        <v>4.8045999999999998</v>
      </c>
      <c r="AC104" s="2">
        <v>4.2896999999999998</v>
      </c>
      <c r="AD104" s="2">
        <v>4.0898000000000003</v>
      </c>
      <c r="AE104" s="2">
        <v>7.4428999999999998</v>
      </c>
      <c r="AF104" s="6">
        <f t="shared" si="14"/>
        <v>101.53269999999998</v>
      </c>
      <c r="AH104" s="2">
        <v>19</v>
      </c>
      <c r="AI104" s="2" t="s">
        <v>3</v>
      </c>
      <c r="AJ104" s="2">
        <v>13.0617</v>
      </c>
      <c r="AK104" s="2">
        <v>15.9407</v>
      </c>
      <c r="AL104" s="2">
        <v>17.375399999999999</v>
      </c>
      <c r="AM104" s="2">
        <v>11.4665</v>
      </c>
      <c r="AN104" s="2">
        <v>7.8387000000000002</v>
      </c>
      <c r="AO104" s="2">
        <v>6.0938999999999997</v>
      </c>
      <c r="AP104" s="2">
        <v>5.8648999999999996</v>
      </c>
      <c r="AQ104" s="2">
        <v>5.6212999999999997</v>
      </c>
      <c r="AR104" s="2">
        <v>4.8441999999999998</v>
      </c>
      <c r="AS104" s="2">
        <v>4.2965</v>
      </c>
      <c r="AT104" s="2">
        <v>4.0873999999999997</v>
      </c>
      <c r="AU104" s="2">
        <v>6.2404000000000002</v>
      </c>
      <c r="AV104" s="6">
        <f t="shared" si="12"/>
        <v>102.73160000000001</v>
      </c>
      <c r="AX104" s="2">
        <v>19</v>
      </c>
      <c r="AY104" s="2" t="s">
        <v>3</v>
      </c>
      <c r="AZ104" s="2">
        <v>9.3267000000000007</v>
      </c>
      <c r="BA104" s="2">
        <v>10.3634</v>
      </c>
      <c r="BB104" s="2">
        <v>11.255000000000001</v>
      </c>
      <c r="BC104" s="2">
        <v>7.391</v>
      </c>
      <c r="BD104" s="2">
        <v>6.2404000000000002</v>
      </c>
      <c r="BE104" s="2">
        <v>5.5225999999999997</v>
      </c>
      <c r="BF104" s="2">
        <v>5.1760999999999999</v>
      </c>
      <c r="BG104" s="2">
        <v>4.6163999999999996</v>
      </c>
      <c r="BH104" s="2">
        <v>3.8599000000000001</v>
      </c>
      <c r="BI104" s="2">
        <v>3.3416999999999999</v>
      </c>
      <c r="BJ104" s="2">
        <v>2.9601999999999999</v>
      </c>
      <c r="BK104" s="2">
        <v>6.1489000000000003</v>
      </c>
      <c r="BL104" s="6">
        <f t="shared" si="13"/>
        <v>76.202299999999994</v>
      </c>
    </row>
    <row r="105" spans="1:64" x14ac:dyDescent="0.25">
      <c r="A105" s="2">
        <v>3</v>
      </c>
      <c r="B105" s="2">
        <v>19</v>
      </c>
      <c r="C105" s="2" t="s">
        <v>4</v>
      </c>
      <c r="D105" s="2">
        <v>10.4826</v>
      </c>
      <c r="E105" s="2">
        <v>13.113799999999999</v>
      </c>
      <c r="F105" s="2">
        <v>12.1366</v>
      </c>
      <c r="G105" s="2">
        <v>9.7949000000000002</v>
      </c>
      <c r="H105" s="2">
        <v>7.8578000000000001</v>
      </c>
      <c r="I105" s="2">
        <v>7.0042</v>
      </c>
      <c r="J105" s="2">
        <v>6.6703000000000001</v>
      </c>
      <c r="K105" s="2">
        <v>5.9196</v>
      </c>
      <c r="L105" s="2">
        <v>4.8707000000000003</v>
      </c>
      <c r="M105" s="2">
        <v>4.2606000000000002</v>
      </c>
      <c r="N105" s="2">
        <v>3.6171000000000002</v>
      </c>
      <c r="O105" s="2">
        <v>5.4736000000000002</v>
      </c>
      <c r="P105" s="6">
        <f t="shared" si="15"/>
        <v>91.201799999999992</v>
      </c>
      <c r="R105" s="2">
        <v>19</v>
      </c>
      <c r="S105" s="2" t="s">
        <v>4</v>
      </c>
      <c r="T105" s="2">
        <v>15.777799999999999</v>
      </c>
      <c r="U105" s="2">
        <v>15.0367</v>
      </c>
      <c r="V105" s="2">
        <v>12.052899999999999</v>
      </c>
      <c r="W105" s="2">
        <v>8.0709999999999997</v>
      </c>
      <c r="X105" s="2">
        <v>6.1798999999999999</v>
      </c>
      <c r="Y105" s="2">
        <v>5.54</v>
      </c>
      <c r="Z105" s="2">
        <v>5.3390000000000004</v>
      </c>
      <c r="AA105" s="2">
        <v>4.9234999999999998</v>
      </c>
      <c r="AB105" s="2">
        <v>4.0869</v>
      </c>
      <c r="AC105" s="2">
        <v>3.4748999999999999</v>
      </c>
      <c r="AD105" s="2">
        <v>2.7425999999999999</v>
      </c>
      <c r="AE105" s="2">
        <v>6.7374000000000001</v>
      </c>
      <c r="AF105" s="6">
        <f t="shared" si="14"/>
        <v>89.962599999999995</v>
      </c>
      <c r="AH105" s="2">
        <v>19</v>
      </c>
      <c r="AI105" s="2" t="s">
        <v>4</v>
      </c>
      <c r="AJ105" s="2">
        <v>24.548300000000001</v>
      </c>
      <c r="AK105" s="2">
        <v>20.9132</v>
      </c>
      <c r="AL105" s="2">
        <v>21.674600000000002</v>
      </c>
      <c r="AM105" s="2">
        <v>12.3109</v>
      </c>
      <c r="AN105" s="2">
        <v>8.2813999999999997</v>
      </c>
      <c r="AO105" s="2">
        <v>6.6931000000000003</v>
      </c>
      <c r="AP105" s="2">
        <v>6.6407999999999996</v>
      </c>
      <c r="AQ105" s="2">
        <v>6.3727999999999998</v>
      </c>
      <c r="AR105" s="2">
        <v>5.7786999999999997</v>
      </c>
      <c r="AS105" s="2">
        <v>5.2803000000000004</v>
      </c>
      <c r="AT105" s="2">
        <v>4.4593999999999996</v>
      </c>
      <c r="AU105" s="2">
        <v>12.389200000000001</v>
      </c>
      <c r="AV105" s="6">
        <f t="shared" si="12"/>
        <v>135.34270000000001</v>
      </c>
      <c r="AX105" s="2">
        <v>19</v>
      </c>
      <c r="AY105" s="2" t="s">
        <v>4</v>
      </c>
      <c r="AZ105" s="2">
        <v>8.7998999999999992</v>
      </c>
      <c r="BA105" s="2">
        <v>9.8670000000000009</v>
      </c>
      <c r="BB105" s="2">
        <v>11.6356</v>
      </c>
      <c r="BC105" s="2">
        <v>7.0496999999999996</v>
      </c>
      <c r="BD105" s="2">
        <v>5.7409999999999997</v>
      </c>
      <c r="BE105" s="2">
        <v>4.9717000000000002</v>
      </c>
      <c r="BF105" s="2">
        <v>4.7275999999999998</v>
      </c>
      <c r="BG105" s="2">
        <v>4.2131999999999996</v>
      </c>
      <c r="BH105" s="2">
        <v>3.5436999999999999</v>
      </c>
      <c r="BI105" s="2">
        <v>3.0362</v>
      </c>
      <c r="BJ105" s="2">
        <v>2.4910000000000001</v>
      </c>
      <c r="BK105" s="2">
        <v>5.7987000000000002</v>
      </c>
      <c r="BL105" s="6">
        <f t="shared" si="13"/>
        <v>71.875299999999996</v>
      </c>
    </row>
    <row r="106" spans="1:64" x14ac:dyDescent="0.25">
      <c r="A106" s="2">
        <v>4</v>
      </c>
      <c r="B106" s="2">
        <v>19</v>
      </c>
      <c r="C106" s="2" t="s">
        <v>5</v>
      </c>
      <c r="D106" s="2">
        <v>12.1599</v>
      </c>
      <c r="E106" s="2">
        <v>14.621</v>
      </c>
      <c r="F106" s="2">
        <v>14.1023</v>
      </c>
      <c r="G106" s="2">
        <v>10.4293</v>
      </c>
      <c r="H106" s="2">
        <v>7.9425999999999997</v>
      </c>
      <c r="I106" s="2">
        <v>6.9490999999999996</v>
      </c>
      <c r="J106" s="2">
        <v>6.7350000000000003</v>
      </c>
      <c r="K106" s="2">
        <v>6.1140999999999996</v>
      </c>
      <c r="L106" s="2">
        <v>5.1666999999999996</v>
      </c>
      <c r="M106" s="2">
        <v>4.7640000000000002</v>
      </c>
      <c r="N106" s="2">
        <v>4.0715000000000003</v>
      </c>
      <c r="O106" s="2">
        <v>7.9931000000000001</v>
      </c>
      <c r="P106" s="6">
        <f t="shared" si="15"/>
        <v>101.04859999999999</v>
      </c>
      <c r="R106" s="2">
        <v>19</v>
      </c>
      <c r="S106" s="2" t="s">
        <v>5</v>
      </c>
      <c r="T106" s="2">
        <v>15.739000000000001</v>
      </c>
      <c r="U106" s="2">
        <v>21.665400000000002</v>
      </c>
      <c r="V106" s="2">
        <v>18.212399999999999</v>
      </c>
      <c r="W106" s="2">
        <v>14.1372</v>
      </c>
      <c r="X106" s="2">
        <v>11.6439</v>
      </c>
      <c r="Y106" s="2">
        <v>9.7224000000000004</v>
      </c>
      <c r="Z106" s="2">
        <v>8.8239000000000001</v>
      </c>
      <c r="AA106" s="2">
        <v>7.6496000000000004</v>
      </c>
      <c r="AB106" s="2">
        <v>6.3795999999999999</v>
      </c>
      <c r="AC106" s="2">
        <v>5.9633000000000003</v>
      </c>
      <c r="AD106" s="2">
        <v>5.8159999999999998</v>
      </c>
      <c r="AE106" s="2">
        <v>11.3544</v>
      </c>
      <c r="AF106" s="6">
        <f t="shared" si="14"/>
        <v>137.1071</v>
      </c>
      <c r="AH106" s="2">
        <v>19</v>
      </c>
      <c r="AI106" s="2" t="s">
        <v>5</v>
      </c>
      <c r="AJ106" s="2">
        <v>11.7422</v>
      </c>
      <c r="AK106" s="2">
        <v>12.5303</v>
      </c>
      <c r="AL106" s="2">
        <v>21.387899999999998</v>
      </c>
      <c r="AM106" s="2">
        <v>11.9915</v>
      </c>
      <c r="AN106" s="2">
        <v>8.0897000000000006</v>
      </c>
      <c r="AO106" s="2">
        <v>6.7483000000000004</v>
      </c>
      <c r="AP106" s="2">
        <v>6.6388999999999996</v>
      </c>
      <c r="AQ106" s="2">
        <v>6.1840000000000002</v>
      </c>
      <c r="AR106" s="2">
        <v>5.5926</v>
      </c>
      <c r="AS106" s="2">
        <v>5.1304999999999996</v>
      </c>
      <c r="AT106" s="2">
        <v>4.3681999999999999</v>
      </c>
      <c r="AU106" s="2">
        <v>6.7145999999999999</v>
      </c>
      <c r="AV106" s="6">
        <f t="shared" si="12"/>
        <v>107.11870000000002</v>
      </c>
      <c r="AX106" s="2">
        <v>19</v>
      </c>
      <c r="AY106" s="2" t="s">
        <v>5</v>
      </c>
      <c r="AZ106" s="2">
        <v>10.5265</v>
      </c>
      <c r="BA106" s="2">
        <v>11.8994</v>
      </c>
      <c r="BB106" s="2">
        <v>10.3588</v>
      </c>
      <c r="BC106" s="2">
        <v>7.5568</v>
      </c>
      <c r="BD106" s="2">
        <v>6.5175000000000001</v>
      </c>
      <c r="BE106" s="2">
        <v>5.8061999999999996</v>
      </c>
      <c r="BF106" s="2">
        <v>5.5491999999999999</v>
      </c>
      <c r="BG106" s="2">
        <v>5.0410000000000004</v>
      </c>
      <c r="BH106" s="2">
        <v>4.2096</v>
      </c>
      <c r="BI106" s="2">
        <v>3.6535000000000002</v>
      </c>
      <c r="BJ106" s="2">
        <v>3.0497999999999998</v>
      </c>
      <c r="BK106" s="2">
        <v>4.8227000000000002</v>
      </c>
      <c r="BL106" s="6">
        <f t="shared" si="13"/>
        <v>78.990999999999985</v>
      </c>
    </row>
    <row r="107" spans="1:64" x14ac:dyDescent="0.25">
      <c r="A107" s="2">
        <v>5</v>
      </c>
      <c r="B107" s="2">
        <v>19</v>
      </c>
      <c r="C107" s="2" t="s">
        <v>6</v>
      </c>
      <c r="D107" s="2">
        <v>12.0969</v>
      </c>
      <c r="E107" s="2">
        <v>11.797700000000001</v>
      </c>
      <c r="F107" s="2">
        <v>12.385999999999999</v>
      </c>
      <c r="G107" s="2">
        <v>9.5429999999999993</v>
      </c>
      <c r="H107" s="2">
        <v>7.4748999999999999</v>
      </c>
      <c r="I107" s="2">
        <v>6.4568000000000003</v>
      </c>
      <c r="J107" s="2">
        <v>6.4436</v>
      </c>
      <c r="K107" s="2">
        <v>6.1417999999999999</v>
      </c>
      <c r="L107" s="2">
        <v>5.4322999999999997</v>
      </c>
      <c r="M107" s="2">
        <v>4.8689999999999998</v>
      </c>
      <c r="N107" s="2">
        <v>3.9502000000000002</v>
      </c>
      <c r="O107" s="2">
        <v>5.8932000000000002</v>
      </c>
      <c r="P107" s="6">
        <f t="shared" si="15"/>
        <v>92.485399999999998</v>
      </c>
      <c r="R107" s="2">
        <v>19</v>
      </c>
      <c r="S107" s="2" t="s">
        <v>6</v>
      </c>
      <c r="T107" s="2">
        <v>18.267199999999999</v>
      </c>
      <c r="U107" s="2">
        <v>19.4727</v>
      </c>
      <c r="V107" s="2">
        <v>16.597200000000001</v>
      </c>
      <c r="W107" s="2">
        <v>11.267200000000001</v>
      </c>
      <c r="X107" s="2">
        <v>9.4640000000000004</v>
      </c>
      <c r="Y107" s="2">
        <v>8.0702999999999996</v>
      </c>
      <c r="Z107" s="2">
        <v>7.4977</v>
      </c>
      <c r="AA107" s="2">
        <v>6.6844999999999999</v>
      </c>
      <c r="AB107" s="2">
        <v>5.9351000000000003</v>
      </c>
      <c r="AC107" s="2">
        <v>5.6482000000000001</v>
      </c>
      <c r="AD107" s="2">
        <v>4.9368999999999996</v>
      </c>
      <c r="AE107" s="2">
        <v>10.475099999999999</v>
      </c>
      <c r="AF107" s="6">
        <f t="shared" si="14"/>
        <v>124.31609999999999</v>
      </c>
      <c r="AH107" s="2">
        <v>19</v>
      </c>
      <c r="AI107" s="2" t="s">
        <v>6</v>
      </c>
      <c r="AJ107" s="2">
        <v>10.573399999999999</v>
      </c>
      <c r="AK107" s="2">
        <v>15.788600000000001</v>
      </c>
      <c r="AL107" s="2">
        <v>17.752400000000002</v>
      </c>
      <c r="AM107" s="2">
        <v>10.7814</v>
      </c>
      <c r="AN107" s="2">
        <v>7.6779999999999999</v>
      </c>
      <c r="AO107" s="2">
        <v>6.0407000000000002</v>
      </c>
      <c r="AP107" s="2">
        <v>5.9842000000000004</v>
      </c>
      <c r="AQ107" s="2">
        <v>5.7439</v>
      </c>
      <c r="AR107" s="2">
        <v>5.1879</v>
      </c>
      <c r="AS107" s="2">
        <v>4.7523999999999997</v>
      </c>
      <c r="AT107" s="2">
        <v>4.0336999999999996</v>
      </c>
      <c r="AU107" s="2">
        <v>7.3769999999999998</v>
      </c>
      <c r="AV107" s="6">
        <f t="shared" si="12"/>
        <v>101.69359999999998</v>
      </c>
      <c r="AX107" s="2">
        <v>19</v>
      </c>
      <c r="AY107" s="2" t="s">
        <v>6</v>
      </c>
      <c r="AZ107" s="2">
        <v>10.142200000000001</v>
      </c>
      <c r="BA107" s="2">
        <v>11.386699999999999</v>
      </c>
      <c r="BB107" s="2">
        <v>13.5579</v>
      </c>
      <c r="BC107" s="2">
        <v>7.5982000000000003</v>
      </c>
      <c r="BD107" s="2">
        <v>6.1924000000000001</v>
      </c>
      <c r="BE107" s="2">
        <v>5.4097999999999997</v>
      </c>
      <c r="BF107" s="2">
        <v>5.2359</v>
      </c>
      <c r="BG107" s="2">
        <v>4.8441000000000001</v>
      </c>
      <c r="BH107" s="2">
        <v>4.117</v>
      </c>
      <c r="BI107" s="2">
        <v>3.5802999999999998</v>
      </c>
      <c r="BJ107" s="2">
        <v>2.9323999999999999</v>
      </c>
      <c r="BK107" s="2">
        <v>6.0614999999999997</v>
      </c>
      <c r="BL107" s="6">
        <f t="shared" si="13"/>
        <v>81.058399999999992</v>
      </c>
    </row>
    <row r="108" spans="1:64" x14ac:dyDescent="0.25">
      <c r="A108" s="2">
        <v>1</v>
      </c>
      <c r="B108" s="2">
        <v>20</v>
      </c>
      <c r="C108" s="2" t="s">
        <v>2</v>
      </c>
      <c r="D108" s="2">
        <v>1.7952999999999999</v>
      </c>
      <c r="E108" s="2">
        <v>1.5979000000000001</v>
      </c>
      <c r="F108" s="2">
        <v>1.7196</v>
      </c>
      <c r="G108" s="2">
        <v>0.96989999999999998</v>
      </c>
      <c r="H108" s="2">
        <v>0.49180000000000001</v>
      </c>
      <c r="I108" s="2">
        <v>0.27600000000000002</v>
      </c>
      <c r="J108" s="2">
        <v>0.15679999999999999</v>
      </c>
      <c r="K108" s="2">
        <v>8.09E-2</v>
      </c>
      <c r="L108" s="2">
        <v>5.1900000000000002E-2</v>
      </c>
      <c r="M108" s="2">
        <v>2.1000000000000001E-2</v>
      </c>
      <c r="N108" s="2">
        <v>6.6100000000000006E-2</v>
      </c>
      <c r="O108" s="2">
        <v>1.016</v>
      </c>
      <c r="P108" s="6">
        <f t="shared" si="15"/>
        <v>8.2431999999999981</v>
      </c>
      <c r="R108" s="2">
        <v>20</v>
      </c>
      <c r="S108" s="2" t="s">
        <v>2</v>
      </c>
      <c r="T108" s="2">
        <v>1.7917000000000001</v>
      </c>
      <c r="U108" s="2">
        <v>2.1652</v>
      </c>
      <c r="V108" s="2">
        <v>1.8683000000000001</v>
      </c>
      <c r="W108" s="2">
        <v>0.86629999999999996</v>
      </c>
      <c r="X108" s="2">
        <v>0.46989999999999998</v>
      </c>
      <c r="Y108" s="2">
        <v>0.33350000000000002</v>
      </c>
      <c r="Z108" s="2">
        <v>0.21920000000000001</v>
      </c>
      <c r="AA108" s="2">
        <v>0.1021</v>
      </c>
      <c r="AB108" s="2">
        <v>0.126</v>
      </c>
      <c r="AC108" s="2">
        <v>9.3799999999999994E-2</v>
      </c>
      <c r="AD108" s="2">
        <v>0.15720000000000001</v>
      </c>
      <c r="AE108" s="2">
        <v>0.56479999999999997</v>
      </c>
      <c r="AF108" s="6">
        <f t="shared" si="14"/>
        <v>8.7580000000000009</v>
      </c>
      <c r="AH108" s="2">
        <v>20</v>
      </c>
      <c r="AI108" s="2" t="s">
        <v>2</v>
      </c>
      <c r="AJ108" s="2">
        <v>1.9957</v>
      </c>
      <c r="AK108" s="2">
        <v>2.4946000000000002</v>
      </c>
      <c r="AL108" s="2">
        <v>2.5929000000000002</v>
      </c>
      <c r="AM108" s="2">
        <v>1.4843999999999999</v>
      </c>
      <c r="AN108" s="2">
        <v>1.1101000000000001</v>
      </c>
      <c r="AO108" s="2">
        <v>0.73409999999999997</v>
      </c>
      <c r="AP108" s="2">
        <v>0.49009999999999998</v>
      </c>
      <c r="AQ108" s="2">
        <v>0.2908</v>
      </c>
      <c r="AR108" s="2">
        <v>0.12379999999999999</v>
      </c>
      <c r="AS108" s="2">
        <v>4.2900000000000001E-2</v>
      </c>
      <c r="AT108" s="2">
        <v>6.4500000000000002E-2</v>
      </c>
      <c r="AU108" s="2">
        <v>1.387</v>
      </c>
      <c r="AV108" s="6">
        <f t="shared" si="12"/>
        <v>12.810900000000002</v>
      </c>
      <c r="AX108" s="2">
        <v>20</v>
      </c>
      <c r="AY108" s="2" t="s">
        <v>2</v>
      </c>
      <c r="AZ108" s="2">
        <v>2.2153</v>
      </c>
      <c r="BA108" s="2">
        <v>1.9709000000000001</v>
      </c>
      <c r="BB108" s="2">
        <v>2.5276999999999998</v>
      </c>
      <c r="BC108" s="2">
        <v>1.4097999999999999</v>
      </c>
      <c r="BD108" s="2">
        <v>0.71060000000000001</v>
      </c>
      <c r="BE108" s="2">
        <v>0.44319999999999998</v>
      </c>
      <c r="BF108" s="2">
        <v>0.2767</v>
      </c>
      <c r="BG108" s="2">
        <v>0.14549999999999999</v>
      </c>
      <c r="BH108" s="2">
        <v>8.0399999999999999E-2</v>
      </c>
      <c r="BI108" s="2">
        <v>4.7E-2</v>
      </c>
      <c r="BJ108" s="2">
        <v>5.9499999999999997E-2</v>
      </c>
      <c r="BK108" s="2">
        <v>0.81089999999999995</v>
      </c>
      <c r="BL108" s="6">
        <f t="shared" si="13"/>
        <v>10.6975</v>
      </c>
    </row>
    <row r="109" spans="1:64" x14ac:dyDescent="0.25">
      <c r="A109" s="2">
        <v>2</v>
      </c>
      <c r="B109" s="2">
        <v>20</v>
      </c>
      <c r="C109" s="2" t="s">
        <v>3</v>
      </c>
      <c r="D109" s="2">
        <v>2.1932999999999998</v>
      </c>
      <c r="E109" s="2">
        <v>2.0310999999999999</v>
      </c>
      <c r="F109" s="2">
        <v>1.3640000000000001</v>
      </c>
      <c r="G109" s="2">
        <v>0.65239999999999998</v>
      </c>
      <c r="H109" s="2">
        <v>0.26719999999999999</v>
      </c>
      <c r="I109" s="2">
        <v>0.1221</v>
      </c>
      <c r="J109" s="2">
        <v>6.25E-2</v>
      </c>
      <c r="K109" s="2">
        <v>4.3700000000000003E-2</v>
      </c>
      <c r="L109" s="2">
        <v>0.2203</v>
      </c>
      <c r="M109" s="2">
        <v>7.4200000000000002E-2</v>
      </c>
      <c r="N109" s="2">
        <v>3.95E-2</v>
      </c>
      <c r="O109" s="2">
        <v>0.60299999999999998</v>
      </c>
      <c r="P109" s="6">
        <f t="shared" si="15"/>
        <v>7.6732999999999993</v>
      </c>
      <c r="R109" s="2">
        <v>20</v>
      </c>
      <c r="S109" s="2" t="s">
        <v>3</v>
      </c>
      <c r="T109" s="2">
        <v>2.0811000000000002</v>
      </c>
      <c r="U109" s="2">
        <v>1.9075</v>
      </c>
      <c r="V109" s="2">
        <v>1.3824000000000001</v>
      </c>
      <c r="W109" s="2">
        <v>0.69130000000000003</v>
      </c>
      <c r="X109" s="2">
        <v>0.33310000000000001</v>
      </c>
      <c r="Y109" s="2">
        <v>0.20469999999999999</v>
      </c>
      <c r="Z109" s="2">
        <v>0.1246</v>
      </c>
      <c r="AA109" s="2">
        <v>5.2400000000000002E-2</v>
      </c>
      <c r="AB109" s="2">
        <v>3.73E-2</v>
      </c>
      <c r="AC109" s="2">
        <v>4.5900000000000003E-2</v>
      </c>
      <c r="AD109" s="2">
        <v>0.18010000000000001</v>
      </c>
      <c r="AE109" s="2">
        <v>0.57599999999999996</v>
      </c>
      <c r="AF109" s="6">
        <f t="shared" si="14"/>
        <v>7.6164000000000005</v>
      </c>
      <c r="AH109" s="2">
        <v>20</v>
      </c>
      <c r="AI109" s="2" t="s">
        <v>3</v>
      </c>
      <c r="AJ109" s="2">
        <v>1.5831999999999999</v>
      </c>
      <c r="AK109" s="2">
        <v>2.2671999999999999</v>
      </c>
      <c r="AL109" s="2">
        <v>2.3786</v>
      </c>
      <c r="AM109" s="2">
        <v>1.0659000000000001</v>
      </c>
      <c r="AN109" s="2">
        <v>0.77580000000000005</v>
      </c>
      <c r="AO109" s="2">
        <v>0.52559999999999996</v>
      </c>
      <c r="AP109" s="2">
        <v>0.3387</v>
      </c>
      <c r="AQ109" s="2">
        <v>0.18729999999999999</v>
      </c>
      <c r="AR109" s="2">
        <v>6.5799999999999997E-2</v>
      </c>
      <c r="AS109" s="2">
        <v>4.0300000000000002E-2</v>
      </c>
      <c r="AT109" s="2">
        <v>0.33750000000000002</v>
      </c>
      <c r="AU109" s="2">
        <v>0.55900000000000005</v>
      </c>
      <c r="AV109" s="6">
        <f t="shared" si="12"/>
        <v>10.124899999999998</v>
      </c>
      <c r="AX109" s="2">
        <v>20</v>
      </c>
      <c r="AY109" s="2" t="s">
        <v>3</v>
      </c>
      <c r="AZ109" s="2">
        <v>1.3234999999999999</v>
      </c>
      <c r="BA109" s="2">
        <v>2.1911999999999998</v>
      </c>
      <c r="BB109" s="2">
        <v>1.8331</v>
      </c>
      <c r="BC109" s="2">
        <v>0.90820000000000001</v>
      </c>
      <c r="BD109" s="2">
        <v>0.63949999999999996</v>
      </c>
      <c r="BE109" s="2">
        <v>0.4803</v>
      </c>
      <c r="BF109" s="2">
        <v>0.28610000000000002</v>
      </c>
      <c r="BG109" s="2">
        <v>0.1409</v>
      </c>
      <c r="BH109" s="2">
        <v>4.6199999999999998E-2</v>
      </c>
      <c r="BI109" s="2">
        <v>8.5000000000000006E-3</v>
      </c>
      <c r="BJ109" s="2">
        <v>0.10829999999999999</v>
      </c>
      <c r="BK109" s="2">
        <v>0.64429999999999998</v>
      </c>
      <c r="BL109" s="6">
        <f t="shared" si="13"/>
        <v>8.6100999999999992</v>
      </c>
    </row>
    <row r="110" spans="1:64" x14ac:dyDescent="0.25">
      <c r="A110" s="2">
        <v>3</v>
      </c>
      <c r="B110" s="2">
        <v>20</v>
      </c>
      <c r="C110" s="2" t="s">
        <v>4</v>
      </c>
      <c r="D110" s="2">
        <v>1.1605000000000001</v>
      </c>
      <c r="E110" s="2">
        <v>1.1994</v>
      </c>
      <c r="F110" s="2">
        <v>1.3523000000000001</v>
      </c>
      <c r="G110" s="2">
        <v>0.85880000000000001</v>
      </c>
      <c r="H110" s="2">
        <v>0.2893</v>
      </c>
      <c r="I110" s="2">
        <v>0.15579999999999999</v>
      </c>
      <c r="J110" s="2">
        <v>7.9799999999999996E-2</v>
      </c>
      <c r="K110" s="2">
        <v>4.0500000000000001E-2</v>
      </c>
      <c r="L110" s="2">
        <v>3.0200000000000001E-2</v>
      </c>
      <c r="M110" s="2">
        <v>1.38E-2</v>
      </c>
      <c r="N110" s="2">
        <v>2.5100000000000001E-2</v>
      </c>
      <c r="O110" s="2">
        <v>0.55720000000000003</v>
      </c>
      <c r="P110" s="6">
        <f t="shared" si="15"/>
        <v>5.7626999999999988</v>
      </c>
      <c r="R110" s="2">
        <v>20</v>
      </c>
      <c r="S110" s="2" t="s">
        <v>4</v>
      </c>
      <c r="T110" s="2">
        <v>2.3915000000000002</v>
      </c>
      <c r="U110" s="2">
        <v>1.7998000000000001</v>
      </c>
      <c r="V110" s="2">
        <v>1.3232999999999999</v>
      </c>
      <c r="W110" s="2">
        <v>0.64319999999999999</v>
      </c>
      <c r="X110" s="2">
        <v>0.36499999999999999</v>
      </c>
      <c r="Y110" s="2">
        <v>0.20580000000000001</v>
      </c>
      <c r="Z110" s="2">
        <v>0.1163</v>
      </c>
      <c r="AA110" s="2">
        <v>5.4800000000000001E-2</v>
      </c>
      <c r="AB110" s="2">
        <v>1.7299999999999999E-2</v>
      </c>
      <c r="AC110" s="2">
        <v>5.3E-3</v>
      </c>
      <c r="AD110" s="2">
        <v>4.1099999999999998E-2</v>
      </c>
      <c r="AE110" s="2">
        <v>0.80969999999999998</v>
      </c>
      <c r="AF110" s="6">
        <f t="shared" si="14"/>
        <v>7.7731000000000003</v>
      </c>
      <c r="AH110" s="2">
        <v>20</v>
      </c>
      <c r="AI110" s="2" t="s">
        <v>4</v>
      </c>
      <c r="AJ110" s="2">
        <v>4.1341000000000001</v>
      </c>
      <c r="AK110" s="2">
        <v>3.0878000000000001</v>
      </c>
      <c r="AL110" s="2">
        <v>3.0133000000000001</v>
      </c>
      <c r="AM110" s="2">
        <v>1.9377</v>
      </c>
      <c r="AN110" s="2">
        <v>1.6007</v>
      </c>
      <c r="AO110" s="2">
        <v>1.1705000000000001</v>
      </c>
      <c r="AP110" s="2">
        <v>0.83379999999999999</v>
      </c>
      <c r="AQ110" s="2">
        <v>0.57999999999999996</v>
      </c>
      <c r="AR110" s="2">
        <v>0.27800000000000002</v>
      </c>
      <c r="AS110" s="2">
        <v>0.10340000000000001</v>
      </c>
      <c r="AT110" s="2">
        <v>7.1300000000000002E-2</v>
      </c>
      <c r="AU110" s="2">
        <v>1.7724</v>
      </c>
      <c r="AV110" s="6">
        <f t="shared" si="12"/>
        <v>18.582999999999998</v>
      </c>
      <c r="AX110" s="2">
        <v>20</v>
      </c>
      <c r="AY110" s="2" t="s">
        <v>4</v>
      </c>
      <c r="AZ110" s="2">
        <v>1.0086999999999999</v>
      </c>
      <c r="BA110" s="2">
        <v>1.7847</v>
      </c>
      <c r="BB110" s="2">
        <v>2.88</v>
      </c>
      <c r="BC110" s="2">
        <v>1.0938000000000001</v>
      </c>
      <c r="BD110" s="2">
        <v>0.51229999999999998</v>
      </c>
      <c r="BE110" s="2">
        <v>0.41710000000000003</v>
      </c>
      <c r="BF110" s="2">
        <v>0.22020000000000001</v>
      </c>
      <c r="BG110" s="2">
        <v>0.1116</v>
      </c>
      <c r="BH110" s="2">
        <v>6.3100000000000003E-2</v>
      </c>
      <c r="BI110" s="2">
        <v>2.8000000000000001E-2</v>
      </c>
      <c r="BJ110" s="2">
        <v>6.6500000000000004E-2</v>
      </c>
      <c r="BK110" s="2">
        <v>0.74519999999999997</v>
      </c>
      <c r="BL110" s="6">
        <f t="shared" si="13"/>
        <v>8.9312000000000005</v>
      </c>
    </row>
    <row r="111" spans="1:64" x14ac:dyDescent="0.25">
      <c r="A111" s="2">
        <v>4</v>
      </c>
      <c r="B111" s="2">
        <v>20</v>
      </c>
      <c r="C111" s="2" t="s">
        <v>5</v>
      </c>
      <c r="D111" s="2">
        <v>1.6026</v>
      </c>
      <c r="E111" s="2">
        <v>1.7218</v>
      </c>
      <c r="F111" s="2">
        <v>1.5649</v>
      </c>
      <c r="G111" s="2">
        <v>0.77249999999999996</v>
      </c>
      <c r="H111" s="2">
        <v>0.3201</v>
      </c>
      <c r="I111" s="2">
        <v>0.1585</v>
      </c>
      <c r="J111" s="2">
        <v>8.4599999999999995E-2</v>
      </c>
      <c r="K111" s="2">
        <v>4.2299999999999997E-2</v>
      </c>
      <c r="L111" s="2">
        <v>1.7100000000000001E-2</v>
      </c>
      <c r="M111" s="2">
        <v>4.8999999999999998E-3</v>
      </c>
      <c r="N111" s="2">
        <v>1.83E-2</v>
      </c>
      <c r="O111" s="2">
        <v>0.441</v>
      </c>
      <c r="P111" s="6">
        <f t="shared" si="15"/>
        <v>6.7485999999999997</v>
      </c>
      <c r="R111" s="2">
        <v>20</v>
      </c>
      <c r="S111" s="2" t="s">
        <v>5</v>
      </c>
      <c r="T111" s="2">
        <v>1.9739</v>
      </c>
      <c r="U111" s="2">
        <v>2.6606000000000001</v>
      </c>
      <c r="V111" s="2">
        <v>1.68</v>
      </c>
      <c r="W111" s="2">
        <v>1.393</v>
      </c>
      <c r="X111" s="2">
        <v>0.60640000000000005</v>
      </c>
      <c r="Y111" s="2">
        <v>0.34670000000000001</v>
      </c>
      <c r="Z111" s="2">
        <v>0.20100000000000001</v>
      </c>
      <c r="AA111" s="2">
        <v>0.1124</v>
      </c>
      <c r="AB111" s="2">
        <v>5.3699999999999998E-2</v>
      </c>
      <c r="AC111" s="2">
        <v>1.7299999999999999E-2</v>
      </c>
      <c r="AD111" s="2">
        <v>0.1709</v>
      </c>
      <c r="AE111" s="2">
        <v>0.81840000000000002</v>
      </c>
      <c r="AF111" s="6">
        <f t="shared" si="14"/>
        <v>10.0343</v>
      </c>
      <c r="AH111" s="2">
        <v>20</v>
      </c>
      <c r="AI111" s="2" t="s">
        <v>5</v>
      </c>
      <c r="AJ111" s="2">
        <v>1.2023999999999999</v>
      </c>
      <c r="AK111" s="2">
        <v>1.2970999999999999</v>
      </c>
      <c r="AL111" s="2">
        <v>2.9298000000000002</v>
      </c>
      <c r="AM111" s="2">
        <v>1.0867</v>
      </c>
      <c r="AN111" s="2">
        <v>0.78220000000000001</v>
      </c>
      <c r="AO111" s="2">
        <v>0.58850000000000002</v>
      </c>
      <c r="AP111" s="2">
        <v>0.48149999999999998</v>
      </c>
      <c r="AQ111" s="2">
        <v>0.2114</v>
      </c>
      <c r="AR111" s="2">
        <v>7.5200000000000003E-2</v>
      </c>
      <c r="AS111" s="2">
        <v>1.6299999999999999E-2</v>
      </c>
      <c r="AT111" s="2">
        <v>5.3499999999999999E-2</v>
      </c>
      <c r="AU111" s="2">
        <v>0.51</v>
      </c>
      <c r="AV111" s="6">
        <f t="shared" si="12"/>
        <v>9.2345999999999986</v>
      </c>
      <c r="AX111" s="2">
        <v>20</v>
      </c>
      <c r="AY111" s="2" t="s">
        <v>5</v>
      </c>
      <c r="AZ111" s="2">
        <v>1.7949999999999999</v>
      </c>
      <c r="BA111" s="2">
        <v>1.8712</v>
      </c>
      <c r="BB111" s="2">
        <v>1.36</v>
      </c>
      <c r="BC111" s="2">
        <v>0.7792</v>
      </c>
      <c r="BD111" s="2">
        <v>0.4617</v>
      </c>
      <c r="BE111" s="2">
        <v>0.27950000000000003</v>
      </c>
      <c r="BF111" s="2">
        <v>0.182</v>
      </c>
      <c r="BG111" s="2">
        <v>8.7400000000000005E-2</v>
      </c>
      <c r="BH111" s="2">
        <v>3.5000000000000003E-2</v>
      </c>
      <c r="BI111" s="2">
        <v>2.52E-2</v>
      </c>
      <c r="BJ111" s="2">
        <v>1.44E-2</v>
      </c>
      <c r="BK111" s="2">
        <v>0.68059999999999998</v>
      </c>
      <c r="BL111" s="6">
        <f t="shared" si="13"/>
        <v>7.571200000000001</v>
      </c>
    </row>
    <row r="112" spans="1:64" x14ac:dyDescent="0.25">
      <c r="A112" s="2">
        <v>5</v>
      </c>
      <c r="B112" s="2">
        <v>20</v>
      </c>
      <c r="C112" s="2" t="s">
        <v>6</v>
      </c>
      <c r="D112" s="2">
        <v>1.1503000000000001</v>
      </c>
      <c r="E112" s="2">
        <v>1.3705000000000001</v>
      </c>
      <c r="F112" s="2">
        <v>1.6994</v>
      </c>
      <c r="G112" s="2">
        <v>0.93400000000000005</v>
      </c>
      <c r="H112" s="2">
        <v>0.43790000000000001</v>
      </c>
      <c r="I112" s="2">
        <v>0.24879999999999999</v>
      </c>
      <c r="J112" s="2">
        <v>0.15459999999999999</v>
      </c>
      <c r="K112" s="2">
        <v>9.06E-2</v>
      </c>
      <c r="L112" s="2">
        <v>6.0999999999999999E-2</v>
      </c>
      <c r="M112" s="2">
        <v>1.1900000000000001E-2</v>
      </c>
      <c r="N112" s="2">
        <v>2.2599999999999999E-2</v>
      </c>
      <c r="O112" s="2">
        <v>0.33639999999999998</v>
      </c>
      <c r="P112" s="6">
        <f t="shared" si="15"/>
        <v>6.5180000000000007</v>
      </c>
      <c r="R112" s="2">
        <v>20</v>
      </c>
      <c r="S112" s="2" t="s">
        <v>6</v>
      </c>
      <c r="T112" s="2">
        <v>1.5072000000000001</v>
      </c>
      <c r="U112" s="2">
        <v>1.9192</v>
      </c>
      <c r="V112" s="2">
        <v>1.242</v>
      </c>
      <c r="W112" s="2">
        <v>0.433</v>
      </c>
      <c r="X112" s="2">
        <v>0.32529999999999998</v>
      </c>
      <c r="Y112" s="2">
        <v>0.22700000000000001</v>
      </c>
      <c r="Z112" s="2">
        <v>0.12690000000000001</v>
      </c>
      <c r="AA112" s="2">
        <v>5.5199999999999999E-2</v>
      </c>
      <c r="AB112" s="2">
        <v>5.6300000000000003E-2</v>
      </c>
      <c r="AC112" s="2">
        <v>9.1000000000000004E-3</v>
      </c>
      <c r="AD112" s="2">
        <v>5.2999999999999999E-2</v>
      </c>
      <c r="AE112" s="2">
        <v>1.403</v>
      </c>
      <c r="AF112" s="6">
        <f t="shared" si="14"/>
        <v>7.3572000000000006</v>
      </c>
      <c r="AH112" s="2">
        <v>20</v>
      </c>
      <c r="AI112" s="2" t="s">
        <v>6</v>
      </c>
      <c r="AJ112" s="2">
        <v>1.2099</v>
      </c>
      <c r="AK112" s="2">
        <v>1.5946</v>
      </c>
      <c r="AL112" s="2">
        <v>2.0884</v>
      </c>
      <c r="AM112" s="2">
        <v>0.80179999999999996</v>
      </c>
      <c r="AN112" s="2">
        <v>0.59940000000000004</v>
      </c>
      <c r="AO112" s="2">
        <v>0.39439999999999997</v>
      </c>
      <c r="AP112" s="2">
        <v>0.2495</v>
      </c>
      <c r="AQ112" s="2">
        <v>0.1391</v>
      </c>
      <c r="AR112" s="2">
        <v>7.1800000000000003E-2</v>
      </c>
      <c r="AS112" s="2">
        <v>0.19439999999999999</v>
      </c>
      <c r="AT112" s="2">
        <v>6.8699999999999997E-2</v>
      </c>
      <c r="AU112" s="2">
        <v>0.65549999999999997</v>
      </c>
      <c r="AV112" s="6">
        <f t="shared" si="12"/>
        <v>8.067499999999999</v>
      </c>
      <c r="AX112" s="2">
        <v>20</v>
      </c>
      <c r="AY112" s="2" t="s">
        <v>6</v>
      </c>
      <c r="AZ112" s="2">
        <v>0.8599</v>
      </c>
      <c r="BA112" s="2">
        <v>1.6244000000000001</v>
      </c>
      <c r="BB112" s="2">
        <v>1.456</v>
      </c>
      <c r="BC112" s="2">
        <v>0.53080000000000005</v>
      </c>
      <c r="BD112" s="2">
        <v>0.25080000000000002</v>
      </c>
      <c r="BE112" s="2">
        <v>0.15110000000000001</v>
      </c>
      <c r="BF112" s="2">
        <v>8.3900000000000002E-2</v>
      </c>
      <c r="BG112" s="2">
        <v>3.8800000000000001E-2</v>
      </c>
      <c r="BH112" s="2">
        <v>2.81E-2</v>
      </c>
      <c r="BI112" s="2">
        <v>1.4500000000000001E-2</v>
      </c>
      <c r="BJ112" s="2">
        <v>4.6300000000000001E-2</v>
      </c>
      <c r="BK112" s="2">
        <v>0.43709999999999999</v>
      </c>
      <c r="BL112" s="6">
        <f t="shared" si="13"/>
        <v>5.5216999999999992</v>
      </c>
    </row>
    <row r="113" spans="1:64" x14ac:dyDescent="0.25">
      <c r="A113" s="2">
        <v>1</v>
      </c>
      <c r="B113" s="2">
        <v>21</v>
      </c>
      <c r="C113" s="2" t="s">
        <v>2</v>
      </c>
      <c r="D113" s="2">
        <v>17.447800000000001</v>
      </c>
      <c r="E113" s="2">
        <v>16.657900000000001</v>
      </c>
      <c r="F113" s="2">
        <v>18.6296</v>
      </c>
      <c r="G113" s="2">
        <v>13.9969</v>
      </c>
      <c r="H113" s="2">
        <v>10.3789</v>
      </c>
      <c r="I113" s="2">
        <v>8.4357000000000006</v>
      </c>
      <c r="J113" s="2">
        <v>7.9046000000000003</v>
      </c>
      <c r="K113" s="2">
        <v>7.17</v>
      </c>
      <c r="L113" s="2">
        <v>6.19</v>
      </c>
      <c r="M113" s="2">
        <v>5.8400999999999996</v>
      </c>
      <c r="N113" s="2">
        <v>5.1749000000000001</v>
      </c>
      <c r="O113" s="2">
        <v>9.5364000000000004</v>
      </c>
      <c r="P113" s="6">
        <f t="shared" si="15"/>
        <v>127.36279999999999</v>
      </c>
      <c r="R113" s="2">
        <v>21</v>
      </c>
      <c r="S113" s="2" t="s">
        <v>2</v>
      </c>
      <c r="T113" s="2">
        <v>16.823399999999999</v>
      </c>
      <c r="U113" s="2">
        <v>23.4588</v>
      </c>
      <c r="V113" s="2">
        <v>21.721699999999998</v>
      </c>
      <c r="W113" s="2">
        <v>16.603300000000001</v>
      </c>
      <c r="X113" s="2">
        <v>12.710900000000001</v>
      </c>
      <c r="Y113" s="2">
        <v>10.737399999999999</v>
      </c>
      <c r="Z113" s="2">
        <v>9.8042999999999996</v>
      </c>
      <c r="AA113" s="2">
        <v>8.3965999999999994</v>
      </c>
      <c r="AB113" s="2">
        <v>6.9420999999999999</v>
      </c>
      <c r="AC113" s="2">
        <v>6.4233000000000002</v>
      </c>
      <c r="AD113" s="2">
        <v>6.2370000000000001</v>
      </c>
      <c r="AE113" s="2">
        <v>8.7646999999999995</v>
      </c>
      <c r="AF113" s="6">
        <f t="shared" si="14"/>
        <v>148.62349999999998</v>
      </c>
      <c r="AH113" s="2">
        <v>21</v>
      </c>
      <c r="AI113" s="2" t="s">
        <v>2</v>
      </c>
      <c r="AJ113" s="2">
        <v>15.3447</v>
      </c>
      <c r="AK113" s="2">
        <v>19.160900000000002</v>
      </c>
      <c r="AL113" s="2">
        <v>19.814399999999999</v>
      </c>
      <c r="AM113" s="2">
        <v>12.406000000000001</v>
      </c>
      <c r="AN113" s="2">
        <v>9.0687999999999995</v>
      </c>
      <c r="AO113" s="2">
        <v>7.1420000000000003</v>
      </c>
      <c r="AP113" s="2">
        <v>6.5975999999999999</v>
      </c>
      <c r="AQ113" s="2">
        <v>5.8226000000000004</v>
      </c>
      <c r="AR113" s="2">
        <v>4.8621999999999996</v>
      </c>
      <c r="AS113" s="2">
        <v>4.3038999999999996</v>
      </c>
      <c r="AT113" s="2">
        <v>3.5798000000000001</v>
      </c>
      <c r="AU113" s="2">
        <v>8.6601999999999997</v>
      </c>
      <c r="AV113" s="6">
        <f t="shared" si="12"/>
        <v>116.76309999999999</v>
      </c>
      <c r="AX113" s="2">
        <v>21</v>
      </c>
      <c r="AY113" s="2" t="s">
        <v>2</v>
      </c>
      <c r="AZ113" s="2">
        <v>13.0998</v>
      </c>
      <c r="BA113" s="2">
        <v>16.303899999999999</v>
      </c>
      <c r="BB113" s="2">
        <v>18.198399999999999</v>
      </c>
      <c r="BC113" s="2">
        <v>11.301600000000001</v>
      </c>
      <c r="BD113" s="2">
        <v>7.8959999999999999</v>
      </c>
      <c r="BE113" s="2">
        <v>6.7386999999999997</v>
      </c>
      <c r="BF113" s="2">
        <v>6.3722000000000003</v>
      </c>
      <c r="BG113" s="2">
        <v>5.6909000000000001</v>
      </c>
      <c r="BH113" s="2">
        <v>4.8166000000000002</v>
      </c>
      <c r="BI113" s="2">
        <v>4.2173999999999996</v>
      </c>
      <c r="BJ113" s="2">
        <v>3.4152</v>
      </c>
      <c r="BK113" s="2">
        <v>8.3324999999999996</v>
      </c>
      <c r="BL113" s="6">
        <f t="shared" si="13"/>
        <v>106.38319999999999</v>
      </c>
    </row>
    <row r="114" spans="1:64" x14ac:dyDescent="0.25">
      <c r="A114" s="2">
        <v>2</v>
      </c>
      <c r="B114" s="2">
        <v>21</v>
      </c>
      <c r="C114" s="2" t="s">
        <v>3</v>
      </c>
      <c r="D114" s="2">
        <v>14.3209</v>
      </c>
      <c r="E114" s="2">
        <v>21.0686</v>
      </c>
      <c r="F114" s="2">
        <v>14.5884</v>
      </c>
      <c r="G114" s="2">
        <v>9.1240000000000006</v>
      </c>
      <c r="H114" s="2">
        <v>7.0023999999999997</v>
      </c>
      <c r="I114" s="2">
        <v>5.9664000000000001</v>
      </c>
      <c r="J114" s="2">
        <v>5.7196999999999996</v>
      </c>
      <c r="K114" s="2">
        <v>5.1692</v>
      </c>
      <c r="L114" s="2">
        <v>4.5475000000000003</v>
      </c>
      <c r="M114" s="2">
        <v>3.9116</v>
      </c>
      <c r="N114" s="2">
        <v>3.2004000000000001</v>
      </c>
      <c r="O114" s="2">
        <v>4.3677999999999999</v>
      </c>
      <c r="P114" s="6">
        <f t="shared" si="15"/>
        <v>98.986900000000006</v>
      </c>
      <c r="R114" s="2">
        <v>21</v>
      </c>
      <c r="S114" s="2" t="s">
        <v>3</v>
      </c>
      <c r="T114" s="2">
        <v>18.553999999999998</v>
      </c>
      <c r="U114" s="2">
        <v>19.202500000000001</v>
      </c>
      <c r="V114" s="2">
        <v>16.868200000000002</v>
      </c>
      <c r="W114" s="2">
        <v>10.9534</v>
      </c>
      <c r="X114" s="2">
        <v>7.9055</v>
      </c>
      <c r="Y114" s="2">
        <v>6.4686000000000003</v>
      </c>
      <c r="Z114" s="2">
        <v>6.1464999999999996</v>
      </c>
      <c r="AA114" s="2">
        <v>5.6058000000000003</v>
      </c>
      <c r="AB114" s="2">
        <v>4.8449</v>
      </c>
      <c r="AC114" s="2">
        <v>4.2996999999999996</v>
      </c>
      <c r="AD114" s="2">
        <v>4.1414999999999997</v>
      </c>
      <c r="AE114" s="2">
        <v>7.1159999999999997</v>
      </c>
      <c r="AF114" s="6">
        <f t="shared" si="14"/>
        <v>112.1066</v>
      </c>
      <c r="AH114" s="2">
        <v>21</v>
      </c>
      <c r="AI114" s="2" t="s">
        <v>3</v>
      </c>
      <c r="AJ114" s="2">
        <v>14.7889</v>
      </c>
      <c r="AK114" s="2">
        <v>18.979399999999998</v>
      </c>
      <c r="AL114" s="2">
        <v>21.15</v>
      </c>
      <c r="AM114" s="2">
        <v>13.1966</v>
      </c>
      <c r="AN114" s="2">
        <v>9.1191999999999993</v>
      </c>
      <c r="AO114" s="2">
        <v>6.7723000000000004</v>
      </c>
      <c r="AP114" s="2">
        <v>6.2436999999999996</v>
      </c>
      <c r="AQ114" s="2">
        <v>5.8315000000000001</v>
      </c>
      <c r="AR114" s="2">
        <v>4.9630999999999998</v>
      </c>
      <c r="AS114" s="2">
        <v>4.3398000000000003</v>
      </c>
      <c r="AT114" s="2">
        <v>4.2064000000000004</v>
      </c>
      <c r="AU114" s="2">
        <v>6.3194999999999997</v>
      </c>
      <c r="AV114" s="6">
        <f t="shared" si="12"/>
        <v>115.9104</v>
      </c>
      <c r="AX114" s="2">
        <v>21</v>
      </c>
      <c r="AY114" s="2" t="s">
        <v>3</v>
      </c>
      <c r="AZ114" s="2">
        <v>10.805</v>
      </c>
      <c r="BA114" s="2">
        <v>12.5253</v>
      </c>
      <c r="BB114" s="2">
        <v>14.5535</v>
      </c>
      <c r="BC114" s="2">
        <v>8.8019999999999996</v>
      </c>
      <c r="BD114" s="2">
        <v>7.0716000000000001</v>
      </c>
      <c r="BE114" s="2">
        <v>6.1276999999999999</v>
      </c>
      <c r="BF114" s="2">
        <v>5.5496999999999996</v>
      </c>
      <c r="BG114" s="2">
        <v>4.8276000000000003</v>
      </c>
      <c r="BH114" s="2">
        <v>3.9443000000000001</v>
      </c>
      <c r="BI114" s="2">
        <v>3.3607</v>
      </c>
      <c r="BJ114" s="2">
        <v>2.8401000000000001</v>
      </c>
      <c r="BK114" s="2">
        <v>5.7168000000000001</v>
      </c>
      <c r="BL114" s="6">
        <f t="shared" si="13"/>
        <v>86.124300000000005</v>
      </c>
    </row>
    <row r="115" spans="1:64" x14ac:dyDescent="0.25">
      <c r="A115" s="2">
        <v>3</v>
      </c>
      <c r="B115" s="2">
        <v>21</v>
      </c>
      <c r="C115" s="2" t="s">
        <v>4</v>
      </c>
      <c r="D115" s="2">
        <v>11.210599999999999</v>
      </c>
      <c r="E115" s="2">
        <v>15.1225</v>
      </c>
      <c r="F115" s="2">
        <v>14.2598</v>
      </c>
      <c r="G115" s="2">
        <v>11.2979</v>
      </c>
      <c r="H115" s="2">
        <v>8.3244000000000007</v>
      </c>
      <c r="I115" s="2">
        <v>7.2290000000000001</v>
      </c>
      <c r="J115" s="2">
        <v>6.819</v>
      </c>
      <c r="K115" s="2">
        <v>6.0251999999999999</v>
      </c>
      <c r="L115" s="2">
        <v>4.9549000000000003</v>
      </c>
      <c r="M115" s="2">
        <v>4.2591000000000001</v>
      </c>
      <c r="N115" s="2">
        <v>3.6118000000000001</v>
      </c>
      <c r="O115" s="2">
        <v>5.4067999999999996</v>
      </c>
      <c r="P115" s="6">
        <f t="shared" si="15"/>
        <v>98.521000000000001</v>
      </c>
      <c r="R115" s="2">
        <v>21</v>
      </c>
      <c r="S115" s="2" t="s">
        <v>4</v>
      </c>
      <c r="T115" s="2">
        <v>18.374500000000001</v>
      </c>
      <c r="U115" s="2">
        <v>18.755700000000001</v>
      </c>
      <c r="V115" s="2">
        <v>14.400499999999999</v>
      </c>
      <c r="W115" s="2">
        <v>9.3759999999999994</v>
      </c>
      <c r="X115" s="2">
        <v>6.6589</v>
      </c>
      <c r="Y115" s="2">
        <v>5.7907999999999999</v>
      </c>
      <c r="Z115" s="2">
        <v>5.4912999999999998</v>
      </c>
      <c r="AA115" s="2">
        <v>4.9916999999999998</v>
      </c>
      <c r="AB115" s="2">
        <v>4.1532</v>
      </c>
      <c r="AC115" s="2">
        <v>3.5043000000000002</v>
      </c>
      <c r="AD115" s="2">
        <v>2.7153999999999998</v>
      </c>
      <c r="AE115" s="2">
        <v>6.4550999999999998</v>
      </c>
      <c r="AF115" s="6">
        <f t="shared" si="14"/>
        <v>100.6674</v>
      </c>
      <c r="AH115" s="2">
        <v>21</v>
      </c>
      <c r="AI115" s="2" t="s">
        <v>4</v>
      </c>
      <c r="AJ115" s="2">
        <v>29.400700000000001</v>
      </c>
      <c r="AK115" s="2">
        <v>24.622800000000002</v>
      </c>
      <c r="AL115" s="2">
        <v>25.8565</v>
      </c>
      <c r="AM115" s="2">
        <v>15.2315</v>
      </c>
      <c r="AN115" s="2">
        <v>10.3178</v>
      </c>
      <c r="AO115" s="2">
        <v>8.0090000000000003</v>
      </c>
      <c r="AP115" s="2">
        <v>7.5420999999999996</v>
      </c>
      <c r="AQ115" s="2">
        <v>6.9617000000000004</v>
      </c>
      <c r="AR115" s="2">
        <v>6.0884999999999998</v>
      </c>
      <c r="AS115" s="2">
        <v>5.4253999999999998</v>
      </c>
      <c r="AT115" s="2">
        <v>4.5140000000000002</v>
      </c>
      <c r="AU115" s="2">
        <v>12.789899999999999</v>
      </c>
      <c r="AV115" s="6">
        <f t="shared" si="12"/>
        <v>156.75990000000002</v>
      </c>
      <c r="AX115" s="2">
        <v>21</v>
      </c>
      <c r="AY115" s="2" t="s">
        <v>4</v>
      </c>
      <c r="AZ115" s="2">
        <v>10.270899999999999</v>
      </c>
      <c r="BA115" s="2">
        <v>11.664099999999999</v>
      </c>
      <c r="BB115" s="2">
        <v>15.8666</v>
      </c>
      <c r="BC115" s="2">
        <v>8.9254999999999995</v>
      </c>
      <c r="BD115" s="2">
        <v>6.4663000000000004</v>
      </c>
      <c r="BE115" s="2">
        <v>5.5053999999999998</v>
      </c>
      <c r="BF115" s="2">
        <v>5.0270000000000001</v>
      </c>
      <c r="BG115" s="2">
        <v>4.3841999999999999</v>
      </c>
      <c r="BH115" s="2">
        <v>3.6232000000000002</v>
      </c>
      <c r="BI115" s="2">
        <v>3.0762999999999998</v>
      </c>
      <c r="BJ115" s="2">
        <v>2.4487999999999999</v>
      </c>
      <c r="BK115" s="2">
        <v>5.6393000000000004</v>
      </c>
      <c r="BL115" s="6">
        <f t="shared" si="13"/>
        <v>82.897600000000011</v>
      </c>
    </row>
    <row r="116" spans="1:64" x14ac:dyDescent="0.25">
      <c r="A116" s="2">
        <v>4</v>
      </c>
      <c r="B116" s="2">
        <v>21</v>
      </c>
      <c r="C116" s="2" t="s">
        <v>5</v>
      </c>
      <c r="D116" s="2">
        <v>14.658899999999999</v>
      </c>
      <c r="E116" s="2">
        <v>16.9011</v>
      </c>
      <c r="F116" s="2">
        <v>16.7882</v>
      </c>
      <c r="G116" s="2">
        <v>12.041399999999999</v>
      </c>
      <c r="H116" s="2">
        <v>8.5202000000000009</v>
      </c>
      <c r="I116" s="2">
        <v>7.1630000000000003</v>
      </c>
      <c r="J116" s="2">
        <v>6.8574000000000002</v>
      </c>
      <c r="K116" s="2">
        <v>6.1962000000000002</v>
      </c>
      <c r="L116" s="2">
        <v>5.2057000000000002</v>
      </c>
      <c r="M116" s="2">
        <v>4.7239000000000004</v>
      </c>
      <c r="N116" s="2">
        <v>4.0187999999999997</v>
      </c>
      <c r="O116" s="2">
        <v>6.8372999999999999</v>
      </c>
      <c r="P116" s="6">
        <f t="shared" si="15"/>
        <v>109.9121</v>
      </c>
      <c r="R116" s="2">
        <v>21</v>
      </c>
      <c r="S116" s="2" t="s">
        <v>5</v>
      </c>
      <c r="T116" s="2">
        <v>17.761600000000001</v>
      </c>
      <c r="U116" s="2">
        <v>26.065000000000001</v>
      </c>
      <c r="V116" s="2">
        <v>21.453499999999998</v>
      </c>
      <c r="W116" s="2">
        <v>16.065100000000001</v>
      </c>
      <c r="X116" s="2">
        <v>12.7102</v>
      </c>
      <c r="Y116" s="2">
        <v>10.247</v>
      </c>
      <c r="Z116" s="2">
        <v>9.1709999999999994</v>
      </c>
      <c r="AA116" s="2">
        <v>7.8822999999999999</v>
      </c>
      <c r="AB116" s="2">
        <v>6.4703999999999997</v>
      </c>
      <c r="AC116" s="2">
        <v>5.9268000000000001</v>
      </c>
      <c r="AD116" s="2">
        <v>5.7126999999999999</v>
      </c>
      <c r="AE116" s="2">
        <v>11.2394</v>
      </c>
      <c r="AF116" s="6">
        <f t="shared" si="14"/>
        <v>150.70500000000001</v>
      </c>
      <c r="AH116" s="2">
        <v>21</v>
      </c>
      <c r="AI116" s="2" t="s">
        <v>5</v>
      </c>
      <c r="AJ116" s="2">
        <v>12.4732</v>
      </c>
      <c r="AK116" s="2">
        <v>14.0969</v>
      </c>
      <c r="AL116" s="2">
        <v>24.883700000000001</v>
      </c>
      <c r="AM116" s="2">
        <v>14.131</v>
      </c>
      <c r="AN116" s="2">
        <v>9.2824000000000009</v>
      </c>
      <c r="AO116" s="2">
        <v>7.3841000000000001</v>
      </c>
      <c r="AP116" s="2">
        <v>7.4875999999999996</v>
      </c>
      <c r="AQ116" s="2">
        <v>6.4191000000000003</v>
      </c>
      <c r="AR116" s="2">
        <v>5.6590999999999996</v>
      </c>
      <c r="AS116" s="2">
        <v>5.1489000000000003</v>
      </c>
      <c r="AT116" s="2">
        <v>4.3760000000000003</v>
      </c>
      <c r="AU116" s="2">
        <v>6.6535000000000002</v>
      </c>
      <c r="AV116" s="6">
        <f t="shared" si="12"/>
        <v>117.99549999999999</v>
      </c>
      <c r="AX116" s="2">
        <v>21</v>
      </c>
      <c r="AY116" s="2" t="s">
        <v>5</v>
      </c>
      <c r="AZ116" s="2">
        <v>12.6698</v>
      </c>
      <c r="BA116" s="2">
        <v>14.491199999999999</v>
      </c>
      <c r="BB116" s="2">
        <v>12.586399999999999</v>
      </c>
      <c r="BC116" s="2">
        <v>8.8588000000000005</v>
      </c>
      <c r="BD116" s="2">
        <v>7.1003999999999996</v>
      </c>
      <c r="BE116" s="2">
        <v>6.1581000000000001</v>
      </c>
      <c r="BF116" s="2">
        <v>5.7813999999999997</v>
      </c>
      <c r="BG116" s="2">
        <v>5.1932999999999998</v>
      </c>
      <c r="BH116" s="2">
        <v>4.2815000000000003</v>
      </c>
      <c r="BI116" s="2">
        <v>3.6781000000000001</v>
      </c>
      <c r="BJ116" s="2">
        <v>2.9805999999999999</v>
      </c>
      <c r="BK116" s="2">
        <v>4.5258000000000003</v>
      </c>
      <c r="BL116" s="6">
        <f t="shared" si="13"/>
        <v>88.305399999999992</v>
      </c>
    </row>
    <row r="117" spans="1:64" x14ac:dyDescent="0.25">
      <c r="A117" s="2">
        <v>5</v>
      </c>
      <c r="B117" s="2">
        <v>21</v>
      </c>
      <c r="C117" s="2" t="s">
        <v>6</v>
      </c>
      <c r="D117" s="2">
        <v>13.5366</v>
      </c>
      <c r="E117" s="2">
        <v>13.751200000000001</v>
      </c>
      <c r="F117" s="2">
        <v>14.890700000000001</v>
      </c>
      <c r="G117" s="2">
        <v>11.172499999999999</v>
      </c>
      <c r="H117" s="2">
        <v>8.1667000000000005</v>
      </c>
      <c r="I117" s="2">
        <v>6.7648999999999999</v>
      </c>
      <c r="J117" s="2">
        <v>6.6062000000000003</v>
      </c>
      <c r="K117" s="2">
        <v>6.2253999999999996</v>
      </c>
      <c r="L117" s="2">
        <v>5.5031999999999996</v>
      </c>
      <c r="M117" s="2">
        <v>4.9039999999999999</v>
      </c>
      <c r="N117" s="2">
        <v>3.9634</v>
      </c>
      <c r="O117" s="2">
        <v>5.3625999999999996</v>
      </c>
      <c r="P117" s="6">
        <f t="shared" si="15"/>
        <v>100.84740000000001</v>
      </c>
      <c r="R117" s="2">
        <v>21</v>
      </c>
      <c r="S117" s="2" t="s">
        <v>6</v>
      </c>
      <c r="T117" s="2">
        <v>22.008299999999998</v>
      </c>
      <c r="U117" s="2">
        <v>21.984500000000001</v>
      </c>
      <c r="V117" s="2">
        <v>19.417899999999999</v>
      </c>
      <c r="W117" s="2">
        <v>12.144399999999999</v>
      </c>
      <c r="X117" s="2">
        <v>10.0016</v>
      </c>
      <c r="Y117" s="2">
        <v>8.4111999999999991</v>
      </c>
      <c r="Z117" s="2">
        <v>7.7450000000000001</v>
      </c>
      <c r="AA117" s="2">
        <v>6.7957000000000001</v>
      </c>
      <c r="AB117" s="2">
        <v>5.9504999999999999</v>
      </c>
      <c r="AC117" s="2">
        <v>5.6288999999999998</v>
      </c>
      <c r="AD117" s="2">
        <v>4.9337</v>
      </c>
      <c r="AE117" s="2">
        <v>10.0807</v>
      </c>
      <c r="AF117" s="6">
        <f t="shared" si="14"/>
        <v>135.10240000000002</v>
      </c>
      <c r="AH117" s="2">
        <v>21</v>
      </c>
      <c r="AI117" s="2" t="s">
        <v>6</v>
      </c>
      <c r="AJ117" s="2">
        <v>11.843999999999999</v>
      </c>
      <c r="AK117" s="2">
        <v>18.289200000000001</v>
      </c>
      <c r="AL117" s="2">
        <v>21.599399999999999</v>
      </c>
      <c r="AM117" s="2">
        <v>12.2964</v>
      </c>
      <c r="AN117" s="2">
        <v>8.6815999999999995</v>
      </c>
      <c r="AO117" s="2">
        <v>6.5312999999999999</v>
      </c>
      <c r="AP117" s="2">
        <v>6.2492999999999999</v>
      </c>
      <c r="AQ117" s="2">
        <v>5.8803000000000001</v>
      </c>
      <c r="AR117" s="2">
        <v>5.2127999999999997</v>
      </c>
      <c r="AS117" s="2">
        <v>4.9874000000000001</v>
      </c>
      <c r="AT117" s="2">
        <v>4.0525000000000002</v>
      </c>
      <c r="AU117" s="2">
        <v>7.3410000000000002</v>
      </c>
      <c r="AV117" s="6">
        <f t="shared" si="12"/>
        <v>112.96520000000001</v>
      </c>
      <c r="AX117" s="2">
        <v>21</v>
      </c>
      <c r="AY117" s="2" t="s">
        <v>6</v>
      </c>
      <c r="AZ117" s="2">
        <v>10.718299999999999</v>
      </c>
      <c r="BA117" s="2">
        <v>12.668900000000001</v>
      </c>
      <c r="BB117" s="2">
        <v>16.8826</v>
      </c>
      <c r="BC117" s="2">
        <v>8.74</v>
      </c>
      <c r="BD117" s="2">
        <v>6.6101000000000001</v>
      </c>
      <c r="BE117" s="2">
        <v>5.6165000000000003</v>
      </c>
      <c r="BF117" s="2">
        <v>5.3479000000000001</v>
      </c>
      <c r="BG117" s="2">
        <v>4.8902000000000001</v>
      </c>
      <c r="BH117" s="2">
        <v>4.1605999999999996</v>
      </c>
      <c r="BI117" s="2">
        <v>3.5977000000000001</v>
      </c>
      <c r="BJ117" s="2">
        <v>2.9354</v>
      </c>
      <c r="BK117" s="2">
        <v>5.6883999999999997</v>
      </c>
      <c r="BL117" s="6">
        <f t="shared" si="13"/>
        <v>87.856600000000014</v>
      </c>
    </row>
    <row r="118" spans="1:64" x14ac:dyDescent="0.25">
      <c r="P118" s="6"/>
      <c r="AF118" s="6"/>
      <c r="AV118" s="6"/>
      <c r="BL118" s="6"/>
    </row>
    <row r="119" spans="1:64" x14ac:dyDescent="0.25">
      <c r="P119" s="6"/>
      <c r="AF119" s="6"/>
      <c r="AV119" s="6"/>
      <c r="BL119" s="6"/>
    </row>
    <row r="120" spans="1:64" x14ac:dyDescent="0.25">
      <c r="P120" s="6"/>
      <c r="AF120" s="6"/>
      <c r="AV120" s="6"/>
      <c r="BL120" s="6"/>
    </row>
    <row r="121" spans="1:64" x14ac:dyDescent="0.25">
      <c r="P121" s="6"/>
      <c r="AF121" s="6"/>
      <c r="AV121" s="6"/>
      <c r="BL121" s="6"/>
    </row>
    <row r="122" spans="1:64" x14ac:dyDescent="0.25">
      <c r="P122" s="6"/>
      <c r="AF122" s="6"/>
      <c r="AV122" s="6"/>
      <c r="BL122" s="6"/>
    </row>
    <row r="123" spans="1:64" x14ac:dyDescent="0.25">
      <c r="P123" s="6"/>
      <c r="AF123" s="6"/>
      <c r="AV123" s="6"/>
      <c r="BL123" s="6"/>
    </row>
    <row r="124" spans="1:64" x14ac:dyDescent="0.25">
      <c r="P124" s="6"/>
      <c r="AF124" s="6"/>
      <c r="AV124" s="6"/>
      <c r="BL124" s="6"/>
    </row>
    <row r="125" spans="1:64" x14ac:dyDescent="0.25">
      <c r="P125" s="6"/>
      <c r="AF125" s="6"/>
      <c r="AV125" s="6"/>
      <c r="BL125" s="6"/>
    </row>
    <row r="126" spans="1:64" x14ac:dyDescent="0.25">
      <c r="P126" s="6"/>
      <c r="AF126" s="6"/>
      <c r="AV126" s="6"/>
      <c r="BL126" s="6"/>
    </row>
    <row r="127" spans="1:64" x14ac:dyDescent="0.25">
      <c r="P127" s="6"/>
      <c r="AF127" s="6"/>
      <c r="AV127" s="6"/>
      <c r="BL127" s="6"/>
    </row>
    <row r="128" spans="1:64" x14ac:dyDescent="0.25">
      <c r="P128" s="6"/>
      <c r="AF128" s="6"/>
      <c r="AV128" s="6"/>
      <c r="BL128" s="6"/>
    </row>
    <row r="129" spans="16:64" x14ac:dyDescent="0.25">
      <c r="P129" s="6"/>
      <c r="AF129" s="6"/>
      <c r="AV129" s="6"/>
      <c r="BL129" s="6"/>
    </row>
    <row r="130" spans="16:64" x14ac:dyDescent="0.25">
      <c r="P130" s="6"/>
      <c r="AF130" s="6"/>
      <c r="AV130" s="6"/>
      <c r="BL130" s="6"/>
    </row>
    <row r="131" spans="16:64" x14ac:dyDescent="0.25">
      <c r="P131" s="6"/>
      <c r="AF131" s="6"/>
      <c r="AV131" s="6"/>
      <c r="BL131" s="6"/>
    </row>
    <row r="132" spans="16:64" x14ac:dyDescent="0.25">
      <c r="P132" s="6"/>
      <c r="AF132" s="6"/>
      <c r="AV132" s="6"/>
      <c r="BL132" s="6"/>
    </row>
    <row r="133" spans="16:64" x14ac:dyDescent="0.25">
      <c r="P133" s="6"/>
      <c r="AF133" s="6"/>
      <c r="AV133" s="6"/>
      <c r="BL133" s="6"/>
    </row>
    <row r="134" spans="16:64" x14ac:dyDescent="0.25">
      <c r="P134" s="6"/>
      <c r="AF134" s="6"/>
      <c r="AV134" s="6"/>
      <c r="BL134" s="6"/>
    </row>
    <row r="135" spans="16:64" x14ac:dyDescent="0.25">
      <c r="P135" s="6"/>
      <c r="AF135" s="6"/>
      <c r="AV135" s="6"/>
      <c r="BL135" s="6"/>
    </row>
    <row r="136" spans="16:64" x14ac:dyDescent="0.25">
      <c r="P136" s="6"/>
      <c r="AF136" s="6"/>
      <c r="AV136" s="6"/>
      <c r="BL136" s="6"/>
    </row>
    <row r="137" spans="16:64" x14ac:dyDescent="0.25">
      <c r="P137" s="6"/>
      <c r="AF137" s="6"/>
      <c r="AV137" s="6"/>
      <c r="BL137" s="6"/>
    </row>
    <row r="138" spans="16:64" x14ac:dyDescent="0.25">
      <c r="P138" s="6"/>
      <c r="AF138" s="6"/>
      <c r="AV138" s="6"/>
      <c r="BL138" s="6"/>
    </row>
    <row r="139" spans="16:64" x14ac:dyDescent="0.25">
      <c r="P139" s="6"/>
      <c r="AF139" s="6"/>
      <c r="AV139" s="6"/>
      <c r="BL139" s="6"/>
    </row>
    <row r="140" spans="16:64" x14ac:dyDescent="0.25">
      <c r="P140" s="6"/>
      <c r="AF140" s="6"/>
      <c r="AV140" s="6"/>
      <c r="BL140" s="6"/>
    </row>
    <row r="141" spans="16:64" x14ac:dyDescent="0.25">
      <c r="P141" s="6"/>
      <c r="AF141" s="6"/>
      <c r="AV141" s="6"/>
      <c r="BL141" s="6"/>
    </row>
    <row r="142" spans="16:64" x14ac:dyDescent="0.25">
      <c r="P142" s="6"/>
      <c r="AF142" s="6"/>
      <c r="AV142" s="6"/>
      <c r="BL142" s="6"/>
    </row>
    <row r="143" spans="16:64" x14ac:dyDescent="0.25">
      <c r="P143" s="6"/>
      <c r="AF143" s="6"/>
      <c r="AV143" s="6"/>
      <c r="BL143" s="6"/>
    </row>
    <row r="144" spans="16:64" x14ac:dyDescent="0.25">
      <c r="P144" s="6"/>
      <c r="AF144" s="6"/>
      <c r="AV144" s="6"/>
      <c r="BL144" s="6"/>
    </row>
    <row r="145" spans="16:64" x14ac:dyDescent="0.25">
      <c r="P145" s="6"/>
      <c r="AF145" s="6"/>
      <c r="AV145" s="6"/>
      <c r="BL145" s="6"/>
    </row>
    <row r="146" spans="16:64" x14ac:dyDescent="0.25">
      <c r="P146" s="6"/>
      <c r="AF146" s="6"/>
      <c r="AV146" s="6"/>
      <c r="BL146" s="6"/>
    </row>
    <row r="147" spans="16:64" x14ac:dyDescent="0.25">
      <c r="P147" s="6"/>
      <c r="AF147" s="6"/>
      <c r="AV147" s="6"/>
      <c r="BL147" s="6"/>
    </row>
    <row r="148" spans="16:64" x14ac:dyDescent="0.25">
      <c r="P148" s="6"/>
      <c r="AF148" s="6"/>
      <c r="AV148" s="6"/>
      <c r="BL148" s="6"/>
    </row>
    <row r="149" spans="16:64" x14ac:dyDescent="0.25">
      <c r="P149" s="6"/>
      <c r="AF149" s="6"/>
      <c r="AV149" s="6"/>
      <c r="BL149" s="6"/>
    </row>
    <row r="150" spans="16:64" x14ac:dyDescent="0.25">
      <c r="P150" s="6"/>
      <c r="AF150" s="6"/>
      <c r="AV150" s="6"/>
      <c r="BL150" s="6"/>
    </row>
    <row r="151" spans="16:64" x14ac:dyDescent="0.25">
      <c r="P151" s="6"/>
      <c r="AF151" s="6"/>
      <c r="AV151" s="6"/>
      <c r="BL151" s="6"/>
    </row>
    <row r="152" spans="16:64" x14ac:dyDescent="0.25">
      <c r="P152" s="6"/>
      <c r="AF152" s="6"/>
      <c r="AV152" s="6"/>
      <c r="BL152" s="6"/>
    </row>
    <row r="153" spans="16:64" x14ac:dyDescent="0.25">
      <c r="P153" s="6"/>
      <c r="AF153" s="6"/>
      <c r="AV153" s="6"/>
      <c r="BL153" s="6"/>
    </row>
    <row r="154" spans="16:64" x14ac:dyDescent="0.25">
      <c r="P154" s="6"/>
      <c r="AF154" s="6"/>
      <c r="AV154" s="6"/>
      <c r="BL154" s="6"/>
    </row>
    <row r="155" spans="16:64" x14ac:dyDescent="0.25">
      <c r="P155" s="6"/>
      <c r="AF155" s="6"/>
      <c r="AV155" s="6"/>
      <c r="BL155" s="6"/>
    </row>
    <row r="156" spans="16:64" x14ac:dyDescent="0.25">
      <c r="P156" s="6"/>
      <c r="AF156" s="6"/>
      <c r="AV156" s="6"/>
      <c r="BL156" s="6"/>
    </row>
    <row r="157" spans="16:64" x14ac:dyDescent="0.25">
      <c r="P157" s="6"/>
      <c r="AF157" s="6"/>
      <c r="AV157" s="6"/>
      <c r="BL157" s="6"/>
    </row>
    <row r="158" spans="16:64" x14ac:dyDescent="0.25">
      <c r="P158" s="6"/>
      <c r="AF158" s="6"/>
      <c r="AV158" s="6"/>
      <c r="BL158" s="6"/>
    </row>
    <row r="159" spans="16:64" x14ac:dyDescent="0.25">
      <c r="P159" s="6"/>
      <c r="AF159" s="6"/>
      <c r="AV159" s="6"/>
      <c r="BL159" s="6"/>
    </row>
    <row r="160" spans="16:64" x14ac:dyDescent="0.25">
      <c r="P160" s="6"/>
      <c r="AF160" s="6"/>
      <c r="AV160" s="6"/>
      <c r="BL160" s="6"/>
    </row>
    <row r="161" spans="16:64" x14ac:dyDescent="0.25">
      <c r="P161" s="6"/>
      <c r="AF161" s="6"/>
      <c r="AV161" s="6"/>
      <c r="BL161" s="6"/>
    </row>
    <row r="162" spans="16:64" x14ac:dyDescent="0.25">
      <c r="P162" s="6"/>
      <c r="AF162" s="6"/>
      <c r="AV162" s="6"/>
      <c r="BL162" s="6"/>
    </row>
    <row r="163" spans="16:64" x14ac:dyDescent="0.25">
      <c r="P163" s="6"/>
      <c r="AF163" s="6"/>
      <c r="AV163" s="6"/>
      <c r="BL163" s="6"/>
    </row>
    <row r="164" spans="16:64" x14ac:dyDescent="0.25">
      <c r="P164" s="6"/>
      <c r="AF164" s="6"/>
      <c r="AV164" s="6"/>
      <c r="BL164" s="6"/>
    </row>
    <row r="165" spans="16:64" x14ac:dyDescent="0.25">
      <c r="P165" s="6"/>
      <c r="AF165" s="6"/>
      <c r="AV165" s="6"/>
      <c r="BL165" s="6"/>
    </row>
    <row r="166" spans="16:64" x14ac:dyDescent="0.25">
      <c r="P166" s="6"/>
      <c r="AF166" s="6"/>
      <c r="AV166" s="6"/>
      <c r="BL166" s="6"/>
    </row>
    <row r="167" spans="16:64" x14ac:dyDescent="0.25">
      <c r="P167" s="6"/>
      <c r="AF167" s="6"/>
      <c r="AV167" s="6"/>
      <c r="BL167" s="6"/>
    </row>
    <row r="168" spans="16:64" x14ac:dyDescent="0.25">
      <c r="P168" s="6"/>
      <c r="AF168" s="6"/>
      <c r="AV168" s="6"/>
      <c r="BL168" s="6"/>
    </row>
    <row r="169" spans="16:64" x14ac:dyDescent="0.25">
      <c r="P169" s="6"/>
      <c r="AF169" s="6"/>
      <c r="AV169" s="6"/>
      <c r="BL169" s="6"/>
    </row>
    <row r="170" spans="16:64" x14ac:dyDescent="0.25">
      <c r="P170" s="6"/>
      <c r="AF170" s="6"/>
      <c r="AV170" s="6"/>
      <c r="BL170" s="6"/>
    </row>
    <row r="171" spans="16:64" x14ac:dyDescent="0.25">
      <c r="P171" s="6"/>
      <c r="AF171" s="6"/>
      <c r="AV171" s="6"/>
      <c r="BL171" s="6"/>
    </row>
    <row r="172" spans="16:64" x14ac:dyDescent="0.25">
      <c r="P172" s="6"/>
      <c r="AF172" s="6"/>
      <c r="AV172" s="6"/>
      <c r="BL172" s="6"/>
    </row>
    <row r="173" spans="16:64" x14ac:dyDescent="0.25">
      <c r="P173" s="6"/>
      <c r="AF173" s="6"/>
      <c r="AV173" s="6"/>
      <c r="BL173" s="6"/>
    </row>
    <row r="174" spans="16:64" x14ac:dyDescent="0.25">
      <c r="P174" s="6"/>
      <c r="AF174" s="6"/>
      <c r="AV174" s="6"/>
      <c r="BL174" s="6"/>
    </row>
    <row r="175" spans="16:64" x14ac:dyDescent="0.25">
      <c r="P175" s="6"/>
      <c r="AF175" s="6"/>
      <c r="AV175" s="6"/>
      <c r="BL175" s="6"/>
    </row>
    <row r="176" spans="16:64" x14ac:dyDescent="0.25">
      <c r="P176" s="6"/>
      <c r="AF176" s="6"/>
      <c r="AV176" s="6"/>
      <c r="BL176" s="6"/>
    </row>
    <row r="177" spans="16:64" x14ac:dyDescent="0.25">
      <c r="P177" s="6"/>
      <c r="AF177" s="6"/>
      <c r="AV177" s="6"/>
      <c r="BL177" s="6"/>
    </row>
    <row r="178" spans="16:64" x14ac:dyDescent="0.25">
      <c r="P178" s="6"/>
      <c r="AF178" s="6"/>
      <c r="AV178" s="6"/>
      <c r="BL178" s="6"/>
    </row>
    <row r="179" spans="16:64" x14ac:dyDescent="0.25">
      <c r="P179" s="6"/>
      <c r="AF179" s="6"/>
      <c r="AV179" s="6"/>
      <c r="BL179" s="6"/>
    </row>
    <row r="180" spans="16:64" x14ac:dyDescent="0.25">
      <c r="P180" s="6"/>
      <c r="AF180" s="6"/>
      <c r="AV180" s="6"/>
      <c r="BL180" s="6"/>
    </row>
    <row r="181" spans="16:64" x14ac:dyDescent="0.25">
      <c r="P181" s="6"/>
      <c r="AF181" s="6"/>
      <c r="AV181" s="6"/>
      <c r="BL181" s="6"/>
    </row>
    <row r="182" spans="16:64" x14ac:dyDescent="0.25">
      <c r="P182" s="6"/>
      <c r="AF182" s="6"/>
      <c r="AV182" s="6"/>
      <c r="BL182" s="6"/>
    </row>
    <row r="183" spans="16:64" x14ac:dyDescent="0.25">
      <c r="P183" s="6"/>
      <c r="AF183" s="6"/>
      <c r="AV183" s="6"/>
      <c r="BL183" s="6"/>
    </row>
    <row r="184" spans="16:64" x14ac:dyDescent="0.25">
      <c r="P184" s="6"/>
      <c r="AF184" s="6"/>
      <c r="AV184" s="6"/>
      <c r="BL184" s="6"/>
    </row>
    <row r="185" spans="16:64" x14ac:dyDescent="0.25">
      <c r="P185" s="6"/>
      <c r="AF185" s="6"/>
      <c r="AV185" s="6"/>
      <c r="BL185" s="6"/>
    </row>
    <row r="186" spans="16:64" x14ac:dyDescent="0.25">
      <c r="P186" s="6"/>
      <c r="AF186" s="6"/>
      <c r="AV186" s="6"/>
      <c r="BL186" s="6"/>
    </row>
    <row r="187" spans="16:64" x14ac:dyDescent="0.25">
      <c r="P187" s="6"/>
      <c r="AF187" s="6"/>
      <c r="AV187" s="6"/>
      <c r="BL187" s="6"/>
    </row>
    <row r="188" spans="16:64" x14ac:dyDescent="0.25">
      <c r="P188" s="6"/>
      <c r="AF188" s="6"/>
      <c r="AV188" s="6"/>
      <c r="BL188" s="6"/>
    </row>
    <row r="189" spans="16:64" x14ac:dyDescent="0.25">
      <c r="P189" s="6"/>
      <c r="AF189" s="6"/>
      <c r="AV189" s="6"/>
      <c r="BL189" s="6"/>
    </row>
    <row r="190" spans="16:64" x14ac:dyDescent="0.25">
      <c r="P190" s="6"/>
      <c r="AF190" s="6"/>
      <c r="AV190" s="6"/>
      <c r="BL190" s="6"/>
    </row>
    <row r="191" spans="16:64" x14ac:dyDescent="0.25">
      <c r="P191" s="6"/>
      <c r="AF191" s="6"/>
      <c r="AV191" s="6"/>
      <c r="BL191" s="6"/>
    </row>
    <row r="192" spans="16:64" x14ac:dyDescent="0.25">
      <c r="P192" s="6"/>
      <c r="AF192" s="6"/>
      <c r="AV192" s="6"/>
      <c r="BL192" s="6"/>
    </row>
    <row r="193" spans="16:64" x14ac:dyDescent="0.25">
      <c r="P193" s="6"/>
      <c r="AF193" s="6"/>
      <c r="AV193" s="6"/>
      <c r="BL193" s="6"/>
    </row>
    <row r="194" spans="16:64" x14ac:dyDescent="0.25">
      <c r="P194" s="6"/>
      <c r="AF194" s="6"/>
      <c r="AV194" s="6"/>
      <c r="BL194" s="6"/>
    </row>
    <row r="195" spans="16:64" x14ac:dyDescent="0.25">
      <c r="P195" s="6"/>
      <c r="AF195" s="6"/>
      <c r="AV195" s="6"/>
      <c r="BL195" s="6"/>
    </row>
    <row r="196" spans="16:64" x14ac:dyDescent="0.25">
      <c r="P196" s="6"/>
      <c r="AF196" s="6"/>
      <c r="AV196" s="6"/>
      <c r="BL196" s="6"/>
    </row>
    <row r="197" spans="16:64" x14ac:dyDescent="0.25">
      <c r="P197" s="6"/>
      <c r="AF197" s="6"/>
      <c r="AV197" s="6"/>
      <c r="BL197" s="6"/>
    </row>
    <row r="198" spans="16:64" x14ac:dyDescent="0.25">
      <c r="P198" s="6"/>
      <c r="AF198" s="6"/>
      <c r="AV198" s="6"/>
      <c r="BL198" s="6"/>
    </row>
    <row r="199" spans="16:64" x14ac:dyDescent="0.25">
      <c r="P199" s="6"/>
      <c r="AF199" s="6"/>
      <c r="AV199" s="6"/>
      <c r="BL199" s="6"/>
    </row>
    <row r="200" spans="16:64" x14ac:dyDescent="0.25">
      <c r="P200" s="6"/>
      <c r="AF200" s="6"/>
      <c r="AV200" s="6"/>
      <c r="BL200" s="6"/>
    </row>
    <row r="201" spans="16:64" x14ac:dyDescent="0.25">
      <c r="P201" s="6"/>
      <c r="AF201" s="6"/>
      <c r="AV201" s="6"/>
      <c r="BL201" s="6"/>
    </row>
    <row r="202" spans="16:64" x14ac:dyDescent="0.25">
      <c r="P202" s="6"/>
      <c r="AF202" s="6"/>
      <c r="AV202" s="6"/>
      <c r="BL202" s="6"/>
    </row>
    <row r="203" spans="16:64" x14ac:dyDescent="0.25">
      <c r="P203" s="6"/>
      <c r="AF203" s="6"/>
      <c r="AV203" s="6"/>
      <c r="BL203" s="6"/>
    </row>
    <row r="204" spans="16:64" x14ac:dyDescent="0.25">
      <c r="P204" s="6"/>
      <c r="AF204" s="6"/>
      <c r="AV204" s="6"/>
      <c r="BL204" s="6"/>
    </row>
    <row r="205" spans="16:64" x14ac:dyDescent="0.25">
      <c r="P205" s="6"/>
      <c r="AF205" s="6"/>
      <c r="AV205" s="6"/>
      <c r="BL205" s="6"/>
    </row>
    <row r="206" spans="16:64" x14ac:dyDescent="0.25">
      <c r="P206" s="6"/>
      <c r="AF206" s="6"/>
      <c r="AV206" s="6"/>
      <c r="BL206" s="6"/>
    </row>
    <row r="207" spans="16:64" x14ac:dyDescent="0.25">
      <c r="P207" s="6"/>
      <c r="AF207" s="6"/>
      <c r="AV207" s="6"/>
      <c r="BL207" s="6"/>
    </row>
    <row r="208" spans="16:64" x14ac:dyDescent="0.25">
      <c r="P208" s="6"/>
      <c r="AF208" s="6"/>
      <c r="AV208" s="6"/>
      <c r="BL208" s="6"/>
    </row>
    <row r="209" spans="16:64" x14ac:dyDescent="0.25">
      <c r="P209" s="6"/>
      <c r="AF209" s="6"/>
      <c r="AV209" s="6"/>
      <c r="BL209" s="6"/>
    </row>
    <row r="210" spans="16:64" x14ac:dyDescent="0.25">
      <c r="P210" s="6"/>
      <c r="AF210" s="6"/>
      <c r="AV210" s="6"/>
      <c r="BL210" s="6"/>
    </row>
    <row r="211" spans="16:64" x14ac:dyDescent="0.25">
      <c r="P211" s="6"/>
      <c r="AF211" s="6"/>
      <c r="AV211" s="6"/>
      <c r="BL211" s="6"/>
    </row>
    <row r="212" spans="16:64" x14ac:dyDescent="0.25">
      <c r="P212" s="6"/>
      <c r="AF212" s="6"/>
      <c r="AV212" s="6"/>
      <c r="BL212" s="6"/>
    </row>
    <row r="213" spans="16:64" x14ac:dyDescent="0.25">
      <c r="P213" s="6"/>
      <c r="AF213" s="6"/>
      <c r="AV213" s="6"/>
      <c r="BL213" s="6"/>
    </row>
    <row r="214" spans="16:64" x14ac:dyDescent="0.25">
      <c r="P214" s="6"/>
      <c r="AF214" s="6"/>
      <c r="AV214" s="6"/>
      <c r="BL214" s="6"/>
    </row>
    <row r="215" spans="16:64" x14ac:dyDescent="0.25">
      <c r="P215" s="6"/>
      <c r="AF215" s="6"/>
      <c r="AV215" s="6"/>
      <c r="BL215" s="6"/>
    </row>
    <row r="216" spans="16:64" x14ac:dyDescent="0.25">
      <c r="P216" s="6"/>
      <c r="AF216" s="6"/>
      <c r="AV216" s="6"/>
      <c r="BL216" s="6"/>
    </row>
    <row r="217" spans="16:64" x14ac:dyDescent="0.25">
      <c r="P217" s="6"/>
      <c r="AF217" s="6"/>
      <c r="AV217" s="6"/>
      <c r="BL217" s="6"/>
    </row>
    <row r="218" spans="16:64" x14ac:dyDescent="0.25">
      <c r="P218" s="6"/>
      <c r="AF218" s="6"/>
      <c r="AV218" s="6"/>
      <c r="BL218" s="6"/>
    </row>
    <row r="219" spans="16:64" x14ac:dyDescent="0.25">
      <c r="P219" s="6"/>
      <c r="AF219" s="6"/>
      <c r="AV219" s="6"/>
      <c r="BL219" s="6"/>
    </row>
    <row r="220" spans="16:64" x14ac:dyDescent="0.25">
      <c r="P220" s="6"/>
      <c r="AF220" s="6"/>
      <c r="AV220" s="6"/>
      <c r="BL220" s="6"/>
    </row>
    <row r="221" spans="16:64" x14ac:dyDescent="0.25">
      <c r="P221" s="6"/>
      <c r="AF221" s="6"/>
      <c r="AV221" s="6"/>
      <c r="BL221" s="6"/>
    </row>
    <row r="222" spans="16:64" x14ac:dyDescent="0.25">
      <c r="P222" s="6"/>
      <c r="AF222" s="6"/>
      <c r="AV222" s="6"/>
      <c r="BL222" s="6"/>
    </row>
    <row r="223" spans="16:64" x14ac:dyDescent="0.25">
      <c r="P223" s="6"/>
      <c r="AF223" s="6"/>
      <c r="AV223" s="6"/>
      <c r="BL223" s="6"/>
    </row>
    <row r="224" spans="16:64" x14ac:dyDescent="0.25">
      <c r="P224" s="6"/>
      <c r="AF224" s="6"/>
      <c r="AV224" s="6"/>
      <c r="BL224" s="6"/>
    </row>
    <row r="225" spans="16:64" x14ac:dyDescent="0.25">
      <c r="P225" s="6"/>
      <c r="AF225" s="6"/>
      <c r="AV225" s="6"/>
      <c r="BL225" s="6"/>
    </row>
    <row r="226" spans="16:64" x14ac:dyDescent="0.25">
      <c r="P226" s="6"/>
      <c r="AF226" s="6"/>
      <c r="AV226" s="6"/>
      <c r="BL226" s="6"/>
    </row>
    <row r="227" spans="16:64" x14ac:dyDescent="0.25">
      <c r="P227" s="6"/>
      <c r="AF227" s="6"/>
      <c r="AV227" s="6"/>
      <c r="BL227" s="6"/>
    </row>
    <row r="228" spans="16:64" x14ac:dyDescent="0.25">
      <c r="P228" s="6"/>
      <c r="AF228" s="6"/>
      <c r="AV228" s="6"/>
      <c r="BL228" s="6"/>
    </row>
    <row r="229" spans="16:64" x14ac:dyDescent="0.25">
      <c r="P229" s="6"/>
      <c r="AF229" s="6"/>
      <c r="AV229" s="6"/>
      <c r="BL229" s="6"/>
    </row>
    <row r="230" spans="16:64" x14ac:dyDescent="0.25">
      <c r="P230" s="6"/>
      <c r="AF230" s="6"/>
      <c r="AV230" s="6"/>
      <c r="BL230" s="6"/>
    </row>
    <row r="231" spans="16:64" x14ac:dyDescent="0.25">
      <c r="P231" s="6"/>
      <c r="AF231" s="6"/>
      <c r="AV231" s="6"/>
      <c r="BL231" s="6"/>
    </row>
    <row r="232" spans="16:64" x14ac:dyDescent="0.25">
      <c r="P232" s="6"/>
      <c r="AF232" s="6"/>
      <c r="AV232" s="6"/>
      <c r="BL232" s="6"/>
    </row>
    <row r="233" spans="16:64" x14ac:dyDescent="0.25">
      <c r="P233" s="6"/>
      <c r="AF233" s="6"/>
      <c r="AV233" s="6"/>
      <c r="BL233" s="6"/>
    </row>
    <row r="234" spans="16:64" x14ac:dyDescent="0.25">
      <c r="P234" s="6"/>
      <c r="AF234" s="6"/>
      <c r="AV234" s="6"/>
      <c r="BL234" s="6"/>
    </row>
    <row r="235" spans="16:64" x14ac:dyDescent="0.25">
      <c r="P235" s="6"/>
      <c r="AF235" s="6"/>
      <c r="AV235" s="6"/>
      <c r="BL235" s="6"/>
    </row>
    <row r="236" spans="16:64" x14ac:dyDescent="0.25">
      <c r="P236" s="6"/>
      <c r="AF236" s="6"/>
      <c r="AV236" s="6"/>
      <c r="BL236" s="6"/>
    </row>
    <row r="237" spans="16:64" x14ac:dyDescent="0.25">
      <c r="P237" s="6"/>
      <c r="AF237" s="6"/>
      <c r="AV237" s="6"/>
      <c r="BL237" s="6"/>
    </row>
    <row r="238" spans="16:64" x14ac:dyDescent="0.25">
      <c r="P238" s="6"/>
      <c r="AF238" s="6"/>
      <c r="AV238" s="6"/>
      <c r="BL238" s="6"/>
    </row>
    <row r="239" spans="16:64" x14ac:dyDescent="0.25">
      <c r="P239" s="6"/>
      <c r="AF239" s="6"/>
      <c r="AV239" s="6"/>
      <c r="BL239" s="6"/>
    </row>
    <row r="240" spans="16:64" x14ac:dyDescent="0.25">
      <c r="P240" s="6"/>
      <c r="AF240" s="6"/>
      <c r="AV240" s="6"/>
      <c r="BL240" s="6"/>
    </row>
    <row r="241" spans="16:64" x14ac:dyDescent="0.25">
      <c r="P241" s="6"/>
      <c r="AF241" s="6"/>
      <c r="AV241" s="6"/>
      <c r="BL241" s="6"/>
    </row>
    <row r="242" spans="16:64" x14ac:dyDescent="0.25">
      <c r="P242" s="6"/>
      <c r="AF242" s="6"/>
      <c r="AV242" s="6"/>
      <c r="BL242" s="6"/>
    </row>
    <row r="243" spans="16:64" x14ac:dyDescent="0.25">
      <c r="P243" s="6"/>
      <c r="AF243" s="6"/>
      <c r="AV243" s="6"/>
      <c r="BL243" s="6"/>
    </row>
    <row r="244" spans="16:64" x14ac:dyDescent="0.25">
      <c r="P244" s="6"/>
      <c r="AF244" s="6"/>
      <c r="AV244" s="6"/>
      <c r="BL244" s="6"/>
    </row>
    <row r="245" spans="16:64" x14ac:dyDescent="0.25">
      <c r="P245" s="6"/>
      <c r="AF245" s="6"/>
      <c r="AV245" s="6"/>
      <c r="BL245" s="6"/>
    </row>
    <row r="246" spans="16:64" x14ac:dyDescent="0.25">
      <c r="P246" s="6"/>
      <c r="AF246" s="6"/>
      <c r="AV246" s="6"/>
      <c r="BL246" s="6"/>
    </row>
    <row r="247" spans="16:64" x14ac:dyDescent="0.25">
      <c r="P247" s="6"/>
      <c r="AF247" s="6"/>
      <c r="AV247" s="6"/>
      <c r="BL247" s="6"/>
    </row>
    <row r="248" spans="16:64" x14ac:dyDescent="0.25">
      <c r="P248" s="6"/>
      <c r="AF248" s="6"/>
      <c r="AV248" s="6"/>
      <c r="BL248" s="6"/>
    </row>
    <row r="249" spans="16:64" x14ac:dyDescent="0.25">
      <c r="P249" s="6"/>
      <c r="AF249" s="6"/>
      <c r="AV249" s="6"/>
      <c r="BL249" s="6"/>
    </row>
    <row r="250" spans="16:64" x14ac:dyDescent="0.25">
      <c r="P250" s="6"/>
      <c r="AF250" s="6"/>
      <c r="AV250" s="6"/>
      <c r="BL250" s="6"/>
    </row>
    <row r="251" spans="16:64" x14ac:dyDescent="0.25">
      <c r="P251" s="6"/>
      <c r="AF251" s="6"/>
      <c r="AV251" s="6"/>
      <c r="BL251" s="6"/>
    </row>
    <row r="252" spans="16:64" x14ac:dyDescent="0.25">
      <c r="P252" s="6"/>
      <c r="AF252" s="6"/>
      <c r="AV252" s="6"/>
      <c r="BL252" s="6"/>
    </row>
    <row r="253" spans="16:64" x14ac:dyDescent="0.25">
      <c r="P253" s="6"/>
      <c r="AF253" s="6"/>
      <c r="AV253" s="6"/>
      <c r="BL253" s="6"/>
    </row>
    <row r="254" spans="16:64" x14ac:dyDescent="0.25">
      <c r="P254" s="6"/>
      <c r="AF254" s="6"/>
      <c r="AV254" s="6"/>
      <c r="BL254" s="6"/>
    </row>
    <row r="255" spans="16:64" x14ac:dyDescent="0.25">
      <c r="P255" s="6"/>
      <c r="AF255" s="6"/>
      <c r="AV255" s="6"/>
      <c r="BL255" s="6"/>
    </row>
    <row r="256" spans="16:64" x14ac:dyDescent="0.25">
      <c r="P256" s="6"/>
      <c r="AF256" s="6"/>
      <c r="AV256" s="6"/>
      <c r="BL256" s="6"/>
    </row>
    <row r="257" spans="16:64" x14ac:dyDescent="0.25">
      <c r="P257" s="6"/>
      <c r="AF257" s="6"/>
      <c r="AV257" s="6"/>
      <c r="BL257" s="6"/>
    </row>
    <row r="258" spans="16:64" x14ac:dyDescent="0.25">
      <c r="P258" s="6"/>
      <c r="AF258" s="6"/>
      <c r="AV258" s="6"/>
      <c r="BL258" s="6"/>
    </row>
    <row r="259" spans="16:64" x14ac:dyDescent="0.25">
      <c r="P259" s="6"/>
      <c r="AF259" s="6"/>
      <c r="AV259" s="6"/>
      <c r="BL259" s="6"/>
    </row>
    <row r="260" spans="16:64" x14ac:dyDescent="0.25">
      <c r="P260" s="6"/>
      <c r="AF260" s="6"/>
      <c r="AV260" s="6"/>
      <c r="BL260" s="6"/>
    </row>
    <row r="261" spans="16:64" x14ac:dyDescent="0.25">
      <c r="P261" s="6"/>
      <c r="AF261" s="6"/>
      <c r="AV261" s="6"/>
      <c r="BL261" s="6"/>
    </row>
    <row r="262" spans="16:64" x14ac:dyDescent="0.25">
      <c r="P262" s="6"/>
      <c r="AF262" s="6"/>
      <c r="AV262" s="6"/>
      <c r="BL262" s="6"/>
    </row>
    <row r="263" spans="16:64" x14ac:dyDescent="0.25">
      <c r="P263" s="6"/>
      <c r="AF263" s="6"/>
      <c r="AV263" s="6"/>
      <c r="BL263" s="6"/>
    </row>
    <row r="264" spans="16:64" x14ac:dyDescent="0.25">
      <c r="P264" s="6"/>
      <c r="AF264" s="6"/>
      <c r="AV264" s="6"/>
      <c r="BL264" s="6"/>
    </row>
    <row r="265" spans="16:64" x14ac:dyDescent="0.25">
      <c r="P265" s="6"/>
      <c r="AF265" s="6"/>
      <c r="AV265" s="6"/>
      <c r="BL265" s="6"/>
    </row>
    <row r="266" spans="16:64" x14ac:dyDescent="0.25">
      <c r="P266" s="6"/>
      <c r="AF266" s="6"/>
      <c r="AV266" s="6"/>
      <c r="BL266" s="6"/>
    </row>
    <row r="267" spans="16:64" x14ac:dyDescent="0.25">
      <c r="P267" s="6"/>
      <c r="AF267" s="6"/>
      <c r="AV267" s="6"/>
      <c r="BL267" s="6"/>
    </row>
    <row r="268" spans="16:64" x14ac:dyDescent="0.25">
      <c r="P268" s="6"/>
      <c r="AF268" s="6"/>
      <c r="AV268" s="6"/>
      <c r="BL268" s="6"/>
    </row>
    <row r="269" spans="16:64" x14ac:dyDescent="0.25">
      <c r="P269" s="6"/>
      <c r="AF269" s="6"/>
      <c r="AV269" s="6"/>
      <c r="BL269" s="6"/>
    </row>
    <row r="270" spans="16:64" x14ac:dyDescent="0.25">
      <c r="P270" s="6"/>
      <c r="AF270" s="6"/>
      <c r="AV270" s="6"/>
      <c r="BL270" s="6"/>
    </row>
    <row r="271" spans="16:64" x14ac:dyDescent="0.25">
      <c r="P271" s="6"/>
      <c r="AF271" s="6"/>
      <c r="AV271" s="6"/>
      <c r="BL271" s="6"/>
    </row>
    <row r="272" spans="16:64" x14ac:dyDescent="0.25">
      <c r="P272" s="6"/>
      <c r="AF272" s="6"/>
      <c r="AV272" s="6"/>
      <c r="BL272" s="6"/>
    </row>
    <row r="273" spans="16:64" x14ac:dyDescent="0.25">
      <c r="P273" s="6"/>
      <c r="AF273" s="6"/>
      <c r="AV273" s="6"/>
      <c r="BL273" s="6"/>
    </row>
    <row r="274" spans="16:64" x14ac:dyDescent="0.25">
      <c r="P274" s="6"/>
      <c r="AF274" s="6"/>
      <c r="AV274" s="6"/>
      <c r="BL274" s="6"/>
    </row>
    <row r="275" spans="16:64" x14ac:dyDescent="0.25">
      <c r="P275" s="6"/>
      <c r="AF275" s="6"/>
      <c r="AV275" s="6"/>
      <c r="BL275" s="6"/>
    </row>
    <row r="276" spans="16:64" x14ac:dyDescent="0.25">
      <c r="P276" s="6"/>
      <c r="AF276" s="6"/>
      <c r="AV276" s="6"/>
      <c r="BL276" s="6"/>
    </row>
    <row r="277" spans="16:64" x14ac:dyDescent="0.25">
      <c r="P277" s="6"/>
      <c r="AF277" s="6"/>
      <c r="AV277" s="6"/>
      <c r="BL277" s="6"/>
    </row>
    <row r="278" spans="16:64" x14ac:dyDescent="0.25">
      <c r="P278" s="6"/>
      <c r="AF278" s="6"/>
      <c r="AV278" s="6"/>
      <c r="BL278" s="6"/>
    </row>
    <row r="279" spans="16:64" x14ac:dyDescent="0.25">
      <c r="P279" s="6"/>
      <c r="AF279" s="6"/>
      <c r="AV279" s="6"/>
      <c r="BL279" s="6"/>
    </row>
    <row r="280" spans="16:64" x14ac:dyDescent="0.25">
      <c r="P280" s="6"/>
      <c r="AF280" s="6"/>
      <c r="AV280" s="6"/>
      <c r="BL280" s="6"/>
    </row>
    <row r="281" spans="16:64" x14ac:dyDescent="0.25">
      <c r="P281" s="6"/>
      <c r="AF281" s="6"/>
      <c r="AV281" s="6"/>
      <c r="BL281" s="6"/>
    </row>
    <row r="282" spans="16:64" x14ac:dyDescent="0.25">
      <c r="P282" s="6"/>
      <c r="AF282" s="6"/>
      <c r="AV282" s="6"/>
      <c r="BL282" s="6"/>
    </row>
    <row r="283" spans="16:64" x14ac:dyDescent="0.25">
      <c r="P283" s="6"/>
      <c r="AF283" s="6"/>
      <c r="AV283" s="6"/>
      <c r="BL283" s="6"/>
    </row>
    <row r="284" spans="16:64" x14ac:dyDescent="0.25">
      <c r="P284" s="6"/>
      <c r="AF284" s="6"/>
      <c r="AV284" s="6"/>
      <c r="BL284" s="6"/>
    </row>
    <row r="285" spans="16:64" x14ac:dyDescent="0.25">
      <c r="P285" s="6"/>
      <c r="AF285" s="6"/>
      <c r="AV285" s="6"/>
      <c r="BL285" s="6"/>
    </row>
    <row r="286" spans="16:64" x14ac:dyDescent="0.25">
      <c r="P286" s="6"/>
      <c r="AF286" s="6"/>
      <c r="AV286" s="6"/>
      <c r="BL286" s="6"/>
    </row>
    <row r="287" spans="16:64" x14ac:dyDescent="0.25">
      <c r="P287" s="6"/>
      <c r="AF287" s="6"/>
      <c r="AV287" s="6"/>
      <c r="BL287" s="6"/>
    </row>
    <row r="288" spans="16:64" x14ac:dyDescent="0.25">
      <c r="P288" s="6"/>
      <c r="AF288" s="6"/>
      <c r="AV288" s="6"/>
      <c r="BL288" s="6"/>
    </row>
    <row r="289" spans="16:64" x14ac:dyDescent="0.25">
      <c r="P289" s="6"/>
      <c r="AF289" s="6"/>
      <c r="AV289" s="6"/>
      <c r="BL289" s="6"/>
    </row>
    <row r="290" spans="16:64" x14ac:dyDescent="0.25">
      <c r="P290" s="6"/>
      <c r="AF290" s="6"/>
      <c r="AV290" s="6"/>
      <c r="BL290" s="6"/>
    </row>
    <row r="291" spans="16:64" x14ac:dyDescent="0.25">
      <c r="P291" s="6"/>
      <c r="AF291" s="6"/>
      <c r="AV291" s="6"/>
      <c r="BL291" s="6"/>
    </row>
    <row r="292" spans="16:64" x14ac:dyDescent="0.25">
      <c r="P292" s="6"/>
      <c r="AF292" s="6"/>
      <c r="AV292" s="6"/>
      <c r="BL292" s="6"/>
    </row>
    <row r="293" spans="16:64" x14ac:dyDescent="0.25">
      <c r="P293" s="6"/>
      <c r="AF293" s="6"/>
      <c r="AV293" s="6"/>
      <c r="BL293" s="6"/>
    </row>
    <row r="294" spans="16:64" x14ac:dyDescent="0.25">
      <c r="P294" s="6"/>
      <c r="AF294" s="6"/>
      <c r="AV294" s="6"/>
      <c r="BL294" s="6"/>
    </row>
    <row r="295" spans="16:64" x14ac:dyDescent="0.25">
      <c r="P295" s="6"/>
      <c r="AF295" s="6"/>
      <c r="AV295" s="6"/>
      <c r="BL295" s="6"/>
    </row>
    <row r="296" spans="16:64" x14ac:dyDescent="0.25">
      <c r="P296" s="6"/>
      <c r="AF296" s="6"/>
      <c r="AV296" s="6"/>
      <c r="BL296" s="6"/>
    </row>
    <row r="297" spans="16:64" x14ac:dyDescent="0.25">
      <c r="P297" s="6"/>
      <c r="AF297" s="6"/>
      <c r="AV297" s="6"/>
      <c r="BL297" s="6"/>
    </row>
    <row r="298" spans="16:64" x14ac:dyDescent="0.25">
      <c r="P298" s="6"/>
      <c r="AF298" s="6"/>
      <c r="AV298" s="6"/>
      <c r="BL298" s="6"/>
    </row>
    <row r="299" spans="16:64" x14ac:dyDescent="0.25">
      <c r="P299" s="6"/>
      <c r="AF299" s="6"/>
      <c r="AV299" s="6"/>
      <c r="BL299" s="6"/>
    </row>
    <row r="300" spans="16:64" x14ac:dyDescent="0.25">
      <c r="P300" s="6"/>
      <c r="AF300" s="6"/>
      <c r="AV300" s="6"/>
      <c r="BL300" s="6"/>
    </row>
    <row r="301" spans="16:64" x14ac:dyDescent="0.25">
      <c r="P301" s="6"/>
      <c r="AF301" s="6"/>
      <c r="AV301" s="6"/>
      <c r="BL301" s="6"/>
    </row>
    <row r="302" spans="16:64" x14ac:dyDescent="0.25">
      <c r="P302" s="6"/>
      <c r="AF302" s="6"/>
      <c r="AV302" s="6"/>
      <c r="BL302" s="6"/>
    </row>
    <row r="303" spans="16:64" x14ac:dyDescent="0.25">
      <c r="P303" s="6"/>
      <c r="AF303" s="6"/>
      <c r="AV303" s="6"/>
      <c r="BL303" s="6"/>
    </row>
    <row r="304" spans="16:64" x14ac:dyDescent="0.25">
      <c r="P304" s="6"/>
      <c r="AF304" s="6"/>
      <c r="AV304" s="6"/>
      <c r="BL304" s="6"/>
    </row>
    <row r="305" spans="16:64" x14ac:dyDescent="0.25">
      <c r="P305" s="6"/>
      <c r="AF305" s="6"/>
      <c r="AV305" s="6"/>
      <c r="BL305" s="6"/>
    </row>
    <row r="306" spans="16:64" x14ac:dyDescent="0.25">
      <c r="P306" s="6"/>
      <c r="AF306" s="6"/>
      <c r="AV306" s="6"/>
      <c r="BL306" s="6"/>
    </row>
    <row r="307" spans="16:64" x14ac:dyDescent="0.25">
      <c r="P307" s="6"/>
      <c r="AF307" s="6"/>
      <c r="AV307" s="6"/>
      <c r="BL307" s="6"/>
    </row>
    <row r="308" spans="16:64" x14ac:dyDescent="0.25">
      <c r="P308" s="6"/>
      <c r="AF308" s="6"/>
      <c r="AV308" s="6"/>
      <c r="BL308" s="6"/>
    </row>
    <row r="309" spans="16:64" x14ac:dyDescent="0.25">
      <c r="P309" s="6"/>
      <c r="AF309" s="6"/>
      <c r="AV309" s="6"/>
      <c r="BL309" s="6"/>
    </row>
    <row r="310" spans="16:64" x14ac:dyDescent="0.25">
      <c r="P310" s="6"/>
      <c r="AF310" s="6"/>
      <c r="AV310" s="6"/>
      <c r="BL310" s="6"/>
    </row>
    <row r="311" spans="16:64" x14ac:dyDescent="0.25">
      <c r="P311" s="6"/>
      <c r="AF311" s="6"/>
      <c r="AV311" s="6"/>
      <c r="BL311" s="6"/>
    </row>
    <row r="312" spans="16:64" x14ac:dyDescent="0.25">
      <c r="P312" s="6"/>
      <c r="AF312" s="6"/>
      <c r="AV312" s="6"/>
      <c r="BL312" s="6"/>
    </row>
    <row r="313" spans="16:64" x14ac:dyDescent="0.25">
      <c r="P313" s="6"/>
      <c r="AF313" s="6"/>
      <c r="AV313" s="6"/>
      <c r="BL313" s="6"/>
    </row>
    <row r="314" spans="16:64" x14ac:dyDescent="0.25">
      <c r="P314" s="6"/>
      <c r="AF314" s="6"/>
      <c r="AV314" s="6"/>
      <c r="BL314" s="6"/>
    </row>
    <row r="315" spans="16:64" x14ac:dyDescent="0.25">
      <c r="P315" s="6"/>
      <c r="AF315" s="6"/>
      <c r="AV315" s="6"/>
      <c r="BL315" s="6"/>
    </row>
    <row r="316" spans="16:64" x14ac:dyDescent="0.25">
      <c r="P316" s="6"/>
      <c r="AF316" s="6"/>
      <c r="AV316" s="6"/>
      <c r="BL316" s="6"/>
    </row>
    <row r="317" spans="16:64" x14ac:dyDescent="0.25">
      <c r="P317" s="6"/>
      <c r="AF317" s="6"/>
      <c r="AV317" s="6"/>
      <c r="BL317" s="6"/>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317"/>
  <sheetViews>
    <sheetView workbookViewId="0">
      <selection activeCell="A31" sqref="A31"/>
    </sheetView>
  </sheetViews>
  <sheetFormatPr defaultRowHeight="14.3" x14ac:dyDescent="0.25"/>
  <cols>
    <col min="1" max="16384" width="9" style="2"/>
  </cols>
  <sheetData>
    <row r="1" spans="1:64" x14ac:dyDescent="0.25">
      <c r="B1" s="1" t="s">
        <v>7</v>
      </c>
      <c r="C1" s="1" t="s">
        <v>11</v>
      </c>
      <c r="R1" s="1" t="s">
        <v>8</v>
      </c>
      <c r="AH1" s="1" t="s">
        <v>9</v>
      </c>
      <c r="AX1" s="2" t="s">
        <v>10</v>
      </c>
    </row>
    <row r="2" spans="1:64" x14ac:dyDescent="0.25">
      <c r="B2" s="1"/>
      <c r="C2" s="1"/>
      <c r="R2" s="1"/>
      <c r="AH2" s="1"/>
    </row>
    <row r="3" spans="1:64" x14ac:dyDescent="0.25">
      <c r="B3" s="2" t="str">
        <f>B11</f>
        <v>Discharge result for each zone at stations [km3 per month] - GFDL-ESM2M</v>
      </c>
      <c r="C3" s="1"/>
      <c r="D3" s="2">
        <v>1</v>
      </c>
      <c r="E3" s="2">
        <v>2</v>
      </c>
      <c r="F3" s="2">
        <v>3</v>
      </c>
      <c r="G3" s="2">
        <v>4</v>
      </c>
      <c r="H3" s="2">
        <v>5</v>
      </c>
      <c r="I3" s="2">
        <v>6</v>
      </c>
      <c r="J3" s="2">
        <v>7</v>
      </c>
      <c r="K3" s="2">
        <v>8</v>
      </c>
      <c r="L3" s="2">
        <v>9</v>
      </c>
      <c r="M3" s="2">
        <v>10</v>
      </c>
      <c r="N3" s="2">
        <v>11</v>
      </c>
      <c r="O3" s="2">
        <v>12</v>
      </c>
      <c r="P3" s="2" t="s">
        <v>13</v>
      </c>
      <c r="R3" s="2" t="str">
        <f>R11</f>
        <v>Discharge result for each zone at stations [km3 per month] - HadGEM2-ES</v>
      </c>
      <c r="S3" s="1"/>
      <c r="T3" s="2">
        <v>1</v>
      </c>
      <c r="U3" s="2">
        <v>2</v>
      </c>
      <c r="V3" s="2">
        <v>3</v>
      </c>
      <c r="W3" s="2">
        <v>4</v>
      </c>
      <c r="X3" s="2">
        <v>5</v>
      </c>
      <c r="Y3" s="2">
        <v>6</v>
      </c>
      <c r="Z3" s="2">
        <v>7</v>
      </c>
      <c r="AA3" s="2">
        <v>8</v>
      </c>
      <c r="AB3" s="2">
        <v>9</v>
      </c>
      <c r="AC3" s="2">
        <v>10</v>
      </c>
      <c r="AD3" s="2">
        <v>11</v>
      </c>
      <c r="AE3" s="2">
        <v>12</v>
      </c>
      <c r="AF3" s="2" t="s">
        <v>13</v>
      </c>
      <c r="AH3" s="2" t="str">
        <f>AH11</f>
        <v>Discharge result for each zone at stations [km3 per month] - IPSL-CM5A-LR</v>
      </c>
      <c r="AI3" s="1"/>
      <c r="AJ3" s="2">
        <v>1</v>
      </c>
      <c r="AK3" s="2">
        <v>2</v>
      </c>
      <c r="AL3" s="2">
        <v>3</v>
      </c>
      <c r="AM3" s="2">
        <v>4</v>
      </c>
      <c r="AN3" s="2">
        <v>5</v>
      </c>
      <c r="AO3" s="2">
        <v>6</v>
      </c>
      <c r="AP3" s="2">
        <v>7</v>
      </c>
      <c r="AQ3" s="2">
        <v>8</v>
      </c>
      <c r="AR3" s="2">
        <v>9</v>
      </c>
      <c r="AS3" s="2">
        <v>10</v>
      </c>
      <c r="AT3" s="2">
        <v>11</v>
      </c>
      <c r="AU3" s="2">
        <v>12</v>
      </c>
      <c r="AV3" s="2" t="s">
        <v>13</v>
      </c>
      <c r="AX3" s="2" t="str">
        <f>AX11</f>
        <v>Discharge result for each zone at stations [km3 per month] - MIROC5</v>
      </c>
      <c r="AY3" s="1"/>
      <c r="AZ3" s="2">
        <v>1</v>
      </c>
      <c r="BA3" s="2">
        <v>2</v>
      </c>
      <c r="BB3" s="2">
        <v>3</v>
      </c>
      <c r="BC3" s="2">
        <v>4</v>
      </c>
      <c r="BD3" s="2">
        <v>5</v>
      </c>
      <c r="BE3" s="2">
        <v>6</v>
      </c>
      <c r="BF3" s="2">
        <v>7</v>
      </c>
      <c r="BG3" s="2">
        <v>8</v>
      </c>
      <c r="BH3" s="2">
        <v>9</v>
      </c>
      <c r="BI3" s="2">
        <v>10</v>
      </c>
      <c r="BJ3" s="2">
        <v>11</v>
      </c>
      <c r="BK3" s="2">
        <v>12</v>
      </c>
      <c r="BL3" s="2" t="s">
        <v>13</v>
      </c>
    </row>
    <row r="4" spans="1:64" x14ac:dyDescent="0.25">
      <c r="A4" s="2">
        <v>1</v>
      </c>
      <c r="B4" s="2" t="s">
        <v>12</v>
      </c>
      <c r="C4" s="2" t="s">
        <v>2</v>
      </c>
      <c r="D4" s="5">
        <f>D113</f>
        <v>13.619199999999999</v>
      </c>
      <c r="E4" s="5">
        <f t="shared" ref="E4:O4" si="0">E113</f>
        <v>16.363600000000002</v>
      </c>
      <c r="F4" s="5">
        <f t="shared" si="0"/>
        <v>18.6601</v>
      </c>
      <c r="G4" s="5">
        <f t="shared" si="0"/>
        <v>10.8033</v>
      </c>
      <c r="H4" s="5">
        <f t="shared" si="0"/>
        <v>8.1565999999999992</v>
      </c>
      <c r="I4" s="5">
        <f t="shared" si="0"/>
        <v>7.0255999999999998</v>
      </c>
      <c r="J4" s="5">
        <f t="shared" si="0"/>
        <v>6.7126000000000001</v>
      </c>
      <c r="K4" s="5">
        <f t="shared" si="0"/>
        <v>6.0747</v>
      </c>
      <c r="L4" s="5">
        <f t="shared" si="0"/>
        <v>5.2588999999999997</v>
      </c>
      <c r="M4" s="5">
        <f t="shared" si="0"/>
        <v>4.7317</v>
      </c>
      <c r="N4" s="5">
        <f t="shared" si="0"/>
        <v>4.4812000000000003</v>
      </c>
      <c r="O4" s="5">
        <f t="shared" si="0"/>
        <v>6.4901999999999997</v>
      </c>
      <c r="P4" s="6">
        <f>SUM(D4:O4)</f>
        <v>108.37769999999999</v>
      </c>
      <c r="Q4" s="6"/>
      <c r="R4" s="2" t="s">
        <v>12</v>
      </c>
      <c r="S4" s="2" t="s">
        <v>2</v>
      </c>
      <c r="T4" s="5">
        <f>T113</f>
        <v>16.394500000000001</v>
      </c>
      <c r="U4" s="5">
        <f t="shared" ref="U4:AE4" si="1">U113</f>
        <v>18.180099999999999</v>
      </c>
      <c r="V4" s="5">
        <f t="shared" si="1"/>
        <v>17.739100000000001</v>
      </c>
      <c r="W4" s="5">
        <f t="shared" si="1"/>
        <v>12.936999999999999</v>
      </c>
      <c r="X4" s="5">
        <f t="shared" si="1"/>
        <v>9.9669000000000008</v>
      </c>
      <c r="Y4" s="5">
        <f t="shared" si="1"/>
        <v>8.4460999999999995</v>
      </c>
      <c r="Z4" s="5">
        <f t="shared" si="1"/>
        <v>7.9291</v>
      </c>
      <c r="AA4" s="5">
        <f t="shared" si="1"/>
        <v>6.9691999999999998</v>
      </c>
      <c r="AB4" s="5">
        <f t="shared" si="1"/>
        <v>5.8503999999999996</v>
      </c>
      <c r="AC4" s="5">
        <f t="shared" si="1"/>
        <v>5.1441999999999997</v>
      </c>
      <c r="AD4" s="5">
        <f t="shared" si="1"/>
        <v>4.8723000000000001</v>
      </c>
      <c r="AE4" s="5">
        <f t="shared" si="1"/>
        <v>13.3383</v>
      </c>
      <c r="AF4" s="6">
        <f>SUM(T4:AE4)</f>
        <v>127.7672</v>
      </c>
      <c r="AG4" s="6"/>
      <c r="AH4" s="2" t="s">
        <v>12</v>
      </c>
      <c r="AI4" s="2" t="s">
        <v>2</v>
      </c>
      <c r="AJ4" s="5">
        <f>AJ113</f>
        <v>22.175899999999999</v>
      </c>
      <c r="AK4" s="5">
        <f t="shared" ref="AK4:AU4" si="2">AK113</f>
        <v>21.445599999999999</v>
      </c>
      <c r="AL4" s="5">
        <f t="shared" si="2"/>
        <v>23.217700000000001</v>
      </c>
      <c r="AM4" s="5">
        <f t="shared" si="2"/>
        <v>14.3415</v>
      </c>
      <c r="AN4" s="5">
        <f t="shared" si="2"/>
        <v>10.266500000000001</v>
      </c>
      <c r="AO4" s="5">
        <f t="shared" si="2"/>
        <v>7.9820000000000002</v>
      </c>
      <c r="AP4" s="5">
        <f t="shared" si="2"/>
        <v>7.3291000000000004</v>
      </c>
      <c r="AQ4" s="5">
        <f t="shared" si="2"/>
        <v>6.5808999999999997</v>
      </c>
      <c r="AR4" s="5">
        <f t="shared" si="2"/>
        <v>5.8446999999999996</v>
      </c>
      <c r="AS4" s="5">
        <f t="shared" si="2"/>
        <v>5.6177999999999999</v>
      </c>
      <c r="AT4" s="5">
        <f t="shared" si="2"/>
        <v>5.4790000000000001</v>
      </c>
      <c r="AU4" s="5">
        <f t="shared" si="2"/>
        <v>7.7641999999999998</v>
      </c>
      <c r="AV4" s="6">
        <f>SUM(AJ4:AU4)</f>
        <v>138.04490000000001</v>
      </c>
      <c r="AX4" s="2" t="s">
        <v>12</v>
      </c>
      <c r="AY4" s="2" t="s">
        <v>2</v>
      </c>
      <c r="AZ4" s="5">
        <f>AZ113</f>
        <v>11.7033</v>
      </c>
      <c r="BA4" s="5">
        <f t="shared" ref="BA4:BK4" si="3">BA113</f>
        <v>12.6144</v>
      </c>
      <c r="BB4" s="5">
        <f t="shared" si="3"/>
        <v>16.7898</v>
      </c>
      <c r="BC4" s="5">
        <f t="shared" si="3"/>
        <v>8.4084000000000003</v>
      </c>
      <c r="BD4" s="5">
        <f t="shared" si="3"/>
        <v>6.2332999999999998</v>
      </c>
      <c r="BE4" s="5">
        <f t="shared" si="3"/>
        <v>5.1102999999999996</v>
      </c>
      <c r="BF4" s="5">
        <f t="shared" si="3"/>
        <v>4.6657000000000002</v>
      </c>
      <c r="BG4" s="5">
        <f t="shared" si="3"/>
        <v>4.0591999999999997</v>
      </c>
      <c r="BH4" s="5">
        <f t="shared" si="3"/>
        <v>3.3622000000000001</v>
      </c>
      <c r="BI4" s="5">
        <f t="shared" si="3"/>
        <v>2.8304999999999998</v>
      </c>
      <c r="BJ4" s="5">
        <f t="shared" si="3"/>
        <v>2.2806999999999999</v>
      </c>
      <c r="BK4" s="5">
        <f t="shared" si="3"/>
        <v>4.2840999999999996</v>
      </c>
      <c r="BL4" s="6">
        <f>SUM(AZ4:BK4)</f>
        <v>82.341899999999995</v>
      </c>
    </row>
    <row r="5" spans="1:64" x14ac:dyDescent="0.25">
      <c r="A5" s="2">
        <v>2</v>
      </c>
      <c r="B5" s="2" t="s">
        <v>12</v>
      </c>
      <c r="C5" s="2" t="s">
        <v>3</v>
      </c>
      <c r="D5" s="5">
        <f t="shared" ref="D5:O8" si="4">D114</f>
        <v>11.595700000000001</v>
      </c>
      <c r="E5" s="5">
        <f t="shared" si="4"/>
        <v>16.355699999999999</v>
      </c>
      <c r="F5" s="5">
        <f t="shared" si="4"/>
        <v>17.249600000000001</v>
      </c>
      <c r="G5" s="5">
        <f t="shared" si="4"/>
        <v>11.255000000000001</v>
      </c>
      <c r="H5" s="5">
        <f t="shared" si="4"/>
        <v>8.7660999999999998</v>
      </c>
      <c r="I5" s="5">
        <f t="shared" si="4"/>
        <v>7.6086</v>
      </c>
      <c r="J5" s="5">
        <f t="shared" si="4"/>
        <v>7.1976000000000004</v>
      </c>
      <c r="K5" s="5">
        <f t="shared" si="4"/>
        <v>6.3493000000000004</v>
      </c>
      <c r="L5" s="5">
        <f t="shared" si="4"/>
        <v>5.3665000000000003</v>
      </c>
      <c r="M5" s="5">
        <f t="shared" si="4"/>
        <v>4.8566000000000003</v>
      </c>
      <c r="N5" s="5">
        <f t="shared" si="4"/>
        <v>4.2405999999999997</v>
      </c>
      <c r="O5" s="5">
        <f t="shared" si="4"/>
        <v>6.4870000000000001</v>
      </c>
      <c r="P5" s="6">
        <f>SUM(D5:O5)</f>
        <v>107.32829999999998</v>
      </c>
      <c r="Q5" s="6"/>
      <c r="R5" s="2" t="s">
        <v>12</v>
      </c>
      <c r="S5" s="2" t="s">
        <v>3</v>
      </c>
      <c r="T5" s="5">
        <f t="shared" ref="T5:AE8" si="5">T114</f>
        <v>24.3766</v>
      </c>
      <c r="U5" s="5">
        <f t="shared" si="5"/>
        <v>28.227799999999998</v>
      </c>
      <c r="V5" s="5">
        <f t="shared" si="5"/>
        <v>30.061299999999999</v>
      </c>
      <c r="W5" s="5">
        <f t="shared" si="5"/>
        <v>19.194199999999999</v>
      </c>
      <c r="X5" s="5">
        <f t="shared" si="5"/>
        <v>13.0556</v>
      </c>
      <c r="Y5" s="5">
        <f t="shared" si="5"/>
        <v>10.3392</v>
      </c>
      <c r="Z5" s="5">
        <f t="shared" si="5"/>
        <v>8.8999000000000006</v>
      </c>
      <c r="AA5" s="5">
        <f t="shared" si="5"/>
        <v>7.6227</v>
      </c>
      <c r="AB5" s="5">
        <f t="shared" si="5"/>
        <v>6.6516999999999999</v>
      </c>
      <c r="AC5" s="5">
        <f t="shared" si="5"/>
        <v>5.9169999999999998</v>
      </c>
      <c r="AD5" s="5">
        <f t="shared" si="5"/>
        <v>5.4652000000000003</v>
      </c>
      <c r="AE5" s="5">
        <f t="shared" si="5"/>
        <v>8.9806000000000008</v>
      </c>
      <c r="AF5" s="6">
        <f>SUM(T5:AE5)</f>
        <v>168.79180000000002</v>
      </c>
      <c r="AG5" s="6"/>
      <c r="AH5" s="2" t="s">
        <v>12</v>
      </c>
      <c r="AI5" s="2" t="s">
        <v>3</v>
      </c>
      <c r="AJ5" s="5">
        <f t="shared" ref="AJ5:AU8" si="6">AJ114</f>
        <v>19.2121</v>
      </c>
      <c r="AK5" s="5">
        <f t="shared" si="6"/>
        <v>27.583200000000001</v>
      </c>
      <c r="AL5" s="5">
        <f t="shared" si="6"/>
        <v>24.857299999999999</v>
      </c>
      <c r="AM5" s="5">
        <f t="shared" si="6"/>
        <v>13.896100000000001</v>
      </c>
      <c r="AN5" s="5">
        <f t="shared" si="6"/>
        <v>11.3117</v>
      </c>
      <c r="AO5" s="5">
        <f t="shared" si="6"/>
        <v>10.0624</v>
      </c>
      <c r="AP5" s="5">
        <f t="shared" si="6"/>
        <v>9.1801999999999992</v>
      </c>
      <c r="AQ5" s="5">
        <f t="shared" si="6"/>
        <v>7.6791</v>
      </c>
      <c r="AR5" s="5">
        <f t="shared" si="6"/>
        <v>6.4062999999999999</v>
      </c>
      <c r="AS5" s="5">
        <f t="shared" si="6"/>
        <v>6.2507000000000001</v>
      </c>
      <c r="AT5" s="5">
        <f t="shared" si="6"/>
        <v>5.7828999999999997</v>
      </c>
      <c r="AU5" s="5">
        <f t="shared" si="6"/>
        <v>8.6801999999999992</v>
      </c>
      <c r="AV5" s="6">
        <f t="shared" ref="AV5:AV69" si="7">SUM(AJ5:AU5)</f>
        <v>150.90219999999999</v>
      </c>
      <c r="AX5" s="2" t="s">
        <v>12</v>
      </c>
      <c r="AY5" s="2" t="s">
        <v>3</v>
      </c>
      <c r="AZ5" s="5">
        <f t="shared" ref="AZ5:BK8" si="8">AZ114</f>
        <v>17.807300000000001</v>
      </c>
      <c r="BA5" s="5">
        <f t="shared" si="8"/>
        <v>15.2033</v>
      </c>
      <c r="BB5" s="5">
        <f t="shared" si="8"/>
        <v>14.177899999999999</v>
      </c>
      <c r="BC5" s="5">
        <f t="shared" si="8"/>
        <v>10.0307</v>
      </c>
      <c r="BD5" s="5">
        <f t="shared" si="8"/>
        <v>7.7316000000000003</v>
      </c>
      <c r="BE5" s="5">
        <f t="shared" si="8"/>
        <v>6.5744999999999996</v>
      </c>
      <c r="BF5" s="5">
        <f t="shared" si="8"/>
        <v>6.0953999999999997</v>
      </c>
      <c r="BG5" s="5">
        <f t="shared" si="8"/>
        <v>5.3939000000000004</v>
      </c>
      <c r="BH5" s="5">
        <f t="shared" si="8"/>
        <v>4.5502000000000002</v>
      </c>
      <c r="BI5" s="5">
        <f t="shared" si="8"/>
        <v>3.8923999999999999</v>
      </c>
      <c r="BJ5" s="5">
        <f t="shared" si="8"/>
        <v>3.1898</v>
      </c>
      <c r="BK5" s="5">
        <f t="shared" si="8"/>
        <v>6.6607000000000003</v>
      </c>
      <c r="BL5" s="6">
        <f t="shared" ref="BL5:BL69" si="9">SUM(AZ5:BK5)</f>
        <v>101.30770000000001</v>
      </c>
    </row>
    <row r="6" spans="1:64" x14ac:dyDescent="0.25">
      <c r="A6" s="2">
        <v>3</v>
      </c>
      <c r="B6" s="2" t="s">
        <v>12</v>
      </c>
      <c r="C6" s="2" t="s">
        <v>4</v>
      </c>
      <c r="D6" s="5">
        <f t="shared" si="4"/>
        <v>13.1228</v>
      </c>
      <c r="E6" s="5">
        <f t="shared" si="4"/>
        <v>16.574000000000002</v>
      </c>
      <c r="F6" s="5">
        <f t="shared" si="4"/>
        <v>14.982200000000001</v>
      </c>
      <c r="G6" s="5">
        <f t="shared" si="4"/>
        <v>12.6099</v>
      </c>
      <c r="H6" s="5">
        <f t="shared" si="4"/>
        <v>9.7001000000000008</v>
      </c>
      <c r="I6" s="5">
        <f t="shared" si="4"/>
        <v>8.2394999999999996</v>
      </c>
      <c r="J6" s="5">
        <f t="shared" si="4"/>
        <v>7.7127999999999997</v>
      </c>
      <c r="K6" s="5">
        <f t="shared" si="4"/>
        <v>6.7896000000000001</v>
      </c>
      <c r="L6" s="5">
        <f t="shared" si="4"/>
        <v>5.6234999999999999</v>
      </c>
      <c r="M6" s="5">
        <f t="shared" si="4"/>
        <v>5.2172999999999998</v>
      </c>
      <c r="N6" s="5">
        <f t="shared" si="4"/>
        <v>5.0023</v>
      </c>
      <c r="O6" s="5">
        <f t="shared" si="4"/>
        <v>7.3334999999999999</v>
      </c>
      <c r="P6" s="6">
        <f>SUM(D6:O6)</f>
        <v>112.9075</v>
      </c>
      <c r="Q6" s="6"/>
      <c r="R6" s="2" t="s">
        <v>12</v>
      </c>
      <c r="S6" s="2" t="s">
        <v>4</v>
      </c>
      <c r="T6" s="5">
        <f t="shared" si="5"/>
        <v>22.4419</v>
      </c>
      <c r="U6" s="5">
        <f t="shared" si="5"/>
        <v>21.8323</v>
      </c>
      <c r="V6" s="5">
        <f t="shared" si="5"/>
        <v>20.668199999999999</v>
      </c>
      <c r="W6" s="5">
        <f t="shared" si="5"/>
        <v>12.2202</v>
      </c>
      <c r="X6" s="5">
        <f t="shared" si="5"/>
        <v>9.7743000000000002</v>
      </c>
      <c r="Y6" s="5">
        <f t="shared" si="5"/>
        <v>8.1222999999999992</v>
      </c>
      <c r="Z6" s="5">
        <f t="shared" si="5"/>
        <v>7.8055000000000003</v>
      </c>
      <c r="AA6" s="5">
        <f t="shared" si="5"/>
        <v>7.1806000000000001</v>
      </c>
      <c r="AB6" s="5">
        <f t="shared" si="5"/>
        <v>6.3333000000000004</v>
      </c>
      <c r="AC6" s="5">
        <f t="shared" si="5"/>
        <v>5.9821</v>
      </c>
      <c r="AD6" s="5">
        <f t="shared" si="5"/>
        <v>5.8696000000000002</v>
      </c>
      <c r="AE6" s="5">
        <f t="shared" si="5"/>
        <v>10.6944</v>
      </c>
      <c r="AF6" s="6">
        <f>SUM(T6:AE6)</f>
        <v>138.92469999999997</v>
      </c>
      <c r="AG6" s="6"/>
      <c r="AH6" s="2" t="s">
        <v>12</v>
      </c>
      <c r="AI6" s="2" t="s">
        <v>4</v>
      </c>
      <c r="AJ6" s="5">
        <f t="shared" si="6"/>
        <v>15.8942</v>
      </c>
      <c r="AK6" s="5">
        <f t="shared" si="6"/>
        <v>24.233699999999999</v>
      </c>
      <c r="AL6" s="5">
        <f t="shared" si="6"/>
        <v>16.417999999999999</v>
      </c>
      <c r="AM6" s="5">
        <f t="shared" si="6"/>
        <v>12.674799999999999</v>
      </c>
      <c r="AN6" s="5">
        <f t="shared" si="6"/>
        <v>10.0322</v>
      </c>
      <c r="AO6" s="5">
        <f t="shared" si="6"/>
        <v>8.2750000000000004</v>
      </c>
      <c r="AP6" s="5">
        <f t="shared" si="6"/>
        <v>7.8535000000000004</v>
      </c>
      <c r="AQ6" s="5">
        <f t="shared" si="6"/>
        <v>6.9932999999999996</v>
      </c>
      <c r="AR6" s="5">
        <f t="shared" si="6"/>
        <v>6.1261000000000001</v>
      </c>
      <c r="AS6" s="5">
        <f t="shared" si="6"/>
        <v>5.7752999999999997</v>
      </c>
      <c r="AT6" s="5">
        <f t="shared" si="6"/>
        <v>5.7584</v>
      </c>
      <c r="AU6" s="5">
        <f t="shared" si="6"/>
        <v>7.2393999999999998</v>
      </c>
      <c r="AV6" s="6">
        <f t="shared" si="7"/>
        <v>127.2739</v>
      </c>
      <c r="AX6" s="2" t="s">
        <v>12</v>
      </c>
      <c r="AY6" s="2" t="s">
        <v>4</v>
      </c>
      <c r="AZ6" s="5">
        <f t="shared" si="8"/>
        <v>14.1531</v>
      </c>
      <c r="BA6" s="5">
        <f t="shared" si="8"/>
        <v>19.05</v>
      </c>
      <c r="BB6" s="5">
        <f t="shared" si="8"/>
        <v>22.879300000000001</v>
      </c>
      <c r="BC6" s="5">
        <f t="shared" si="8"/>
        <v>11.973000000000001</v>
      </c>
      <c r="BD6" s="5">
        <f t="shared" si="8"/>
        <v>8.6179000000000006</v>
      </c>
      <c r="BE6" s="5">
        <f t="shared" si="8"/>
        <v>6.7203999999999997</v>
      </c>
      <c r="BF6" s="5">
        <f t="shared" si="8"/>
        <v>6.1875999999999998</v>
      </c>
      <c r="BG6" s="5">
        <f t="shared" si="8"/>
        <v>5.4851999999999999</v>
      </c>
      <c r="BH6" s="5">
        <f t="shared" si="8"/>
        <v>4.585</v>
      </c>
      <c r="BI6" s="5">
        <f t="shared" si="8"/>
        <v>3.9769999999999999</v>
      </c>
      <c r="BJ6" s="5">
        <f t="shared" si="8"/>
        <v>3.1358000000000001</v>
      </c>
      <c r="BK6" s="5">
        <f t="shared" si="8"/>
        <v>6.1989000000000001</v>
      </c>
      <c r="BL6" s="6">
        <f t="shared" si="9"/>
        <v>112.96320000000001</v>
      </c>
    </row>
    <row r="7" spans="1:64" x14ac:dyDescent="0.25">
      <c r="A7" s="2">
        <v>4</v>
      </c>
      <c r="B7" s="2" t="s">
        <v>12</v>
      </c>
      <c r="C7" s="2" t="s">
        <v>5</v>
      </c>
      <c r="D7" s="5">
        <f t="shared" si="4"/>
        <v>15.2773</v>
      </c>
      <c r="E7" s="5">
        <f t="shared" si="4"/>
        <v>19.9756</v>
      </c>
      <c r="F7" s="5">
        <f t="shared" si="4"/>
        <v>14.796799999999999</v>
      </c>
      <c r="G7" s="5">
        <f t="shared" si="4"/>
        <v>10.7043</v>
      </c>
      <c r="H7" s="5">
        <f t="shared" si="4"/>
        <v>9.0640999999999998</v>
      </c>
      <c r="I7" s="5">
        <f t="shared" si="4"/>
        <v>7.9534000000000002</v>
      </c>
      <c r="J7" s="5">
        <f t="shared" si="4"/>
        <v>7.5456000000000003</v>
      </c>
      <c r="K7" s="5">
        <f t="shared" si="4"/>
        <v>6.7758000000000003</v>
      </c>
      <c r="L7" s="5">
        <f t="shared" si="4"/>
        <v>5.6910999999999996</v>
      </c>
      <c r="M7" s="5">
        <f t="shared" si="4"/>
        <v>5.3841999999999999</v>
      </c>
      <c r="N7" s="5">
        <f t="shared" si="4"/>
        <v>5.0609000000000002</v>
      </c>
      <c r="O7" s="5">
        <f t="shared" si="4"/>
        <v>8.7563999999999993</v>
      </c>
      <c r="P7" s="6">
        <f>SUM(D7:O7)</f>
        <v>116.98549999999999</v>
      </c>
      <c r="Q7" s="6"/>
      <c r="R7" s="2" t="s">
        <v>12</v>
      </c>
      <c r="S7" s="2" t="s">
        <v>5</v>
      </c>
      <c r="T7" s="5">
        <f t="shared" si="5"/>
        <v>22.978300000000001</v>
      </c>
      <c r="U7" s="5">
        <f t="shared" si="5"/>
        <v>25.244599999999998</v>
      </c>
      <c r="V7" s="5">
        <f t="shared" si="5"/>
        <v>23.957699999999999</v>
      </c>
      <c r="W7" s="5">
        <f t="shared" si="5"/>
        <v>14.914400000000001</v>
      </c>
      <c r="X7" s="5">
        <f t="shared" si="5"/>
        <v>12.0457</v>
      </c>
      <c r="Y7" s="5">
        <f t="shared" si="5"/>
        <v>10.119999999999999</v>
      </c>
      <c r="Z7" s="5">
        <f t="shared" si="5"/>
        <v>9.2090999999999994</v>
      </c>
      <c r="AA7" s="5">
        <f t="shared" si="5"/>
        <v>7.6269</v>
      </c>
      <c r="AB7" s="5">
        <f t="shared" si="5"/>
        <v>6.4116999999999997</v>
      </c>
      <c r="AC7" s="5">
        <f t="shared" si="5"/>
        <v>6.1928999999999998</v>
      </c>
      <c r="AD7" s="5">
        <f t="shared" si="5"/>
        <v>6.0861000000000001</v>
      </c>
      <c r="AE7" s="5">
        <f t="shared" si="5"/>
        <v>12.7239</v>
      </c>
      <c r="AF7" s="6">
        <f>SUM(T7:AE7)</f>
        <v>157.51130000000001</v>
      </c>
      <c r="AG7" s="6"/>
      <c r="AH7" s="2" t="s">
        <v>12</v>
      </c>
      <c r="AI7" s="2" t="s">
        <v>5</v>
      </c>
      <c r="AJ7" s="5">
        <f t="shared" si="6"/>
        <v>12.1463</v>
      </c>
      <c r="AK7" s="5">
        <f t="shared" si="6"/>
        <v>28.9222</v>
      </c>
      <c r="AL7" s="5">
        <f t="shared" si="6"/>
        <v>31.880400000000002</v>
      </c>
      <c r="AM7" s="5">
        <f t="shared" si="6"/>
        <v>13.231299999999999</v>
      </c>
      <c r="AN7" s="5">
        <f t="shared" si="6"/>
        <v>9.2584</v>
      </c>
      <c r="AO7" s="5">
        <f t="shared" si="6"/>
        <v>7.3520000000000003</v>
      </c>
      <c r="AP7" s="5">
        <f t="shared" si="6"/>
        <v>6.9873000000000003</v>
      </c>
      <c r="AQ7" s="5">
        <f t="shared" si="6"/>
        <v>6.32</v>
      </c>
      <c r="AR7" s="5">
        <f t="shared" si="6"/>
        <v>5.4820000000000002</v>
      </c>
      <c r="AS7" s="5">
        <f t="shared" si="6"/>
        <v>4.9901</v>
      </c>
      <c r="AT7" s="5">
        <f t="shared" si="6"/>
        <v>4.2554999999999996</v>
      </c>
      <c r="AU7" s="5">
        <f t="shared" si="6"/>
        <v>6.8464</v>
      </c>
      <c r="AV7" s="6">
        <f t="shared" si="7"/>
        <v>137.67189999999999</v>
      </c>
      <c r="AX7" s="2" t="s">
        <v>12</v>
      </c>
      <c r="AY7" s="2" t="s">
        <v>5</v>
      </c>
      <c r="AZ7" s="5">
        <f t="shared" si="8"/>
        <v>11.5678</v>
      </c>
      <c r="BA7" s="5">
        <f t="shared" si="8"/>
        <v>16.7348</v>
      </c>
      <c r="BB7" s="5">
        <f t="shared" si="8"/>
        <v>15.395099999999999</v>
      </c>
      <c r="BC7" s="5">
        <f t="shared" si="8"/>
        <v>10.1579</v>
      </c>
      <c r="BD7" s="5">
        <f t="shared" si="8"/>
        <v>8.0145999999999997</v>
      </c>
      <c r="BE7" s="5">
        <f t="shared" si="8"/>
        <v>6.5179999999999998</v>
      </c>
      <c r="BF7" s="5">
        <f t="shared" si="8"/>
        <v>6.1742999999999997</v>
      </c>
      <c r="BG7" s="5">
        <f t="shared" si="8"/>
        <v>5.6557000000000004</v>
      </c>
      <c r="BH7" s="5">
        <f t="shared" si="8"/>
        <v>4.9555999999999996</v>
      </c>
      <c r="BI7" s="5">
        <f t="shared" si="8"/>
        <v>4.4248000000000003</v>
      </c>
      <c r="BJ7" s="5">
        <f t="shared" si="8"/>
        <v>3.5952000000000002</v>
      </c>
      <c r="BK7" s="5">
        <f t="shared" si="8"/>
        <v>5.8310000000000004</v>
      </c>
      <c r="BL7" s="6">
        <f t="shared" si="9"/>
        <v>99.024800000000013</v>
      </c>
    </row>
    <row r="8" spans="1:64" x14ac:dyDescent="0.25">
      <c r="A8" s="2">
        <v>5</v>
      </c>
      <c r="B8" s="2" t="s">
        <v>12</v>
      </c>
      <c r="C8" s="2" t="s">
        <v>6</v>
      </c>
      <c r="D8" s="5">
        <f t="shared" si="4"/>
        <v>14.869899999999999</v>
      </c>
      <c r="E8" s="5">
        <f t="shared" si="4"/>
        <v>13.041700000000001</v>
      </c>
      <c r="F8" s="5">
        <f t="shared" si="4"/>
        <v>16.1386</v>
      </c>
      <c r="G8" s="5">
        <f t="shared" si="4"/>
        <v>11.095000000000001</v>
      </c>
      <c r="H8" s="5">
        <f t="shared" si="4"/>
        <v>8.2170000000000005</v>
      </c>
      <c r="I8" s="5">
        <f t="shared" si="4"/>
        <v>7.3929999999999998</v>
      </c>
      <c r="J8" s="5">
        <f t="shared" si="4"/>
        <v>7.3663999999999996</v>
      </c>
      <c r="K8" s="5">
        <f t="shared" si="4"/>
        <v>6.8164999999999996</v>
      </c>
      <c r="L8" s="5">
        <f t="shared" si="4"/>
        <v>5.8041999999999998</v>
      </c>
      <c r="M8" s="5">
        <f t="shared" si="4"/>
        <v>5.0563000000000002</v>
      </c>
      <c r="N8" s="5">
        <f t="shared" si="4"/>
        <v>4.1163999999999996</v>
      </c>
      <c r="O8" s="5">
        <f t="shared" si="4"/>
        <v>5.4291999999999998</v>
      </c>
      <c r="P8" s="6">
        <f>SUM(D8:O8)</f>
        <v>105.34419999999999</v>
      </c>
      <c r="Q8" s="6"/>
      <c r="R8" s="2" t="s">
        <v>12</v>
      </c>
      <c r="S8" s="2" t="s">
        <v>6</v>
      </c>
      <c r="T8" s="5">
        <f t="shared" si="5"/>
        <v>16.980499999999999</v>
      </c>
      <c r="U8" s="5">
        <f t="shared" si="5"/>
        <v>30.042400000000001</v>
      </c>
      <c r="V8" s="5">
        <f t="shared" si="5"/>
        <v>23.267499999999998</v>
      </c>
      <c r="W8" s="5">
        <f t="shared" si="5"/>
        <v>12.927899999999999</v>
      </c>
      <c r="X8" s="5">
        <f t="shared" si="5"/>
        <v>10.166499999999999</v>
      </c>
      <c r="Y8" s="5">
        <f t="shared" si="5"/>
        <v>8.3908000000000005</v>
      </c>
      <c r="Z8" s="5">
        <f t="shared" si="5"/>
        <v>7.8623000000000003</v>
      </c>
      <c r="AA8" s="5">
        <f t="shared" si="5"/>
        <v>7.1287000000000003</v>
      </c>
      <c r="AB8" s="5">
        <f t="shared" si="5"/>
        <v>6.1553000000000004</v>
      </c>
      <c r="AC8" s="5">
        <f t="shared" si="5"/>
        <v>5.6276000000000002</v>
      </c>
      <c r="AD8" s="5">
        <f t="shared" si="5"/>
        <v>5.0968999999999998</v>
      </c>
      <c r="AE8" s="5">
        <f t="shared" si="5"/>
        <v>10.889699999999999</v>
      </c>
      <c r="AF8" s="6">
        <f>SUM(T8:AE8)</f>
        <v>144.5361</v>
      </c>
      <c r="AG8" s="6"/>
      <c r="AH8" s="2" t="s">
        <v>12</v>
      </c>
      <c r="AI8" s="2" t="s">
        <v>6</v>
      </c>
      <c r="AJ8" s="5">
        <f t="shared" si="6"/>
        <v>18.461500000000001</v>
      </c>
      <c r="AK8" s="5">
        <f t="shared" si="6"/>
        <v>23.936599999999999</v>
      </c>
      <c r="AL8" s="5">
        <f t="shared" si="6"/>
        <v>36.344799999999999</v>
      </c>
      <c r="AM8" s="5">
        <f t="shared" si="6"/>
        <v>14.304</v>
      </c>
      <c r="AN8" s="5">
        <f t="shared" si="6"/>
        <v>10.3027</v>
      </c>
      <c r="AO8" s="5">
        <f t="shared" si="6"/>
        <v>8.0213999999999999</v>
      </c>
      <c r="AP8" s="5">
        <f t="shared" si="6"/>
        <v>7.2618</v>
      </c>
      <c r="AQ8" s="5">
        <f t="shared" si="6"/>
        <v>6.3936000000000002</v>
      </c>
      <c r="AR8" s="5">
        <f t="shared" si="6"/>
        <v>5.3536000000000001</v>
      </c>
      <c r="AS8" s="5">
        <f t="shared" si="6"/>
        <v>4.7416</v>
      </c>
      <c r="AT8" s="5">
        <f t="shared" si="6"/>
        <v>3.9676</v>
      </c>
      <c r="AU8" s="5">
        <f t="shared" si="6"/>
        <v>7.2515000000000001</v>
      </c>
      <c r="AV8" s="6">
        <f t="shared" si="7"/>
        <v>146.3407</v>
      </c>
      <c r="AX8" s="2" t="s">
        <v>12</v>
      </c>
      <c r="AY8" s="2" t="s">
        <v>6</v>
      </c>
      <c r="AZ8" s="5">
        <f t="shared" si="8"/>
        <v>9.9072999999999993</v>
      </c>
      <c r="BA8" s="5">
        <f t="shared" si="8"/>
        <v>16.083200000000001</v>
      </c>
      <c r="BB8" s="5">
        <f t="shared" si="8"/>
        <v>14.993499999999999</v>
      </c>
      <c r="BC8" s="5">
        <f t="shared" si="8"/>
        <v>8.9736999999999991</v>
      </c>
      <c r="BD8" s="5">
        <f t="shared" si="8"/>
        <v>7.1524999999999999</v>
      </c>
      <c r="BE8" s="5">
        <f t="shared" si="8"/>
        <v>6.2239000000000004</v>
      </c>
      <c r="BF8" s="5">
        <f t="shared" si="8"/>
        <v>5.7790999999999997</v>
      </c>
      <c r="BG8" s="5">
        <f t="shared" si="8"/>
        <v>5.0720999999999998</v>
      </c>
      <c r="BH8" s="5">
        <f t="shared" si="8"/>
        <v>4.1791999999999998</v>
      </c>
      <c r="BI8" s="5">
        <f t="shared" si="8"/>
        <v>3.5396000000000001</v>
      </c>
      <c r="BJ8" s="5">
        <f t="shared" si="8"/>
        <v>2.7930999999999999</v>
      </c>
      <c r="BK8" s="5">
        <f t="shared" si="8"/>
        <v>4.0223000000000004</v>
      </c>
      <c r="BL8" s="6">
        <f t="shared" si="9"/>
        <v>88.719499999999996</v>
      </c>
    </row>
    <row r="9" spans="1:64" x14ac:dyDescent="0.25">
      <c r="D9" s="6"/>
      <c r="E9" s="6"/>
      <c r="F9" s="6"/>
      <c r="G9" s="6"/>
      <c r="H9" s="6"/>
      <c r="I9" s="6"/>
      <c r="J9" s="6"/>
      <c r="K9" s="6"/>
      <c r="L9" s="6"/>
      <c r="M9" s="6"/>
      <c r="N9" s="6"/>
      <c r="O9" s="6"/>
      <c r="P9" s="6"/>
      <c r="Q9" s="6"/>
      <c r="T9" s="6"/>
      <c r="U9" s="6"/>
      <c r="V9" s="6"/>
      <c r="W9" s="6"/>
      <c r="X9" s="6"/>
      <c r="Y9" s="6"/>
      <c r="Z9" s="6"/>
      <c r="AA9" s="6"/>
      <c r="AB9" s="6"/>
      <c r="AC9" s="6"/>
      <c r="AD9" s="6"/>
      <c r="AE9" s="6"/>
      <c r="AF9" s="6"/>
      <c r="AG9" s="6"/>
      <c r="AJ9" s="6"/>
      <c r="AK9" s="6"/>
      <c r="AL9" s="6"/>
      <c r="AM9" s="6"/>
      <c r="AN9" s="6"/>
      <c r="AO9" s="6"/>
      <c r="AP9" s="6"/>
      <c r="AQ9" s="6"/>
      <c r="AR9" s="6"/>
      <c r="AS9" s="6"/>
      <c r="AT9" s="6"/>
      <c r="AU9" s="6"/>
      <c r="AV9" s="6"/>
      <c r="AZ9" s="6"/>
      <c r="BA9" s="6"/>
      <c r="BB9" s="6"/>
      <c r="BC9" s="6"/>
      <c r="BD9" s="6"/>
      <c r="BE9" s="6"/>
      <c r="BF9" s="6"/>
      <c r="BG9" s="6"/>
      <c r="BH9" s="6"/>
      <c r="BI9" s="6"/>
      <c r="BJ9" s="6"/>
      <c r="BK9" s="6"/>
      <c r="BL9" s="6"/>
    </row>
    <row r="10" spans="1:64" x14ac:dyDescent="0.25">
      <c r="B10" s="1"/>
      <c r="C10" s="1"/>
      <c r="P10" s="6"/>
      <c r="R10" s="1"/>
      <c r="AF10" s="6"/>
      <c r="AH10" s="1"/>
      <c r="AV10" s="6"/>
      <c r="BL10" s="6"/>
    </row>
    <row r="11" spans="1:64" x14ac:dyDescent="0.25">
      <c r="B11" s="2" t="s">
        <v>62</v>
      </c>
      <c r="P11" s="6"/>
      <c r="R11" s="2" t="s">
        <v>63</v>
      </c>
      <c r="AF11" s="6"/>
      <c r="AH11" s="2" t="s">
        <v>64</v>
      </c>
      <c r="AV11" s="6"/>
      <c r="AX11" s="2" t="s">
        <v>65</v>
      </c>
      <c r="BL11" s="6"/>
    </row>
    <row r="12" spans="1:64" x14ac:dyDescent="0.25">
      <c r="B12" s="2" t="s">
        <v>66</v>
      </c>
      <c r="C12" s="2" t="s">
        <v>1</v>
      </c>
      <c r="D12" s="2">
        <v>1</v>
      </c>
      <c r="E12" s="2">
        <v>2</v>
      </c>
      <c r="F12" s="2">
        <v>3</v>
      </c>
      <c r="G12" s="2">
        <v>4</v>
      </c>
      <c r="H12" s="2">
        <v>5</v>
      </c>
      <c r="I12" s="2">
        <v>6</v>
      </c>
      <c r="J12" s="2">
        <v>7</v>
      </c>
      <c r="K12" s="2">
        <v>8</v>
      </c>
      <c r="L12" s="2">
        <v>9</v>
      </c>
      <c r="M12" s="2">
        <v>10</v>
      </c>
      <c r="N12" s="2">
        <v>11</v>
      </c>
      <c r="O12" s="2">
        <v>12</v>
      </c>
      <c r="P12" s="6"/>
      <c r="R12" s="2" t="s">
        <v>66</v>
      </c>
      <c r="S12" s="2" t="s">
        <v>1</v>
      </c>
      <c r="T12" s="2">
        <v>1</v>
      </c>
      <c r="U12" s="2">
        <v>2</v>
      </c>
      <c r="V12" s="2">
        <v>3</v>
      </c>
      <c r="W12" s="2">
        <v>4</v>
      </c>
      <c r="X12" s="2">
        <v>5</v>
      </c>
      <c r="Y12" s="2">
        <v>6</v>
      </c>
      <c r="Z12" s="2">
        <v>7</v>
      </c>
      <c r="AA12" s="2">
        <v>8</v>
      </c>
      <c r="AB12" s="2">
        <v>9</v>
      </c>
      <c r="AC12" s="2">
        <v>10</v>
      </c>
      <c r="AD12" s="2">
        <v>11</v>
      </c>
      <c r="AE12" s="2">
        <v>12</v>
      </c>
      <c r="AF12" s="6"/>
      <c r="AH12" s="2" t="s">
        <v>66</v>
      </c>
      <c r="AI12" s="2" t="s">
        <v>1</v>
      </c>
      <c r="AJ12" s="2">
        <v>1</v>
      </c>
      <c r="AK12" s="2">
        <v>2</v>
      </c>
      <c r="AL12" s="2">
        <v>3</v>
      </c>
      <c r="AM12" s="2">
        <v>4</v>
      </c>
      <c r="AN12" s="2">
        <v>5</v>
      </c>
      <c r="AO12" s="2">
        <v>6</v>
      </c>
      <c r="AP12" s="2">
        <v>7</v>
      </c>
      <c r="AQ12" s="2">
        <v>8</v>
      </c>
      <c r="AR12" s="2">
        <v>9</v>
      </c>
      <c r="AS12" s="2">
        <v>10</v>
      </c>
      <c r="AT12" s="2">
        <v>11</v>
      </c>
      <c r="AU12" s="2">
        <v>12</v>
      </c>
      <c r="AV12" s="6"/>
      <c r="AX12" s="2" t="s">
        <v>66</v>
      </c>
      <c r="AY12" s="2" t="s">
        <v>1</v>
      </c>
      <c r="AZ12" s="2">
        <v>1</v>
      </c>
      <c r="BA12" s="2">
        <v>2</v>
      </c>
      <c r="BB12" s="2">
        <v>3</v>
      </c>
      <c r="BC12" s="2">
        <v>4</v>
      </c>
      <c r="BD12" s="2">
        <v>5</v>
      </c>
      <c r="BE12" s="2">
        <v>6</v>
      </c>
      <c r="BF12" s="2">
        <v>7</v>
      </c>
      <c r="BG12" s="2">
        <v>8</v>
      </c>
      <c r="BH12" s="2">
        <v>9</v>
      </c>
      <c r="BI12" s="2">
        <v>10</v>
      </c>
      <c r="BJ12" s="2">
        <v>11</v>
      </c>
      <c r="BK12" s="2">
        <v>12</v>
      </c>
      <c r="BL12" s="6"/>
    </row>
    <row r="13" spans="1:64" x14ac:dyDescent="0.25">
      <c r="A13" s="2">
        <v>1</v>
      </c>
      <c r="B13" s="2">
        <v>1</v>
      </c>
      <c r="C13" s="2" t="s">
        <v>2</v>
      </c>
      <c r="D13" s="2">
        <v>0.4214</v>
      </c>
      <c r="E13" s="2">
        <v>0.65600000000000003</v>
      </c>
      <c r="F13" s="2">
        <v>1.0344</v>
      </c>
      <c r="G13" s="2">
        <v>1.1615</v>
      </c>
      <c r="H13" s="2">
        <v>0.91210000000000002</v>
      </c>
      <c r="I13" s="2">
        <v>0.5968</v>
      </c>
      <c r="J13" s="2">
        <v>0.46579999999999999</v>
      </c>
      <c r="K13" s="2">
        <v>0.37269999999999998</v>
      </c>
      <c r="L13" s="2">
        <v>0.3</v>
      </c>
      <c r="M13" s="2">
        <v>0.26619999999999999</v>
      </c>
      <c r="N13" s="2">
        <v>0.24479999999999999</v>
      </c>
      <c r="O13" s="2">
        <v>0.30220000000000002</v>
      </c>
      <c r="P13" s="6">
        <f t="shared" ref="P13:P77" si="10">SUM(D13:O13)</f>
        <v>6.7338999999999993</v>
      </c>
      <c r="R13" s="2">
        <v>1</v>
      </c>
      <c r="S13" s="2" t="s">
        <v>2</v>
      </c>
      <c r="T13" s="2">
        <v>0.50939999999999996</v>
      </c>
      <c r="U13" s="2">
        <v>0.90249999999999997</v>
      </c>
      <c r="V13" s="2">
        <v>1.2885</v>
      </c>
      <c r="W13" s="2">
        <v>1.2341</v>
      </c>
      <c r="X13" s="2">
        <v>0.86140000000000005</v>
      </c>
      <c r="Y13" s="2">
        <v>0.59050000000000002</v>
      </c>
      <c r="Z13" s="2">
        <v>0.4743</v>
      </c>
      <c r="AA13" s="2">
        <v>0.38669999999999999</v>
      </c>
      <c r="AB13" s="2">
        <v>0.31519999999999998</v>
      </c>
      <c r="AC13" s="2">
        <v>0.28220000000000001</v>
      </c>
      <c r="AD13" s="2">
        <v>0.25159999999999999</v>
      </c>
      <c r="AE13" s="2">
        <v>0.29749999999999999</v>
      </c>
      <c r="AF13" s="6">
        <f t="shared" ref="AF13:AF76" si="11">SUM(T13:AE13)</f>
        <v>7.3939000000000012</v>
      </c>
      <c r="AH13" s="2">
        <v>1</v>
      </c>
      <c r="AI13" s="2" t="s">
        <v>2</v>
      </c>
      <c r="AJ13" s="2">
        <v>0.57640000000000002</v>
      </c>
      <c r="AK13" s="2">
        <v>0.97599999999999998</v>
      </c>
      <c r="AL13" s="2">
        <v>1.3385</v>
      </c>
      <c r="AM13" s="2">
        <v>1.2963</v>
      </c>
      <c r="AN13" s="2">
        <v>0.96819999999999995</v>
      </c>
      <c r="AO13" s="2">
        <v>0.65549999999999997</v>
      </c>
      <c r="AP13" s="2">
        <v>0.52039999999999997</v>
      </c>
      <c r="AQ13" s="2">
        <v>0.42180000000000001</v>
      </c>
      <c r="AR13" s="2">
        <v>0.34300000000000003</v>
      </c>
      <c r="AS13" s="2">
        <v>0.30640000000000001</v>
      </c>
      <c r="AT13" s="2">
        <v>0.27</v>
      </c>
      <c r="AU13" s="2">
        <v>0.31369999999999998</v>
      </c>
      <c r="AV13" s="6">
        <f t="shared" si="7"/>
        <v>7.9862000000000011</v>
      </c>
      <c r="AX13" s="2">
        <v>1</v>
      </c>
      <c r="AY13" s="2" t="s">
        <v>2</v>
      </c>
      <c r="AZ13" s="2">
        <v>0.40429999999999999</v>
      </c>
      <c r="BA13" s="2">
        <v>0.76849999999999996</v>
      </c>
      <c r="BB13" s="2">
        <v>1.0672999999999999</v>
      </c>
      <c r="BC13" s="2">
        <v>1.0459000000000001</v>
      </c>
      <c r="BD13" s="2">
        <v>0.77410000000000001</v>
      </c>
      <c r="BE13" s="2">
        <v>0.52549999999999997</v>
      </c>
      <c r="BF13" s="2">
        <v>0.41639999999999999</v>
      </c>
      <c r="BG13" s="2">
        <v>0.33650000000000002</v>
      </c>
      <c r="BH13" s="2">
        <v>0.27200000000000002</v>
      </c>
      <c r="BI13" s="2">
        <v>0.2419</v>
      </c>
      <c r="BJ13" s="2">
        <v>0.21679999999999999</v>
      </c>
      <c r="BK13" s="2">
        <v>0.24779999999999999</v>
      </c>
      <c r="BL13" s="6">
        <f t="shared" si="9"/>
        <v>6.3170000000000011</v>
      </c>
    </row>
    <row r="14" spans="1:64" x14ac:dyDescent="0.25">
      <c r="A14" s="2">
        <v>2</v>
      </c>
      <c r="B14" s="2">
        <v>1</v>
      </c>
      <c r="C14" s="2" t="s">
        <v>3</v>
      </c>
      <c r="D14" s="2">
        <v>0.47649999999999998</v>
      </c>
      <c r="E14" s="2">
        <v>0.97760000000000002</v>
      </c>
      <c r="F14" s="2">
        <v>1.3727</v>
      </c>
      <c r="G14" s="2">
        <v>1.2626999999999999</v>
      </c>
      <c r="H14" s="2">
        <v>0.9294</v>
      </c>
      <c r="I14" s="2">
        <v>0.62519999999999998</v>
      </c>
      <c r="J14" s="2">
        <v>0.49309999999999998</v>
      </c>
      <c r="K14" s="2">
        <v>0.39789999999999998</v>
      </c>
      <c r="L14" s="2">
        <v>0.32229999999999998</v>
      </c>
      <c r="M14" s="2">
        <v>0.28689999999999999</v>
      </c>
      <c r="N14" s="2">
        <v>0.25180000000000002</v>
      </c>
      <c r="O14" s="2">
        <v>0.28649999999999998</v>
      </c>
      <c r="P14" s="6">
        <f t="shared" si="10"/>
        <v>7.6826000000000008</v>
      </c>
      <c r="R14" s="2">
        <v>1</v>
      </c>
      <c r="S14" s="2" t="s">
        <v>3</v>
      </c>
      <c r="T14" s="2">
        <v>0.51090000000000002</v>
      </c>
      <c r="U14" s="2">
        <v>0.83040000000000003</v>
      </c>
      <c r="V14" s="2">
        <v>1.2690999999999999</v>
      </c>
      <c r="W14" s="2">
        <v>1.466</v>
      </c>
      <c r="X14" s="2">
        <v>1.0333000000000001</v>
      </c>
      <c r="Y14" s="2">
        <v>0.70089999999999997</v>
      </c>
      <c r="Z14" s="2">
        <v>0.55900000000000005</v>
      </c>
      <c r="AA14" s="2">
        <v>0.45429999999999998</v>
      </c>
      <c r="AB14" s="2">
        <v>0.37019999999999997</v>
      </c>
      <c r="AC14" s="2">
        <v>0.33090000000000003</v>
      </c>
      <c r="AD14" s="2">
        <v>0.29430000000000001</v>
      </c>
      <c r="AE14" s="2">
        <v>0.3256</v>
      </c>
      <c r="AF14" s="6">
        <f t="shared" si="11"/>
        <v>8.1448999999999998</v>
      </c>
      <c r="AH14" s="2">
        <v>1</v>
      </c>
      <c r="AI14" s="2" t="s">
        <v>3</v>
      </c>
      <c r="AJ14" s="2">
        <v>0.8861</v>
      </c>
      <c r="AK14" s="2">
        <v>1.31</v>
      </c>
      <c r="AL14" s="2">
        <v>1.6989000000000001</v>
      </c>
      <c r="AM14" s="2">
        <v>1.4702999999999999</v>
      </c>
      <c r="AN14" s="2">
        <v>1.0599000000000001</v>
      </c>
      <c r="AO14" s="2">
        <v>0.74109999999999998</v>
      </c>
      <c r="AP14" s="2">
        <v>0.59940000000000004</v>
      </c>
      <c r="AQ14" s="2">
        <v>0.49120000000000003</v>
      </c>
      <c r="AR14" s="2">
        <v>0.40260000000000001</v>
      </c>
      <c r="AS14" s="2">
        <v>0.36120000000000002</v>
      </c>
      <c r="AT14" s="2">
        <v>0.31929999999999997</v>
      </c>
      <c r="AU14" s="2">
        <v>0.40029999999999999</v>
      </c>
      <c r="AV14" s="6">
        <f t="shared" si="7"/>
        <v>9.7402999999999995</v>
      </c>
      <c r="AX14" s="2">
        <v>1</v>
      </c>
      <c r="AY14" s="2" t="s">
        <v>3</v>
      </c>
      <c r="AZ14" s="2">
        <v>0.46460000000000001</v>
      </c>
      <c r="BA14" s="2">
        <v>0.89710000000000001</v>
      </c>
      <c r="BB14" s="2">
        <v>1.2334000000000001</v>
      </c>
      <c r="BC14" s="2">
        <v>1.1011</v>
      </c>
      <c r="BD14" s="2">
        <v>0.80669999999999997</v>
      </c>
      <c r="BE14" s="2">
        <v>0.5484</v>
      </c>
      <c r="BF14" s="2">
        <v>0.43469999999999998</v>
      </c>
      <c r="BG14" s="2">
        <v>0.35139999999999999</v>
      </c>
      <c r="BH14" s="2">
        <v>0.2848</v>
      </c>
      <c r="BI14" s="2">
        <v>0.25340000000000001</v>
      </c>
      <c r="BJ14" s="2">
        <v>0.22539999999999999</v>
      </c>
      <c r="BK14" s="2">
        <v>0.26069999999999999</v>
      </c>
      <c r="BL14" s="6">
        <f t="shared" si="9"/>
        <v>6.8616999999999999</v>
      </c>
    </row>
    <row r="15" spans="1:64" x14ac:dyDescent="0.25">
      <c r="A15" s="2">
        <v>3</v>
      </c>
      <c r="B15" s="2">
        <v>1</v>
      </c>
      <c r="C15" s="2" t="s">
        <v>4</v>
      </c>
      <c r="D15" s="2">
        <v>0.65080000000000005</v>
      </c>
      <c r="E15" s="2">
        <v>1.0668</v>
      </c>
      <c r="F15" s="2">
        <v>1.403</v>
      </c>
      <c r="G15" s="2">
        <v>1.4738</v>
      </c>
      <c r="H15" s="2">
        <v>1.1067</v>
      </c>
      <c r="I15" s="2">
        <v>0.74050000000000005</v>
      </c>
      <c r="J15" s="2">
        <v>0.58779999999999999</v>
      </c>
      <c r="K15" s="2">
        <v>0.4768</v>
      </c>
      <c r="L15" s="2">
        <v>0.38790000000000002</v>
      </c>
      <c r="M15" s="2">
        <v>0.34610000000000002</v>
      </c>
      <c r="N15" s="2">
        <v>0.30830000000000002</v>
      </c>
      <c r="O15" s="2">
        <v>0.38769999999999999</v>
      </c>
      <c r="P15" s="6">
        <f t="shared" si="10"/>
        <v>8.9362000000000013</v>
      </c>
      <c r="R15" s="2">
        <v>1</v>
      </c>
      <c r="S15" s="2" t="s">
        <v>4</v>
      </c>
      <c r="T15" s="2">
        <v>0.41099999999999998</v>
      </c>
      <c r="U15" s="2">
        <v>0.70269999999999999</v>
      </c>
      <c r="V15" s="2">
        <v>1.0385</v>
      </c>
      <c r="W15" s="2">
        <v>1.1094999999999999</v>
      </c>
      <c r="X15" s="2">
        <v>0.85350000000000004</v>
      </c>
      <c r="Y15" s="2">
        <v>0.56899999999999995</v>
      </c>
      <c r="Z15" s="2">
        <v>0.44929999999999998</v>
      </c>
      <c r="AA15" s="2">
        <v>0.3624</v>
      </c>
      <c r="AB15" s="2">
        <v>0.29349999999999998</v>
      </c>
      <c r="AC15" s="2">
        <v>0.26190000000000002</v>
      </c>
      <c r="AD15" s="2">
        <v>0.2366</v>
      </c>
      <c r="AE15" s="2">
        <v>0.27750000000000002</v>
      </c>
      <c r="AF15" s="6">
        <f t="shared" si="11"/>
        <v>6.5653999999999995</v>
      </c>
      <c r="AH15" s="2">
        <v>1</v>
      </c>
      <c r="AI15" s="2" t="s">
        <v>4</v>
      </c>
      <c r="AJ15" s="2">
        <v>0.64849999999999997</v>
      </c>
      <c r="AK15" s="2">
        <v>0.96209999999999996</v>
      </c>
      <c r="AL15" s="2">
        <v>1.4481999999999999</v>
      </c>
      <c r="AM15" s="2">
        <v>1.3162</v>
      </c>
      <c r="AN15" s="2">
        <v>0.95709999999999995</v>
      </c>
      <c r="AO15" s="2">
        <v>0.65100000000000002</v>
      </c>
      <c r="AP15" s="2">
        <v>0.51939999999999997</v>
      </c>
      <c r="AQ15" s="2">
        <v>0.42270000000000002</v>
      </c>
      <c r="AR15" s="2">
        <v>0.34489999999999998</v>
      </c>
      <c r="AS15" s="2">
        <v>0.30859999999999999</v>
      </c>
      <c r="AT15" s="2">
        <v>0.27229999999999999</v>
      </c>
      <c r="AU15" s="2">
        <v>0.33239999999999997</v>
      </c>
      <c r="AV15" s="6">
        <f t="shared" si="7"/>
        <v>8.1833999999999989</v>
      </c>
      <c r="AX15" s="2">
        <v>1</v>
      </c>
      <c r="AY15" s="2" t="s">
        <v>4</v>
      </c>
      <c r="AZ15" s="2">
        <v>0.3856</v>
      </c>
      <c r="BA15" s="2">
        <v>0.67830000000000001</v>
      </c>
      <c r="BB15" s="2">
        <v>1.0378000000000001</v>
      </c>
      <c r="BC15" s="2">
        <v>1.0105999999999999</v>
      </c>
      <c r="BD15" s="2">
        <v>0.74439999999999995</v>
      </c>
      <c r="BE15" s="2">
        <v>0.50580000000000003</v>
      </c>
      <c r="BF15" s="2">
        <v>0.39800000000000002</v>
      </c>
      <c r="BG15" s="2">
        <v>0.32029999999999997</v>
      </c>
      <c r="BH15" s="2">
        <v>0.25819999999999999</v>
      </c>
      <c r="BI15" s="2">
        <v>0.22889999999999999</v>
      </c>
      <c r="BJ15" s="2">
        <v>0.2029</v>
      </c>
      <c r="BK15" s="2">
        <v>0.23269999999999999</v>
      </c>
      <c r="BL15" s="6">
        <f t="shared" si="9"/>
        <v>6.0034999999999989</v>
      </c>
    </row>
    <row r="16" spans="1:64" x14ac:dyDescent="0.25">
      <c r="A16" s="2">
        <v>4</v>
      </c>
      <c r="B16" s="2">
        <v>1</v>
      </c>
      <c r="C16" s="2" t="s">
        <v>5</v>
      </c>
      <c r="D16" s="2">
        <v>0.52480000000000004</v>
      </c>
      <c r="E16" s="2">
        <v>0.83140000000000003</v>
      </c>
      <c r="F16" s="2">
        <v>1.2262</v>
      </c>
      <c r="G16" s="2">
        <v>1.3811</v>
      </c>
      <c r="H16" s="2">
        <v>0.97729999999999995</v>
      </c>
      <c r="I16" s="2">
        <v>0.65390000000000004</v>
      </c>
      <c r="J16" s="2">
        <v>0.51719999999999999</v>
      </c>
      <c r="K16" s="2">
        <v>0.41830000000000001</v>
      </c>
      <c r="L16" s="2">
        <v>0.3392</v>
      </c>
      <c r="M16" s="2">
        <v>0.30130000000000001</v>
      </c>
      <c r="N16" s="2">
        <v>0.2641</v>
      </c>
      <c r="O16" s="2">
        <v>0.2918</v>
      </c>
      <c r="P16" s="6">
        <f t="shared" si="10"/>
        <v>7.7266000000000004</v>
      </c>
      <c r="R16" s="2">
        <v>1</v>
      </c>
      <c r="S16" s="2" t="s">
        <v>5</v>
      </c>
      <c r="T16" s="2">
        <v>0.56659999999999999</v>
      </c>
      <c r="U16" s="2">
        <v>1.0146999999999999</v>
      </c>
      <c r="V16" s="2">
        <v>1.7353000000000001</v>
      </c>
      <c r="W16" s="2">
        <v>1.5663</v>
      </c>
      <c r="X16" s="2">
        <v>1.1163000000000001</v>
      </c>
      <c r="Y16" s="2">
        <v>0.76429999999999998</v>
      </c>
      <c r="Z16" s="2">
        <v>0.61109999999999998</v>
      </c>
      <c r="AA16" s="2">
        <v>0.49780000000000002</v>
      </c>
      <c r="AB16" s="2">
        <v>0.40629999999999999</v>
      </c>
      <c r="AC16" s="2">
        <v>0.36430000000000001</v>
      </c>
      <c r="AD16" s="2">
        <v>0.3246</v>
      </c>
      <c r="AE16" s="2">
        <v>0.37209999999999999</v>
      </c>
      <c r="AF16" s="6">
        <f t="shared" si="11"/>
        <v>9.3397000000000006</v>
      </c>
      <c r="AH16" s="2">
        <v>1</v>
      </c>
      <c r="AI16" s="2" t="s">
        <v>5</v>
      </c>
      <c r="AJ16" s="2">
        <v>0.59760000000000002</v>
      </c>
      <c r="AK16" s="2">
        <v>0.86099999999999999</v>
      </c>
      <c r="AL16" s="2">
        <v>1.1208</v>
      </c>
      <c r="AM16" s="2">
        <v>1.1375999999999999</v>
      </c>
      <c r="AN16" s="2">
        <v>0.84360000000000002</v>
      </c>
      <c r="AO16" s="2">
        <v>0.58479999999999999</v>
      </c>
      <c r="AP16" s="2">
        <v>0.47060000000000002</v>
      </c>
      <c r="AQ16" s="2">
        <v>0.38450000000000001</v>
      </c>
      <c r="AR16" s="2">
        <v>0.31419999999999998</v>
      </c>
      <c r="AS16" s="2">
        <v>0.28249999999999997</v>
      </c>
      <c r="AT16" s="2">
        <v>0.25230000000000002</v>
      </c>
      <c r="AU16" s="2">
        <v>0.28760000000000002</v>
      </c>
      <c r="AV16" s="6">
        <f t="shared" si="7"/>
        <v>7.1371000000000002</v>
      </c>
      <c r="AX16" s="2">
        <v>1</v>
      </c>
      <c r="AY16" s="2" t="s">
        <v>5</v>
      </c>
      <c r="AZ16" s="2">
        <v>0.49609999999999999</v>
      </c>
      <c r="BA16" s="2">
        <v>0.94989999999999997</v>
      </c>
      <c r="BB16" s="2">
        <v>1.2668999999999999</v>
      </c>
      <c r="BC16" s="2">
        <v>1.1813</v>
      </c>
      <c r="BD16" s="2">
        <v>0.86619999999999997</v>
      </c>
      <c r="BE16" s="2">
        <v>0.60209999999999997</v>
      </c>
      <c r="BF16" s="2">
        <v>0.48280000000000001</v>
      </c>
      <c r="BG16" s="2">
        <v>0.39389999999999997</v>
      </c>
      <c r="BH16" s="2">
        <v>0.3211</v>
      </c>
      <c r="BI16" s="2">
        <v>0.28760000000000002</v>
      </c>
      <c r="BJ16" s="2">
        <v>0.25969999999999999</v>
      </c>
      <c r="BK16" s="2">
        <v>0.32079999999999997</v>
      </c>
      <c r="BL16" s="6">
        <f t="shared" si="9"/>
        <v>7.4284000000000008</v>
      </c>
    </row>
    <row r="17" spans="1:64" x14ac:dyDescent="0.25">
      <c r="A17" s="2">
        <v>5</v>
      </c>
      <c r="B17" s="2">
        <v>1</v>
      </c>
      <c r="C17" s="2" t="s">
        <v>6</v>
      </c>
      <c r="D17" s="2">
        <v>0.3886</v>
      </c>
      <c r="E17" s="2">
        <v>0.6946</v>
      </c>
      <c r="F17" s="2">
        <v>1.0569</v>
      </c>
      <c r="G17" s="2">
        <v>1.2668999999999999</v>
      </c>
      <c r="H17" s="2">
        <v>1.0024</v>
      </c>
      <c r="I17" s="2">
        <v>0.64229999999999998</v>
      </c>
      <c r="J17" s="2">
        <v>0.49419999999999997</v>
      </c>
      <c r="K17" s="2">
        <v>0.39240000000000003</v>
      </c>
      <c r="L17" s="2">
        <v>0.31409999999999999</v>
      </c>
      <c r="M17" s="2">
        <v>0.27589999999999998</v>
      </c>
      <c r="N17" s="2">
        <v>0.2364</v>
      </c>
      <c r="O17" s="2">
        <v>0.25169999999999998</v>
      </c>
      <c r="P17" s="6">
        <f t="shared" si="10"/>
        <v>7.0163999999999991</v>
      </c>
      <c r="R17" s="2">
        <v>1</v>
      </c>
      <c r="S17" s="2" t="s">
        <v>6</v>
      </c>
      <c r="T17" s="2">
        <v>0.56589999999999996</v>
      </c>
      <c r="U17" s="2">
        <v>0.91410000000000002</v>
      </c>
      <c r="V17" s="2">
        <v>1.2507999999999999</v>
      </c>
      <c r="W17" s="2">
        <v>1.3263</v>
      </c>
      <c r="X17" s="2">
        <v>1.0441</v>
      </c>
      <c r="Y17" s="2">
        <v>0.68959999999999999</v>
      </c>
      <c r="Z17" s="2">
        <v>0.54290000000000005</v>
      </c>
      <c r="AA17" s="2">
        <v>0.43740000000000001</v>
      </c>
      <c r="AB17" s="2">
        <v>0.35460000000000003</v>
      </c>
      <c r="AC17" s="2">
        <v>0.31630000000000003</v>
      </c>
      <c r="AD17" s="2">
        <v>0.28320000000000001</v>
      </c>
      <c r="AE17" s="2">
        <v>0.34760000000000002</v>
      </c>
      <c r="AF17" s="6">
        <f t="shared" si="11"/>
        <v>8.0728000000000026</v>
      </c>
      <c r="AH17" s="2">
        <v>1</v>
      </c>
      <c r="AI17" s="2" t="s">
        <v>6</v>
      </c>
      <c r="AJ17" s="2">
        <v>0.58189999999999997</v>
      </c>
      <c r="AK17" s="2">
        <v>1.0588</v>
      </c>
      <c r="AL17" s="2">
        <v>1.3415999999999999</v>
      </c>
      <c r="AM17" s="2">
        <v>1.3458000000000001</v>
      </c>
      <c r="AN17" s="2">
        <v>0.97870000000000001</v>
      </c>
      <c r="AO17" s="2">
        <v>0.67079999999999995</v>
      </c>
      <c r="AP17" s="2">
        <v>0.53539999999999999</v>
      </c>
      <c r="AQ17" s="2">
        <v>0.43519999999999998</v>
      </c>
      <c r="AR17" s="2">
        <v>0.35420000000000001</v>
      </c>
      <c r="AS17" s="2">
        <v>0.31609999999999999</v>
      </c>
      <c r="AT17" s="2">
        <v>0.28129999999999999</v>
      </c>
      <c r="AU17" s="2">
        <v>0.33629999999999999</v>
      </c>
      <c r="AV17" s="6">
        <f t="shared" si="7"/>
        <v>8.2360999999999986</v>
      </c>
      <c r="AX17" s="2">
        <v>1</v>
      </c>
      <c r="AY17" s="2" t="s">
        <v>6</v>
      </c>
      <c r="AZ17" s="2">
        <v>0.40789999999999998</v>
      </c>
      <c r="BA17" s="2">
        <v>0.86680000000000001</v>
      </c>
      <c r="BB17" s="2">
        <v>1.286</v>
      </c>
      <c r="BC17" s="2">
        <v>1.2074</v>
      </c>
      <c r="BD17" s="2">
        <v>0.86450000000000005</v>
      </c>
      <c r="BE17" s="2">
        <v>0.58620000000000005</v>
      </c>
      <c r="BF17" s="2">
        <v>0.46450000000000002</v>
      </c>
      <c r="BG17" s="2">
        <v>0.37509999999999999</v>
      </c>
      <c r="BH17" s="2">
        <v>0.30370000000000003</v>
      </c>
      <c r="BI17" s="2">
        <v>0.27039999999999997</v>
      </c>
      <c r="BJ17" s="2">
        <v>0.23880000000000001</v>
      </c>
      <c r="BK17" s="2">
        <v>0.26840000000000003</v>
      </c>
      <c r="BL17" s="6">
        <f t="shared" si="9"/>
        <v>7.1397000000000004</v>
      </c>
    </row>
    <row r="18" spans="1:64" x14ac:dyDescent="0.25">
      <c r="A18" s="2">
        <v>1</v>
      </c>
      <c r="B18" s="2">
        <v>2</v>
      </c>
      <c r="C18" s="2" t="s">
        <v>2</v>
      </c>
      <c r="D18" s="2">
        <v>0.81759999999999999</v>
      </c>
      <c r="E18" s="2">
        <v>1.4353</v>
      </c>
      <c r="F18" s="2">
        <v>2.5219</v>
      </c>
      <c r="G18" s="2">
        <v>2.9689999999999999</v>
      </c>
      <c r="H18" s="2">
        <v>2.5106000000000002</v>
      </c>
      <c r="I18" s="2">
        <v>1.5365</v>
      </c>
      <c r="J18" s="2">
        <v>1.0883</v>
      </c>
      <c r="K18" s="2">
        <v>0.78239999999999998</v>
      </c>
      <c r="L18" s="2">
        <v>0.56799999999999995</v>
      </c>
      <c r="M18" s="2">
        <v>0.45960000000000001</v>
      </c>
      <c r="N18" s="2">
        <v>0.40410000000000001</v>
      </c>
      <c r="O18" s="2">
        <v>0.53549999999999998</v>
      </c>
      <c r="P18" s="6">
        <f t="shared" si="10"/>
        <v>15.6288</v>
      </c>
      <c r="R18" s="2">
        <v>2</v>
      </c>
      <c r="S18" s="2" t="s">
        <v>2</v>
      </c>
      <c r="T18" s="2">
        <v>1.4104000000000001</v>
      </c>
      <c r="U18" s="2">
        <v>2.2305999999999999</v>
      </c>
      <c r="V18" s="2">
        <v>2.7991000000000001</v>
      </c>
      <c r="W18" s="2">
        <v>2.5356000000000001</v>
      </c>
      <c r="X18" s="2">
        <v>1.8942000000000001</v>
      </c>
      <c r="Y18" s="2">
        <v>1.2020999999999999</v>
      </c>
      <c r="Z18" s="2">
        <v>0.87239999999999995</v>
      </c>
      <c r="AA18" s="2">
        <v>0.64039999999999997</v>
      </c>
      <c r="AB18" s="2">
        <v>0.47410000000000002</v>
      </c>
      <c r="AC18" s="2">
        <v>0.3931</v>
      </c>
      <c r="AD18" s="2">
        <v>0.33389999999999997</v>
      </c>
      <c r="AE18" s="2">
        <v>0.40450000000000003</v>
      </c>
      <c r="AF18" s="6">
        <f t="shared" si="11"/>
        <v>15.1904</v>
      </c>
      <c r="AH18" s="2">
        <v>2</v>
      </c>
      <c r="AI18" s="2" t="s">
        <v>2</v>
      </c>
      <c r="AJ18" s="2">
        <v>1.3814</v>
      </c>
      <c r="AK18" s="2">
        <v>2.2347999999999999</v>
      </c>
      <c r="AL18" s="2">
        <v>2.7475000000000001</v>
      </c>
      <c r="AM18" s="2">
        <v>2.5998999999999999</v>
      </c>
      <c r="AN18" s="2">
        <v>1.9953000000000001</v>
      </c>
      <c r="AO18" s="2">
        <v>1.2678</v>
      </c>
      <c r="AP18" s="2">
        <v>0.91930000000000001</v>
      </c>
      <c r="AQ18" s="2">
        <v>0.67549999999999999</v>
      </c>
      <c r="AR18" s="2">
        <v>0.50060000000000004</v>
      </c>
      <c r="AS18" s="2">
        <v>0.41460000000000002</v>
      </c>
      <c r="AT18" s="2">
        <v>0.34889999999999999</v>
      </c>
      <c r="AU18" s="2">
        <v>0.52280000000000004</v>
      </c>
      <c r="AV18" s="6">
        <f t="shared" si="7"/>
        <v>15.6084</v>
      </c>
      <c r="AX18" s="2">
        <v>2</v>
      </c>
      <c r="AY18" s="2" t="s">
        <v>2</v>
      </c>
      <c r="AZ18" s="2">
        <v>0.81110000000000004</v>
      </c>
      <c r="BA18" s="2">
        <v>1.7050000000000001</v>
      </c>
      <c r="BB18" s="2">
        <v>2.1911999999999998</v>
      </c>
      <c r="BC18" s="2">
        <v>2.0560999999999998</v>
      </c>
      <c r="BD18" s="2">
        <v>1.4846999999999999</v>
      </c>
      <c r="BE18" s="2">
        <v>0.95730000000000004</v>
      </c>
      <c r="BF18" s="2">
        <v>0.69930000000000003</v>
      </c>
      <c r="BG18" s="2">
        <v>0.51739999999999997</v>
      </c>
      <c r="BH18" s="2">
        <v>0.38529999999999998</v>
      </c>
      <c r="BI18" s="2">
        <v>0.3206</v>
      </c>
      <c r="BJ18" s="2">
        <v>0.27929999999999999</v>
      </c>
      <c r="BK18" s="2">
        <v>0.3609</v>
      </c>
      <c r="BL18" s="6">
        <f t="shared" si="9"/>
        <v>11.768199999999997</v>
      </c>
    </row>
    <row r="19" spans="1:64" x14ac:dyDescent="0.25">
      <c r="A19" s="2">
        <v>2</v>
      </c>
      <c r="B19" s="2">
        <v>2</v>
      </c>
      <c r="C19" s="2" t="s">
        <v>3</v>
      </c>
      <c r="D19" s="2">
        <v>1.0424</v>
      </c>
      <c r="E19" s="2">
        <v>2.3210999999999999</v>
      </c>
      <c r="F19" s="2">
        <v>2.9306000000000001</v>
      </c>
      <c r="G19" s="2">
        <v>2.6465000000000001</v>
      </c>
      <c r="H19" s="2">
        <v>2.1067999999999998</v>
      </c>
      <c r="I19" s="2">
        <v>1.3143</v>
      </c>
      <c r="J19" s="2">
        <v>0.94279999999999997</v>
      </c>
      <c r="K19" s="2">
        <v>0.68730000000000002</v>
      </c>
      <c r="L19" s="2">
        <v>0.50609999999999999</v>
      </c>
      <c r="M19" s="2">
        <v>0.41570000000000001</v>
      </c>
      <c r="N19" s="2">
        <v>0.35570000000000002</v>
      </c>
      <c r="O19" s="2">
        <v>0.46579999999999999</v>
      </c>
      <c r="P19" s="6">
        <f t="shared" si="10"/>
        <v>15.735099999999999</v>
      </c>
      <c r="R19" s="2">
        <v>2</v>
      </c>
      <c r="S19" s="2" t="s">
        <v>3</v>
      </c>
      <c r="T19" s="2">
        <v>1.3149</v>
      </c>
      <c r="U19" s="2">
        <v>1.9810000000000001</v>
      </c>
      <c r="V19" s="2">
        <v>2.7176</v>
      </c>
      <c r="W19" s="2">
        <v>2.8525999999999998</v>
      </c>
      <c r="X19" s="2">
        <v>2.0518999999999998</v>
      </c>
      <c r="Y19" s="2">
        <v>1.2902</v>
      </c>
      <c r="Z19" s="2">
        <v>0.93159999999999998</v>
      </c>
      <c r="AA19" s="2">
        <v>0.68220000000000003</v>
      </c>
      <c r="AB19" s="2">
        <v>0.50539999999999996</v>
      </c>
      <c r="AC19" s="2">
        <v>0.41889999999999999</v>
      </c>
      <c r="AD19" s="2">
        <v>0.35580000000000001</v>
      </c>
      <c r="AE19" s="2">
        <v>0.4299</v>
      </c>
      <c r="AF19" s="6">
        <f t="shared" si="11"/>
        <v>15.532</v>
      </c>
      <c r="AH19" s="2">
        <v>2</v>
      </c>
      <c r="AI19" s="2" t="s">
        <v>3</v>
      </c>
      <c r="AJ19" s="2">
        <v>2.2797999999999998</v>
      </c>
      <c r="AK19" s="2">
        <v>3.2865000000000002</v>
      </c>
      <c r="AL19" s="2">
        <v>3.9178999999999999</v>
      </c>
      <c r="AM19" s="2">
        <v>3.3814000000000002</v>
      </c>
      <c r="AN19" s="2">
        <v>2.4218000000000002</v>
      </c>
      <c r="AO19" s="2">
        <v>1.5582</v>
      </c>
      <c r="AP19" s="2">
        <v>1.1400999999999999</v>
      </c>
      <c r="AQ19" s="2">
        <v>0.84389999999999998</v>
      </c>
      <c r="AR19" s="2">
        <v>0.62949999999999995</v>
      </c>
      <c r="AS19" s="2">
        <v>0.52139999999999997</v>
      </c>
      <c r="AT19" s="2">
        <v>0.439</v>
      </c>
      <c r="AU19" s="2">
        <v>0.65629999999999999</v>
      </c>
      <c r="AV19" s="6">
        <f t="shared" si="7"/>
        <v>21.075800000000005</v>
      </c>
      <c r="AX19" s="2">
        <v>2</v>
      </c>
      <c r="AY19" s="2" t="s">
        <v>3</v>
      </c>
      <c r="AZ19" s="2">
        <v>0.9345</v>
      </c>
      <c r="BA19" s="2">
        <v>1.9564999999999999</v>
      </c>
      <c r="BB19" s="2">
        <v>2.4849999999999999</v>
      </c>
      <c r="BC19" s="2">
        <v>2.1097999999999999</v>
      </c>
      <c r="BD19" s="2">
        <v>1.5543</v>
      </c>
      <c r="BE19" s="2">
        <v>0.99280000000000002</v>
      </c>
      <c r="BF19" s="2">
        <v>0.72289999999999999</v>
      </c>
      <c r="BG19" s="2">
        <v>0.53339999999999999</v>
      </c>
      <c r="BH19" s="2">
        <v>0.39750000000000002</v>
      </c>
      <c r="BI19" s="2">
        <v>0.33110000000000001</v>
      </c>
      <c r="BJ19" s="2">
        <v>0.28489999999999999</v>
      </c>
      <c r="BK19" s="2">
        <v>0.3382</v>
      </c>
      <c r="BL19" s="6">
        <f t="shared" si="9"/>
        <v>12.6409</v>
      </c>
    </row>
    <row r="20" spans="1:64" x14ac:dyDescent="0.25">
      <c r="A20" s="2">
        <v>3</v>
      </c>
      <c r="B20" s="2">
        <v>2</v>
      </c>
      <c r="C20" s="2" t="s">
        <v>4</v>
      </c>
      <c r="D20" s="2">
        <v>1.7404999999999999</v>
      </c>
      <c r="E20" s="2">
        <v>2.4921000000000002</v>
      </c>
      <c r="F20" s="2">
        <v>3.2738</v>
      </c>
      <c r="G20" s="2">
        <v>3.4180999999999999</v>
      </c>
      <c r="H20" s="2">
        <v>2.6945000000000001</v>
      </c>
      <c r="I20" s="2">
        <v>1.6845000000000001</v>
      </c>
      <c r="J20" s="2">
        <v>1.214</v>
      </c>
      <c r="K20" s="2">
        <v>0.88629999999999998</v>
      </c>
      <c r="L20" s="2">
        <v>0.65269999999999995</v>
      </c>
      <c r="M20" s="2">
        <v>0.53439999999999999</v>
      </c>
      <c r="N20" s="2">
        <v>0.45179999999999998</v>
      </c>
      <c r="O20" s="2">
        <v>0.76980000000000004</v>
      </c>
      <c r="P20" s="6">
        <f t="shared" si="10"/>
        <v>19.812499999999996</v>
      </c>
      <c r="R20" s="2">
        <v>2</v>
      </c>
      <c r="S20" s="2" t="s">
        <v>4</v>
      </c>
      <c r="T20" s="2">
        <v>0.76690000000000003</v>
      </c>
      <c r="U20" s="2">
        <v>1.2847999999999999</v>
      </c>
      <c r="V20" s="2">
        <v>1.8626</v>
      </c>
      <c r="W20" s="2">
        <v>1.9268000000000001</v>
      </c>
      <c r="X20" s="2">
        <v>1.6415999999999999</v>
      </c>
      <c r="Y20" s="2">
        <v>1.038</v>
      </c>
      <c r="Z20" s="2">
        <v>0.74280000000000002</v>
      </c>
      <c r="AA20" s="2">
        <v>0.53869999999999996</v>
      </c>
      <c r="AB20" s="2">
        <v>0.39510000000000001</v>
      </c>
      <c r="AC20" s="2">
        <v>0.32590000000000002</v>
      </c>
      <c r="AD20" s="2">
        <v>0.28149999999999997</v>
      </c>
      <c r="AE20" s="2">
        <v>0.39019999999999999</v>
      </c>
      <c r="AF20" s="6">
        <f t="shared" si="11"/>
        <v>11.194900000000001</v>
      </c>
      <c r="AH20" s="2">
        <v>2</v>
      </c>
      <c r="AI20" s="2" t="s">
        <v>4</v>
      </c>
      <c r="AJ20" s="2">
        <v>1.5821000000000001</v>
      </c>
      <c r="AK20" s="2">
        <v>2.3509000000000002</v>
      </c>
      <c r="AL20" s="2">
        <v>3.2054999999999998</v>
      </c>
      <c r="AM20" s="2">
        <v>2.8637999999999999</v>
      </c>
      <c r="AN20" s="2">
        <v>2.1446999999999998</v>
      </c>
      <c r="AO20" s="2">
        <v>1.3629</v>
      </c>
      <c r="AP20" s="2">
        <v>0.99390000000000001</v>
      </c>
      <c r="AQ20" s="2">
        <v>0.73350000000000004</v>
      </c>
      <c r="AR20" s="2">
        <v>0.54590000000000005</v>
      </c>
      <c r="AS20" s="2">
        <v>0.4526</v>
      </c>
      <c r="AT20" s="2">
        <v>0.378</v>
      </c>
      <c r="AU20" s="2">
        <v>0.51670000000000005</v>
      </c>
      <c r="AV20" s="6">
        <f t="shared" si="7"/>
        <v>17.130499999999998</v>
      </c>
      <c r="AX20" s="2">
        <v>2</v>
      </c>
      <c r="AY20" s="2" t="s">
        <v>4</v>
      </c>
      <c r="AZ20" s="2">
        <v>0.87050000000000005</v>
      </c>
      <c r="BA20" s="2">
        <v>1.5334000000000001</v>
      </c>
      <c r="BB20" s="2">
        <v>2.0558999999999998</v>
      </c>
      <c r="BC20" s="2">
        <v>1.8194999999999999</v>
      </c>
      <c r="BD20" s="2">
        <v>1.2765</v>
      </c>
      <c r="BE20" s="2">
        <v>0.82450000000000001</v>
      </c>
      <c r="BF20" s="2">
        <v>0.60299999999999998</v>
      </c>
      <c r="BG20" s="2">
        <v>0.4471</v>
      </c>
      <c r="BH20" s="2">
        <v>0.33389999999999997</v>
      </c>
      <c r="BI20" s="2">
        <v>0.27879999999999999</v>
      </c>
      <c r="BJ20" s="2">
        <v>0.2422</v>
      </c>
      <c r="BK20" s="2">
        <v>0.28349999999999997</v>
      </c>
      <c r="BL20" s="6">
        <f t="shared" si="9"/>
        <v>10.568800000000001</v>
      </c>
    </row>
    <row r="21" spans="1:64" x14ac:dyDescent="0.25">
      <c r="A21" s="2">
        <v>4</v>
      </c>
      <c r="B21" s="2">
        <v>2</v>
      </c>
      <c r="C21" s="2" t="s">
        <v>5</v>
      </c>
      <c r="D21" s="2">
        <v>1.1044</v>
      </c>
      <c r="E21" s="2">
        <v>1.9952000000000001</v>
      </c>
      <c r="F21" s="2">
        <v>2.4843000000000002</v>
      </c>
      <c r="G21" s="2">
        <v>2.6924000000000001</v>
      </c>
      <c r="H21" s="2">
        <v>1.98</v>
      </c>
      <c r="I21" s="2">
        <v>1.2231000000000001</v>
      </c>
      <c r="J21" s="2">
        <v>0.87539999999999996</v>
      </c>
      <c r="K21" s="2">
        <v>0.63839999999999997</v>
      </c>
      <c r="L21" s="2">
        <v>0.47089999999999999</v>
      </c>
      <c r="M21" s="2">
        <v>0.38600000000000001</v>
      </c>
      <c r="N21" s="2">
        <v>0.32200000000000001</v>
      </c>
      <c r="O21" s="2">
        <v>0.3553</v>
      </c>
      <c r="P21" s="6">
        <f t="shared" si="10"/>
        <v>14.5274</v>
      </c>
      <c r="R21" s="2">
        <v>2</v>
      </c>
      <c r="S21" s="2" t="s">
        <v>5</v>
      </c>
      <c r="T21" s="2">
        <v>1.2362</v>
      </c>
      <c r="U21" s="2">
        <v>2.1337000000000002</v>
      </c>
      <c r="V21" s="2">
        <v>3.4651000000000001</v>
      </c>
      <c r="W21" s="2">
        <v>2.9258000000000002</v>
      </c>
      <c r="X21" s="2">
        <v>2.0935000000000001</v>
      </c>
      <c r="Y21" s="2">
        <v>1.3604000000000001</v>
      </c>
      <c r="Z21" s="2">
        <v>0.98899999999999999</v>
      </c>
      <c r="AA21" s="2">
        <v>0.72699999999999998</v>
      </c>
      <c r="AB21" s="2">
        <v>0.53859999999999997</v>
      </c>
      <c r="AC21" s="2">
        <v>0.44650000000000001</v>
      </c>
      <c r="AD21" s="2">
        <v>0.3775</v>
      </c>
      <c r="AE21" s="2">
        <v>0.48959999999999998</v>
      </c>
      <c r="AF21" s="6">
        <f t="shared" si="11"/>
        <v>16.782900000000005</v>
      </c>
      <c r="AH21" s="2">
        <v>2</v>
      </c>
      <c r="AI21" s="2" t="s">
        <v>5</v>
      </c>
      <c r="AJ21" s="2">
        <v>1.1487000000000001</v>
      </c>
      <c r="AK21" s="2">
        <v>1.9247000000000001</v>
      </c>
      <c r="AL21" s="2">
        <v>2.3321999999999998</v>
      </c>
      <c r="AM21" s="2">
        <v>2.2467000000000001</v>
      </c>
      <c r="AN21" s="2">
        <v>1.7831999999999999</v>
      </c>
      <c r="AO21" s="2">
        <v>1.1407</v>
      </c>
      <c r="AP21" s="2">
        <v>0.82769999999999999</v>
      </c>
      <c r="AQ21" s="2">
        <v>0.60819999999999996</v>
      </c>
      <c r="AR21" s="2">
        <v>0.45129999999999998</v>
      </c>
      <c r="AS21" s="2">
        <v>0.378</v>
      </c>
      <c r="AT21" s="2">
        <v>0.3327</v>
      </c>
      <c r="AU21" s="2">
        <v>0.38729999999999998</v>
      </c>
      <c r="AV21" s="6">
        <f t="shared" si="7"/>
        <v>13.561400000000003</v>
      </c>
      <c r="AX21" s="2">
        <v>2</v>
      </c>
      <c r="AY21" s="2" t="s">
        <v>5</v>
      </c>
      <c r="AZ21" s="2">
        <v>0.94230000000000003</v>
      </c>
      <c r="BA21" s="2">
        <v>1.6685000000000001</v>
      </c>
      <c r="BB21" s="2">
        <v>2.3153999999999999</v>
      </c>
      <c r="BC21" s="2">
        <v>2.2570000000000001</v>
      </c>
      <c r="BD21" s="2">
        <v>1.6822999999999999</v>
      </c>
      <c r="BE21" s="2">
        <v>1.0710999999999999</v>
      </c>
      <c r="BF21" s="2">
        <v>0.7732</v>
      </c>
      <c r="BG21" s="2">
        <v>0.56759999999999999</v>
      </c>
      <c r="BH21" s="2">
        <v>0.4209</v>
      </c>
      <c r="BI21" s="2">
        <v>0.3508</v>
      </c>
      <c r="BJ21" s="2">
        <v>0.30830000000000002</v>
      </c>
      <c r="BK21" s="2">
        <v>0.45889999999999997</v>
      </c>
      <c r="BL21" s="6">
        <f t="shared" si="9"/>
        <v>12.816299999999998</v>
      </c>
    </row>
    <row r="22" spans="1:64" x14ac:dyDescent="0.25">
      <c r="A22" s="2">
        <v>5</v>
      </c>
      <c r="B22" s="2">
        <v>2</v>
      </c>
      <c r="C22" s="2" t="s">
        <v>6</v>
      </c>
      <c r="D22" s="2">
        <v>0.87170000000000003</v>
      </c>
      <c r="E22" s="2">
        <v>1.9637</v>
      </c>
      <c r="F22" s="2">
        <v>2.6859999999999999</v>
      </c>
      <c r="G22" s="2">
        <v>3.0491000000000001</v>
      </c>
      <c r="H22" s="2">
        <v>2.6116999999999999</v>
      </c>
      <c r="I22" s="2">
        <v>1.5949</v>
      </c>
      <c r="J22" s="2">
        <v>1.1255999999999999</v>
      </c>
      <c r="K22" s="2">
        <v>0.80810000000000004</v>
      </c>
      <c r="L22" s="2">
        <v>0.58640000000000003</v>
      </c>
      <c r="M22" s="2">
        <v>0.47110000000000002</v>
      </c>
      <c r="N22" s="2">
        <v>0.37530000000000002</v>
      </c>
      <c r="O22" s="2">
        <v>0.38040000000000002</v>
      </c>
      <c r="P22" s="6">
        <f t="shared" si="10"/>
        <v>16.523999999999997</v>
      </c>
      <c r="R22" s="2">
        <v>2</v>
      </c>
      <c r="S22" s="2" t="s">
        <v>6</v>
      </c>
      <c r="T22" s="2">
        <v>1.3835</v>
      </c>
      <c r="U22" s="2">
        <v>1.6989000000000001</v>
      </c>
      <c r="V22" s="2">
        <v>2.5648</v>
      </c>
      <c r="W22" s="2">
        <v>2.7991999999999999</v>
      </c>
      <c r="X22" s="2">
        <v>2.5640999999999998</v>
      </c>
      <c r="Y22" s="2">
        <v>1.5795999999999999</v>
      </c>
      <c r="Z22" s="2">
        <v>1.1214999999999999</v>
      </c>
      <c r="AA22" s="2">
        <v>0.81020000000000003</v>
      </c>
      <c r="AB22" s="2">
        <v>0.59330000000000005</v>
      </c>
      <c r="AC22" s="2">
        <v>0.48599999999999999</v>
      </c>
      <c r="AD22" s="2">
        <v>0.40870000000000001</v>
      </c>
      <c r="AE22" s="2">
        <v>0.79290000000000005</v>
      </c>
      <c r="AF22" s="6">
        <f t="shared" si="11"/>
        <v>16.802699999999998</v>
      </c>
      <c r="AH22" s="2">
        <v>2</v>
      </c>
      <c r="AI22" s="2" t="s">
        <v>6</v>
      </c>
      <c r="AJ22" s="2">
        <v>1.0689</v>
      </c>
      <c r="AK22" s="2">
        <v>1.7603</v>
      </c>
      <c r="AL22" s="2">
        <v>2.1488</v>
      </c>
      <c r="AM22" s="2">
        <v>1.8954</v>
      </c>
      <c r="AN22" s="2">
        <v>1.6397999999999999</v>
      </c>
      <c r="AO22" s="2">
        <v>1.0607</v>
      </c>
      <c r="AP22" s="2">
        <v>0.76529999999999998</v>
      </c>
      <c r="AQ22" s="2">
        <v>0.55979999999999996</v>
      </c>
      <c r="AR22" s="2">
        <v>0.41299999999999998</v>
      </c>
      <c r="AS22" s="2">
        <v>0.33929999999999999</v>
      </c>
      <c r="AT22" s="2">
        <v>0.28989999999999999</v>
      </c>
      <c r="AU22" s="2">
        <v>0.3891</v>
      </c>
      <c r="AV22" s="6">
        <f t="shared" si="7"/>
        <v>12.330299999999998</v>
      </c>
      <c r="AX22" s="2">
        <v>2</v>
      </c>
      <c r="AY22" s="2" t="s">
        <v>6</v>
      </c>
      <c r="AZ22" s="2">
        <v>0.77229999999999999</v>
      </c>
      <c r="BA22" s="2">
        <v>1.8658999999999999</v>
      </c>
      <c r="BB22" s="2">
        <v>2.4127999999999998</v>
      </c>
      <c r="BC22" s="2">
        <v>2.0491000000000001</v>
      </c>
      <c r="BD22" s="2">
        <v>1.474</v>
      </c>
      <c r="BE22" s="2">
        <v>0.94630000000000003</v>
      </c>
      <c r="BF22" s="2">
        <v>0.69120000000000004</v>
      </c>
      <c r="BG22" s="2">
        <v>0.51090000000000002</v>
      </c>
      <c r="BH22" s="2">
        <v>0.38059999999999999</v>
      </c>
      <c r="BI22" s="2">
        <v>0.31780000000000003</v>
      </c>
      <c r="BJ22" s="2">
        <v>0.2742</v>
      </c>
      <c r="BK22" s="2">
        <v>0.37019999999999997</v>
      </c>
      <c r="BL22" s="6">
        <f t="shared" si="9"/>
        <v>12.065300000000001</v>
      </c>
    </row>
    <row r="23" spans="1:64" x14ac:dyDescent="0.25">
      <c r="A23" s="2">
        <v>1</v>
      </c>
      <c r="B23" s="2">
        <v>3</v>
      </c>
      <c r="C23" s="2" t="s">
        <v>2</v>
      </c>
      <c r="D23" s="2">
        <v>0.22309999999999999</v>
      </c>
      <c r="E23" s="2">
        <v>0.36620000000000003</v>
      </c>
      <c r="F23" s="2">
        <v>1.0862000000000001</v>
      </c>
      <c r="G23" s="2">
        <v>1.4798</v>
      </c>
      <c r="H23" s="2">
        <v>1.1786000000000001</v>
      </c>
      <c r="I23" s="2">
        <v>0.62529999999999997</v>
      </c>
      <c r="J23" s="2">
        <v>0.38390000000000002</v>
      </c>
      <c r="K23" s="2">
        <v>0.24</v>
      </c>
      <c r="L23" s="2">
        <v>0.1512</v>
      </c>
      <c r="M23" s="2">
        <v>0.1061</v>
      </c>
      <c r="N23" s="2">
        <v>9.2799999999999994E-2</v>
      </c>
      <c r="O23" s="2">
        <v>0.13150000000000001</v>
      </c>
      <c r="P23" s="6">
        <f t="shared" si="10"/>
        <v>6.0646999999999993</v>
      </c>
      <c r="R23" s="2">
        <v>3</v>
      </c>
      <c r="S23" s="2" t="s">
        <v>2</v>
      </c>
      <c r="T23" s="2">
        <v>0.28039999999999998</v>
      </c>
      <c r="U23" s="2">
        <v>0.48099999999999998</v>
      </c>
      <c r="V23" s="2">
        <v>0.91930000000000001</v>
      </c>
      <c r="W23" s="2">
        <v>1.0494000000000001</v>
      </c>
      <c r="X23" s="2">
        <v>0.74009999999999998</v>
      </c>
      <c r="Y23" s="2">
        <v>0.40739999999999998</v>
      </c>
      <c r="Z23" s="2">
        <v>0.25030000000000002</v>
      </c>
      <c r="AA23" s="2">
        <v>0.15629999999999999</v>
      </c>
      <c r="AB23" s="2">
        <v>9.8100000000000007E-2</v>
      </c>
      <c r="AC23" s="2">
        <v>6.88E-2</v>
      </c>
      <c r="AD23" s="2">
        <v>5.7000000000000002E-2</v>
      </c>
      <c r="AE23" s="2">
        <v>0.10920000000000001</v>
      </c>
      <c r="AF23" s="6">
        <f t="shared" si="11"/>
        <v>4.6173000000000011</v>
      </c>
      <c r="AH23" s="2">
        <v>3</v>
      </c>
      <c r="AI23" s="2" t="s">
        <v>2</v>
      </c>
      <c r="AJ23" s="2">
        <v>0.47410000000000002</v>
      </c>
      <c r="AK23" s="2">
        <v>0.76339999999999997</v>
      </c>
      <c r="AL23" s="2">
        <v>1.0940000000000001</v>
      </c>
      <c r="AM23" s="2">
        <v>1.0024</v>
      </c>
      <c r="AN23" s="2">
        <v>0.69589999999999996</v>
      </c>
      <c r="AO23" s="2">
        <v>0.375</v>
      </c>
      <c r="AP23" s="2">
        <v>0.2349</v>
      </c>
      <c r="AQ23" s="2">
        <v>0.14910000000000001</v>
      </c>
      <c r="AR23" s="2">
        <v>9.4799999999999995E-2</v>
      </c>
      <c r="AS23" s="2">
        <v>6.7500000000000004E-2</v>
      </c>
      <c r="AT23" s="2">
        <v>5.4899999999999997E-2</v>
      </c>
      <c r="AU23" s="2">
        <v>0.12820000000000001</v>
      </c>
      <c r="AV23" s="6">
        <f t="shared" si="7"/>
        <v>5.134199999999999</v>
      </c>
      <c r="AX23" s="2">
        <v>3</v>
      </c>
      <c r="AY23" s="2" t="s">
        <v>2</v>
      </c>
      <c r="AZ23" s="2">
        <v>0.21210000000000001</v>
      </c>
      <c r="BA23" s="2">
        <v>0.36530000000000001</v>
      </c>
      <c r="BB23" s="2">
        <v>0.62839999999999996</v>
      </c>
      <c r="BC23" s="2">
        <v>0.59930000000000005</v>
      </c>
      <c r="BD23" s="2">
        <v>0.44519999999999998</v>
      </c>
      <c r="BE23" s="2">
        <v>0.26029999999999998</v>
      </c>
      <c r="BF23" s="2">
        <v>0.16539999999999999</v>
      </c>
      <c r="BG23" s="2">
        <v>0.1057</v>
      </c>
      <c r="BH23" s="2">
        <v>6.7199999999999996E-2</v>
      </c>
      <c r="BI23" s="2">
        <v>4.7800000000000002E-2</v>
      </c>
      <c r="BJ23" s="2">
        <v>4.3900000000000002E-2</v>
      </c>
      <c r="BK23" s="2">
        <v>8.3699999999999997E-2</v>
      </c>
      <c r="BL23" s="6">
        <f t="shared" si="9"/>
        <v>3.0242999999999998</v>
      </c>
    </row>
    <row r="24" spans="1:64" x14ac:dyDescent="0.25">
      <c r="A24" s="2">
        <v>2</v>
      </c>
      <c r="B24" s="2">
        <v>3</v>
      </c>
      <c r="C24" s="2" t="s">
        <v>3</v>
      </c>
      <c r="D24" s="2">
        <v>0.2853</v>
      </c>
      <c r="E24" s="2">
        <v>0.83730000000000004</v>
      </c>
      <c r="F24" s="2">
        <v>1.2383</v>
      </c>
      <c r="G24" s="2">
        <v>1.2831999999999999</v>
      </c>
      <c r="H24" s="2">
        <v>1.0481</v>
      </c>
      <c r="I24" s="2">
        <v>0.55869999999999997</v>
      </c>
      <c r="J24" s="2">
        <v>0.3453</v>
      </c>
      <c r="K24" s="2">
        <v>0.21690000000000001</v>
      </c>
      <c r="L24" s="2">
        <v>0.1371</v>
      </c>
      <c r="M24" s="2">
        <v>9.6100000000000005E-2</v>
      </c>
      <c r="N24" s="2">
        <v>7.3800000000000004E-2</v>
      </c>
      <c r="O24" s="2">
        <v>0.13950000000000001</v>
      </c>
      <c r="P24" s="6">
        <f t="shared" si="10"/>
        <v>6.2595999999999998</v>
      </c>
      <c r="R24" s="2">
        <v>3</v>
      </c>
      <c r="S24" s="2" t="s">
        <v>3</v>
      </c>
      <c r="T24" s="2">
        <v>0.33040000000000003</v>
      </c>
      <c r="U24" s="2">
        <v>0.56679999999999997</v>
      </c>
      <c r="V24" s="2">
        <v>0.86799999999999999</v>
      </c>
      <c r="W24" s="2">
        <v>1.1651</v>
      </c>
      <c r="X24" s="2">
        <v>0.77490000000000003</v>
      </c>
      <c r="Y24" s="2">
        <v>0.40589999999999998</v>
      </c>
      <c r="Z24" s="2">
        <v>0.24829999999999999</v>
      </c>
      <c r="AA24" s="2">
        <v>0.1545</v>
      </c>
      <c r="AB24" s="2">
        <v>9.69E-2</v>
      </c>
      <c r="AC24" s="2">
        <v>6.7799999999999999E-2</v>
      </c>
      <c r="AD24" s="2">
        <v>5.7000000000000002E-2</v>
      </c>
      <c r="AE24" s="2">
        <v>9.6000000000000002E-2</v>
      </c>
      <c r="AF24" s="6">
        <f t="shared" si="11"/>
        <v>4.8316000000000008</v>
      </c>
      <c r="AH24" s="2">
        <v>3</v>
      </c>
      <c r="AI24" s="2" t="s">
        <v>3</v>
      </c>
      <c r="AJ24" s="2">
        <v>0.62070000000000003</v>
      </c>
      <c r="AK24" s="2">
        <v>1.2145999999999999</v>
      </c>
      <c r="AL24" s="2">
        <v>1.6578999999999999</v>
      </c>
      <c r="AM24" s="2">
        <v>1.3299000000000001</v>
      </c>
      <c r="AN24" s="2">
        <v>0.88490000000000002</v>
      </c>
      <c r="AO24" s="2">
        <v>0.48159999999999997</v>
      </c>
      <c r="AP24" s="2">
        <v>0.3034</v>
      </c>
      <c r="AQ24" s="2">
        <v>0.19309999999999999</v>
      </c>
      <c r="AR24" s="2">
        <v>0.12330000000000001</v>
      </c>
      <c r="AS24" s="2">
        <v>8.7099999999999997E-2</v>
      </c>
      <c r="AT24" s="2">
        <v>6.8099999999999994E-2</v>
      </c>
      <c r="AU24" s="2">
        <v>0.155</v>
      </c>
      <c r="AV24" s="6">
        <f t="shared" si="7"/>
        <v>7.1196000000000019</v>
      </c>
      <c r="AX24" s="2">
        <v>3</v>
      </c>
      <c r="AY24" s="2" t="s">
        <v>3</v>
      </c>
      <c r="AZ24" s="2">
        <v>0.27950000000000003</v>
      </c>
      <c r="BA24" s="2">
        <v>0.495</v>
      </c>
      <c r="BB24" s="2">
        <v>0.57140000000000002</v>
      </c>
      <c r="BC24" s="2">
        <v>0.48659999999999998</v>
      </c>
      <c r="BD24" s="2">
        <v>0.40670000000000001</v>
      </c>
      <c r="BE24" s="2">
        <v>0.22620000000000001</v>
      </c>
      <c r="BF24" s="2">
        <v>0.1401</v>
      </c>
      <c r="BG24" s="2">
        <v>8.7400000000000005E-2</v>
      </c>
      <c r="BH24" s="2">
        <v>5.4800000000000001E-2</v>
      </c>
      <c r="BI24" s="2">
        <v>3.8300000000000001E-2</v>
      </c>
      <c r="BJ24" s="2">
        <v>3.4799999999999998E-2</v>
      </c>
      <c r="BK24" s="2">
        <v>9.06E-2</v>
      </c>
      <c r="BL24" s="6">
        <f t="shared" si="9"/>
        <v>2.9114</v>
      </c>
    </row>
    <row r="25" spans="1:64" x14ac:dyDescent="0.25">
      <c r="A25" s="2">
        <v>3</v>
      </c>
      <c r="B25" s="2">
        <v>3</v>
      </c>
      <c r="C25" s="2" t="s">
        <v>4</v>
      </c>
      <c r="D25" s="2">
        <v>0.52229999999999999</v>
      </c>
      <c r="E25" s="2">
        <v>0.76459999999999995</v>
      </c>
      <c r="F25" s="2">
        <v>1.0495000000000001</v>
      </c>
      <c r="G25" s="2">
        <v>1.2439</v>
      </c>
      <c r="H25" s="2">
        <v>0.92930000000000001</v>
      </c>
      <c r="I25" s="2">
        <v>0.48330000000000001</v>
      </c>
      <c r="J25" s="2">
        <v>0.29380000000000001</v>
      </c>
      <c r="K25" s="2">
        <v>0.1825</v>
      </c>
      <c r="L25" s="2">
        <v>0.1144</v>
      </c>
      <c r="M25" s="2">
        <v>7.9699999999999993E-2</v>
      </c>
      <c r="N25" s="2">
        <v>6.8900000000000003E-2</v>
      </c>
      <c r="O25" s="2">
        <v>0.20119999999999999</v>
      </c>
      <c r="P25" s="6">
        <f t="shared" si="10"/>
        <v>5.9334000000000007</v>
      </c>
      <c r="R25" s="2">
        <v>3</v>
      </c>
      <c r="S25" s="2" t="s">
        <v>4</v>
      </c>
      <c r="T25" s="2">
        <v>0.2084</v>
      </c>
      <c r="U25" s="2">
        <v>0.36349999999999999</v>
      </c>
      <c r="V25" s="2">
        <v>0.63949999999999996</v>
      </c>
      <c r="W25" s="2">
        <v>0.85660000000000003</v>
      </c>
      <c r="X25" s="2">
        <v>0.63870000000000005</v>
      </c>
      <c r="Y25" s="2">
        <v>0.35039999999999999</v>
      </c>
      <c r="Z25" s="2">
        <v>0.21959999999999999</v>
      </c>
      <c r="AA25" s="2">
        <v>0.13850000000000001</v>
      </c>
      <c r="AB25" s="2">
        <v>8.7400000000000005E-2</v>
      </c>
      <c r="AC25" s="2">
        <v>6.1899999999999997E-2</v>
      </c>
      <c r="AD25" s="2">
        <v>5.62E-2</v>
      </c>
      <c r="AE25" s="2">
        <v>0.1246</v>
      </c>
      <c r="AF25" s="6">
        <f t="shared" si="11"/>
        <v>3.7452999999999999</v>
      </c>
      <c r="AH25" s="2">
        <v>3</v>
      </c>
      <c r="AI25" s="2" t="s">
        <v>4</v>
      </c>
      <c r="AJ25" s="2">
        <v>0.4168</v>
      </c>
      <c r="AK25" s="2">
        <v>0.94540000000000002</v>
      </c>
      <c r="AL25" s="2">
        <v>1.3834</v>
      </c>
      <c r="AM25" s="2">
        <v>1.2257</v>
      </c>
      <c r="AN25" s="2">
        <v>0.77090000000000003</v>
      </c>
      <c r="AO25" s="2">
        <v>0.42199999999999999</v>
      </c>
      <c r="AP25" s="2">
        <v>0.26600000000000001</v>
      </c>
      <c r="AQ25" s="2">
        <v>0.1696</v>
      </c>
      <c r="AR25" s="2">
        <v>0.1084</v>
      </c>
      <c r="AS25" s="2">
        <v>7.6999999999999999E-2</v>
      </c>
      <c r="AT25" s="2">
        <v>6.0299999999999999E-2</v>
      </c>
      <c r="AU25" s="2">
        <v>0.1479</v>
      </c>
      <c r="AV25" s="6">
        <f t="shared" si="7"/>
        <v>5.9933999999999994</v>
      </c>
      <c r="AX25" s="2">
        <v>3</v>
      </c>
      <c r="AY25" s="2" t="s">
        <v>4</v>
      </c>
      <c r="AZ25" s="2">
        <v>0.26419999999999999</v>
      </c>
      <c r="BA25" s="2">
        <v>0.49859999999999999</v>
      </c>
      <c r="BB25" s="2">
        <v>0.68620000000000003</v>
      </c>
      <c r="BC25" s="2">
        <v>0.58589999999999998</v>
      </c>
      <c r="BD25" s="2">
        <v>0.36180000000000001</v>
      </c>
      <c r="BE25" s="2">
        <v>0.2029</v>
      </c>
      <c r="BF25" s="2">
        <v>0.13070000000000001</v>
      </c>
      <c r="BG25" s="2">
        <v>8.4199999999999997E-2</v>
      </c>
      <c r="BH25" s="2">
        <v>5.3699999999999998E-2</v>
      </c>
      <c r="BI25" s="2">
        <v>3.8300000000000001E-2</v>
      </c>
      <c r="BJ25" s="2">
        <v>3.5499999999999997E-2</v>
      </c>
      <c r="BK25" s="2">
        <v>8.5900000000000004E-2</v>
      </c>
      <c r="BL25" s="6">
        <f t="shared" si="9"/>
        <v>3.0279000000000003</v>
      </c>
    </row>
    <row r="26" spans="1:64" x14ac:dyDescent="0.25">
      <c r="A26" s="2">
        <v>4</v>
      </c>
      <c r="B26" s="2">
        <v>3</v>
      </c>
      <c r="C26" s="2" t="s">
        <v>5</v>
      </c>
      <c r="D26" s="2">
        <v>0.31580000000000003</v>
      </c>
      <c r="E26" s="2">
        <v>0.68600000000000005</v>
      </c>
      <c r="F26" s="2">
        <v>0.94210000000000005</v>
      </c>
      <c r="G26" s="2">
        <v>1.1697</v>
      </c>
      <c r="H26" s="2">
        <v>0.88370000000000004</v>
      </c>
      <c r="I26" s="2">
        <v>0.4647</v>
      </c>
      <c r="J26" s="2">
        <v>0.28360000000000002</v>
      </c>
      <c r="K26" s="2">
        <v>0.17649999999999999</v>
      </c>
      <c r="L26" s="2">
        <v>0.1106</v>
      </c>
      <c r="M26" s="2">
        <v>7.6200000000000004E-2</v>
      </c>
      <c r="N26" s="2">
        <v>5.7799999999999997E-2</v>
      </c>
      <c r="O26" s="2">
        <v>0.1023</v>
      </c>
      <c r="P26" s="6">
        <f t="shared" si="10"/>
        <v>5.2689999999999992</v>
      </c>
      <c r="R26" s="2">
        <v>3</v>
      </c>
      <c r="S26" s="2" t="s">
        <v>5</v>
      </c>
      <c r="T26" s="2">
        <v>0.2913</v>
      </c>
      <c r="U26" s="2">
        <v>0.70209999999999995</v>
      </c>
      <c r="V26" s="2">
        <v>1.4336</v>
      </c>
      <c r="W26" s="2">
        <v>1.2444999999999999</v>
      </c>
      <c r="X26" s="2">
        <v>0.7329</v>
      </c>
      <c r="Y26" s="2">
        <v>0.39510000000000001</v>
      </c>
      <c r="Z26" s="2">
        <v>0.2475</v>
      </c>
      <c r="AA26" s="2">
        <v>0.1565</v>
      </c>
      <c r="AB26" s="2">
        <v>9.9299999999999999E-2</v>
      </c>
      <c r="AC26" s="2">
        <v>7.0999999999999994E-2</v>
      </c>
      <c r="AD26" s="2">
        <v>5.8999999999999997E-2</v>
      </c>
      <c r="AE26" s="2">
        <v>0.10829999999999999</v>
      </c>
      <c r="AF26" s="6">
        <f t="shared" si="11"/>
        <v>5.5411000000000001</v>
      </c>
      <c r="AH26" s="2">
        <v>3</v>
      </c>
      <c r="AI26" s="2" t="s">
        <v>5</v>
      </c>
      <c r="AJ26" s="2">
        <v>0.33750000000000002</v>
      </c>
      <c r="AK26" s="2">
        <v>0.62719999999999998</v>
      </c>
      <c r="AL26" s="2">
        <v>0.79620000000000002</v>
      </c>
      <c r="AM26" s="2">
        <v>0.69589999999999996</v>
      </c>
      <c r="AN26" s="2">
        <v>0.44969999999999999</v>
      </c>
      <c r="AO26" s="2">
        <v>0.25190000000000001</v>
      </c>
      <c r="AP26" s="2">
        <v>0.15920000000000001</v>
      </c>
      <c r="AQ26" s="2">
        <v>0.1014</v>
      </c>
      <c r="AR26" s="2">
        <v>6.4500000000000002E-2</v>
      </c>
      <c r="AS26" s="2">
        <v>4.7600000000000003E-2</v>
      </c>
      <c r="AT26" s="2">
        <v>4.19E-2</v>
      </c>
      <c r="AU26" s="2">
        <v>8.6900000000000005E-2</v>
      </c>
      <c r="AV26" s="6">
        <f t="shared" si="7"/>
        <v>3.6598999999999995</v>
      </c>
      <c r="AX26" s="2">
        <v>3</v>
      </c>
      <c r="AY26" s="2" t="s">
        <v>5</v>
      </c>
      <c r="AZ26" s="2">
        <v>0.23680000000000001</v>
      </c>
      <c r="BA26" s="2">
        <v>0.43269999999999997</v>
      </c>
      <c r="BB26" s="2">
        <v>0.65880000000000005</v>
      </c>
      <c r="BC26" s="2">
        <v>0.64159999999999995</v>
      </c>
      <c r="BD26" s="2">
        <v>0.44519999999999998</v>
      </c>
      <c r="BE26" s="2">
        <v>0.23849999999999999</v>
      </c>
      <c r="BF26" s="2">
        <v>0.14610000000000001</v>
      </c>
      <c r="BG26" s="2">
        <v>9.1200000000000003E-2</v>
      </c>
      <c r="BH26" s="2">
        <v>5.7099999999999998E-2</v>
      </c>
      <c r="BI26" s="2">
        <v>4.0399999999999998E-2</v>
      </c>
      <c r="BJ26" s="2">
        <v>4.2500000000000003E-2</v>
      </c>
      <c r="BK26" s="2">
        <v>0.123</v>
      </c>
      <c r="BL26" s="6">
        <f t="shared" si="9"/>
        <v>3.1539000000000001</v>
      </c>
    </row>
    <row r="27" spans="1:64" x14ac:dyDescent="0.25">
      <c r="A27" s="2">
        <v>5</v>
      </c>
      <c r="B27" s="2">
        <v>3</v>
      </c>
      <c r="C27" s="2" t="s">
        <v>6</v>
      </c>
      <c r="D27" s="2">
        <v>0.25169999999999998</v>
      </c>
      <c r="E27" s="2">
        <v>0.55079999999999996</v>
      </c>
      <c r="F27" s="2">
        <v>0.98140000000000005</v>
      </c>
      <c r="G27" s="2">
        <v>1.4726999999999999</v>
      </c>
      <c r="H27" s="2">
        <v>1.1875</v>
      </c>
      <c r="I27" s="2">
        <v>0.61950000000000005</v>
      </c>
      <c r="J27" s="2">
        <v>0.37309999999999999</v>
      </c>
      <c r="K27" s="2">
        <v>0.23019999999999999</v>
      </c>
      <c r="L27" s="2">
        <v>0.14369999999999999</v>
      </c>
      <c r="M27" s="2">
        <v>9.8500000000000004E-2</v>
      </c>
      <c r="N27" s="2">
        <v>6.93E-2</v>
      </c>
      <c r="O27" s="2">
        <v>9.9400000000000002E-2</v>
      </c>
      <c r="P27" s="6">
        <f t="shared" si="10"/>
        <v>6.0777999999999999</v>
      </c>
      <c r="R27" s="2">
        <v>3</v>
      </c>
      <c r="S27" s="2" t="s">
        <v>6</v>
      </c>
      <c r="T27" s="2">
        <v>0.35809999999999997</v>
      </c>
      <c r="U27" s="2">
        <v>0.53959999999999997</v>
      </c>
      <c r="V27" s="2">
        <v>0.94630000000000003</v>
      </c>
      <c r="W27" s="2">
        <v>1.1213</v>
      </c>
      <c r="X27" s="2">
        <v>0.98770000000000002</v>
      </c>
      <c r="Y27" s="2">
        <v>0.52429999999999999</v>
      </c>
      <c r="Z27" s="2">
        <v>0.31269999999999998</v>
      </c>
      <c r="AA27" s="2">
        <v>0.19109999999999999</v>
      </c>
      <c r="AB27" s="2">
        <v>0.1186</v>
      </c>
      <c r="AC27" s="2">
        <v>8.3000000000000004E-2</v>
      </c>
      <c r="AD27" s="2">
        <v>7.0199999999999999E-2</v>
      </c>
      <c r="AE27" s="2">
        <v>0.1794</v>
      </c>
      <c r="AF27" s="6">
        <f t="shared" si="11"/>
        <v>5.4323000000000006</v>
      </c>
      <c r="AH27" s="2">
        <v>3</v>
      </c>
      <c r="AI27" s="2" t="s">
        <v>6</v>
      </c>
      <c r="AJ27" s="2">
        <v>0.26479999999999998</v>
      </c>
      <c r="AK27" s="2">
        <v>0.6331</v>
      </c>
      <c r="AL27" s="2">
        <v>0.80769999999999997</v>
      </c>
      <c r="AM27" s="2">
        <v>0.7712</v>
      </c>
      <c r="AN27" s="2">
        <v>0.55649999999999999</v>
      </c>
      <c r="AO27" s="2">
        <v>0.32640000000000002</v>
      </c>
      <c r="AP27" s="2">
        <v>0.20469999999999999</v>
      </c>
      <c r="AQ27" s="2">
        <v>0.12959999999999999</v>
      </c>
      <c r="AR27" s="2">
        <v>8.2100000000000006E-2</v>
      </c>
      <c r="AS27" s="2">
        <v>5.7799999999999997E-2</v>
      </c>
      <c r="AT27" s="2">
        <v>4.9799999999999997E-2</v>
      </c>
      <c r="AU27" s="2">
        <v>0.11940000000000001</v>
      </c>
      <c r="AV27" s="6">
        <f t="shared" si="7"/>
        <v>4.003099999999999</v>
      </c>
      <c r="AX27" s="2">
        <v>3</v>
      </c>
      <c r="AY27" s="2" t="s">
        <v>6</v>
      </c>
      <c r="AZ27" s="2">
        <v>0.2455</v>
      </c>
      <c r="BA27" s="2">
        <v>0.59350000000000003</v>
      </c>
      <c r="BB27" s="2">
        <v>0.77790000000000004</v>
      </c>
      <c r="BC27" s="2">
        <v>0.5897</v>
      </c>
      <c r="BD27" s="2">
        <v>0.3775</v>
      </c>
      <c r="BE27" s="2">
        <v>0.21970000000000001</v>
      </c>
      <c r="BF27" s="2">
        <v>0.1414</v>
      </c>
      <c r="BG27" s="2">
        <v>9.11E-2</v>
      </c>
      <c r="BH27" s="2">
        <v>5.8299999999999998E-2</v>
      </c>
      <c r="BI27" s="2">
        <v>4.19E-2</v>
      </c>
      <c r="BJ27" s="2">
        <v>3.8300000000000001E-2</v>
      </c>
      <c r="BK27" s="2">
        <v>9.6000000000000002E-2</v>
      </c>
      <c r="BL27" s="6">
        <f t="shared" si="9"/>
        <v>3.2707999999999999</v>
      </c>
    </row>
    <row r="28" spans="1:64" x14ac:dyDescent="0.25">
      <c r="A28" s="2">
        <v>1</v>
      </c>
      <c r="B28" s="2">
        <v>4</v>
      </c>
      <c r="C28" s="2" t="s">
        <v>2</v>
      </c>
      <c r="D28" s="2">
        <v>0.45929999999999999</v>
      </c>
      <c r="E28" s="2">
        <v>1.5067999999999999</v>
      </c>
      <c r="F28" s="2">
        <v>2.4803999999999999</v>
      </c>
      <c r="G28" s="2">
        <v>2.7168999999999999</v>
      </c>
      <c r="H28" s="2">
        <v>1.2512000000000001</v>
      </c>
      <c r="I28" s="2">
        <v>0.49159999999999998</v>
      </c>
      <c r="J28" s="2">
        <v>0.23799999999999999</v>
      </c>
      <c r="K28" s="2">
        <v>0.12659999999999999</v>
      </c>
      <c r="L28" s="2">
        <v>7.4999999999999997E-2</v>
      </c>
      <c r="M28" s="2">
        <v>5.4300000000000001E-2</v>
      </c>
      <c r="N28" s="2">
        <v>6.0900000000000003E-2</v>
      </c>
      <c r="O28" s="2">
        <v>0.13450000000000001</v>
      </c>
      <c r="P28" s="6">
        <f t="shared" si="10"/>
        <v>9.5954999999999977</v>
      </c>
      <c r="R28" s="2">
        <v>4</v>
      </c>
      <c r="S28" s="2" t="s">
        <v>2</v>
      </c>
      <c r="T28" s="2">
        <v>2.5672000000000001</v>
      </c>
      <c r="U28" s="2">
        <v>5.3773</v>
      </c>
      <c r="V28" s="2">
        <v>8.7207000000000008</v>
      </c>
      <c r="W28" s="2">
        <v>8.2405000000000008</v>
      </c>
      <c r="X28" s="2">
        <v>5.3489000000000004</v>
      </c>
      <c r="Y28" s="2">
        <v>3.0554999999999999</v>
      </c>
      <c r="Z28" s="2">
        <v>2.0686</v>
      </c>
      <c r="AA28" s="2">
        <v>1.4644999999999999</v>
      </c>
      <c r="AB28" s="2">
        <v>1.0662</v>
      </c>
      <c r="AC28" s="2">
        <v>0.87219999999999998</v>
      </c>
      <c r="AD28" s="2">
        <v>0.73829999999999996</v>
      </c>
      <c r="AE28" s="2">
        <v>0.93320000000000003</v>
      </c>
      <c r="AF28" s="6">
        <f t="shared" si="11"/>
        <v>40.453099999999999</v>
      </c>
      <c r="AH28" s="2">
        <v>4</v>
      </c>
      <c r="AI28" s="2" t="s">
        <v>2</v>
      </c>
      <c r="AJ28" s="2">
        <v>3.4559000000000002</v>
      </c>
      <c r="AK28" s="2">
        <v>6.5214999999999996</v>
      </c>
      <c r="AL28" s="2">
        <v>8.3541000000000007</v>
      </c>
      <c r="AM28" s="2">
        <v>8.0862999999999996</v>
      </c>
      <c r="AN28" s="2">
        <v>5.5015000000000001</v>
      </c>
      <c r="AO28" s="2">
        <v>3.1621000000000001</v>
      </c>
      <c r="AP28" s="2">
        <v>2.1511</v>
      </c>
      <c r="AQ28" s="2">
        <v>1.5311999999999999</v>
      </c>
      <c r="AR28" s="2">
        <v>1.1207</v>
      </c>
      <c r="AS28" s="2">
        <v>0.91959999999999997</v>
      </c>
      <c r="AT28" s="2">
        <v>0.7742</v>
      </c>
      <c r="AU28" s="2">
        <v>1.0692999999999999</v>
      </c>
      <c r="AV28" s="6">
        <f t="shared" si="7"/>
        <v>42.647500000000001</v>
      </c>
      <c r="AX28" s="2">
        <v>4</v>
      </c>
      <c r="AY28" s="2" t="s">
        <v>2</v>
      </c>
      <c r="AZ28" s="2">
        <v>2.0499000000000001</v>
      </c>
      <c r="BA28" s="2">
        <v>4.3171999999999997</v>
      </c>
      <c r="BB28" s="2">
        <v>6.4771999999999998</v>
      </c>
      <c r="BC28" s="2">
        <v>6.1208999999999998</v>
      </c>
      <c r="BD28" s="2">
        <v>4.0387000000000004</v>
      </c>
      <c r="BE28" s="2">
        <v>2.3965999999999998</v>
      </c>
      <c r="BF28" s="2">
        <v>1.6506000000000001</v>
      </c>
      <c r="BG28" s="2">
        <v>1.1839999999999999</v>
      </c>
      <c r="BH28" s="2">
        <v>0.86839999999999995</v>
      </c>
      <c r="BI28" s="2">
        <v>0.71350000000000002</v>
      </c>
      <c r="BJ28" s="2">
        <v>0.61460000000000004</v>
      </c>
      <c r="BK28" s="2">
        <v>0.82020000000000004</v>
      </c>
      <c r="BL28" s="6">
        <f t="shared" si="9"/>
        <v>31.251800000000003</v>
      </c>
    </row>
    <row r="29" spans="1:64" x14ac:dyDescent="0.25">
      <c r="A29" s="2">
        <v>2</v>
      </c>
      <c r="B29" s="2">
        <v>4</v>
      </c>
      <c r="C29" s="2" t="s">
        <v>3</v>
      </c>
      <c r="D29" s="2">
        <v>0.85250000000000004</v>
      </c>
      <c r="E29" s="2">
        <v>2.2591000000000001</v>
      </c>
      <c r="F29" s="2">
        <v>2.6360000000000001</v>
      </c>
      <c r="G29" s="2">
        <v>2.7921</v>
      </c>
      <c r="H29" s="2">
        <v>1.3290999999999999</v>
      </c>
      <c r="I29" s="2">
        <v>0.5252</v>
      </c>
      <c r="J29" s="2">
        <v>0.25569999999999998</v>
      </c>
      <c r="K29" s="2">
        <v>0.13730000000000001</v>
      </c>
      <c r="L29" s="2">
        <v>8.2500000000000004E-2</v>
      </c>
      <c r="M29" s="2">
        <v>0.06</v>
      </c>
      <c r="N29" s="2">
        <v>5.7099999999999998E-2</v>
      </c>
      <c r="O29" s="2">
        <v>0.2379</v>
      </c>
      <c r="P29" s="6">
        <f t="shared" si="10"/>
        <v>11.224499999999999</v>
      </c>
      <c r="R29" s="2">
        <v>4</v>
      </c>
      <c r="S29" s="2" t="s">
        <v>3</v>
      </c>
      <c r="T29" s="2">
        <v>2.8454999999999999</v>
      </c>
      <c r="U29" s="2">
        <v>5.5038999999999998</v>
      </c>
      <c r="V29" s="2">
        <v>8.2386999999999997</v>
      </c>
      <c r="W29" s="2">
        <v>8.6346000000000007</v>
      </c>
      <c r="X29" s="2">
        <v>5.6234999999999999</v>
      </c>
      <c r="Y29" s="2">
        <v>3.2090999999999998</v>
      </c>
      <c r="Z29" s="2">
        <v>2.1934999999999998</v>
      </c>
      <c r="AA29" s="2">
        <v>1.5630999999999999</v>
      </c>
      <c r="AB29" s="2">
        <v>1.1462000000000001</v>
      </c>
      <c r="AC29" s="2">
        <v>0.94259999999999999</v>
      </c>
      <c r="AD29" s="2">
        <v>0.80179999999999996</v>
      </c>
      <c r="AE29" s="2">
        <v>0.95140000000000002</v>
      </c>
      <c r="AF29" s="6">
        <f t="shared" si="11"/>
        <v>41.653899999999993</v>
      </c>
      <c r="AH29" s="2">
        <v>4</v>
      </c>
      <c r="AI29" s="2" t="s">
        <v>3</v>
      </c>
      <c r="AJ29" s="2">
        <v>5.2885999999999997</v>
      </c>
      <c r="AK29" s="2">
        <v>9.1349999999999998</v>
      </c>
      <c r="AL29" s="2">
        <v>11.5877</v>
      </c>
      <c r="AM29" s="2">
        <v>9.5310000000000006</v>
      </c>
      <c r="AN29" s="2">
        <v>6.1992000000000003</v>
      </c>
      <c r="AO29" s="2">
        <v>3.6532</v>
      </c>
      <c r="AP29" s="2">
        <v>2.5390000000000001</v>
      </c>
      <c r="AQ29" s="2">
        <v>1.8325</v>
      </c>
      <c r="AR29" s="2">
        <v>1.3547</v>
      </c>
      <c r="AS29" s="2">
        <v>1.1178999999999999</v>
      </c>
      <c r="AT29" s="2">
        <v>0.93620000000000003</v>
      </c>
      <c r="AU29" s="2">
        <v>1.3835999999999999</v>
      </c>
      <c r="AV29" s="6">
        <f t="shared" si="7"/>
        <v>54.558599999999998</v>
      </c>
      <c r="AX29" s="2">
        <v>4</v>
      </c>
      <c r="AY29" s="2" t="s">
        <v>3</v>
      </c>
      <c r="AZ29" s="2">
        <v>2.7812000000000001</v>
      </c>
      <c r="BA29" s="2">
        <v>5.8994999999999997</v>
      </c>
      <c r="BB29" s="2">
        <v>7.3929999999999998</v>
      </c>
      <c r="BC29" s="2">
        <v>6.25</v>
      </c>
      <c r="BD29" s="2">
        <v>4.2687999999999997</v>
      </c>
      <c r="BE29" s="2">
        <v>2.4821</v>
      </c>
      <c r="BF29" s="2">
        <v>1.7014</v>
      </c>
      <c r="BG29" s="2">
        <v>1.2162999999999999</v>
      </c>
      <c r="BH29" s="2">
        <v>0.89429999999999998</v>
      </c>
      <c r="BI29" s="2">
        <v>0.73709999999999998</v>
      </c>
      <c r="BJ29" s="2">
        <v>0.62939999999999996</v>
      </c>
      <c r="BK29" s="2">
        <v>0.85619999999999996</v>
      </c>
      <c r="BL29" s="6">
        <f t="shared" si="9"/>
        <v>35.10929999999999</v>
      </c>
    </row>
    <row r="30" spans="1:64" x14ac:dyDescent="0.25">
      <c r="A30" s="2">
        <v>3</v>
      </c>
      <c r="B30" s="2">
        <v>4</v>
      </c>
      <c r="C30" s="2" t="s">
        <v>4</v>
      </c>
      <c r="D30" s="2">
        <v>1.1172</v>
      </c>
      <c r="E30" s="2">
        <v>1.8279000000000001</v>
      </c>
      <c r="F30" s="2">
        <v>2.3172000000000001</v>
      </c>
      <c r="G30" s="2">
        <v>2.3932000000000002</v>
      </c>
      <c r="H30" s="2">
        <v>1.0879000000000001</v>
      </c>
      <c r="I30" s="2">
        <v>0.436</v>
      </c>
      <c r="J30" s="2">
        <v>0.2167</v>
      </c>
      <c r="K30" s="2">
        <v>0.1193</v>
      </c>
      <c r="L30" s="2">
        <v>7.3400000000000007E-2</v>
      </c>
      <c r="M30" s="2">
        <v>5.45E-2</v>
      </c>
      <c r="N30" s="2">
        <v>6.5000000000000002E-2</v>
      </c>
      <c r="O30" s="2">
        <v>0.35570000000000002</v>
      </c>
      <c r="P30" s="6">
        <f t="shared" si="10"/>
        <v>10.064</v>
      </c>
      <c r="R30" s="2">
        <v>4</v>
      </c>
      <c r="S30" s="2" t="s">
        <v>4</v>
      </c>
      <c r="T30" s="2">
        <v>2.1579999999999999</v>
      </c>
      <c r="U30" s="2">
        <v>4.3681000000000001</v>
      </c>
      <c r="V30" s="2">
        <v>6.8365999999999998</v>
      </c>
      <c r="W30" s="2">
        <v>6.8971999999999998</v>
      </c>
      <c r="X30" s="2">
        <v>4.8555999999999999</v>
      </c>
      <c r="Y30" s="2">
        <v>2.7608000000000001</v>
      </c>
      <c r="Z30" s="2">
        <v>1.8543000000000001</v>
      </c>
      <c r="AA30" s="2">
        <v>1.3041</v>
      </c>
      <c r="AB30" s="2">
        <v>0.94399999999999995</v>
      </c>
      <c r="AC30" s="2">
        <v>0.77</v>
      </c>
      <c r="AD30" s="2">
        <v>0.67459999999999998</v>
      </c>
      <c r="AE30" s="2">
        <v>1.0527</v>
      </c>
      <c r="AF30" s="6">
        <f t="shared" si="11"/>
        <v>34.475999999999999</v>
      </c>
      <c r="AH30" s="2">
        <v>4</v>
      </c>
      <c r="AI30" s="2" t="s">
        <v>4</v>
      </c>
      <c r="AJ30" s="2">
        <v>3.6579000000000002</v>
      </c>
      <c r="AK30" s="2">
        <v>6.7915000000000001</v>
      </c>
      <c r="AL30" s="2">
        <v>10.133699999999999</v>
      </c>
      <c r="AM30" s="2">
        <v>8.8118999999999996</v>
      </c>
      <c r="AN30" s="2">
        <v>5.6904000000000003</v>
      </c>
      <c r="AO30" s="2">
        <v>3.2896000000000001</v>
      </c>
      <c r="AP30" s="2">
        <v>2.2608000000000001</v>
      </c>
      <c r="AQ30" s="2">
        <v>1.6195999999999999</v>
      </c>
      <c r="AR30" s="2">
        <v>1.1909000000000001</v>
      </c>
      <c r="AS30" s="2">
        <v>0.97919999999999996</v>
      </c>
      <c r="AT30" s="2">
        <v>0.81920000000000004</v>
      </c>
      <c r="AU30" s="2">
        <v>1.2141999999999999</v>
      </c>
      <c r="AV30" s="6">
        <f t="shared" si="7"/>
        <v>46.458900000000007</v>
      </c>
      <c r="AX30" s="2">
        <v>4</v>
      </c>
      <c r="AY30" s="2" t="s">
        <v>4</v>
      </c>
      <c r="AZ30" s="2">
        <v>2.2730000000000001</v>
      </c>
      <c r="BA30" s="2">
        <v>4.7544000000000004</v>
      </c>
      <c r="BB30" s="2">
        <v>6.7245999999999997</v>
      </c>
      <c r="BC30" s="2">
        <v>5.8597999999999999</v>
      </c>
      <c r="BD30" s="2">
        <v>3.7134</v>
      </c>
      <c r="BE30" s="2">
        <v>2.1756000000000002</v>
      </c>
      <c r="BF30" s="2">
        <v>1.498</v>
      </c>
      <c r="BG30" s="2">
        <v>1.0759000000000001</v>
      </c>
      <c r="BH30" s="2">
        <v>0.79159999999999997</v>
      </c>
      <c r="BI30" s="2">
        <v>0.65190000000000003</v>
      </c>
      <c r="BJ30" s="2">
        <v>0.55920000000000003</v>
      </c>
      <c r="BK30" s="2">
        <v>0.80879999999999996</v>
      </c>
      <c r="BL30" s="6">
        <f t="shared" si="9"/>
        <v>30.886200000000002</v>
      </c>
    </row>
    <row r="31" spans="1:64" x14ac:dyDescent="0.25">
      <c r="A31" s="2">
        <v>4</v>
      </c>
      <c r="B31" s="2">
        <v>4</v>
      </c>
      <c r="C31" s="2" t="s">
        <v>5</v>
      </c>
      <c r="D31" s="2">
        <v>0.84379999999999999</v>
      </c>
      <c r="E31" s="2">
        <v>1.9585999999999999</v>
      </c>
      <c r="F31" s="2">
        <v>2.5943000000000001</v>
      </c>
      <c r="G31" s="2">
        <v>2.4912999999999998</v>
      </c>
      <c r="H31" s="2">
        <v>1.1274</v>
      </c>
      <c r="I31" s="2">
        <v>0.44990000000000002</v>
      </c>
      <c r="J31" s="2">
        <v>0.22239999999999999</v>
      </c>
      <c r="K31" s="2">
        <v>0.12139999999999999</v>
      </c>
      <c r="L31" s="2">
        <v>7.3800000000000004E-2</v>
      </c>
      <c r="M31" s="2">
        <v>5.3900000000000003E-2</v>
      </c>
      <c r="N31" s="2">
        <v>4.5699999999999998E-2</v>
      </c>
      <c r="O31" s="2">
        <v>0.1263</v>
      </c>
      <c r="P31" s="6">
        <f t="shared" si="10"/>
        <v>10.1088</v>
      </c>
      <c r="R31" s="2">
        <v>4</v>
      </c>
      <c r="S31" s="2" t="s">
        <v>5</v>
      </c>
      <c r="T31" s="2">
        <v>3.2475000000000001</v>
      </c>
      <c r="U31" s="2">
        <v>6.5629999999999997</v>
      </c>
      <c r="V31" s="2">
        <v>11.0129</v>
      </c>
      <c r="W31" s="2">
        <v>9.3242999999999991</v>
      </c>
      <c r="X31" s="2">
        <v>5.7929000000000004</v>
      </c>
      <c r="Y31" s="2">
        <v>3.4043000000000001</v>
      </c>
      <c r="Z31" s="2">
        <v>2.3456000000000001</v>
      </c>
      <c r="AA31" s="2">
        <v>1.6845000000000001</v>
      </c>
      <c r="AB31" s="2">
        <v>1.2417</v>
      </c>
      <c r="AC31" s="2">
        <v>1.026</v>
      </c>
      <c r="AD31" s="2">
        <v>0.87250000000000005</v>
      </c>
      <c r="AE31" s="2">
        <v>1.0931999999999999</v>
      </c>
      <c r="AF31" s="6">
        <f t="shared" si="11"/>
        <v>47.60840000000001</v>
      </c>
      <c r="AH31" s="2">
        <v>4</v>
      </c>
      <c r="AI31" s="2" t="s">
        <v>5</v>
      </c>
      <c r="AJ31" s="2">
        <v>2.7591000000000001</v>
      </c>
      <c r="AK31" s="2">
        <v>4.9012000000000002</v>
      </c>
      <c r="AL31" s="2">
        <v>6.8037000000000001</v>
      </c>
      <c r="AM31" s="2">
        <v>6.4539999999999997</v>
      </c>
      <c r="AN31" s="2">
        <v>4.4150999999999998</v>
      </c>
      <c r="AO31" s="2">
        <v>2.6394000000000002</v>
      </c>
      <c r="AP31" s="2">
        <v>1.8355999999999999</v>
      </c>
      <c r="AQ31" s="2">
        <v>1.3254999999999999</v>
      </c>
      <c r="AR31" s="2">
        <v>0.98050000000000004</v>
      </c>
      <c r="AS31" s="2">
        <v>0.81559999999999999</v>
      </c>
      <c r="AT31" s="2">
        <v>0.70979999999999999</v>
      </c>
      <c r="AU31" s="2">
        <v>0.9405</v>
      </c>
      <c r="AV31" s="6">
        <f t="shared" si="7"/>
        <v>34.58</v>
      </c>
      <c r="AX31" s="2">
        <v>4</v>
      </c>
      <c r="AY31" s="2" t="s">
        <v>5</v>
      </c>
      <c r="AZ31" s="2">
        <v>2.5983999999999998</v>
      </c>
      <c r="BA31" s="2">
        <v>5.0603999999999996</v>
      </c>
      <c r="BB31" s="2">
        <v>6.9053000000000004</v>
      </c>
      <c r="BC31" s="2">
        <v>6.6757</v>
      </c>
      <c r="BD31" s="2">
        <v>4.4551999999999996</v>
      </c>
      <c r="BE31" s="2">
        <v>2.6116999999999999</v>
      </c>
      <c r="BF31" s="2">
        <v>1.7986</v>
      </c>
      <c r="BG31" s="2">
        <v>1.2934000000000001</v>
      </c>
      <c r="BH31" s="2">
        <v>0.95450000000000002</v>
      </c>
      <c r="BI31" s="2">
        <v>0.79069999999999996</v>
      </c>
      <c r="BJ31" s="2">
        <v>0.70889999999999997</v>
      </c>
      <c r="BK31" s="2">
        <v>1.1701999999999999</v>
      </c>
      <c r="BL31" s="6">
        <f t="shared" si="9"/>
        <v>35.023000000000003</v>
      </c>
    </row>
    <row r="32" spans="1:64" x14ac:dyDescent="0.25">
      <c r="A32" s="2">
        <v>5</v>
      </c>
      <c r="B32" s="2">
        <v>4</v>
      </c>
      <c r="C32" s="2" t="s">
        <v>6</v>
      </c>
      <c r="D32" s="2">
        <v>0.81820000000000004</v>
      </c>
      <c r="E32" s="2">
        <v>2.2176</v>
      </c>
      <c r="F32" s="2">
        <v>2.7084999999999999</v>
      </c>
      <c r="G32" s="2">
        <v>3.2309000000000001</v>
      </c>
      <c r="H32" s="2">
        <v>1.5525</v>
      </c>
      <c r="I32" s="2">
        <v>0.60119999999999996</v>
      </c>
      <c r="J32" s="2">
        <v>0.28710000000000002</v>
      </c>
      <c r="K32" s="2">
        <v>0.151</v>
      </c>
      <c r="L32" s="2">
        <v>8.8999999999999996E-2</v>
      </c>
      <c r="M32" s="2">
        <v>6.3200000000000006E-2</v>
      </c>
      <c r="N32" s="2">
        <v>5.1299999999999998E-2</v>
      </c>
      <c r="O32" s="2">
        <v>0.12570000000000001</v>
      </c>
      <c r="P32" s="6">
        <f t="shared" si="10"/>
        <v>11.896200000000002</v>
      </c>
      <c r="R32" s="2">
        <v>4</v>
      </c>
      <c r="S32" s="2" t="s">
        <v>6</v>
      </c>
      <c r="T32" s="2">
        <v>3.4287999999999998</v>
      </c>
      <c r="U32" s="2">
        <v>5.4645000000000001</v>
      </c>
      <c r="V32" s="2">
        <v>7.8620000000000001</v>
      </c>
      <c r="W32" s="2">
        <v>8.1554000000000002</v>
      </c>
      <c r="X32" s="2">
        <v>6.7488000000000001</v>
      </c>
      <c r="Y32" s="2">
        <v>3.7797999999999998</v>
      </c>
      <c r="Z32" s="2">
        <v>2.5150000000000001</v>
      </c>
      <c r="AA32" s="2">
        <v>1.7558</v>
      </c>
      <c r="AB32" s="2">
        <v>1.2668999999999999</v>
      </c>
      <c r="AC32" s="2">
        <v>1.0289999999999999</v>
      </c>
      <c r="AD32" s="2">
        <v>0.87229999999999996</v>
      </c>
      <c r="AE32" s="2">
        <v>1.4916</v>
      </c>
      <c r="AF32" s="6">
        <f t="shared" si="11"/>
        <v>44.369900000000001</v>
      </c>
      <c r="AH32" s="2">
        <v>4</v>
      </c>
      <c r="AI32" s="2" t="s">
        <v>6</v>
      </c>
      <c r="AJ32" s="2">
        <v>2.4811000000000001</v>
      </c>
      <c r="AK32" s="2">
        <v>5.4733000000000001</v>
      </c>
      <c r="AL32" s="2">
        <v>7.4733999999999998</v>
      </c>
      <c r="AM32" s="2">
        <v>6.992</v>
      </c>
      <c r="AN32" s="2">
        <v>4.7680999999999996</v>
      </c>
      <c r="AO32" s="2">
        <v>2.8330000000000002</v>
      </c>
      <c r="AP32" s="2">
        <v>1.9346000000000001</v>
      </c>
      <c r="AQ32" s="2">
        <v>1.3792</v>
      </c>
      <c r="AR32" s="2">
        <v>1.0104</v>
      </c>
      <c r="AS32" s="2">
        <v>0.82850000000000001</v>
      </c>
      <c r="AT32" s="2">
        <v>0.70350000000000001</v>
      </c>
      <c r="AU32" s="2">
        <v>1.012</v>
      </c>
      <c r="AV32" s="6">
        <f t="shared" si="7"/>
        <v>36.889099999999992</v>
      </c>
      <c r="AX32" s="2">
        <v>4</v>
      </c>
      <c r="AY32" s="2" t="s">
        <v>6</v>
      </c>
      <c r="AZ32" s="2">
        <v>2.2461000000000002</v>
      </c>
      <c r="BA32" s="2">
        <v>5.5705</v>
      </c>
      <c r="BB32" s="2">
        <v>7.3787000000000003</v>
      </c>
      <c r="BC32" s="2">
        <v>6.1467999999999998</v>
      </c>
      <c r="BD32" s="2">
        <v>4.0236999999999998</v>
      </c>
      <c r="BE32" s="2">
        <v>2.3881000000000001</v>
      </c>
      <c r="BF32" s="2">
        <v>1.6647000000000001</v>
      </c>
      <c r="BG32" s="2">
        <v>1.2031000000000001</v>
      </c>
      <c r="BH32" s="2">
        <v>0.88929999999999998</v>
      </c>
      <c r="BI32" s="2">
        <v>0.73580000000000001</v>
      </c>
      <c r="BJ32" s="2">
        <v>0.62819999999999998</v>
      </c>
      <c r="BK32" s="2">
        <v>0.85399999999999998</v>
      </c>
      <c r="BL32" s="6">
        <f t="shared" si="9"/>
        <v>33.728999999999999</v>
      </c>
    </row>
    <row r="33" spans="1:64" x14ac:dyDescent="0.25">
      <c r="A33" s="2">
        <v>1</v>
      </c>
      <c r="B33" s="2">
        <v>5</v>
      </c>
      <c r="C33" s="2" t="s">
        <v>2</v>
      </c>
      <c r="D33" s="2">
        <v>1.4684999999999999</v>
      </c>
      <c r="E33" s="2">
        <v>2.6539999999999999</v>
      </c>
      <c r="F33" s="2">
        <v>7.1368999999999998</v>
      </c>
      <c r="G33" s="2">
        <v>9.7885000000000009</v>
      </c>
      <c r="H33" s="2">
        <v>9.5282999999999998</v>
      </c>
      <c r="I33" s="2">
        <v>5.8442999999999996</v>
      </c>
      <c r="J33" s="2">
        <v>3.8429000000000002</v>
      </c>
      <c r="K33" s="2">
        <v>2.6139999999999999</v>
      </c>
      <c r="L33" s="2">
        <v>1.8210999999999999</v>
      </c>
      <c r="M33" s="2">
        <v>1.4138999999999999</v>
      </c>
      <c r="N33" s="2">
        <v>1.1060000000000001</v>
      </c>
      <c r="O33" s="2">
        <v>1.1331</v>
      </c>
      <c r="P33" s="6">
        <f t="shared" si="10"/>
        <v>48.351499999999994</v>
      </c>
      <c r="R33" s="2">
        <v>5</v>
      </c>
      <c r="S33" s="2" t="s">
        <v>2</v>
      </c>
      <c r="T33" s="2">
        <v>1.4046000000000001</v>
      </c>
      <c r="U33" s="2">
        <v>3.9066000000000001</v>
      </c>
      <c r="V33" s="2">
        <v>9.1091999999999995</v>
      </c>
      <c r="W33" s="2">
        <v>10.707100000000001</v>
      </c>
      <c r="X33" s="2">
        <v>8.2734000000000005</v>
      </c>
      <c r="Y33" s="2">
        <v>4.9829999999999997</v>
      </c>
      <c r="Z33" s="2">
        <v>3.3388</v>
      </c>
      <c r="AA33" s="2">
        <v>2.3073000000000001</v>
      </c>
      <c r="AB33" s="2">
        <v>1.6312</v>
      </c>
      <c r="AC33" s="2">
        <v>1.2836000000000001</v>
      </c>
      <c r="AD33" s="2">
        <v>1.0096000000000001</v>
      </c>
      <c r="AE33" s="2">
        <v>1.1166</v>
      </c>
      <c r="AF33" s="6">
        <f t="shared" si="11"/>
        <v>49.070999999999991</v>
      </c>
      <c r="AH33" s="2">
        <v>5</v>
      </c>
      <c r="AI33" s="2" t="s">
        <v>2</v>
      </c>
      <c r="AJ33" s="2">
        <v>1.6974</v>
      </c>
      <c r="AK33" s="2">
        <v>5.4828999999999999</v>
      </c>
      <c r="AL33" s="2">
        <v>9.6599000000000004</v>
      </c>
      <c r="AM33" s="2">
        <v>9.8821999999999992</v>
      </c>
      <c r="AN33" s="2">
        <v>8.4159000000000006</v>
      </c>
      <c r="AO33" s="2">
        <v>5.1779000000000002</v>
      </c>
      <c r="AP33" s="2">
        <v>3.4723000000000002</v>
      </c>
      <c r="AQ33" s="2">
        <v>2.4055</v>
      </c>
      <c r="AR33" s="2">
        <v>1.7073</v>
      </c>
      <c r="AS33" s="2">
        <v>1.3483000000000001</v>
      </c>
      <c r="AT33" s="2">
        <v>1.0583</v>
      </c>
      <c r="AU33" s="2">
        <v>1.1595</v>
      </c>
      <c r="AV33" s="6">
        <f t="shared" si="7"/>
        <v>51.467400000000012</v>
      </c>
      <c r="AX33" s="2">
        <v>5</v>
      </c>
      <c r="AY33" s="2" t="s">
        <v>2</v>
      </c>
      <c r="AZ33" s="2">
        <v>1.3926000000000001</v>
      </c>
      <c r="BA33" s="2">
        <v>3.0348000000000002</v>
      </c>
      <c r="BB33" s="2">
        <v>6.7161999999999997</v>
      </c>
      <c r="BC33" s="2">
        <v>7.7008000000000001</v>
      </c>
      <c r="BD33" s="2">
        <v>6.3132999999999999</v>
      </c>
      <c r="BE33" s="2">
        <v>3.9434</v>
      </c>
      <c r="BF33" s="2">
        <v>2.6962000000000002</v>
      </c>
      <c r="BG33" s="2">
        <v>1.8777999999999999</v>
      </c>
      <c r="BH33" s="2">
        <v>1.3311999999999999</v>
      </c>
      <c r="BI33" s="2">
        <v>1.0467</v>
      </c>
      <c r="BJ33" s="2">
        <v>0.82369999999999999</v>
      </c>
      <c r="BK33" s="2">
        <v>0.83430000000000004</v>
      </c>
      <c r="BL33" s="6">
        <f t="shared" si="9"/>
        <v>37.711000000000006</v>
      </c>
    </row>
    <row r="34" spans="1:64" x14ac:dyDescent="0.25">
      <c r="A34" s="2">
        <v>2</v>
      </c>
      <c r="B34" s="2">
        <v>5</v>
      </c>
      <c r="C34" s="2" t="s">
        <v>3</v>
      </c>
      <c r="D34" s="2">
        <v>1.6055999999999999</v>
      </c>
      <c r="E34" s="2">
        <v>4.3818000000000001</v>
      </c>
      <c r="F34" s="2">
        <v>10.7105</v>
      </c>
      <c r="G34" s="2">
        <v>10.8696</v>
      </c>
      <c r="H34" s="2">
        <v>9.2880000000000003</v>
      </c>
      <c r="I34" s="2">
        <v>5.6466000000000003</v>
      </c>
      <c r="J34" s="2">
        <v>3.72</v>
      </c>
      <c r="K34" s="2">
        <v>2.5373999999999999</v>
      </c>
      <c r="L34" s="2">
        <v>1.7781</v>
      </c>
      <c r="M34" s="2">
        <v>1.3929</v>
      </c>
      <c r="N34" s="2">
        <v>1.1317999999999999</v>
      </c>
      <c r="O34" s="2">
        <v>1.1508</v>
      </c>
      <c r="P34" s="6">
        <f t="shared" si="10"/>
        <v>54.213099999999997</v>
      </c>
      <c r="R34" s="2">
        <v>5</v>
      </c>
      <c r="S34" s="2" t="s">
        <v>3</v>
      </c>
      <c r="T34" s="2">
        <v>1.6748000000000001</v>
      </c>
      <c r="U34" s="2">
        <v>4.4527999999999999</v>
      </c>
      <c r="V34" s="2">
        <v>8.8655000000000008</v>
      </c>
      <c r="W34" s="2">
        <v>10.296799999999999</v>
      </c>
      <c r="X34" s="2">
        <v>8.5679999999999996</v>
      </c>
      <c r="Y34" s="2">
        <v>5.0811000000000002</v>
      </c>
      <c r="Z34" s="2">
        <v>3.4340999999999999</v>
      </c>
      <c r="AA34" s="2">
        <v>2.3883000000000001</v>
      </c>
      <c r="AB34" s="2">
        <v>1.6993</v>
      </c>
      <c r="AC34" s="2">
        <v>1.3482000000000001</v>
      </c>
      <c r="AD34" s="2">
        <v>1.0862000000000001</v>
      </c>
      <c r="AE34" s="2">
        <v>1.1459999999999999</v>
      </c>
      <c r="AF34" s="6">
        <f t="shared" si="11"/>
        <v>50.0411</v>
      </c>
      <c r="AH34" s="2">
        <v>5</v>
      </c>
      <c r="AI34" s="2" t="s">
        <v>3</v>
      </c>
      <c r="AJ34" s="2">
        <v>2.8077999999999999</v>
      </c>
      <c r="AK34" s="2">
        <v>7.7394999999999996</v>
      </c>
      <c r="AL34" s="2">
        <v>13.023300000000001</v>
      </c>
      <c r="AM34" s="2">
        <v>12.2325</v>
      </c>
      <c r="AN34" s="2">
        <v>9.2712000000000003</v>
      </c>
      <c r="AO34" s="2">
        <v>5.6632999999999996</v>
      </c>
      <c r="AP34" s="2">
        <v>3.8774999999999999</v>
      </c>
      <c r="AQ34" s="2">
        <v>2.7307999999999999</v>
      </c>
      <c r="AR34" s="2">
        <v>1.9641999999999999</v>
      </c>
      <c r="AS34" s="2">
        <v>1.5692999999999999</v>
      </c>
      <c r="AT34" s="2">
        <v>1.2554000000000001</v>
      </c>
      <c r="AU34" s="2">
        <v>1.4944</v>
      </c>
      <c r="AV34" s="6">
        <f t="shared" si="7"/>
        <v>63.629199999999997</v>
      </c>
      <c r="AX34" s="2">
        <v>5</v>
      </c>
      <c r="AY34" s="2" t="s">
        <v>3</v>
      </c>
      <c r="AZ34" s="2">
        <v>1.5197000000000001</v>
      </c>
      <c r="BA34" s="2">
        <v>4.5045999999999999</v>
      </c>
      <c r="BB34" s="2">
        <v>8.6262000000000008</v>
      </c>
      <c r="BC34" s="2">
        <v>8.1097999999999999</v>
      </c>
      <c r="BD34" s="2">
        <v>6.5694999999999997</v>
      </c>
      <c r="BE34" s="2">
        <v>4.1153000000000004</v>
      </c>
      <c r="BF34" s="2">
        <v>2.7843</v>
      </c>
      <c r="BG34" s="2">
        <v>1.9376</v>
      </c>
      <c r="BH34" s="2">
        <v>1.3744000000000001</v>
      </c>
      <c r="BI34" s="2">
        <v>1.0851999999999999</v>
      </c>
      <c r="BJ34" s="2">
        <v>0.85340000000000005</v>
      </c>
      <c r="BK34" s="2">
        <v>0.86709999999999998</v>
      </c>
      <c r="BL34" s="6">
        <f t="shared" si="9"/>
        <v>42.347100000000005</v>
      </c>
    </row>
    <row r="35" spans="1:64" x14ac:dyDescent="0.25">
      <c r="A35" s="2">
        <v>3</v>
      </c>
      <c r="B35" s="2">
        <v>5</v>
      </c>
      <c r="C35" s="2" t="s">
        <v>4</v>
      </c>
      <c r="D35" s="2">
        <v>2.7806999999999999</v>
      </c>
      <c r="E35" s="2">
        <v>5.6676000000000002</v>
      </c>
      <c r="F35" s="2">
        <v>9.8132000000000001</v>
      </c>
      <c r="G35" s="2">
        <v>10.6486</v>
      </c>
      <c r="H35" s="2">
        <v>9.6677999999999997</v>
      </c>
      <c r="I35" s="2">
        <v>5.8731999999999998</v>
      </c>
      <c r="J35" s="2">
        <v>3.9498000000000002</v>
      </c>
      <c r="K35" s="2">
        <v>2.7486999999999999</v>
      </c>
      <c r="L35" s="2">
        <v>1.9576</v>
      </c>
      <c r="M35" s="2">
        <v>1.5508</v>
      </c>
      <c r="N35" s="2">
        <v>1.226</v>
      </c>
      <c r="O35" s="2">
        <v>1.3431</v>
      </c>
      <c r="P35" s="6">
        <f t="shared" si="10"/>
        <v>57.2271</v>
      </c>
      <c r="R35" s="2">
        <v>5</v>
      </c>
      <c r="S35" s="2" t="s">
        <v>4</v>
      </c>
      <c r="T35" s="2">
        <v>1.873</v>
      </c>
      <c r="U35" s="2">
        <v>3.7831000000000001</v>
      </c>
      <c r="V35" s="2">
        <v>7.452</v>
      </c>
      <c r="W35" s="2">
        <v>8.5439000000000007</v>
      </c>
      <c r="X35" s="2">
        <v>7.4314999999999998</v>
      </c>
      <c r="Y35" s="2">
        <v>4.5669000000000004</v>
      </c>
      <c r="Z35" s="2">
        <v>3.0648</v>
      </c>
      <c r="AA35" s="2">
        <v>2.1084999999999998</v>
      </c>
      <c r="AB35" s="2">
        <v>1.4843</v>
      </c>
      <c r="AC35" s="2">
        <v>1.1624000000000001</v>
      </c>
      <c r="AD35" s="2">
        <v>0.9556</v>
      </c>
      <c r="AE35" s="2">
        <v>1.0051000000000001</v>
      </c>
      <c r="AF35" s="6">
        <f t="shared" si="11"/>
        <v>43.431099999999994</v>
      </c>
      <c r="AH35" s="2">
        <v>5</v>
      </c>
      <c r="AI35" s="2" t="s">
        <v>4</v>
      </c>
      <c r="AJ35" s="2">
        <v>2.1002999999999998</v>
      </c>
      <c r="AK35" s="2">
        <v>5.4863999999999997</v>
      </c>
      <c r="AL35" s="2">
        <v>10.6843</v>
      </c>
      <c r="AM35" s="2">
        <v>11.4689</v>
      </c>
      <c r="AN35" s="2">
        <v>8.6145999999999994</v>
      </c>
      <c r="AO35" s="2">
        <v>5.2412999999999998</v>
      </c>
      <c r="AP35" s="2">
        <v>3.5505</v>
      </c>
      <c r="AQ35" s="2">
        <v>2.4815999999999998</v>
      </c>
      <c r="AR35" s="2">
        <v>1.7721</v>
      </c>
      <c r="AS35" s="2">
        <v>1.4077</v>
      </c>
      <c r="AT35" s="2">
        <v>1.1246</v>
      </c>
      <c r="AU35" s="2">
        <v>1.2089000000000001</v>
      </c>
      <c r="AV35" s="6">
        <f t="shared" si="7"/>
        <v>55.141200000000005</v>
      </c>
      <c r="AX35" s="2">
        <v>5</v>
      </c>
      <c r="AY35" s="2" t="s">
        <v>4</v>
      </c>
      <c r="AZ35" s="2">
        <v>1.3794</v>
      </c>
      <c r="BA35" s="2">
        <v>3.5964</v>
      </c>
      <c r="BB35" s="2">
        <v>7.5656999999999996</v>
      </c>
      <c r="BC35" s="2">
        <v>8.1494999999999997</v>
      </c>
      <c r="BD35" s="2">
        <v>6.2085999999999997</v>
      </c>
      <c r="BE35" s="2">
        <v>3.8016999999999999</v>
      </c>
      <c r="BF35" s="2">
        <v>2.5958000000000001</v>
      </c>
      <c r="BG35" s="2">
        <v>1.8086</v>
      </c>
      <c r="BH35" s="2">
        <v>1.2828999999999999</v>
      </c>
      <c r="BI35" s="2">
        <v>1.0089999999999999</v>
      </c>
      <c r="BJ35" s="2">
        <v>0.78969999999999996</v>
      </c>
      <c r="BK35" s="2">
        <v>0.85319999999999996</v>
      </c>
      <c r="BL35" s="6">
        <f t="shared" si="9"/>
        <v>39.040500000000002</v>
      </c>
    </row>
    <row r="36" spans="1:64" x14ac:dyDescent="0.25">
      <c r="A36" s="2">
        <v>4</v>
      </c>
      <c r="B36" s="2">
        <v>5</v>
      </c>
      <c r="C36" s="2" t="s">
        <v>5</v>
      </c>
      <c r="D36" s="2">
        <v>1.5483</v>
      </c>
      <c r="E36" s="2">
        <v>4.5320999999999998</v>
      </c>
      <c r="F36" s="2">
        <v>9.2530000000000001</v>
      </c>
      <c r="G36" s="2">
        <v>10.351100000000001</v>
      </c>
      <c r="H36" s="2">
        <v>8.9373000000000005</v>
      </c>
      <c r="I36" s="2">
        <v>5.3151999999999999</v>
      </c>
      <c r="J36" s="2">
        <v>3.5118999999999998</v>
      </c>
      <c r="K36" s="2">
        <v>2.407</v>
      </c>
      <c r="L36" s="2">
        <v>1.6901999999999999</v>
      </c>
      <c r="M36" s="2">
        <v>1.3184</v>
      </c>
      <c r="N36" s="2">
        <v>1.0169999999999999</v>
      </c>
      <c r="O36" s="2">
        <v>1.1131</v>
      </c>
      <c r="P36" s="6">
        <f t="shared" si="10"/>
        <v>50.994599999999991</v>
      </c>
      <c r="R36" s="2">
        <v>5</v>
      </c>
      <c r="S36" s="2" t="s">
        <v>5</v>
      </c>
      <c r="T36" s="2">
        <v>2.0897000000000001</v>
      </c>
      <c r="U36" s="2">
        <v>5.0130999999999997</v>
      </c>
      <c r="V36" s="2">
        <v>11.299899999999999</v>
      </c>
      <c r="W36" s="2">
        <v>12.578200000000001</v>
      </c>
      <c r="X36" s="2">
        <v>8.8148</v>
      </c>
      <c r="Y36" s="2">
        <v>5.4016000000000002</v>
      </c>
      <c r="Z36" s="2">
        <v>3.6779999999999999</v>
      </c>
      <c r="AA36" s="2">
        <v>2.5750999999999999</v>
      </c>
      <c r="AB36" s="2">
        <v>1.8432999999999999</v>
      </c>
      <c r="AC36" s="2">
        <v>1.4673</v>
      </c>
      <c r="AD36" s="2">
        <v>1.2150000000000001</v>
      </c>
      <c r="AE36" s="2">
        <v>1.3110999999999999</v>
      </c>
      <c r="AF36" s="6">
        <f t="shared" si="11"/>
        <v>57.287100000000002</v>
      </c>
      <c r="AH36" s="2">
        <v>5</v>
      </c>
      <c r="AI36" s="2" t="s">
        <v>5</v>
      </c>
      <c r="AJ36" s="2">
        <v>1.6580999999999999</v>
      </c>
      <c r="AK36" s="2">
        <v>3.6225999999999998</v>
      </c>
      <c r="AL36" s="2">
        <v>7.0872999999999999</v>
      </c>
      <c r="AM36" s="2">
        <v>8.1028000000000002</v>
      </c>
      <c r="AN36" s="2">
        <v>6.6257999999999999</v>
      </c>
      <c r="AO36" s="2">
        <v>4.2233999999999998</v>
      </c>
      <c r="AP36" s="2">
        <v>2.9028</v>
      </c>
      <c r="AQ36" s="2">
        <v>2.0377000000000001</v>
      </c>
      <c r="AR36" s="2">
        <v>1.4569000000000001</v>
      </c>
      <c r="AS36" s="2">
        <v>1.1579999999999999</v>
      </c>
      <c r="AT36" s="2">
        <v>0.91590000000000005</v>
      </c>
      <c r="AU36" s="2">
        <v>0.9042</v>
      </c>
      <c r="AV36" s="6">
        <f t="shared" si="7"/>
        <v>40.695499999999996</v>
      </c>
      <c r="AX36" s="2">
        <v>5</v>
      </c>
      <c r="AY36" s="2" t="s">
        <v>5</v>
      </c>
      <c r="AZ36" s="2">
        <v>1.6116999999999999</v>
      </c>
      <c r="BA36" s="2">
        <v>3.7378</v>
      </c>
      <c r="BB36" s="2">
        <v>7.5518000000000001</v>
      </c>
      <c r="BC36" s="2">
        <v>8.0487000000000002</v>
      </c>
      <c r="BD36" s="2">
        <v>6.7987000000000002</v>
      </c>
      <c r="BE36" s="2">
        <v>4.2382</v>
      </c>
      <c r="BF36" s="2">
        <v>2.8940000000000001</v>
      </c>
      <c r="BG36" s="2">
        <v>2.0225</v>
      </c>
      <c r="BH36" s="2">
        <v>1.4416</v>
      </c>
      <c r="BI36" s="2">
        <v>1.1442000000000001</v>
      </c>
      <c r="BJ36" s="2">
        <v>1.0065</v>
      </c>
      <c r="BK36" s="2">
        <v>1.0158</v>
      </c>
      <c r="BL36" s="6">
        <f t="shared" si="9"/>
        <v>41.511499999999998</v>
      </c>
    </row>
    <row r="37" spans="1:64" x14ac:dyDescent="0.25">
      <c r="A37" s="2">
        <v>5</v>
      </c>
      <c r="B37" s="2">
        <v>5</v>
      </c>
      <c r="C37" s="2" t="s">
        <v>6</v>
      </c>
      <c r="D37" s="2">
        <v>1.5377000000000001</v>
      </c>
      <c r="E37" s="2">
        <v>3.8409</v>
      </c>
      <c r="F37" s="2">
        <v>9.3560999999999996</v>
      </c>
      <c r="G37" s="2">
        <v>10.8963</v>
      </c>
      <c r="H37" s="2">
        <v>10.743399999999999</v>
      </c>
      <c r="I37" s="2">
        <v>6.4057000000000004</v>
      </c>
      <c r="J37" s="2">
        <v>4.1489000000000003</v>
      </c>
      <c r="K37" s="2">
        <v>2.794</v>
      </c>
      <c r="L37" s="2">
        <v>1.9357</v>
      </c>
      <c r="M37" s="2">
        <v>1.4888999999999999</v>
      </c>
      <c r="N37" s="2">
        <v>1.1303000000000001</v>
      </c>
      <c r="O37" s="2">
        <v>1.1194999999999999</v>
      </c>
      <c r="P37" s="6">
        <f t="shared" si="10"/>
        <v>55.397399999999998</v>
      </c>
      <c r="R37" s="2">
        <v>5</v>
      </c>
      <c r="S37" s="2" t="s">
        <v>6</v>
      </c>
      <c r="T37" s="2">
        <v>2.5392999999999999</v>
      </c>
      <c r="U37" s="2">
        <v>4.9489000000000001</v>
      </c>
      <c r="V37" s="2">
        <v>8.3091000000000008</v>
      </c>
      <c r="W37" s="2">
        <v>9.2497000000000007</v>
      </c>
      <c r="X37" s="2">
        <v>9.2690999999999999</v>
      </c>
      <c r="Y37" s="2">
        <v>5.8655999999999997</v>
      </c>
      <c r="Z37" s="2">
        <v>3.8744000000000001</v>
      </c>
      <c r="AA37" s="2">
        <v>2.6494</v>
      </c>
      <c r="AB37" s="2">
        <v>1.8586</v>
      </c>
      <c r="AC37" s="2">
        <v>1.4516</v>
      </c>
      <c r="AD37" s="2">
        <v>1.1469</v>
      </c>
      <c r="AE37" s="2">
        <v>1.246</v>
      </c>
      <c r="AF37" s="6">
        <f t="shared" si="11"/>
        <v>52.408600000000007</v>
      </c>
      <c r="AH37" s="2">
        <v>5</v>
      </c>
      <c r="AI37" s="2" t="s">
        <v>6</v>
      </c>
      <c r="AJ37" s="2">
        <v>1.2778</v>
      </c>
      <c r="AK37" s="2">
        <v>3.8584000000000001</v>
      </c>
      <c r="AL37" s="2">
        <v>8.0597999999999992</v>
      </c>
      <c r="AM37" s="2">
        <v>8.6801999999999992</v>
      </c>
      <c r="AN37" s="2">
        <v>7.1281999999999996</v>
      </c>
      <c r="AO37" s="2">
        <v>4.5061999999999998</v>
      </c>
      <c r="AP37" s="2">
        <v>3.0666000000000002</v>
      </c>
      <c r="AQ37" s="2">
        <v>2.1234000000000002</v>
      </c>
      <c r="AR37" s="2">
        <v>1.5026999999999999</v>
      </c>
      <c r="AS37" s="2">
        <v>1.1805000000000001</v>
      </c>
      <c r="AT37" s="2">
        <v>0.92510000000000003</v>
      </c>
      <c r="AU37" s="2">
        <v>0.94740000000000002</v>
      </c>
      <c r="AV37" s="6">
        <f t="shared" si="7"/>
        <v>43.256299999999996</v>
      </c>
      <c r="AX37" s="2">
        <v>5</v>
      </c>
      <c r="AY37" s="2" t="s">
        <v>6</v>
      </c>
      <c r="AZ37" s="2">
        <v>1.1666000000000001</v>
      </c>
      <c r="BA37" s="2">
        <v>3.6444999999999999</v>
      </c>
      <c r="BB37" s="2">
        <v>8.6818000000000008</v>
      </c>
      <c r="BC37" s="2">
        <v>8.1777999999999995</v>
      </c>
      <c r="BD37" s="2">
        <v>6.3869999999999996</v>
      </c>
      <c r="BE37" s="2">
        <v>3.9661</v>
      </c>
      <c r="BF37" s="2">
        <v>2.7221000000000002</v>
      </c>
      <c r="BG37" s="2">
        <v>1.9095</v>
      </c>
      <c r="BH37" s="2">
        <v>1.36</v>
      </c>
      <c r="BI37" s="2">
        <v>1.0741000000000001</v>
      </c>
      <c r="BJ37" s="2">
        <v>0.84299999999999997</v>
      </c>
      <c r="BK37" s="2">
        <v>0.85899999999999999</v>
      </c>
      <c r="BL37" s="6">
        <f t="shared" si="9"/>
        <v>40.791500000000006</v>
      </c>
    </row>
    <row r="38" spans="1:64" x14ac:dyDescent="0.25">
      <c r="A38" s="2">
        <v>1</v>
      </c>
      <c r="B38" s="2">
        <v>6</v>
      </c>
      <c r="C38" s="2" t="s">
        <v>2</v>
      </c>
      <c r="D38" s="2">
        <v>0.2636</v>
      </c>
      <c r="E38" s="2">
        <v>0.2369</v>
      </c>
      <c r="F38" s="2">
        <v>0.35680000000000001</v>
      </c>
      <c r="G38" s="2">
        <v>0.62109999999999999</v>
      </c>
      <c r="H38" s="2">
        <v>0.7944</v>
      </c>
      <c r="I38" s="2">
        <v>0.64910000000000001</v>
      </c>
      <c r="J38" s="2">
        <v>0.54890000000000005</v>
      </c>
      <c r="K38" s="2">
        <v>0.44640000000000002</v>
      </c>
      <c r="L38" s="2">
        <v>0.3488</v>
      </c>
      <c r="M38" s="2">
        <v>0.29389999999999999</v>
      </c>
      <c r="N38" s="2">
        <v>0.2472</v>
      </c>
      <c r="O38" s="2">
        <v>0.2452</v>
      </c>
      <c r="P38" s="6">
        <f t="shared" si="10"/>
        <v>5.0522999999999998</v>
      </c>
      <c r="R38" s="2">
        <v>6</v>
      </c>
      <c r="S38" s="2" t="s">
        <v>2</v>
      </c>
      <c r="T38" s="2">
        <v>0.39169999999999999</v>
      </c>
      <c r="U38" s="2">
        <v>0.56840000000000002</v>
      </c>
      <c r="V38" s="2">
        <v>0.90790000000000004</v>
      </c>
      <c r="W38" s="2">
        <v>0.96809999999999996</v>
      </c>
      <c r="X38" s="2">
        <v>1.0206</v>
      </c>
      <c r="Y38" s="2">
        <v>0.80110000000000003</v>
      </c>
      <c r="Z38" s="2">
        <v>0.67800000000000005</v>
      </c>
      <c r="AA38" s="2">
        <v>0.55740000000000001</v>
      </c>
      <c r="AB38" s="2">
        <v>0.44550000000000001</v>
      </c>
      <c r="AC38" s="2">
        <v>0.38569999999999999</v>
      </c>
      <c r="AD38" s="2">
        <v>0.32769999999999999</v>
      </c>
      <c r="AE38" s="2">
        <v>0.33360000000000001</v>
      </c>
      <c r="AF38" s="6">
        <f t="shared" si="11"/>
        <v>7.3856999999999999</v>
      </c>
      <c r="AH38" s="2">
        <v>6</v>
      </c>
      <c r="AI38" s="2" t="s">
        <v>2</v>
      </c>
      <c r="AJ38" s="2">
        <v>0.28849999999999998</v>
      </c>
      <c r="AK38" s="2">
        <v>0.39369999999999999</v>
      </c>
      <c r="AL38" s="2">
        <v>0.97699999999999998</v>
      </c>
      <c r="AM38" s="2">
        <v>1.0088999999999999</v>
      </c>
      <c r="AN38" s="2">
        <v>0.92789999999999995</v>
      </c>
      <c r="AO38" s="2">
        <v>0.72740000000000005</v>
      </c>
      <c r="AP38" s="2">
        <v>0.61499999999999999</v>
      </c>
      <c r="AQ38" s="2">
        <v>0.50380000000000003</v>
      </c>
      <c r="AR38" s="2">
        <v>0.39900000000000002</v>
      </c>
      <c r="AS38" s="2">
        <v>0.3407</v>
      </c>
      <c r="AT38" s="2">
        <v>0.28520000000000001</v>
      </c>
      <c r="AU38" s="2">
        <v>0.2999</v>
      </c>
      <c r="AV38" s="6">
        <f t="shared" si="7"/>
        <v>6.7670000000000003</v>
      </c>
      <c r="AX38" s="2">
        <v>6</v>
      </c>
      <c r="AY38" s="2" t="s">
        <v>2</v>
      </c>
      <c r="AZ38" s="2">
        <v>0.25540000000000002</v>
      </c>
      <c r="BA38" s="2">
        <v>0.2868</v>
      </c>
      <c r="BB38" s="2">
        <v>0.48470000000000002</v>
      </c>
      <c r="BC38" s="2">
        <v>0.47139999999999999</v>
      </c>
      <c r="BD38" s="2">
        <v>0.40670000000000001</v>
      </c>
      <c r="BE38" s="2">
        <v>0.32079999999999997</v>
      </c>
      <c r="BF38" s="2">
        <v>0.27439999999999998</v>
      </c>
      <c r="BG38" s="2">
        <v>0.2238</v>
      </c>
      <c r="BH38" s="2">
        <v>0.1726</v>
      </c>
      <c r="BI38" s="2">
        <v>0.14169999999999999</v>
      </c>
      <c r="BJ38" s="2">
        <v>0.1193</v>
      </c>
      <c r="BK38" s="2">
        <v>0.13450000000000001</v>
      </c>
      <c r="BL38" s="6">
        <f t="shared" si="9"/>
        <v>3.2921000000000005</v>
      </c>
    </row>
    <row r="39" spans="1:64" x14ac:dyDescent="0.25">
      <c r="A39" s="2">
        <v>2</v>
      </c>
      <c r="B39" s="2">
        <v>6</v>
      </c>
      <c r="C39" s="2" t="s">
        <v>3</v>
      </c>
      <c r="D39" s="2">
        <v>0.2772</v>
      </c>
      <c r="E39" s="2">
        <v>0.32490000000000002</v>
      </c>
      <c r="F39" s="2">
        <v>0.52100000000000002</v>
      </c>
      <c r="G39" s="2">
        <v>0.71240000000000003</v>
      </c>
      <c r="H39" s="2">
        <v>0.86019999999999996</v>
      </c>
      <c r="I39" s="2">
        <v>0.69589999999999996</v>
      </c>
      <c r="J39" s="2">
        <v>0.58320000000000005</v>
      </c>
      <c r="K39" s="2">
        <v>0.47370000000000001</v>
      </c>
      <c r="L39" s="2">
        <v>0.37140000000000001</v>
      </c>
      <c r="M39" s="2">
        <v>0.31559999999999999</v>
      </c>
      <c r="N39" s="2">
        <v>0.29270000000000002</v>
      </c>
      <c r="O39" s="2">
        <v>0.2928</v>
      </c>
      <c r="P39" s="6">
        <f t="shared" si="10"/>
        <v>5.7210000000000001</v>
      </c>
      <c r="R39" s="2">
        <v>6</v>
      </c>
      <c r="S39" s="2" t="s">
        <v>3</v>
      </c>
      <c r="T39" s="2">
        <v>0.35420000000000001</v>
      </c>
      <c r="U39" s="2">
        <v>0.89170000000000005</v>
      </c>
      <c r="V39" s="2">
        <v>1.2032</v>
      </c>
      <c r="W39" s="2">
        <v>0.99099999999999999</v>
      </c>
      <c r="X39" s="2">
        <v>0.90300000000000002</v>
      </c>
      <c r="Y39" s="2">
        <v>0.69469999999999998</v>
      </c>
      <c r="Z39" s="2">
        <v>0.58760000000000001</v>
      </c>
      <c r="AA39" s="2">
        <v>0.48359999999999997</v>
      </c>
      <c r="AB39" s="2">
        <v>0.38679999999999998</v>
      </c>
      <c r="AC39" s="2">
        <v>0.33560000000000001</v>
      </c>
      <c r="AD39" s="2">
        <v>0.29220000000000002</v>
      </c>
      <c r="AE39" s="2">
        <v>0.3019</v>
      </c>
      <c r="AF39" s="6">
        <f t="shared" si="11"/>
        <v>7.4255000000000004</v>
      </c>
      <c r="AH39" s="2">
        <v>6</v>
      </c>
      <c r="AI39" s="2" t="s">
        <v>3</v>
      </c>
      <c r="AJ39" s="2">
        <v>0.3654</v>
      </c>
      <c r="AK39" s="2">
        <v>0.48649999999999999</v>
      </c>
      <c r="AL39" s="2">
        <v>1.0014000000000001</v>
      </c>
      <c r="AM39" s="2">
        <v>1.0085999999999999</v>
      </c>
      <c r="AN39" s="2">
        <v>0.91779999999999995</v>
      </c>
      <c r="AO39" s="2">
        <v>0.72509999999999997</v>
      </c>
      <c r="AP39" s="2">
        <v>0.61870000000000003</v>
      </c>
      <c r="AQ39" s="2">
        <v>0.51080000000000003</v>
      </c>
      <c r="AR39" s="2">
        <v>0.40760000000000002</v>
      </c>
      <c r="AS39" s="2">
        <v>0.35020000000000001</v>
      </c>
      <c r="AT39" s="2">
        <v>0.29770000000000002</v>
      </c>
      <c r="AU39" s="2">
        <v>0.309</v>
      </c>
      <c r="AV39" s="6">
        <f t="shared" si="7"/>
        <v>6.9988000000000001</v>
      </c>
      <c r="AX39" s="2">
        <v>6</v>
      </c>
      <c r="AY39" s="2" t="s">
        <v>3</v>
      </c>
      <c r="AZ39" s="2">
        <v>0.30640000000000001</v>
      </c>
      <c r="BA39" s="2">
        <v>0.31790000000000002</v>
      </c>
      <c r="BB39" s="2">
        <v>0.4556</v>
      </c>
      <c r="BC39" s="2">
        <v>0.39290000000000003</v>
      </c>
      <c r="BD39" s="2">
        <v>0.37209999999999999</v>
      </c>
      <c r="BE39" s="2">
        <v>0.3362</v>
      </c>
      <c r="BF39" s="2">
        <v>0.28820000000000001</v>
      </c>
      <c r="BG39" s="2">
        <v>0.2364</v>
      </c>
      <c r="BH39" s="2">
        <v>0.18410000000000001</v>
      </c>
      <c r="BI39" s="2">
        <v>0.15310000000000001</v>
      </c>
      <c r="BJ39" s="2">
        <v>0.129</v>
      </c>
      <c r="BK39" s="2">
        <v>0.15859999999999999</v>
      </c>
      <c r="BL39" s="6">
        <f t="shared" si="9"/>
        <v>3.3304999999999993</v>
      </c>
    </row>
    <row r="40" spans="1:64" x14ac:dyDescent="0.25">
      <c r="A40" s="2">
        <v>3</v>
      </c>
      <c r="B40" s="2">
        <v>6</v>
      </c>
      <c r="C40" s="2" t="s">
        <v>4</v>
      </c>
      <c r="D40" s="2">
        <v>0.26950000000000002</v>
      </c>
      <c r="E40" s="2">
        <v>0.29149999999999998</v>
      </c>
      <c r="F40" s="2">
        <v>0.39</v>
      </c>
      <c r="G40" s="2">
        <v>0.50670000000000004</v>
      </c>
      <c r="H40" s="2">
        <v>0.57440000000000002</v>
      </c>
      <c r="I40" s="2">
        <v>0.48630000000000001</v>
      </c>
      <c r="J40" s="2">
        <v>0.4118</v>
      </c>
      <c r="K40" s="2">
        <v>0.33639999999999998</v>
      </c>
      <c r="L40" s="2">
        <v>0.26290000000000002</v>
      </c>
      <c r="M40" s="2">
        <v>0.2215</v>
      </c>
      <c r="N40" s="2">
        <v>0.18779999999999999</v>
      </c>
      <c r="O40" s="2">
        <v>0.2079</v>
      </c>
      <c r="P40" s="6">
        <f t="shared" si="10"/>
        <v>4.1467000000000001</v>
      </c>
      <c r="R40" s="2">
        <v>6</v>
      </c>
      <c r="S40" s="2" t="s">
        <v>4</v>
      </c>
      <c r="T40" s="2">
        <v>0.60389999999999999</v>
      </c>
      <c r="U40" s="2">
        <v>1.1380999999999999</v>
      </c>
      <c r="V40" s="2">
        <v>1.3344</v>
      </c>
      <c r="W40" s="2">
        <v>1.222</v>
      </c>
      <c r="X40" s="2">
        <v>1.1463000000000001</v>
      </c>
      <c r="Y40" s="2">
        <v>0.87490000000000001</v>
      </c>
      <c r="Z40" s="2">
        <v>0.73670000000000002</v>
      </c>
      <c r="AA40" s="2">
        <v>0.60740000000000005</v>
      </c>
      <c r="AB40" s="2">
        <v>0.4879</v>
      </c>
      <c r="AC40" s="2">
        <v>0.4249</v>
      </c>
      <c r="AD40" s="2">
        <v>0.372</v>
      </c>
      <c r="AE40" s="2">
        <v>0.50119999999999998</v>
      </c>
      <c r="AF40" s="6">
        <f t="shared" si="11"/>
        <v>9.4497</v>
      </c>
      <c r="AH40" s="2">
        <v>6</v>
      </c>
      <c r="AI40" s="2" t="s">
        <v>4</v>
      </c>
      <c r="AJ40" s="2">
        <v>0.5091</v>
      </c>
      <c r="AK40" s="2">
        <v>0.53790000000000004</v>
      </c>
      <c r="AL40" s="2">
        <v>0.75</v>
      </c>
      <c r="AM40" s="2">
        <v>0.85340000000000005</v>
      </c>
      <c r="AN40" s="2">
        <v>0.77749999999999997</v>
      </c>
      <c r="AO40" s="2">
        <v>0.60199999999999998</v>
      </c>
      <c r="AP40" s="2">
        <v>0.50819999999999999</v>
      </c>
      <c r="AQ40" s="2">
        <v>0.41689999999999999</v>
      </c>
      <c r="AR40" s="2">
        <v>0.33</v>
      </c>
      <c r="AS40" s="2">
        <v>0.2823</v>
      </c>
      <c r="AT40" s="2">
        <v>0.23980000000000001</v>
      </c>
      <c r="AU40" s="2">
        <v>0.27139999999999997</v>
      </c>
      <c r="AV40" s="6">
        <f t="shared" si="7"/>
        <v>6.0785</v>
      </c>
      <c r="AX40" s="2">
        <v>6</v>
      </c>
      <c r="AY40" s="2" t="s">
        <v>4</v>
      </c>
      <c r="AZ40" s="2">
        <v>0.30709999999999998</v>
      </c>
      <c r="BA40" s="2">
        <v>0.38729999999999998</v>
      </c>
      <c r="BB40" s="2">
        <v>0.83089999999999997</v>
      </c>
      <c r="BC40" s="2">
        <v>0.7097</v>
      </c>
      <c r="BD40" s="2">
        <v>0.59219999999999995</v>
      </c>
      <c r="BE40" s="2">
        <v>0.45040000000000002</v>
      </c>
      <c r="BF40" s="2">
        <v>0.37969999999999998</v>
      </c>
      <c r="BG40" s="2">
        <v>0.31109999999999999</v>
      </c>
      <c r="BH40" s="2">
        <v>0.24490000000000001</v>
      </c>
      <c r="BI40" s="2">
        <v>0.2077</v>
      </c>
      <c r="BJ40" s="2">
        <v>0.17680000000000001</v>
      </c>
      <c r="BK40" s="2">
        <v>0.20630000000000001</v>
      </c>
      <c r="BL40" s="6">
        <f t="shared" si="9"/>
        <v>4.8041</v>
      </c>
    </row>
    <row r="41" spans="1:64" x14ac:dyDescent="0.25">
      <c r="A41" s="2">
        <v>4</v>
      </c>
      <c r="B41" s="2">
        <v>6</v>
      </c>
      <c r="C41" s="2" t="s">
        <v>5</v>
      </c>
      <c r="D41" s="2">
        <v>0.30459999999999998</v>
      </c>
      <c r="E41" s="2">
        <v>0.43099999999999999</v>
      </c>
      <c r="F41" s="2">
        <v>0.68640000000000001</v>
      </c>
      <c r="G41" s="2">
        <v>0.70079999999999998</v>
      </c>
      <c r="H41" s="2">
        <v>0.75090000000000001</v>
      </c>
      <c r="I41" s="2">
        <v>0.60929999999999995</v>
      </c>
      <c r="J41" s="2">
        <v>0.51839999999999997</v>
      </c>
      <c r="K41" s="2">
        <v>0.42630000000000001</v>
      </c>
      <c r="L41" s="2">
        <v>0.33639999999999998</v>
      </c>
      <c r="M41" s="2">
        <v>0.2843</v>
      </c>
      <c r="N41" s="2">
        <v>0.2364</v>
      </c>
      <c r="O41" s="2">
        <v>0.27239999999999998</v>
      </c>
      <c r="P41" s="6">
        <f t="shared" si="10"/>
        <v>5.5572000000000008</v>
      </c>
      <c r="R41" s="2">
        <v>6</v>
      </c>
      <c r="S41" s="2" t="s">
        <v>5</v>
      </c>
      <c r="T41" s="2">
        <v>0.5776</v>
      </c>
      <c r="U41" s="2">
        <v>0.75260000000000005</v>
      </c>
      <c r="V41" s="2">
        <v>0.91600000000000004</v>
      </c>
      <c r="W41" s="2">
        <v>0.98670000000000002</v>
      </c>
      <c r="X41" s="2">
        <v>0.96</v>
      </c>
      <c r="Y41" s="2">
        <v>0.76549999999999996</v>
      </c>
      <c r="Z41" s="2">
        <v>0.65939999999999999</v>
      </c>
      <c r="AA41" s="2">
        <v>0.55130000000000001</v>
      </c>
      <c r="AB41" s="2">
        <v>0.44579999999999997</v>
      </c>
      <c r="AC41" s="2">
        <v>0.39</v>
      </c>
      <c r="AD41" s="2">
        <v>0.35170000000000001</v>
      </c>
      <c r="AE41" s="2">
        <v>0.38200000000000001</v>
      </c>
      <c r="AF41" s="6">
        <f t="shared" si="11"/>
        <v>7.7385999999999999</v>
      </c>
      <c r="AH41" s="2">
        <v>6</v>
      </c>
      <c r="AI41" s="2" t="s">
        <v>5</v>
      </c>
      <c r="AJ41" s="2">
        <v>0.19470000000000001</v>
      </c>
      <c r="AK41" s="2">
        <v>0.2366</v>
      </c>
      <c r="AL41" s="2">
        <v>0.67869999999999997</v>
      </c>
      <c r="AM41" s="2">
        <v>0.71589999999999998</v>
      </c>
      <c r="AN41" s="2">
        <v>0.6069</v>
      </c>
      <c r="AO41" s="2">
        <v>0.46679999999999999</v>
      </c>
      <c r="AP41" s="2">
        <v>0.39360000000000001</v>
      </c>
      <c r="AQ41" s="2">
        <v>0.32129999999999997</v>
      </c>
      <c r="AR41" s="2">
        <v>0.252</v>
      </c>
      <c r="AS41" s="2">
        <v>0.21279999999999999</v>
      </c>
      <c r="AT41" s="2">
        <v>0.1779</v>
      </c>
      <c r="AU41" s="2">
        <v>0.17599999999999999</v>
      </c>
      <c r="AV41" s="6">
        <f t="shared" si="7"/>
        <v>4.4332000000000003</v>
      </c>
      <c r="AX41" s="2">
        <v>6</v>
      </c>
      <c r="AY41" s="2" t="s">
        <v>5</v>
      </c>
      <c r="AZ41" s="2">
        <v>0.29680000000000001</v>
      </c>
      <c r="BA41" s="2">
        <v>0.4007</v>
      </c>
      <c r="BB41" s="2">
        <v>0.80079999999999996</v>
      </c>
      <c r="BC41" s="2">
        <v>0.76480000000000004</v>
      </c>
      <c r="BD41" s="2">
        <v>0.66879999999999995</v>
      </c>
      <c r="BE41" s="2">
        <v>0.53</v>
      </c>
      <c r="BF41" s="2">
        <v>0.44890000000000002</v>
      </c>
      <c r="BG41" s="2">
        <v>0.36990000000000001</v>
      </c>
      <c r="BH41" s="2">
        <v>0.29330000000000001</v>
      </c>
      <c r="BI41" s="2">
        <v>0.25130000000000002</v>
      </c>
      <c r="BJ41" s="2">
        <v>0.2467</v>
      </c>
      <c r="BK41" s="2">
        <v>0.32729999999999998</v>
      </c>
      <c r="BL41" s="6">
        <f t="shared" si="9"/>
        <v>5.3993000000000002</v>
      </c>
    </row>
    <row r="42" spans="1:64" x14ac:dyDescent="0.25">
      <c r="A42" s="2">
        <v>5</v>
      </c>
      <c r="B42" s="2">
        <v>6</v>
      </c>
      <c r="C42" s="2" t="s">
        <v>6</v>
      </c>
      <c r="D42" s="2">
        <v>0.4128</v>
      </c>
      <c r="E42" s="2">
        <v>0.4667</v>
      </c>
      <c r="F42" s="2">
        <v>0.86060000000000003</v>
      </c>
      <c r="G42" s="2">
        <v>0.876</v>
      </c>
      <c r="H42" s="2">
        <v>1.0001</v>
      </c>
      <c r="I42" s="2">
        <v>0.79579999999999995</v>
      </c>
      <c r="J42" s="2">
        <v>0.66859999999999997</v>
      </c>
      <c r="K42" s="2">
        <v>0.54659999999999997</v>
      </c>
      <c r="L42" s="2">
        <v>0.43259999999999998</v>
      </c>
      <c r="M42" s="2">
        <v>0.36570000000000003</v>
      </c>
      <c r="N42" s="2">
        <v>0.30199999999999999</v>
      </c>
      <c r="O42" s="2">
        <v>0.31419999999999998</v>
      </c>
      <c r="P42" s="6">
        <f t="shared" si="10"/>
        <v>7.0416999999999987</v>
      </c>
      <c r="R42" s="2">
        <v>6</v>
      </c>
      <c r="S42" s="2" t="s">
        <v>6</v>
      </c>
      <c r="T42" s="2">
        <v>0.37030000000000002</v>
      </c>
      <c r="U42" s="2">
        <v>0.42020000000000002</v>
      </c>
      <c r="V42" s="2">
        <v>0.57379999999999998</v>
      </c>
      <c r="W42" s="2">
        <v>0.6583</v>
      </c>
      <c r="X42" s="2">
        <v>0.76639999999999997</v>
      </c>
      <c r="Y42" s="2">
        <v>0.60219999999999996</v>
      </c>
      <c r="Z42" s="2">
        <v>0.50339999999999996</v>
      </c>
      <c r="AA42" s="2">
        <v>0.40670000000000001</v>
      </c>
      <c r="AB42" s="2">
        <v>0.3165</v>
      </c>
      <c r="AC42" s="2">
        <v>0.26340000000000002</v>
      </c>
      <c r="AD42" s="2">
        <v>0.22259999999999999</v>
      </c>
      <c r="AE42" s="2">
        <v>0.23760000000000001</v>
      </c>
      <c r="AF42" s="6">
        <f t="shared" si="11"/>
        <v>5.3414000000000001</v>
      </c>
      <c r="AH42" s="2">
        <v>6</v>
      </c>
      <c r="AI42" s="2" t="s">
        <v>6</v>
      </c>
      <c r="AJ42" s="2">
        <v>0.15279999999999999</v>
      </c>
      <c r="AK42" s="2">
        <v>0.27850000000000003</v>
      </c>
      <c r="AL42" s="2">
        <v>0.7238</v>
      </c>
      <c r="AM42" s="2">
        <v>0.62439999999999996</v>
      </c>
      <c r="AN42" s="2">
        <v>0.57669999999999999</v>
      </c>
      <c r="AO42" s="2">
        <v>0.46870000000000001</v>
      </c>
      <c r="AP42" s="2">
        <v>0.39329999999999998</v>
      </c>
      <c r="AQ42" s="2">
        <v>0.31780000000000003</v>
      </c>
      <c r="AR42" s="2">
        <v>0.2457</v>
      </c>
      <c r="AS42" s="2">
        <v>0.20219999999999999</v>
      </c>
      <c r="AT42" s="2">
        <v>0.16639999999999999</v>
      </c>
      <c r="AU42" s="2">
        <v>0.1678</v>
      </c>
      <c r="AV42" s="6">
        <f t="shared" si="7"/>
        <v>4.3181000000000003</v>
      </c>
      <c r="AX42" s="2">
        <v>6</v>
      </c>
      <c r="AY42" s="2" t="s">
        <v>6</v>
      </c>
      <c r="AZ42" s="2">
        <v>0.28070000000000001</v>
      </c>
      <c r="BA42" s="2">
        <v>0.38919999999999999</v>
      </c>
      <c r="BB42" s="2">
        <v>0.65059999999999996</v>
      </c>
      <c r="BC42" s="2">
        <v>0.54800000000000004</v>
      </c>
      <c r="BD42" s="2">
        <v>0.43359999999999999</v>
      </c>
      <c r="BE42" s="2">
        <v>0.33760000000000001</v>
      </c>
      <c r="BF42" s="2">
        <v>0.28910000000000002</v>
      </c>
      <c r="BG42" s="2">
        <v>0.23799999999999999</v>
      </c>
      <c r="BH42" s="2">
        <v>0.1855</v>
      </c>
      <c r="BI42" s="2">
        <v>0.154</v>
      </c>
      <c r="BJ42" s="2">
        <v>0.12809999999999999</v>
      </c>
      <c r="BK42" s="2">
        <v>0.13980000000000001</v>
      </c>
      <c r="BL42" s="6">
        <f t="shared" si="9"/>
        <v>3.7742000000000004</v>
      </c>
    </row>
    <row r="43" spans="1:64" x14ac:dyDescent="0.25">
      <c r="A43" s="2">
        <v>1</v>
      </c>
      <c r="B43" s="2">
        <v>7</v>
      </c>
      <c r="C43" s="2" t="s">
        <v>2</v>
      </c>
      <c r="D43" s="2">
        <v>1.7472000000000001</v>
      </c>
      <c r="E43" s="2">
        <v>2.6608000000000001</v>
      </c>
      <c r="F43" s="2">
        <v>7.2573999999999996</v>
      </c>
      <c r="G43" s="2">
        <v>10.1737</v>
      </c>
      <c r="H43" s="2">
        <v>10.573</v>
      </c>
      <c r="I43" s="2">
        <v>6.8139000000000003</v>
      </c>
      <c r="J43" s="2">
        <v>4.5871000000000004</v>
      </c>
      <c r="K43" s="2">
        <v>3.1608000000000001</v>
      </c>
      <c r="L43" s="2">
        <v>2.2040000000000002</v>
      </c>
      <c r="M43" s="2">
        <v>1.7021999999999999</v>
      </c>
      <c r="N43" s="2">
        <v>1.3586</v>
      </c>
      <c r="O43" s="2">
        <v>1.4518</v>
      </c>
      <c r="P43" s="6">
        <f t="shared" si="10"/>
        <v>53.6905</v>
      </c>
      <c r="R43" s="2">
        <v>7</v>
      </c>
      <c r="S43" s="2" t="s">
        <v>2</v>
      </c>
      <c r="T43" s="2">
        <v>1.8769</v>
      </c>
      <c r="U43" s="2">
        <v>4.1269999999999998</v>
      </c>
      <c r="V43" s="2">
        <v>9.7711000000000006</v>
      </c>
      <c r="W43" s="2">
        <v>11.725199999999999</v>
      </c>
      <c r="X43" s="2">
        <v>9.6339000000000006</v>
      </c>
      <c r="Y43" s="2">
        <v>6.0511999999999997</v>
      </c>
      <c r="Z43" s="2">
        <v>4.1783000000000001</v>
      </c>
      <c r="AA43" s="2">
        <v>2.9424999999999999</v>
      </c>
      <c r="AB43" s="2">
        <v>2.0941000000000001</v>
      </c>
      <c r="AC43" s="2">
        <v>1.6506000000000001</v>
      </c>
      <c r="AD43" s="2">
        <v>1.3179000000000001</v>
      </c>
      <c r="AE43" s="2">
        <v>1.6954</v>
      </c>
      <c r="AF43" s="6">
        <f t="shared" si="11"/>
        <v>57.064100000000003</v>
      </c>
      <c r="AH43" s="2">
        <v>7</v>
      </c>
      <c r="AI43" s="2" t="s">
        <v>2</v>
      </c>
      <c r="AJ43" s="2">
        <v>1.9932000000000001</v>
      </c>
      <c r="AK43" s="2">
        <v>5.4394999999999998</v>
      </c>
      <c r="AL43" s="2">
        <v>10.5313</v>
      </c>
      <c r="AM43" s="2">
        <v>10.8764</v>
      </c>
      <c r="AN43" s="2">
        <v>9.6509999999999998</v>
      </c>
      <c r="AO43" s="2">
        <v>6.1818</v>
      </c>
      <c r="AP43" s="2">
        <v>4.2591000000000001</v>
      </c>
      <c r="AQ43" s="2">
        <v>2.9942000000000002</v>
      </c>
      <c r="AR43" s="2">
        <v>2.129</v>
      </c>
      <c r="AS43" s="2">
        <v>1.6724000000000001</v>
      </c>
      <c r="AT43" s="2">
        <v>1.3230999999999999</v>
      </c>
      <c r="AU43" s="2">
        <v>1.6027</v>
      </c>
      <c r="AV43" s="6">
        <f t="shared" si="7"/>
        <v>58.653699999999994</v>
      </c>
      <c r="AX43" s="2">
        <v>7</v>
      </c>
      <c r="AY43" s="2" t="s">
        <v>2</v>
      </c>
      <c r="AZ43" s="2">
        <v>1.7351000000000001</v>
      </c>
      <c r="BA43" s="2">
        <v>3.0838000000000001</v>
      </c>
      <c r="BB43" s="2">
        <v>7.0884</v>
      </c>
      <c r="BC43" s="2">
        <v>8.1483000000000008</v>
      </c>
      <c r="BD43" s="2">
        <v>6.9812000000000003</v>
      </c>
      <c r="BE43" s="2">
        <v>4.4707999999999997</v>
      </c>
      <c r="BF43" s="2">
        <v>3.101</v>
      </c>
      <c r="BG43" s="2">
        <v>2.16</v>
      </c>
      <c r="BH43" s="2">
        <v>1.5061</v>
      </c>
      <c r="BI43" s="2">
        <v>1.159</v>
      </c>
      <c r="BJ43" s="2">
        <v>0.91920000000000002</v>
      </c>
      <c r="BK43" s="2">
        <v>0.99150000000000005</v>
      </c>
      <c r="BL43" s="6">
        <f t="shared" si="9"/>
        <v>41.344400000000007</v>
      </c>
    </row>
    <row r="44" spans="1:64" x14ac:dyDescent="0.25">
      <c r="A44" s="2">
        <v>2</v>
      </c>
      <c r="B44" s="2">
        <v>7</v>
      </c>
      <c r="C44" s="2" t="s">
        <v>3</v>
      </c>
      <c r="D44" s="2">
        <v>1.8174999999999999</v>
      </c>
      <c r="E44" s="2">
        <v>4.1759000000000004</v>
      </c>
      <c r="F44" s="2">
        <v>11.0486</v>
      </c>
      <c r="G44" s="2">
        <v>11.6325</v>
      </c>
      <c r="H44" s="2">
        <v>10.458399999999999</v>
      </c>
      <c r="I44" s="2">
        <v>6.6509999999999998</v>
      </c>
      <c r="J44" s="2">
        <v>4.4917999999999996</v>
      </c>
      <c r="K44" s="2">
        <v>3.1059999999999999</v>
      </c>
      <c r="L44" s="2">
        <v>2.1766000000000001</v>
      </c>
      <c r="M44" s="2">
        <v>1.7082999999999999</v>
      </c>
      <c r="N44" s="2">
        <v>1.4573</v>
      </c>
      <c r="O44" s="2">
        <v>1.5341</v>
      </c>
      <c r="P44" s="6">
        <f t="shared" si="10"/>
        <v>60.258000000000003</v>
      </c>
      <c r="R44" s="2">
        <v>7</v>
      </c>
      <c r="S44" s="2" t="s">
        <v>3</v>
      </c>
      <c r="T44" s="2">
        <v>2.1678000000000002</v>
      </c>
      <c r="U44" s="2">
        <v>5.1795</v>
      </c>
      <c r="V44" s="2">
        <v>9.8646999999999991</v>
      </c>
      <c r="W44" s="2">
        <v>11.2446</v>
      </c>
      <c r="X44" s="2">
        <v>9.8308</v>
      </c>
      <c r="Y44" s="2">
        <v>6.0465999999999998</v>
      </c>
      <c r="Z44" s="2">
        <v>4.1829000000000001</v>
      </c>
      <c r="AA44" s="2">
        <v>2.9502999999999999</v>
      </c>
      <c r="AB44" s="2">
        <v>2.1042000000000001</v>
      </c>
      <c r="AC44" s="2">
        <v>1.6744000000000001</v>
      </c>
      <c r="AD44" s="2">
        <v>1.3996999999999999</v>
      </c>
      <c r="AE44" s="2">
        <v>1.5599000000000001</v>
      </c>
      <c r="AF44" s="6">
        <f t="shared" si="11"/>
        <v>58.205400000000004</v>
      </c>
      <c r="AH44" s="2">
        <v>7</v>
      </c>
      <c r="AI44" s="2" t="s">
        <v>3</v>
      </c>
      <c r="AJ44" s="2">
        <v>2.9455</v>
      </c>
      <c r="AK44" s="2">
        <v>7.7653999999999996</v>
      </c>
      <c r="AL44" s="2">
        <v>13.984999999999999</v>
      </c>
      <c r="AM44" s="2">
        <v>13.4351</v>
      </c>
      <c r="AN44" s="2">
        <v>10.566000000000001</v>
      </c>
      <c r="AO44" s="2">
        <v>6.6755000000000004</v>
      </c>
      <c r="AP44" s="2">
        <v>4.67</v>
      </c>
      <c r="AQ44" s="2">
        <v>3.3283</v>
      </c>
      <c r="AR44" s="2">
        <v>2.3955000000000002</v>
      </c>
      <c r="AS44" s="2">
        <v>1.9049</v>
      </c>
      <c r="AT44" s="2">
        <v>1.5407</v>
      </c>
      <c r="AU44" s="2">
        <v>1.8694999999999999</v>
      </c>
      <c r="AV44" s="6">
        <f t="shared" si="7"/>
        <v>71.081400000000002</v>
      </c>
      <c r="AX44" s="2">
        <v>7</v>
      </c>
      <c r="AY44" s="2" t="s">
        <v>3</v>
      </c>
      <c r="AZ44" s="2">
        <v>1.7863</v>
      </c>
      <c r="BA44" s="2">
        <v>4.3173000000000004</v>
      </c>
      <c r="BB44" s="2">
        <v>8.8897999999999993</v>
      </c>
      <c r="BC44" s="2">
        <v>8.5871999999999993</v>
      </c>
      <c r="BD44" s="2">
        <v>7.1597999999999997</v>
      </c>
      <c r="BE44" s="2">
        <v>4.6730999999999998</v>
      </c>
      <c r="BF44" s="2">
        <v>3.2052999999999998</v>
      </c>
      <c r="BG44" s="2">
        <v>2.2345000000000002</v>
      </c>
      <c r="BH44" s="2">
        <v>1.5641</v>
      </c>
      <c r="BI44" s="2">
        <v>1.2107000000000001</v>
      </c>
      <c r="BJ44" s="2">
        <v>0.95750000000000002</v>
      </c>
      <c r="BK44" s="2">
        <v>1.0481</v>
      </c>
      <c r="BL44" s="6">
        <f t="shared" si="9"/>
        <v>45.633700000000005</v>
      </c>
    </row>
    <row r="45" spans="1:64" x14ac:dyDescent="0.25">
      <c r="A45" s="2">
        <v>3</v>
      </c>
      <c r="B45" s="2">
        <v>7</v>
      </c>
      <c r="C45" s="2" t="s">
        <v>4</v>
      </c>
      <c r="D45" s="2">
        <v>2.9432999999999998</v>
      </c>
      <c r="E45" s="2">
        <v>5.7554999999999996</v>
      </c>
      <c r="F45" s="2">
        <v>10.074199999999999</v>
      </c>
      <c r="G45" s="2">
        <v>11.039300000000001</v>
      </c>
      <c r="H45" s="2">
        <v>10.5533</v>
      </c>
      <c r="I45" s="2">
        <v>6.6595000000000004</v>
      </c>
      <c r="J45" s="2">
        <v>4.5420999999999996</v>
      </c>
      <c r="K45" s="2">
        <v>3.1741000000000001</v>
      </c>
      <c r="L45" s="2">
        <v>2.2456</v>
      </c>
      <c r="M45" s="2">
        <v>1.7585999999999999</v>
      </c>
      <c r="N45" s="2">
        <v>1.3945000000000001</v>
      </c>
      <c r="O45" s="2">
        <v>1.5488999999999999</v>
      </c>
      <c r="P45" s="6">
        <f t="shared" si="10"/>
        <v>61.688900000000011</v>
      </c>
      <c r="R45" s="2">
        <v>7</v>
      </c>
      <c r="S45" s="2" t="s">
        <v>4</v>
      </c>
      <c r="T45" s="2">
        <v>2.7368999999999999</v>
      </c>
      <c r="U45" s="2">
        <v>5.0857999999999999</v>
      </c>
      <c r="V45" s="2">
        <v>8.6420999999999992</v>
      </c>
      <c r="W45" s="2">
        <v>9.7678999999999991</v>
      </c>
      <c r="X45" s="2">
        <v>8.8552</v>
      </c>
      <c r="Y45" s="2">
        <v>5.6957000000000004</v>
      </c>
      <c r="Z45" s="2">
        <v>3.9579</v>
      </c>
      <c r="AA45" s="2">
        <v>2.7911000000000001</v>
      </c>
      <c r="AB45" s="2">
        <v>1.9871000000000001</v>
      </c>
      <c r="AC45" s="2">
        <v>1.5686</v>
      </c>
      <c r="AD45" s="2">
        <v>1.3478000000000001</v>
      </c>
      <c r="AE45" s="2">
        <v>1.6679999999999999</v>
      </c>
      <c r="AF45" s="6">
        <f t="shared" si="11"/>
        <v>54.104099999999988</v>
      </c>
      <c r="AH45" s="2">
        <v>7</v>
      </c>
      <c r="AI45" s="2" t="s">
        <v>4</v>
      </c>
      <c r="AJ45" s="2">
        <v>2.5562999999999998</v>
      </c>
      <c r="AK45" s="2">
        <v>5.718</v>
      </c>
      <c r="AL45" s="2">
        <v>11.1564</v>
      </c>
      <c r="AM45" s="2">
        <v>12.4055</v>
      </c>
      <c r="AN45" s="2">
        <v>9.7340999999999998</v>
      </c>
      <c r="AO45" s="2">
        <v>6.1172000000000004</v>
      </c>
      <c r="AP45" s="2">
        <v>4.2229999999999999</v>
      </c>
      <c r="AQ45" s="2">
        <v>2.9794</v>
      </c>
      <c r="AR45" s="2">
        <v>2.1202000000000001</v>
      </c>
      <c r="AS45" s="2">
        <v>1.671</v>
      </c>
      <c r="AT45" s="2">
        <v>1.343</v>
      </c>
      <c r="AU45" s="2">
        <v>1.5620000000000001</v>
      </c>
      <c r="AV45" s="6">
        <f t="shared" si="7"/>
        <v>61.586099999999988</v>
      </c>
      <c r="AX45" s="2">
        <v>7</v>
      </c>
      <c r="AY45" s="2" t="s">
        <v>4</v>
      </c>
      <c r="AZ45" s="2">
        <v>1.7518</v>
      </c>
      <c r="BA45" s="2">
        <v>3.6229</v>
      </c>
      <c r="BB45" s="2">
        <v>8.2294999999999998</v>
      </c>
      <c r="BC45" s="2">
        <v>8.9420999999999999</v>
      </c>
      <c r="BD45" s="2">
        <v>7.0810000000000004</v>
      </c>
      <c r="BE45" s="2">
        <v>4.4595000000000002</v>
      </c>
      <c r="BF45" s="2">
        <v>3.1023000000000001</v>
      </c>
      <c r="BG45" s="2">
        <v>2.1753</v>
      </c>
      <c r="BH45" s="2">
        <v>1.5271999999999999</v>
      </c>
      <c r="BI45" s="2">
        <v>1.1812</v>
      </c>
      <c r="BJ45" s="2">
        <v>0.92710000000000004</v>
      </c>
      <c r="BK45" s="2">
        <v>1.121</v>
      </c>
      <c r="BL45" s="6">
        <f t="shared" si="9"/>
        <v>44.120899999999999</v>
      </c>
    </row>
    <row r="46" spans="1:64" x14ac:dyDescent="0.25">
      <c r="A46" s="2">
        <v>4</v>
      </c>
      <c r="B46" s="2">
        <v>7</v>
      </c>
      <c r="C46" s="2" t="s">
        <v>5</v>
      </c>
      <c r="D46" s="2">
        <v>1.9047000000000001</v>
      </c>
      <c r="E46" s="2">
        <v>4.7987000000000002</v>
      </c>
      <c r="F46" s="2">
        <v>10.0449</v>
      </c>
      <c r="G46" s="2">
        <v>10.976000000000001</v>
      </c>
      <c r="H46" s="2">
        <v>10.047700000000001</v>
      </c>
      <c r="I46" s="2">
        <v>6.2240000000000002</v>
      </c>
      <c r="J46" s="2">
        <v>4.2092000000000001</v>
      </c>
      <c r="K46" s="2">
        <v>2.9197000000000002</v>
      </c>
      <c r="L46" s="2">
        <v>2.0466000000000002</v>
      </c>
      <c r="M46" s="2">
        <v>1.5792999999999999</v>
      </c>
      <c r="N46" s="2">
        <v>1.2205999999999999</v>
      </c>
      <c r="O46" s="2">
        <v>1.5125999999999999</v>
      </c>
      <c r="P46" s="6">
        <f t="shared" si="10"/>
        <v>57.483999999999995</v>
      </c>
      <c r="R46" s="2">
        <v>7</v>
      </c>
      <c r="S46" s="2" t="s">
        <v>5</v>
      </c>
      <c r="T46" s="2">
        <v>2.8349000000000002</v>
      </c>
      <c r="U46" s="2">
        <v>5.5881999999999996</v>
      </c>
      <c r="V46" s="2">
        <v>11.976800000000001</v>
      </c>
      <c r="W46" s="2">
        <v>13.7331</v>
      </c>
      <c r="X46" s="2">
        <v>10.1647</v>
      </c>
      <c r="Y46" s="2">
        <v>6.4424000000000001</v>
      </c>
      <c r="Z46" s="2">
        <v>4.5076999999999998</v>
      </c>
      <c r="AA46" s="2">
        <v>3.2101999999999999</v>
      </c>
      <c r="AB46" s="2">
        <v>2.3105000000000002</v>
      </c>
      <c r="AC46" s="2">
        <v>1.8408</v>
      </c>
      <c r="AD46" s="2">
        <v>1.6089</v>
      </c>
      <c r="AE46" s="2">
        <v>1.9618</v>
      </c>
      <c r="AF46" s="6">
        <f t="shared" si="11"/>
        <v>66.180000000000007</v>
      </c>
      <c r="AH46" s="2">
        <v>7</v>
      </c>
      <c r="AI46" s="2" t="s">
        <v>5</v>
      </c>
      <c r="AJ46" s="2">
        <v>1.7552000000000001</v>
      </c>
      <c r="AK46" s="2">
        <v>3.6461999999999999</v>
      </c>
      <c r="AL46" s="2">
        <v>7.5933000000000002</v>
      </c>
      <c r="AM46" s="2">
        <v>8.7894000000000005</v>
      </c>
      <c r="AN46" s="2">
        <v>7.4763999999999999</v>
      </c>
      <c r="AO46" s="2">
        <v>4.9006999999999996</v>
      </c>
      <c r="AP46" s="2">
        <v>3.4289999999999998</v>
      </c>
      <c r="AQ46" s="2">
        <v>2.4194</v>
      </c>
      <c r="AR46" s="2">
        <v>1.7132000000000001</v>
      </c>
      <c r="AS46" s="2">
        <v>1.3413999999999999</v>
      </c>
      <c r="AT46" s="2">
        <v>1.0562</v>
      </c>
      <c r="AU46" s="2">
        <v>1.0439000000000001</v>
      </c>
      <c r="AV46" s="6">
        <f t="shared" si="7"/>
        <v>45.164300000000004</v>
      </c>
      <c r="AX46" s="2">
        <v>7</v>
      </c>
      <c r="AY46" s="2" t="s">
        <v>5</v>
      </c>
      <c r="AZ46" s="2">
        <v>1.7823</v>
      </c>
      <c r="BA46" s="2">
        <v>3.7972999999999999</v>
      </c>
      <c r="BB46" s="2">
        <v>8.1590000000000007</v>
      </c>
      <c r="BC46" s="2">
        <v>8.7659000000000002</v>
      </c>
      <c r="BD46" s="2">
        <v>7.7088999999999999</v>
      </c>
      <c r="BE46" s="2">
        <v>4.9893000000000001</v>
      </c>
      <c r="BF46" s="2">
        <v>3.4769999999999999</v>
      </c>
      <c r="BG46" s="2">
        <v>2.4537</v>
      </c>
      <c r="BH46" s="2">
        <v>1.7376</v>
      </c>
      <c r="BI46" s="2">
        <v>1.3653</v>
      </c>
      <c r="BJ46" s="2">
        <v>1.2773000000000001</v>
      </c>
      <c r="BK46" s="2">
        <v>1.4209000000000001</v>
      </c>
      <c r="BL46" s="6">
        <f t="shared" si="9"/>
        <v>46.934499999999993</v>
      </c>
    </row>
    <row r="47" spans="1:64" x14ac:dyDescent="0.25">
      <c r="A47" s="2">
        <v>5</v>
      </c>
      <c r="B47" s="2">
        <v>7</v>
      </c>
      <c r="C47" s="2" t="s">
        <v>6</v>
      </c>
      <c r="D47" s="2">
        <v>2.0960999999999999</v>
      </c>
      <c r="E47" s="2">
        <v>3.9411999999999998</v>
      </c>
      <c r="F47" s="2">
        <v>10.195499999999999</v>
      </c>
      <c r="G47" s="2">
        <v>11.575699999999999</v>
      </c>
      <c r="H47" s="2">
        <v>12.070499999999999</v>
      </c>
      <c r="I47" s="2">
        <v>7.5519999999999996</v>
      </c>
      <c r="J47" s="2">
        <v>5.0285000000000002</v>
      </c>
      <c r="K47" s="2">
        <v>3.4464999999999999</v>
      </c>
      <c r="L47" s="2">
        <v>2.4013</v>
      </c>
      <c r="M47" s="2">
        <v>1.8375999999999999</v>
      </c>
      <c r="N47" s="2">
        <v>1.4066000000000001</v>
      </c>
      <c r="O47" s="2">
        <v>1.5257000000000001</v>
      </c>
      <c r="P47" s="6">
        <f t="shared" si="10"/>
        <v>63.077199999999991</v>
      </c>
      <c r="R47" s="2">
        <v>7</v>
      </c>
      <c r="S47" s="2" t="s">
        <v>6</v>
      </c>
      <c r="T47" s="2">
        <v>3.0251999999999999</v>
      </c>
      <c r="U47" s="2">
        <v>5.3193000000000001</v>
      </c>
      <c r="V47" s="2">
        <v>8.7186000000000003</v>
      </c>
      <c r="W47" s="2">
        <v>9.8495000000000008</v>
      </c>
      <c r="X47" s="2">
        <v>10.2029</v>
      </c>
      <c r="Y47" s="2">
        <v>6.7789999999999999</v>
      </c>
      <c r="Z47" s="2">
        <v>4.5640999999999998</v>
      </c>
      <c r="AA47" s="2">
        <v>3.1490999999999998</v>
      </c>
      <c r="AB47" s="2">
        <v>2.2019000000000002</v>
      </c>
      <c r="AC47" s="2">
        <v>1.7002999999999999</v>
      </c>
      <c r="AD47" s="2">
        <v>1.3576999999999999</v>
      </c>
      <c r="AE47" s="2">
        <v>1.6841999999999999</v>
      </c>
      <c r="AF47" s="6">
        <f t="shared" si="11"/>
        <v>58.551799999999986</v>
      </c>
      <c r="AH47" s="2">
        <v>7</v>
      </c>
      <c r="AI47" s="2" t="s">
        <v>6</v>
      </c>
      <c r="AJ47" s="2">
        <v>1.3949</v>
      </c>
      <c r="AK47" s="2">
        <v>3.8681000000000001</v>
      </c>
      <c r="AL47" s="2">
        <v>8.6628000000000007</v>
      </c>
      <c r="AM47" s="2">
        <v>9.3110999999999997</v>
      </c>
      <c r="AN47" s="2">
        <v>7.9813999999999998</v>
      </c>
      <c r="AO47" s="2">
        <v>5.1962000000000002</v>
      </c>
      <c r="AP47" s="2">
        <v>3.6057999999999999</v>
      </c>
      <c r="AQ47" s="2">
        <v>2.5108000000000001</v>
      </c>
      <c r="AR47" s="2">
        <v>1.7602</v>
      </c>
      <c r="AS47" s="2">
        <v>1.3565</v>
      </c>
      <c r="AT47" s="2">
        <v>1.0644</v>
      </c>
      <c r="AU47" s="2">
        <v>1.1175999999999999</v>
      </c>
      <c r="AV47" s="6">
        <f t="shared" si="7"/>
        <v>47.829799999999999</v>
      </c>
      <c r="AX47" s="2">
        <v>7</v>
      </c>
      <c r="AY47" s="2" t="s">
        <v>6</v>
      </c>
      <c r="AZ47" s="2">
        <v>1.4621999999999999</v>
      </c>
      <c r="BA47" s="2">
        <v>3.5962000000000001</v>
      </c>
      <c r="BB47" s="2">
        <v>9.2110000000000003</v>
      </c>
      <c r="BC47" s="2">
        <v>8.8645999999999994</v>
      </c>
      <c r="BD47" s="2">
        <v>7.0898000000000003</v>
      </c>
      <c r="BE47" s="2">
        <v>4.5194000000000001</v>
      </c>
      <c r="BF47" s="2">
        <v>3.1404999999999998</v>
      </c>
      <c r="BG47" s="2">
        <v>2.2050000000000001</v>
      </c>
      <c r="BH47" s="2">
        <v>1.5472999999999999</v>
      </c>
      <c r="BI47" s="2">
        <v>1.1934</v>
      </c>
      <c r="BJ47" s="2">
        <v>0.93330000000000002</v>
      </c>
      <c r="BK47" s="2">
        <v>1.0487</v>
      </c>
      <c r="BL47" s="6">
        <f t="shared" si="9"/>
        <v>44.811399999999999</v>
      </c>
    </row>
    <row r="48" spans="1:64" x14ac:dyDescent="0.25">
      <c r="A48" s="2">
        <v>1</v>
      </c>
      <c r="B48" s="2">
        <v>8</v>
      </c>
      <c r="C48" s="2" t="s">
        <v>2</v>
      </c>
      <c r="D48" s="2">
        <v>0.7863</v>
      </c>
      <c r="E48" s="2">
        <v>0.76490000000000002</v>
      </c>
      <c r="F48" s="2">
        <v>0.80410000000000004</v>
      </c>
      <c r="G48" s="2">
        <v>0.18970000000000001</v>
      </c>
      <c r="H48" s="2">
        <v>7.0599999999999996E-2</v>
      </c>
      <c r="I48" s="2">
        <v>2.9499999999999998E-2</v>
      </c>
      <c r="J48" s="2">
        <v>1.5900000000000001E-2</v>
      </c>
      <c r="K48" s="2">
        <v>7.3000000000000001E-3</v>
      </c>
      <c r="L48" s="2">
        <v>1.9E-3</v>
      </c>
      <c r="M48" s="2">
        <v>2.0000000000000001E-4</v>
      </c>
      <c r="N48" s="2">
        <v>6.4100000000000004E-2</v>
      </c>
      <c r="O48" s="2">
        <v>0.39200000000000002</v>
      </c>
      <c r="P48" s="6">
        <f t="shared" si="10"/>
        <v>3.1265000000000001</v>
      </c>
      <c r="R48" s="2">
        <v>8</v>
      </c>
      <c r="S48" s="2" t="s">
        <v>2</v>
      </c>
      <c r="T48" s="2">
        <v>0.51819999999999999</v>
      </c>
      <c r="U48" s="2">
        <v>0.74970000000000003</v>
      </c>
      <c r="V48" s="2">
        <v>0.63490000000000002</v>
      </c>
      <c r="W48" s="2">
        <v>0.16839999999999999</v>
      </c>
      <c r="X48" s="2">
        <v>5.5E-2</v>
      </c>
      <c r="Y48" s="2">
        <v>2.5399999999999999E-2</v>
      </c>
      <c r="Z48" s="2">
        <v>1.4E-2</v>
      </c>
      <c r="AA48" s="2">
        <v>6.4999999999999997E-3</v>
      </c>
      <c r="AB48" s="2">
        <v>2E-3</v>
      </c>
      <c r="AC48" s="2">
        <v>1.1000000000000001E-3</v>
      </c>
      <c r="AD48" s="2">
        <v>3.32E-2</v>
      </c>
      <c r="AE48" s="2">
        <v>0.61839999999999995</v>
      </c>
      <c r="AF48" s="6">
        <f t="shared" si="11"/>
        <v>2.8267999999999995</v>
      </c>
      <c r="AH48" s="2">
        <v>8</v>
      </c>
      <c r="AI48" s="2" t="s">
        <v>2</v>
      </c>
      <c r="AJ48" s="2">
        <v>1.2585999999999999</v>
      </c>
      <c r="AK48" s="2">
        <v>1.1791</v>
      </c>
      <c r="AL48" s="2">
        <v>0.83599999999999997</v>
      </c>
      <c r="AM48" s="2">
        <v>0.3327</v>
      </c>
      <c r="AN48" s="2">
        <v>9.9199999999999997E-2</v>
      </c>
      <c r="AO48" s="2">
        <v>4.1500000000000002E-2</v>
      </c>
      <c r="AP48" s="2">
        <v>2.2599999999999999E-2</v>
      </c>
      <c r="AQ48" s="2">
        <v>1.0800000000000001E-2</v>
      </c>
      <c r="AR48" s="2">
        <v>3.8999999999999998E-3</v>
      </c>
      <c r="AS48" s="2">
        <v>1.8E-3</v>
      </c>
      <c r="AT48" s="2">
        <v>4.02E-2</v>
      </c>
      <c r="AU48" s="2">
        <v>0.33589999999999998</v>
      </c>
      <c r="AV48" s="6">
        <f t="shared" si="7"/>
        <v>4.1623000000000001</v>
      </c>
      <c r="AX48" s="2">
        <v>8</v>
      </c>
      <c r="AY48" s="2" t="s">
        <v>2</v>
      </c>
      <c r="AZ48" s="2">
        <v>0.76559999999999995</v>
      </c>
      <c r="BA48" s="2">
        <v>0.85540000000000005</v>
      </c>
      <c r="BB48" s="2">
        <v>0.46550000000000002</v>
      </c>
      <c r="BC48" s="2">
        <v>0.13</v>
      </c>
      <c r="BD48" s="2">
        <v>4.7199999999999999E-2</v>
      </c>
      <c r="BE48" s="2">
        <v>2.23E-2</v>
      </c>
      <c r="BF48" s="2">
        <v>1.21E-2</v>
      </c>
      <c r="BG48" s="2">
        <v>5.5999999999999999E-3</v>
      </c>
      <c r="BH48" s="2">
        <v>2E-3</v>
      </c>
      <c r="BI48" s="2">
        <v>5.0000000000000001E-4</v>
      </c>
      <c r="BJ48" s="2">
        <v>2.6599999999999999E-2</v>
      </c>
      <c r="BK48" s="2">
        <v>0.34949999999999998</v>
      </c>
      <c r="BL48" s="6">
        <f t="shared" si="9"/>
        <v>2.6822999999999997</v>
      </c>
    </row>
    <row r="49" spans="1:64" x14ac:dyDescent="0.25">
      <c r="A49" s="2">
        <v>2</v>
      </c>
      <c r="B49" s="2">
        <v>8</v>
      </c>
      <c r="C49" s="2" t="s">
        <v>3</v>
      </c>
      <c r="D49" s="2">
        <v>0.71389999999999998</v>
      </c>
      <c r="E49" s="2">
        <v>0.62329999999999997</v>
      </c>
      <c r="F49" s="2">
        <v>1.1273</v>
      </c>
      <c r="G49" s="2">
        <v>0.38040000000000002</v>
      </c>
      <c r="H49" s="2">
        <v>9.5100000000000004E-2</v>
      </c>
      <c r="I49" s="2">
        <v>4.1099999999999998E-2</v>
      </c>
      <c r="J49" s="2">
        <v>2.23E-2</v>
      </c>
      <c r="K49" s="2">
        <v>1.04E-2</v>
      </c>
      <c r="L49" s="2">
        <v>3.0999999999999999E-3</v>
      </c>
      <c r="M49" s="2">
        <v>1.12E-2</v>
      </c>
      <c r="N49" s="2">
        <v>0.12670000000000001</v>
      </c>
      <c r="O49" s="2">
        <v>0.65159999999999996</v>
      </c>
      <c r="P49" s="6">
        <f t="shared" si="10"/>
        <v>3.8064</v>
      </c>
      <c r="R49" s="2">
        <v>8</v>
      </c>
      <c r="S49" s="2" t="s">
        <v>3</v>
      </c>
      <c r="T49" s="2">
        <v>1.3010999999999999</v>
      </c>
      <c r="U49" s="2">
        <v>1.6115999999999999</v>
      </c>
      <c r="V49" s="2">
        <v>0.67720000000000002</v>
      </c>
      <c r="W49" s="2">
        <v>0.1739</v>
      </c>
      <c r="X49" s="2">
        <v>7.3499999999999996E-2</v>
      </c>
      <c r="Y49" s="2">
        <v>3.6499999999999998E-2</v>
      </c>
      <c r="Z49" s="2">
        <v>2.0899999999999998E-2</v>
      </c>
      <c r="AA49" s="2">
        <v>1.0200000000000001E-2</v>
      </c>
      <c r="AB49" s="2">
        <v>3.7000000000000002E-3</v>
      </c>
      <c r="AC49" s="2">
        <v>6.3E-3</v>
      </c>
      <c r="AD49" s="2">
        <v>0.11840000000000001</v>
      </c>
      <c r="AE49" s="2">
        <v>0.60560000000000003</v>
      </c>
      <c r="AF49" s="6">
        <f t="shared" si="11"/>
        <v>4.6389000000000005</v>
      </c>
      <c r="AH49" s="2">
        <v>8</v>
      </c>
      <c r="AI49" s="2" t="s">
        <v>3</v>
      </c>
      <c r="AJ49" s="2">
        <v>1.0612999999999999</v>
      </c>
      <c r="AK49" s="2">
        <v>0.81820000000000004</v>
      </c>
      <c r="AL49" s="2">
        <v>1.7531000000000001</v>
      </c>
      <c r="AM49" s="2">
        <v>0.4385</v>
      </c>
      <c r="AN49" s="2">
        <v>0.15939999999999999</v>
      </c>
      <c r="AO49" s="2">
        <v>7.51E-2</v>
      </c>
      <c r="AP49" s="2">
        <v>3.0300000000000001E-2</v>
      </c>
      <c r="AQ49" s="2">
        <v>1.4500000000000001E-2</v>
      </c>
      <c r="AR49" s="2">
        <v>5.3E-3</v>
      </c>
      <c r="AS49" s="2">
        <v>1.8E-3</v>
      </c>
      <c r="AT49" s="2">
        <v>5.8900000000000001E-2</v>
      </c>
      <c r="AU49" s="2">
        <v>0.27010000000000001</v>
      </c>
      <c r="AV49" s="6">
        <f t="shared" si="7"/>
        <v>4.6865000000000014</v>
      </c>
      <c r="AX49" s="2">
        <v>8</v>
      </c>
      <c r="AY49" s="2" t="s">
        <v>3</v>
      </c>
      <c r="AZ49" s="2">
        <v>0.6986</v>
      </c>
      <c r="BA49" s="2">
        <v>0.42849999999999999</v>
      </c>
      <c r="BB49" s="2">
        <v>0.26650000000000001</v>
      </c>
      <c r="BC49" s="2">
        <v>8.09E-2</v>
      </c>
      <c r="BD49" s="2">
        <v>3.8199999999999998E-2</v>
      </c>
      <c r="BE49" s="2">
        <v>1.54E-2</v>
      </c>
      <c r="BF49" s="2">
        <v>7.6E-3</v>
      </c>
      <c r="BG49" s="2">
        <v>2.8999999999999998E-3</v>
      </c>
      <c r="BH49" s="2">
        <v>6.9999999999999999E-4</v>
      </c>
      <c r="BI49" s="2">
        <v>2.0000000000000001E-4</v>
      </c>
      <c r="BJ49" s="2">
        <v>2.5499999999999998E-2</v>
      </c>
      <c r="BK49" s="2">
        <v>0.2283</v>
      </c>
      <c r="BL49" s="6">
        <f t="shared" si="9"/>
        <v>1.7932999999999999</v>
      </c>
    </row>
    <row r="50" spans="1:64" x14ac:dyDescent="0.25">
      <c r="A50" s="2">
        <v>3</v>
      </c>
      <c r="B50" s="2">
        <v>8</v>
      </c>
      <c r="C50" s="2" t="s">
        <v>4</v>
      </c>
      <c r="D50" s="2">
        <v>0.78339999999999999</v>
      </c>
      <c r="E50" s="2">
        <v>1.1277999999999999</v>
      </c>
      <c r="F50" s="2">
        <v>0.54959999999999998</v>
      </c>
      <c r="G50" s="2">
        <v>0.2051</v>
      </c>
      <c r="H50" s="2">
        <v>6.4500000000000002E-2</v>
      </c>
      <c r="I50" s="2">
        <v>2.81E-2</v>
      </c>
      <c r="J50" s="2">
        <v>1.49E-2</v>
      </c>
      <c r="K50" s="2">
        <v>6.4999999999999997E-3</v>
      </c>
      <c r="L50" s="2">
        <v>1.6999999999999999E-3</v>
      </c>
      <c r="M50" s="2">
        <v>1.8700000000000001E-2</v>
      </c>
      <c r="N50" s="2">
        <v>6.0100000000000001E-2</v>
      </c>
      <c r="O50" s="2">
        <v>0.84089999999999998</v>
      </c>
      <c r="P50" s="6">
        <f t="shared" si="10"/>
        <v>3.7012999999999989</v>
      </c>
      <c r="R50" s="2">
        <v>8</v>
      </c>
      <c r="S50" s="2" t="s">
        <v>4</v>
      </c>
      <c r="T50" s="2">
        <v>1.7634000000000001</v>
      </c>
      <c r="U50" s="2">
        <v>1.2085999999999999</v>
      </c>
      <c r="V50" s="2">
        <v>0.6331</v>
      </c>
      <c r="W50" s="2">
        <v>0.16089999999999999</v>
      </c>
      <c r="X50" s="2">
        <v>6.6799999999999998E-2</v>
      </c>
      <c r="Y50" s="2">
        <v>3.2800000000000003E-2</v>
      </c>
      <c r="Z50" s="2">
        <v>1.8800000000000001E-2</v>
      </c>
      <c r="AA50" s="2">
        <v>8.9999999999999993E-3</v>
      </c>
      <c r="AB50" s="2">
        <v>2.8999999999999998E-3</v>
      </c>
      <c r="AC50" s="2">
        <v>5.9999999999999995E-4</v>
      </c>
      <c r="AD50" s="2">
        <v>0.20200000000000001</v>
      </c>
      <c r="AE50" s="2">
        <v>0.65910000000000002</v>
      </c>
      <c r="AF50" s="6">
        <f t="shared" si="11"/>
        <v>4.7580000000000009</v>
      </c>
      <c r="AH50" s="2">
        <v>8</v>
      </c>
      <c r="AI50" s="2" t="s">
        <v>4</v>
      </c>
      <c r="AJ50" s="2">
        <v>0.95850000000000002</v>
      </c>
      <c r="AK50" s="2">
        <v>0.88390000000000002</v>
      </c>
      <c r="AL50" s="2">
        <v>0.39989999999999998</v>
      </c>
      <c r="AM50" s="2">
        <v>0.1038</v>
      </c>
      <c r="AN50" s="2">
        <v>4.1700000000000001E-2</v>
      </c>
      <c r="AO50" s="2">
        <v>1.95E-2</v>
      </c>
      <c r="AP50" s="2">
        <v>1.0699999999999999E-2</v>
      </c>
      <c r="AQ50" s="2">
        <v>5.0000000000000001E-3</v>
      </c>
      <c r="AR50" s="2">
        <v>1.1999999999999999E-3</v>
      </c>
      <c r="AS50" s="2">
        <v>2.53E-2</v>
      </c>
      <c r="AT50" s="2">
        <v>0.1847</v>
      </c>
      <c r="AU50" s="2">
        <v>0.51549999999999996</v>
      </c>
      <c r="AV50" s="6">
        <f t="shared" si="7"/>
        <v>3.1496999999999997</v>
      </c>
      <c r="AX50" s="2">
        <v>8</v>
      </c>
      <c r="AY50" s="2" t="s">
        <v>4</v>
      </c>
      <c r="AZ50" s="2">
        <v>1.1032999999999999</v>
      </c>
      <c r="BA50" s="2">
        <v>0.95289999999999997</v>
      </c>
      <c r="BB50" s="2">
        <v>0.39219999999999999</v>
      </c>
      <c r="BC50" s="2">
        <v>0.2051</v>
      </c>
      <c r="BD50" s="2">
        <v>5.9200000000000003E-2</v>
      </c>
      <c r="BE50" s="2">
        <v>2.53E-2</v>
      </c>
      <c r="BF50" s="2">
        <v>1.35E-2</v>
      </c>
      <c r="BG50" s="2">
        <v>6.1000000000000004E-3</v>
      </c>
      <c r="BH50" s="2">
        <v>1.8E-3</v>
      </c>
      <c r="BI50" s="2">
        <v>5.9999999999999995E-4</v>
      </c>
      <c r="BJ50" s="2">
        <v>4.7000000000000002E-3</v>
      </c>
      <c r="BK50" s="2">
        <v>0.40060000000000001</v>
      </c>
      <c r="BL50" s="6">
        <f t="shared" si="9"/>
        <v>3.1652999999999998</v>
      </c>
    </row>
    <row r="51" spans="1:64" x14ac:dyDescent="0.25">
      <c r="A51" s="2">
        <v>4</v>
      </c>
      <c r="B51" s="2">
        <v>8</v>
      </c>
      <c r="C51" s="2" t="s">
        <v>5</v>
      </c>
      <c r="D51" s="2">
        <v>0.81810000000000005</v>
      </c>
      <c r="E51" s="2">
        <v>1.7896000000000001</v>
      </c>
      <c r="F51" s="2">
        <v>0.77780000000000005</v>
      </c>
      <c r="G51" s="2">
        <v>0.31840000000000002</v>
      </c>
      <c r="H51" s="2">
        <v>9.0499999999999997E-2</v>
      </c>
      <c r="I51" s="2">
        <v>3.8899999999999997E-2</v>
      </c>
      <c r="J51" s="2">
        <v>2.1399999999999999E-2</v>
      </c>
      <c r="K51" s="2">
        <v>1.04E-2</v>
      </c>
      <c r="L51" s="2">
        <v>3.3E-3</v>
      </c>
      <c r="M51" s="2">
        <v>8.0000000000000004E-4</v>
      </c>
      <c r="N51" s="2">
        <v>8.3999999999999995E-3</v>
      </c>
      <c r="O51" s="2">
        <v>0.51919999999999999</v>
      </c>
      <c r="P51" s="6">
        <f t="shared" si="10"/>
        <v>4.3967999999999998</v>
      </c>
      <c r="R51" s="2">
        <v>8</v>
      </c>
      <c r="S51" s="2" t="s">
        <v>5</v>
      </c>
      <c r="T51" s="2">
        <v>1.1954</v>
      </c>
      <c r="U51" s="2">
        <v>1.0157</v>
      </c>
      <c r="V51" s="2">
        <v>0.63260000000000005</v>
      </c>
      <c r="W51" s="2">
        <v>0.14230000000000001</v>
      </c>
      <c r="X51" s="2">
        <v>5.6399999999999999E-2</v>
      </c>
      <c r="Y51" s="2">
        <v>2.69E-2</v>
      </c>
      <c r="Z51" s="2">
        <v>1.47E-2</v>
      </c>
      <c r="AA51" s="2">
        <v>6.7999999999999996E-3</v>
      </c>
      <c r="AB51" s="2">
        <v>2.3E-3</v>
      </c>
      <c r="AC51" s="2">
        <v>8.9999999999999998E-4</v>
      </c>
      <c r="AD51" s="2">
        <v>9.1499999999999998E-2</v>
      </c>
      <c r="AE51" s="2">
        <v>0.78239999999999998</v>
      </c>
      <c r="AF51" s="6">
        <f t="shared" si="11"/>
        <v>3.9679000000000002</v>
      </c>
      <c r="AH51" s="2">
        <v>8</v>
      </c>
      <c r="AI51" s="2" t="s">
        <v>5</v>
      </c>
      <c r="AJ51" s="2">
        <v>0.52559999999999996</v>
      </c>
      <c r="AK51" s="2">
        <v>1.0166999999999999</v>
      </c>
      <c r="AL51" s="2">
        <v>0.97209999999999996</v>
      </c>
      <c r="AM51" s="2">
        <v>0.25530000000000003</v>
      </c>
      <c r="AN51" s="2">
        <v>0.1106</v>
      </c>
      <c r="AO51" s="2">
        <v>3.7100000000000001E-2</v>
      </c>
      <c r="AP51" s="2">
        <v>1.9400000000000001E-2</v>
      </c>
      <c r="AQ51" s="2">
        <v>9.7000000000000003E-3</v>
      </c>
      <c r="AR51" s="2">
        <v>4.1000000000000003E-3</v>
      </c>
      <c r="AS51" s="2">
        <v>1.5E-3</v>
      </c>
      <c r="AT51" s="2">
        <v>1.55E-2</v>
      </c>
      <c r="AU51" s="2">
        <v>0.14749999999999999</v>
      </c>
      <c r="AV51" s="6">
        <f t="shared" si="7"/>
        <v>3.1151000000000004</v>
      </c>
      <c r="AX51" s="2">
        <v>8</v>
      </c>
      <c r="AY51" s="2" t="s">
        <v>5</v>
      </c>
      <c r="AZ51" s="2">
        <v>0.52200000000000002</v>
      </c>
      <c r="BA51" s="2">
        <v>0.57899999999999996</v>
      </c>
      <c r="BB51" s="2">
        <v>0.41020000000000001</v>
      </c>
      <c r="BC51" s="2">
        <v>0.1847</v>
      </c>
      <c r="BD51" s="2">
        <v>5.6099999999999997E-2</v>
      </c>
      <c r="BE51" s="2">
        <v>2.3099999999999999E-2</v>
      </c>
      <c r="BF51" s="2">
        <v>1.17E-2</v>
      </c>
      <c r="BG51" s="2">
        <v>5.1000000000000004E-3</v>
      </c>
      <c r="BH51" s="2">
        <v>1.1999999999999999E-3</v>
      </c>
      <c r="BI51" s="2">
        <v>4.0000000000000002E-4</v>
      </c>
      <c r="BJ51" s="2">
        <v>0.24829999999999999</v>
      </c>
      <c r="BK51" s="2">
        <v>0.77659999999999996</v>
      </c>
      <c r="BL51" s="6">
        <f t="shared" si="9"/>
        <v>2.8184000000000005</v>
      </c>
    </row>
    <row r="52" spans="1:64" x14ac:dyDescent="0.25">
      <c r="A52" s="2">
        <v>5</v>
      </c>
      <c r="B52" s="2">
        <v>8</v>
      </c>
      <c r="C52" s="2" t="s">
        <v>6</v>
      </c>
      <c r="D52" s="2">
        <v>0.8075</v>
      </c>
      <c r="E52" s="2">
        <v>0.43020000000000003</v>
      </c>
      <c r="F52" s="2">
        <v>0.62780000000000002</v>
      </c>
      <c r="G52" s="2">
        <v>0.2838</v>
      </c>
      <c r="H52" s="2">
        <v>6.5799999999999997E-2</v>
      </c>
      <c r="I52" s="2">
        <v>2.6599999999999999E-2</v>
      </c>
      <c r="J52" s="2">
        <v>1.3599999999999999E-2</v>
      </c>
      <c r="K52" s="2">
        <v>5.7999999999999996E-3</v>
      </c>
      <c r="L52" s="2">
        <v>1.4E-3</v>
      </c>
      <c r="M52" s="2">
        <v>1E-4</v>
      </c>
      <c r="N52" s="2">
        <v>8.9999999999999998E-4</v>
      </c>
      <c r="O52" s="2">
        <v>0.35370000000000001</v>
      </c>
      <c r="P52" s="6">
        <f t="shared" si="10"/>
        <v>2.6171999999999995</v>
      </c>
      <c r="R52" s="2">
        <v>8</v>
      </c>
      <c r="S52" s="2" t="s">
        <v>6</v>
      </c>
      <c r="T52" s="2">
        <v>1.2217</v>
      </c>
      <c r="U52" s="2">
        <v>1.5226999999999999</v>
      </c>
      <c r="V52" s="2">
        <v>0.74299999999999999</v>
      </c>
      <c r="W52" s="2">
        <v>0.25829999999999997</v>
      </c>
      <c r="X52" s="2">
        <v>8.6599999999999996E-2</v>
      </c>
      <c r="Y52" s="2">
        <v>3.7999999999999999E-2</v>
      </c>
      <c r="Z52" s="2">
        <v>2.1299999999999999E-2</v>
      </c>
      <c r="AA52" s="2">
        <v>9.7999999999999997E-3</v>
      </c>
      <c r="AB52" s="2">
        <v>3.2000000000000002E-3</v>
      </c>
      <c r="AC52" s="2">
        <v>5.0000000000000001E-4</v>
      </c>
      <c r="AD52" s="2">
        <v>1.4E-2</v>
      </c>
      <c r="AE52" s="2">
        <v>0.4269</v>
      </c>
      <c r="AF52" s="6">
        <f t="shared" si="11"/>
        <v>4.3459999999999992</v>
      </c>
      <c r="AH52" s="2">
        <v>8</v>
      </c>
      <c r="AI52" s="2" t="s">
        <v>6</v>
      </c>
      <c r="AJ52" s="2">
        <v>0.82830000000000004</v>
      </c>
      <c r="AK52" s="2">
        <v>1.3524</v>
      </c>
      <c r="AL52" s="2">
        <v>1.3371999999999999</v>
      </c>
      <c r="AM52" s="2">
        <v>0.27600000000000002</v>
      </c>
      <c r="AN52" s="2">
        <v>9.2299999999999993E-2</v>
      </c>
      <c r="AO52" s="2">
        <v>4.3099999999999999E-2</v>
      </c>
      <c r="AP52" s="2">
        <v>2.29E-2</v>
      </c>
      <c r="AQ52" s="2">
        <v>1.0999999999999999E-2</v>
      </c>
      <c r="AR52" s="2">
        <v>3.8999999999999998E-3</v>
      </c>
      <c r="AS52" s="2">
        <v>8.9999999999999998E-4</v>
      </c>
      <c r="AT52" s="2">
        <v>9.4000000000000004E-3</v>
      </c>
      <c r="AU52" s="2">
        <v>0.25769999999999998</v>
      </c>
      <c r="AV52" s="6">
        <f t="shared" si="7"/>
        <v>4.2350999999999992</v>
      </c>
      <c r="AX52" s="2">
        <v>8</v>
      </c>
      <c r="AY52" s="2" t="s">
        <v>6</v>
      </c>
      <c r="AZ52" s="2">
        <v>0.54069999999999996</v>
      </c>
      <c r="BA52" s="2">
        <v>1.0094000000000001</v>
      </c>
      <c r="BB52" s="2">
        <v>0.49120000000000003</v>
      </c>
      <c r="BC52" s="2">
        <v>0.1235</v>
      </c>
      <c r="BD52" s="2">
        <v>5.3900000000000003E-2</v>
      </c>
      <c r="BE52" s="2">
        <v>2.4400000000000002E-2</v>
      </c>
      <c r="BF52" s="2">
        <v>1.32E-2</v>
      </c>
      <c r="BG52" s="2">
        <v>5.8999999999999999E-3</v>
      </c>
      <c r="BH52" s="2">
        <v>1.6000000000000001E-3</v>
      </c>
      <c r="BI52" s="2">
        <v>2.0000000000000001E-4</v>
      </c>
      <c r="BJ52" s="2">
        <v>1.0699999999999999E-2</v>
      </c>
      <c r="BK52" s="2">
        <v>0.53300000000000003</v>
      </c>
      <c r="BL52" s="6">
        <f t="shared" si="9"/>
        <v>2.8076999999999996</v>
      </c>
    </row>
    <row r="53" spans="1:64" x14ac:dyDescent="0.25">
      <c r="A53" s="2">
        <v>1</v>
      </c>
      <c r="B53" s="2">
        <v>9</v>
      </c>
      <c r="C53" s="2" t="s">
        <v>2</v>
      </c>
      <c r="D53" s="2">
        <v>0.75249999999999995</v>
      </c>
      <c r="E53" s="2">
        <v>1.0985</v>
      </c>
      <c r="F53" s="2">
        <v>1.1019000000000001</v>
      </c>
      <c r="G53" s="2">
        <v>0.1633</v>
      </c>
      <c r="H53" s="2">
        <v>5.57E-2</v>
      </c>
      <c r="I53" s="2">
        <v>2.6499999999999999E-2</v>
      </c>
      <c r="J53" s="2">
        <v>1.5900000000000001E-2</v>
      </c>
      <c r="K53" s="2">
        <v>9.7999999999999997E-3</v>
      </c>
      <c r="L53" s="2">
        <v>5.5999999999999999E-3</v>
      </c>
      <c r="M53" s="2">
        <v>3.3300000000000003E-2</v>
      </c>
      <c r="N53" s="2">
        <v>9.9000000000000005E-2</v>
      </c>
      <c r="O53" s="2">
        <v>0.63470000000000004</v>
      </c>
      <c r="P53" s="6">
        <f t="shared" si="10"/>
        <v>3.9966999999999997</v>
      </c>
      <c r="R53" s="2">
        <v>9</v>
      </c>
      <c r="S53" s="2" t="s">
        <v>2</v>
      </c>
      <c r="T53" s="2">
        <v>0.7823</v>
      </c>
      <c r="U53" s="2">
        <v>1.4372</v>
      </c>
      <c r="V53" s="2">
        <v>0.82189999999999996</v>
      </c>
      <c r="W53" s="2">
        <v>0.15010000000000001</v>
      </c>
      <c r="X53" s="2">
        <v>4.9399999999999999E-2</v>
      </c>
      <c r="Y53" s="2">
        <v>2.23E-2</v>
      </c>
      <c r="Z53" s="2">
        <v>1.24E-2</v>
      </c>
      <c r="AA53" s="2">
        <v>7.0000000000000001E-3</v>
      </c>
      <c r="AB53" s="2">
        <v>3.7000000000000002E-3</v>
      </c>
      <c r="AC53" s="2">
        <v>6.7999999999999996E-3</v>
      </c>
      <c r="AD53" s="2">
        <v>0.13489999999999999</v>
      </c>
      <c r="AE53" s="2">
        <v>0.86750000000000005</v>
      </c>
      <c r="AF53" s="6">
        <f t="shared" si="11"/>
        <v>4.2954999999999997</v>
      </c>
      <c r="AH53" s="2">
        <v>9</v>
      </c>
      <c r="AI53" s="2" t="s">
        <v>2</v>
      </c>
      <c r="AJ53" s="2">
        <v>1.8523000000000001</v>
      </c>
      <c r="AK53" s="2">
        <v>1.4294</v>
      </c>
      <c r="AL53" s="2">
        <v>1.0137</v>
      </c>
      <c r="AM53" s="2">
        <v>0.29659999999999997</v>
      </c>
      <c r="AN53" s="2">
        <v>6.9400000000000003E-2</v>
      </c>
      <c r="AO53" s="2">
        <v>3.04E-2</v>
      </c>
      <c r="AP53" s="2">
        <v>1.8200000000000001E-2</v>
      </c>
      <c r="AQ53" s="2">
        <v>1.0500000000000001E-2</v>
      </c>
      <c r="AR53" s="2">
        <v>5.5999999999999999E-3</v>
      </c>
      <c r="AS53" s="2">
        <v>1.6799999999999999E-2</v>
      </c>
      <c r="AT53" s="2">
        <v>8.6199999999999999E-2</v>
      </c>
      <c r="AU53" s="2">
        <v>0.6421</v>
      </c>
      <c r="AV53" s="6">
        <f t="shared" si="7"/>
        <v>5.4712000000000005</v>
      </c>
      <c r="AX53" s="2">
        <v>9</v>
      </c>
      <c r="AY53" s="2" t="s">
        <v>2</v>
      </c>
      <c r="AZ53" s="2">
        <v>1.1469</v>
      </c>
      <c r="BA53" s="2">
        <v>1.0265</v>
      </c>
      <c r="BB53" s="2">
        <v>0.76580000000000004</v>
      </c>
      <c r="BC53" s="2">
        <v>0.14410000000000001</v>
      </c>
      <c r="BD53" s="2">
        <v>4.1799999999999997E-2</v>
      </c>
      <c r="BE53" s="2">
        <v>1.89E-2</v>
      </c>
      <c r="BF53" s="2">
        <v>1.03E-2</v>
      </c>
      <c r="BG53" s="2">
        <v>5.4000000000000003E-3</v>
      </c>
      <c r="BH53" s="2">
        <v>2.5999999999999999E-3</v>
      </c>
      <c r="BI53" s="2">
        <v>8.0000000000000004E-4</v>
      </c>
      <c r="BJ53" s="2">
        <v>4.4900000000000002E-2</v>
      </c>
      <c r="BK53" s="2">
        <v>0.43669999999999998</v>
      </c>
      <c r="BL53" s="6">
        <f t="shared" si="9"/>
        <v>3.6446999999999998</v>
      </c>
    </row>
    <row r="54" spans="1:64" x14ac:dyDescent="0.25">
      <c r="A54" s="2">
        <v>2</v>
      </c>
      <c r="B54" s="2">
        <v>9</v>
      </c>
      <c r="C54" s="2" t="s">
        <v>3</v>
      </c>
      <c r="D54" s="2">
        <v>0.99919999999999998</v>
      </c>
      <c r="E54" s="2">
        <v>1.3066</v>
      </c>
      <c r="F54" s="2">
        <v>1.5546</v>
      </c>
      <c r="G54" s="2">
        <v>0.32929999999999998</v>
      </c>
      <c r="H54" s="2">
        <v>8.0100000000000005E-2</v>
      </c>
      <c r="I54" s="2">
        <v>3.56E-2</v>
      </c>
      <c r="J54" s="2">
        <v>2.0899999999999998E-2</v>
      </c>
      <c r="K54" s="2">
        <v>1.18E-2</v>
      </c>
      <c r="L54" s="2">
        <v>6.1000000000000004E-3</v>
      </c>
      <c r="M54" s="2">
        <v>8.9999999999999993E-3</v>
      </c>
      <c r="N54" s="2">
        <v>0.13619999999999999</v>
      </c>
      <c r="O54" s="2">
        <v>0.90539999999999998</v>
      </c>
      <c r="P54" s="6">
        <f t="shared" si="10"/>
        <v>5.3948</v>
      </c>
      <c r="R54" s="2">
        <v>9</v>
      </c>
      <c r="S54" s="2" t="s">
        <v>3</v>
      </c>
      <c r="T54" s="2">
        <v>2.4937</v>
      </c>
      <c r="U54" s="2">
        <v>2.6044999999999998</v>
      </c>
      <c r="V54" s="2">
        <v>0.96409999999999996</v>
      </c>
      <c r="W54" s="2">
        <v>0.1726</v>
      </c>
      <c r="X54" s="2">
        <v>6.3899999999999998E-2</v>
      </c>
      <c r="Y54" s="2">
        <v>3.1E-2</v>
      </c>
      <c r="Z54" s="2">
        <v>1.8100000000000002E-2</v>
      </c>
      <c r="AA54" s="2">
        <v>1.0500000000000001E-2</v>
      </c>
      <c r="AB54" s="2">
        <v>6.1999999999999998E-3</v>
      </c>
      <c r="AC54" s="2">
        <v>1.6E-2</v>
      </c>
      <c r="AD54" s="2">
        <v>0.1172</v>
      </c>
      <c r="AE54" s="2">
        <v>0.998</v>
      </c>
      <c r="AF54" s="6">
        <f t="shared" si="11"/>
        <v>7.4958000000000009</v>
      </c>
      <c r="AH54" s="2">
        <v>9</v>
      </c>
      <c r="AI54" s="2" t="s">
        <v>3</v>
      </c>
      <c r="AJ54" s="2">
        <v>1.5936999999999999</v>
      </c>
      <c r="AK54" s="2">
        <v>0.99050000000000005</v>
      </c>
      <c r="AL54" s="2">
        <v>2.1202999999999999</v>
      </c>
      <c r="AM54" s="2">
        <v>0.31330000000000002</v>
      </c>
      <c r="AN54" s="2">
        <v>0.16669999999999999</v>
      </c>
      <c r="AO54" s="2">
        <v>5.9700000000000003E-2</v>
      </c>
      <c r="AP54" s="2">
        <v>2.3699999999999999E-2</v>
      </c>
      <c r="AQ54" s="2">
        <v>1.2699999999999999E-2</v>
      </c>
      <c r="AR54" s="2">
        <v>6.6E-3</v>
      </c>
      <c r="AS54" s="2">
        <v>3.3E-3</v>
      </c>
      <c r="AT54" s="2">
        <v>0.1</v>
      </c>
      <c r="AU54" s="2">
        <v>0.46089999999999998</v>
      </c>
      <c r="AV54" s="6">
        <f t="shared" si="7"/>
        <v>5.8513999999999982</v>
      </c>
      <c r="AX54" s="2">
        <v>9</v>
      </c>
      <c r="AY54" s="2" t="s">
        <v>3</v>
      </c>
      <c r="AZ54" s="2">
        <v>1.3704000000000001</v>
      </c>
      <c r="BA54" s="2">
        <v>0.7036</v>
      </c>
      <c r="BB54" s="2">
        <v>0.34320000000000001</v>
      </c>
      <c r="BC54" s="2">
        <v>9.7799999999999998E-2</v>
      </c>
      <c r="BD54" s="2">
        <v>3.7600000000000001E-2</v>
      </c>
      <c r="BE54" s="2">
        <v>1.8499999999999999E-2</v>
      </c>
      <c r="BF54" s="2">
        <v>1.14E-2</v>
      </c>
      <c r="BG54" s="2">
        <v>7.0000000000000001E-3</v>
      </c>
      <c r="BH54" s="2">
        <v>3.5999999999999999E-3</v>
      </c>
      <c r="BI54" s="2">
        <v>2.8999999999999998E-3</v>
      </c>
      <c r="BJ54" s="2">
        <v>0.1057</v>
      </c>
      <c r="BK54" s="2">
        <v>0.68369999999999997</v>
      </c>
      <c r="BL54" s="6">
        <f t="shared" si="9"/>
        <v>3.3853999999999997</v>
      </c>
    </row>
    <row r="55" spans="1:64" x14ac:dyDescent="0.25">
      <c r="A55" s="2">
        <v>3</v>
      </c>
      <c r="B55" s="2">
        <v>9</v>
      </c>
      <c r="C55" s="2" t="s">
        <v>4</v>
      </c>
      <c r="D55" s="2">
        <v>0.90959999999999996</v>
      </c>
      <c r="E55" s="2">
        <v>1.0717000000000001</v>
      </c>
      <c r="F55" s="2">
        <v>0.77749999999999997</v>
      </c>
      <c r="G55" s="2">
        <v>0.35049999999999998</v>
      </c>
      <c r="H55" s="2">
        <v>5.5599999999999997E-2</v>
      </c>
      <c r="I55" s="2">
        <v>2.5100000000000001E-2</v>
      </c>
      <c r="J55" s="2">
        <v>1.4999999999999999E-2</v>
      </c>
      <c r="K55" s="2">
        <v>9.5999999999999992E-3</v>
      </c>
      <c r="L55" s="2">
        <v>3.8999999999999998E-3</v>
      </c>
      <c r="M55" s="2">
        <v>1.7600000000000001E-2</v>
      </c>
      <c r="N55" s="2">
        <v>0.14879999999999999</v>
      </c>
      <c r="O55" s="2">
        <v>1.1291</v>
      </c>
      <c r="P55" s="6">
        <f t="shared" si="10"/>
        <v>4.5139999999999993</v>
      </c>
      <c r="R55" s="2">
        <v>9</v>
      </c>
      <c r="S55" s="2" t="s">
        <v>4</v>
      </c>
      <c r="T55" s="2">
        <v>2.5914000000000001</v>
      </c>
      <c r="U55" s="2">
        <v>1.6361000000000001</v>
      </c>
      <c r="V55" s="2">
        <v>0.83609999999999995</v>
      </c>
      <c r="W55" s="2">
        <v>0.15179999999999999</v>
      </c>
      <c r="X55" s="2">
        <v>5.6000000000000001E-2</v>
      </c>
      <c r="Y55" s="2">
        <v>2.7400000000000001E-2</v>
      </c>
      <c r="Z55" s="2">
        <v>1.6299999999999999E-2</v>
      </c>
      <c r="AA55" s="2">
        <v>9.9000000000000008E-3</v>
      </c>
      <c r="AB55" s="2">
        <v>5.1999999999999998E-3</v>
      </c>
      <c r="AC55" s="2">
        <v>1.14E-2</v>
      </c>
      <c r="AD55" s="2">
        <v>0.15509999999999999</v>
      </c>
      <c r="AE55" s="2">
        <v>0.96630000000000005</v>
      </c>
      <c r="AF55" s="6">
        <f t="shared" si="11"/>
        <v>6.463000000000001</v>
      </c>
      <c r="AH55" s="2">
        <v>9</v>
      </c>
      <c r="AI55" s="2" t="s">
        <v>4</v>
      </c>
      <c r="AJ55" s="2">
        <v>1.1504000000000001</v>
      </c>
      <c r="AK55" s="2">
        <v>1.1744000000000001</v>
      </c>
      <c r="AL55" s="2">
        <v>0.40989999999999999</v>
      </c>
      <c r="AM55" s="2">
        <v>7.9899999999999999E-2</v>
      </c>
      <c r="AN55" s="2">
        <v>3.9E-2</v>
      </c>
      <c r="AO55" s="2">
        <v>1.6E-2</v>
      </c>
      <c r="AP55" s="2">
        <v>1.12E-2</v>
      </c>
      <c r="AQ55" s="2">
        <v>6.8999999999999999E-3</v>
      </c>
      <c r="AR55" s="2">
        <v>3.3999999999999998E-3</v>
      </c>
      <c r="AS55" s="2">
        <v>0.2374</v>
      </c>
      <c r="AT55" s="2">
        <v>0.1686</v>
      </c>
      <c r="AU55" s="2">
        <v>0.63470000000000004</v>
      </c>
      <c r="AV55" s="6">
        <f t="shared" si="7"/>
        <v>3.9318000000000004</v>
      </c>
      <c r="AX55" s="2">
        <v>9</v>
      </c>
      <c r="AY55" s="2" t="s">
        <v>4</v>
      </c>
      <c r="AZ55" s="2">
        <v>1.27</v>
      </c>
      <c r="BA55" s="2">
        <v>1.3380000000000001</v>
      </c>
      <c r="BB55" s="2">
        <v>0.76670000000000005</v>
      </c>
      <c r="BC55" s="2">
        <v>0.23369999999999999</v>
      </c>
      <c r="BD55" s="2">
        <v>5.8599999999999999E-2</v>
      </c>
      <c r="BE55" s="2">
        <v>2.64E-2</v>
      </c>
      <c r="BF55" s="2">
        <v>1.5299999999999999E-2</v>
      </c>
      <c r="BG55" s="2">
        <v>8.9999999999999993E-3</v>
      </c>
      <c r="BH55" s="2">
        <v>4.7000000000000002E-3</v>
      </c>
      <c r="BI55" s="2">
        <v>1.2999999999999999E-3</v>
      </c>
      <c r="BJ55" s="2">
        <v>8.9599999999999999E-2</v>
      </c>
      <c r="BK55" s="2">
        <v>0.68169999999999997</v>
      </c>
      <c r="BL55" s="6">
        <f t="shared" si="9"/>
        <v>4.4950000000000001</v>
      </c>
    </row>
    <row r="56" spans="1:64" x14ac:dyDescent="0.25">
      <c r="A56" s="2">
        <v>4</v>
      </c>
      <c r="B56" s="2">
        <v>9</v>
      </c>
      <c r="C56" s="2" t="s">
        <v>5</v>
      </c>
      <c r="D56" s="2">
        <v>1.3088</v>
      </c>
      <c r="E56" s="2">
        <v>2.1821000000000002</v>
      </c>
      <c r="F56" s="2">
        <v>1.1191</v>
      </c>
      <c r="G56" s="2">
        <v>0.23419999999999999</v>
      </c>
      <c r="H56" s="2">
        <v>6.1899999999999997E-2</v>
      </c>
      <c r="I56" s="2">
        <v>2.7300000000000001E-2</v>
      </c>
      <c r="J56" s="2">
        <v>1.61E-2</v>
      </c>
      <c r="K56" s="2">
        <v>9.2999999999999992E-3</v>
      </c>
      <c r="L56" s="2">
        <v>4.7000000000000002E-3</v>
      </c>
      <c r="M56" s="2">
        <v>1.1999999999999999E-3</v>
      </c>
      <c r="N56" s="2">
        <v>4.0800000000000003E-2</v>
      </c>
      <c r="O56" s="2">
        <v>0.6482</v>
      </c>
      <c r="P56" s="6">
        <f t="shared" si="10"/>
        <v>5.6536999999999988</v>
      </c>
      <c r="R56" s="2">
        <v>9</v>
      </c>
      <c r="S56" s="2" t="s">
        <v>5</v>
      </c>
      <c r="T56" s="2">
        <v>2.0105</v>
      </c>
      <c r="U56" s="2">
        <v>1.7987</v>
      </c>
      <c r="V56" s="2">
        <v>0.93710000000000004</v>
      </c>
      <c r="W56" s="2">
        <v>0.1236</v>
      </c>
      <c r="X56" s="2">
        <v>4.9500000000000002E-2</v>
      </c>
      <c r="Y56" s="2">
        <v>2.4400000000000002E-2</v>
      </c>
      <c r="Z56" s="2">
        <v>1.49E-2</v>
      </c>
      <c r="AA56" s="2">
        <v>9.1999999999999998E-3</v>
      </c>
      <c r="AB56" s="2">
        <v>4.4999999999999997E-3</v>
      </c>
      <c r="AC56" s="2">
        <v>1.6000000000000001E-3</v>
      </c>
      <c r="AD56" s="2">
        <v>6.4899999999999999E-2</v>
      </c>
      <c r="AE56" s="2">
        <v>1.3189</v>
      </c>
      <c r="AF56" s="6">
        <f t="shared" si="11"/>
        <v>6.3577999999999992</v>
      </c>
      <c r="AH56" s="2">
        <v>9</v>
      </c>
      <c r="AI56" s="2" t="s">
        <v>5</v>
      </c>
      <c r="AJ56" s="2">
        <v>0.68959999999999999</v>
      </c>
      <c r="AK56" s="2">
        <v>1.4890000000000001</v>
      </c>
      <c r="AL56" s="2">
        <v>2.2648000000000001</v>
      </c>
      <c r="AM56" s="2">
        <v>0.18859999999999999</v>
      </c>
      <c r="AN56" s="2">
        <v>7.9299999999999995E-2</v>
      </c>
      <c r="AO56" s="2">
        <v>2.7300000000000001E-2</v>
      </c>
      <c r="AP56" s="2">
        <v>1.4999999999999999E-2</v>
      </c>
      <c r="AQ56" s="2">
        <v>8.0999999999999996E-3</v>
      </c>
      <c r="AR56" s="2">
        <v>3.8999999999999998E-3</v>
      </c>
      <c r="AS56" s="2">
        <v>2.2000000000000001E-3</v>
      </c>
      <c r="AT56" s="2">
        <v>4.0099999999999997E-2</v>
      </c>
      <c r="AU56" s="2">
        <v>0.59489999999999998</v>
      </c>
      <c r="AV56" s="6">
        <f t="shared" si="7"/>
        <v>5.4028</v>
      </c>
      <c r="AX56" s="2">
        <v>9</v>
      </c>
      <c r="AY56" s="2" t="s">
        <v>5</v>
      </c>
      <c r="AZ56" s="2">
        <v>0.81289999999999996</v>
      </c>
      <c r="BA56" s="2">
        <v>1.1113999999999999</v>
      </c>
      <c r="BB56" s="2">
        <v>0.41299999999999998</v>
      </c>
      <c r="BC56" s="2">
        <v>0.10340000000000001</v>
      </c>
      <c r="BD56" s="2">
        <v>3.78E-2</v>
      </c>
      <c r="BE56" s="2">
        <v>1.84E-2</v>
      </c>
      <c r="BF56" s="2">
        <v>1.11E-2</v>
      </c>
      <c r="BG56" s="2">
        <v>7.1999999999999998E-3</v>
      </c>
      <c r="BH56" s="2">
        <v>3.8E-3</v>
      </c>
      <c r="BI56" s="2">
        <v>2.3999999999999998E-3</v>
      </c>
      <c r="BJ56" s="2">
        <v>0.33279999999999998</v>
      </c>
      <c r="BK56" s="2">
        <v>0.75739999999999996</v>
      </c>
      <c r="BL56" s="6">
        <f t="shared" si="9"/>
        <v>3.6116000000000006</v>
      </c>
    </row>
    <row r="57" spans="1:64" x14ac:dyDescent="0.25">
      <c r="A57" s="2">
        <v>5</v>
      </c>
      <c r="B57" s="2">
        <v>9</v>
      </c>
      <c r="C57" s="2" t="s">
        <v>6</v>
      </c>
      <c r="D57" s="2">
        <v>1.2054</v>
      </c>
      <c r="E57" s="2">
        <v>0.84450000000000003</v>
      </c>
      <c r="F57" s="2">
        <v>0.97589999999999999</v>
      </c>
      <c r="G57" s="2">
        <v>0.3155</v>
      </c>
      <c r="H57" s="2">
        <v>5.8999999999999997E-2</v>
      </c>
      <c r="I57" s="2">
        <v>2.7699999999999999E-2</v>
      </c>
      <c r="J57" s="2">
        <v>1.5699999999999999E-2</v>
      </c>
      <c r="K57" s="2">
        <v>8.8000000000000005E-3</v>
      </c>
      <c r="L57" s="2">
        <v>4.5999999999999999E-3</v>
      </c>
      <c r="M57" s="2">
        <v>1.2999999999999999E-3</v>
      </c>
      <c r="N57" s="2">
        <v>2.7199999999999998E-2</v>
      </c>
      <c r="O57" s="2">
        <v>0.58330000000000004</v>
      </c>
      <c r="P57" s="6">
        <f t="shared" si="10"/>
        <v>4.0689000000000002</v>
      </c>
      <c r="R57" s="2">
        <v>9</v>
      </c>
      <c r="S57" s="2" t="s">
        <v>6</v>
      </c>
      <c r="T57" s="2">
        <v>1.9735</v>
      </c>
      <c r="U57" s="2">
        <v>2.8681000000000001</v>
      </c>
      <c r="V57" s="2">
        <v>0.68540000000000001</v>
      </c>
      <c r="W57" s="2">
        <v>0.25419999999999998</v>
      </c>
      <c r="X57" s="2">
        <v>6.8500000000000005E-2</v>
      </c>
      <c r="Y57" s="2">
        <v>3.1E-2</v>
      </c>
      <c r="Z57" s="2">
        <v>1.77E-2</v>
      </c>
      <c r="AA57" s="2">
        <v>0.01</v>
      </c>
      <c r="AB57" s="2">
        <v>5.1999999999999998E-3</v>
      </c>
      <c r="AC57" s="2">
        <v>1.6999999999999999E-3</v>
      </c>
      <c r="AD57" s="2">
        <v>0.16700000000000001</v>
      </c>
      <c r="AE57" s="2">
        <v>1.0253000000000001</v>
      </c>
      <c r="AF57" s="6">
        <f t="shared" si="11"/>
        <v>7.1075999999999979</v>
      </c>
      <c r="AH57" s="2">
        <v>9</v>
      </c>
      <c r="AI57" s="2" t="s">
        <v>6</v>
      </c>
      <c r="AJ57" s="2">
        <v>1.5132000000000001</v>
      </c>
      <c r="AK57" s="2">
        <v>2.6305999999999998</v>
      </c>
      <c r="AL57" s="2">
        <v>2.0777999999999999</v>
      </c>
      <c r="AM57" s="2">
        <v>0.20080000000000001</v>
      </c>
      <c r="AN57" s="2">
        <v>7.0400000000000004E-2</v>
      </c>
      <c r="AO57" s="2">
        <v>3.9E-2</v>
      </c>
      <c r="AP57" s="2">
        <v>1.77E-2</v>
      </c>
      <c r="AQ57" s="2">
        <v>9.7000000000000003E-3</v>
      </c>
      <c r="AR57" s="2">
        <v>5.1000000000000004E-3</v>
      </c>
      <c r="AS57" s="2">
        <v>3.8E-3</v>
      </c>
      <c r="AT57" s="2">
        <v>3.1099999999999999E-2</v>
      </c>
      <c r="AU57" s="2">
        <v>0.77739999999999998</v>
      </c>
      <c r="AV57" s="6">
        <f t="shared" si="7"/>
        <v>7.3765999999999989</v>
      </c>
      <c r="AX57" s="2">
        <v>9</v>
      </c>
      <c r="AY57" s="2" t="s">
        <v>6</v>
      </c>
      <c r="AZ57" s="2">
        <v>0.82310000000000005</v>
      </c>
      <c r="BA57" s="2">
        <v>1.4887999999999999</v>
      </c>
      <c r="BB57" s="2">
        <v>0.72599999999999998</v>
      </c>
      <c r="BC57" s="2">
        <v>0.1308</v>
      </c>
      <c r="BD57" s="2">
        <v>4.9700000000000001E-2</v>
      </c>
      <c r="BE57" s="2">
        <v>2.4E-2</v>
      </c>
      <c r="BF57" s="2">
        <v>1.4200000000000001E-2</v>
      </c>
      <c r="BG57" s="2">
        <v>8.3999999999999995E-3</v>
      </c>
      <c r="BH57" s="2">
        <v>4.4999999999999997E-3</v>
      </c>
      <c r="BI57" s="2">
        <v>1.2999999999999999E-3</v>
      </c>
      <c r="BJ57" s="2">
        <v>1.61E-2</v>
      </c>
      <c r="BK57" s="2">
        <v>0.66959999999999997</v>
      </c>
      <c r="BL57" s="6">
        <f t="shared" si="9"/>
        <v>3.9565000000000001</v>
      </c>
    </row>
    <row r="58" spans="1:64" x14ac:dyDescent="0.25">
      <c r="A58" s="2">
        <v>1</v>
      </c>
      <c r="B58" s="2">
        <v>10</v>
      </c>
      <c r="C58" s="2" t="s">
        <v>2</v>
      </c>
      <c r="D58" s="2">
        <v>3.3995000000000002</v>
      </c>
      <c r="E58" s="2">
        <v>3.1109</v>
      </c>
      <c r="F58" s="2">
        <v>3.5314000000000001</v>
      </c>
      <c r="G58" s="2">
        <v>3.5872000000000002</v>
      </c>
      <c r="H58" s="2">
        <v>3.9923000000000002</v>
      </c>
      <c r="I58" s="2">
        <v>3.9449000000000001</v>
      </c>
      <c r="J58" s="2">
        <v>3.9134000000000002</v>
      </c>
      <c r="K58" s="2">
        <v>3.6833999999999998</v>
      </c>
      <c r="L58" s="2">
        <v>3.4121000000000001</v>
      </c>
      <c r="M58" s="2">
        <v>3.4657</v>
      </c>
      <c r="N58" s="2">
        <v>3.3014999999999999</v>
      </c>
      <c r="O58" s="2">
        <v>3.3908999999999998</v>
      </c>
      <c r="P58" s="6">
        <f t="shared" si="10"/>
        <v>42.733199999999997</v>
      </c>
      <c r="R58" s="2">
        <v>10</v>
      </c>
      <c r="S58" s="2" t="s">
        <v>2</v>
      </c>
      <c r="T58" s="2">
        <v>3.319</v>
      </c>
      <c r="U58" s="2">
        <v>3.1029</v>
      </c>
      <c r="V58" s="2">
        <v>3.9902000000000002</v>
      </c>
      <c r="W58" s="2">
        <v>4.3712999999999997</v>
      </c>
      <c r="X58" s="2">
        <v>5.2404000000000002</v>
      </c>
      <c r="Y58" s="2">
        <v>4.8064999999999998</v>
      </c>
      <c r="Z58" s="2">
        <v>4.7453000000000003</v>
      </c>
      <c r="AA58" s="2">
        <v>4.3155000000000001</v>
      </c>
      <c r="AB58" s="2">
        <v>3.7923</v>
      </c>
      <c r="AC58" s="2">
        <v>3.6147999999999998</v>
      </c>
      <c r="AD58" s="2">
        <v>3.2454000000000001</v>
      </c>
      <c r="AE58" s="2">
        <v>3.2501000000000002</v>
      </c>
      <c r="AF58" s="6">
        <f t="shared" si="11"/>
        <v>47.793700000000001</v>
      </c>
      <c r="AH58" s="2">
        <v>10</v>
      </c>
      <c r="AI58" s="2" t="s">
        <v>2</v>
      </c>
      <c r="AJ58" s="2">
        <v>3.2461000000000002</v>
      </c>
      <c r="AK58" s="2">
        <v>2.9895</v>
      </c>
      <c r="AL58" s="2">
        <v>3.7854999999999999</v>
      </c>
      <c r="AM58" s="2">
        <v>4.5547000000000004</v>
      </c>
      <c r="AN58" s="2">
        <v>5.3076999999999996</v>
      </c>
      <c r="AO58" s="2">
        <v>5.1597</v>
      </c>
      <c r="AP58" s="2">
        <v>4.8696999999999999</v>
      </c>
      <c r="AQ58" s="2">
        <v>4.1612999999999998</v>
      </c>
      <c r="AR58" s="2">
        <v>3.4222999999999999</v>
      </c>
      <c r="AS58" s="2">
        <v>3.3397999999999999</v>
      </c>
      <c r="AT58" s="2">
        <v>3.1776</v>
      </c>
      <c r="AU58" s="2">
        <v>3.2827000000000002</v>
      </c>
      <c r="AV58" s="6">
        <f t="shared" si="7"/>
        <v>47.296599999999991</v>
      </c>
      <c r="AX58" s="2">
        <v>10</v>
      </c>
      <c r="AY58" s="2" t="s">
        <v>2</v>
      </c>
      <c r="AZ58" s="2">
        <v>1.9076</v>
      </c>
      <c r="BA58" s="2">
        <v>1.8301000000000001</v>
      </c>
      <c r="BB58" s="2">
        <v>2.2158000000000002</v>
      </c>
      <c r="BC58" s="2">
        <v>2.3098999999999998</v>
      </c>
      <c r="BD58" s="2">
        <v>2.5261</v>
      </c>
      <c r="BE58" s="2">
        <v>2.5022000000000002</v>
      </c>
      <c r="BF58" s="2">
        <v>2.5670999999999999</v>
      </c>
      <c r="BG58" s="2">
        <v>2.4832999999999998</v>
      </c>
      <c r="BH58" s="2">
        <v>2.2675999999999998</v>
      </c>
      <c r="BI58" s="2">
        <v>2.1674000000000002</v>
      </c>
      <c r="BJ58" s="2">
        <v>1.9303999999999999</v>
      </c>
      <c r="BK58" s="2">
        <v>1.9047000000000001</v>
      </c>
      <c r="BL58" s="6">
        <f t="shared" si="9"/>
        <v>26.612200000000001</v>
      </c>
    </row>
    <row r="59" spans="1:64" x14ac:dyDescent="0.25">
      <c r="A59" s="2">
        <v>2</v>
      </c>
      <c r="B59" s="2">
        <v>10</v>
      </c>
      <c r="C59" s="2" t="s">
        <v>3</v>
      </c>
      <c r="D59" s="2">
        <v>3.4451000000000001</v>
      </c>
      <c r="E59" s="2">
        <v>3.2751999999999999</v>
      </c>
      <c r="F59" s="2">
        <v>4.1048999999999998</v>
      </c>
      <c r="G59" s="2">
        <v>4.8014000000000001</v>
      </c>
      <c r="H59" s="2">
        <v>5.7263999999999999</v>
      </c>
      <c r="I59" s="2">
        <v>5.7165999999999997</v>
      </c>
      <c r="J59" s="2">
        <v>5.4688999999999997</v>
      </c>
      <c r="K59" s="2">
        <v>4.7164999999999999</v>
      </c>
      <c r="L59" s="2">
        <v>3.7932999999999999</v>
      </c>
      <c r="M59" s="2">
        <v>3.5482999999999998</v>
      </c>
      <c r="N59" s="2">
        <v>3.3561999999999999</v>
      </c>
      <c r="O59" s="2">
        <v>3.4365000000000001</v>
      </c>
      <c r="P59" s="6">
        <f t="shared" si="10"/>
        <v>51.389299999999999</v>
      </c>
      <c r="R59" s="2">
        <v>10</v>
      </c>
      <c r="S59" s="2" t="s">
        <v>3</v>
      </c>
      <c r="T59" s="2">
        <v>3.2357999999999998</v>
      </c>
      <c r="U59" s="2">
        <v>3.2947000000000002</v>
      </c>
      <c r="V59" s="2">
        <v>4.4968000000000004</v>
      </c>
      <c r="W59" s="2">
        <v>4.8367000000000004</v>
      </c>
      <c r="X59" s="2">
        <v>5.5242000000000004</v>
      </c>
      <c r="Y59" s="2">
        <v>5.5164</v>
      </c>
      <c r="Z59" s="2">
        <v>5.2489999999999997</v>
      </c>
      <c r="AA59" s="2">
        <v>4.5237999999999996</v>
      </c>
      <c r="AB59" s="2">
        <v>3.6657999999999999</v>
      </c>
      <c r="AC59" s="2">
        <v>3.3220000000000001</v>
      </c>
      <c r="AD59" s="2">
        <v>3.0811999999999999</v>
      </c>
      <c r="AE59" s="2">
        <v>3.1829000000000001</v>
      </c>
      <c r="AF59" s="6">
        <f t="shared" si="11"/>
        <v>49.929300000000012</v>
      </c>
      <c r="AH59" s="2">
        <v>10</v>
      </c>
      <c r="AI59" s="2" t="s">
        <v>3</v>
      </c>
      <c r="AJ59" s="2">
        <v>3.6743000000000001</v>
      </c>
      <c r="AK59" s="2">
        <v>3.9376000000000002</v>
      </c>
      <c r="AL59" s="2">
        <v>5.6074000000000002</v>
      </c>
      <c r="AM59" s="2">
        <v>7.0286999999999997</v>
      </c>
      <c r="AN59" s="2">
        <v>8.2806999999999995</v>
      </c>
      <c r="AO59" s="2">
        <v>7.7343999999999999</v>
      </c>
      <c r="AP59" s="2">
        <v>6.9280999999999997</v>
      </c>
      <c r="AQ59" s="2">
        <v>5.5434000000000001</v>
      </c>
      <c r="AR59" s="2">
        <v>4.0515999999999996</v>
      </c>
      <c r="AS59" s="2">
        <v>3.5554999999999999</v>
      </c>
      <c r="AT59" s="2">
        <v>3.4045999999999998</v>
      </c>
      <c r="AU59" s="2">
        <v>3.5316000000000001</v>
      </c>
      <c r="AV59" s="6">
        <f t="shared" si="7"/>
        <v>63.277900000000002</v>
      </c>
      <c r="AX59" s="2">
        <v>10</v>
      </c>
      <c r="AY59" s="2" t="s">
        <v>3</v>
      </c>
      <c r="AZ59" s="2">
        <v>2.391</v>
      </c>
      <c r="BA59" s="2">
        <v>2.2475999999999998</v>
      </c>
      <c r="BB59" s="2">
        <v>2.6394000000000002</v>
      </c>
      <c r="BC59" s="2">
        <v>2.7505000000000002</v>
      </c>
      <c r="BD59" s="2">
        <v>2.9542000000000002</v>
      </c>
      <c r="BE59" s="2">
        <v>2.8971</v>
      </c>
      <c r="BF59" s="2">
        <v>2.9716999999999998</v>
      </c>
      <c r="BG59" s="2">
        <v>2.8885000000000001</v>
      </c>
      <c r="BH59" s="2">
        <v>2.6475</v>
      </c>
      <c r="BI59" s="2">
        <v>2.5415999999999999</v>
      </c>
      <c r="BJ59" s="2">
        <v>2.2660999999999998</v>
      </c>
      <c r="BK59" s="2">
        <v>2.2648999999999999</v>
      </c>
      <c r="BL59" s="6">
        <f t="shared" si="9"/>
        <v>31.460100000000001</v>
      </c>
    </row>
    <row r="60" spans="1:64" x14ac:dyDescent="0.25">
      <c r="A60" s="2">
        <v>3</v>
      </c>
      <c r="B60" s="2">
        <v>10</v>
      </c>
      <c r="C60" s="2" t="s">
        <v>4</v>
      </c>
      <c r="D60" s="2">
        <v>3.4765999999999999</v>
      </c>
      <c r="E60" s="2">
        <v>3.2349999999999999</v>
      </c>
      <c r="F60" s="2">
        <v>4.2751999999999999</v>
      </c>
      <c r="G60" s="2">
        <v>5.0091999999999999</v>
      </c>
      <c r="H60" s="2">
        <v>5.7941000000000003</v>
      </c>
      <c r="I60" s="2">
        <v>5.6383999999999999</v>
      </c>
      <c r="J60" s="2">
        <v>5.3277000000000001</v>
      </c>
      <c r="K60" s="2">
        <v>4.6555</v>
      </c>
      <c r="L60" s="2">
        <v>3.8759999999999999</v>
      </c>
      <c r="M60" s="2">
        <v>3.5497000000000001</v>
      </c>
      <c r="N60" s="2">
        <v>3.3555999999999999</v>
      </c>
      <c r="O60" s="2">
        <v>3.4752000000000001</v>
      </c>
      <c r="P60" s="6">
        <f t="shared" si="10"/>
        <v>51.668199999999999</v>
      </c>
      <c r="R60" s="2">
        <v>10</v>
      </c>
      <c r="S60" s="2" t="s">
        <v>4</v>
      </c>
      <c r="T60" s="2">
        <v>3.4826999999999999</v>
      </c>
      <c r="U60" s="2">
        <v>3.3751000000000002</v>
      </c>
      <c r="V60" s="2">
        <v>3.9133</v>
      </c>
      <c r="W60" s="2">
        <v>4.2134</v>
      </c>
      <c r="X60" s="2">
        <v>5.0266000000000002</v>
      </c>
      <c r="Y60" s="2">
        <v>5.0566000000000004</v>
      </c>
      <c r="Z60" s="2">
        <v>4.8563000000000001</v>
      </c>
      <c r="AA60" s="2">
        <v>4.2294</v>
      </c>
      <c r="AB60" s="2">
        <v>3.5686</v>
      </c>
      <c r="AC60" s="2">
        <v>3.4723000000000002</v>
      </c>
      <c r="AD60" s="2">
        <v>3.2753999999999999</v>
      </c>
      <c r="AE60" s="2">
        <v>3.3994</v>
      </c>
      <c r="AF60" s="6">
        <f t="shared" si="11"/>
        <v>47.869099999999989</v>
      </c>
      <c r="AH60" s="2">
        <v>10</v>
      </c>
      <c r="AI60" s="2" t="s">
        <v>4</v>
      </c>
      <c r="AJ60" s="2">
        <v>3.5141</v>
      </c>
      <c r="AK60" s="2">
        <v>3.2294</v>
      </c>
      <c r="AL60" s="2">
        <v>4.0343999999999998</v>
      </c>
      <c r="AM60" s="2">
        <v>4.8773</v>
      </c>
      <c r="AN60" s="2">
        <v>5.6882000000000001</v>
      </c>
      <c r="AO60" s="2">
        <v>5.4496000000000002</v>
      </c>
      <c r="AP60" s="2">
        <v>5.1097999999999999</v>
      </c>
      <c r="AQ60" s="2">
        <v>4.3978999999999999</v>
      </c>
      <c r="AR60" s="2">
        <v>3.6516000000000002</v>
      </c>
      <c r="AS60" s="2">
        <v>3.5024999999999999</v>
      </c>
      <c r="AT60" s="2">
        <v>3.3549000000000002</v>
      </c>
      <c r="AU60" s="2">
        <v>3.4803999999999999</v>
      </c>
      <c r="AV60" s="6">
        <f t="shared" si="7"/>
        <v>50.290100000000002</v>
      </c>
      <c r="AX60" s="2">
        <v>10</v>
      </c>
      <c r="AY60" s="2" t="s">
        <v>4</v>
      </c>
      <c r="AZ60" s="2">
        <v>2.3824000000000001</v>
      </c>
      <c r="BA60" s="2">
        <v>2.2791999999999999</v>
      </c>
      <c r="BB60" s="2">
        <v>2.7267000000000001</v>
      </c>
      <c r="BC60" s="2">
        <v>2.8186</v>
      </c>
      <c r="BD60" s="2">
        <v>3.028</v>
      </c>
      <c r="BE60" s="2">
        <v>2.9615999999999998</v>
      </c>
      <c r="BF60" s="2">
        <v>3.0257999999999998</v>
      </c>
      <c r="BG60" s="2">
        <v>2.9192</v>
      </c>
      <c r="BH60" s="2">
        <v>2.6692999999999998</v>
      </c>
      <c r="BI60" s="2">
        <v>2.5586000000000002</v>
      </c>
      <c r="BJ60" s="2">
        <v>2.3010000000000002</v>
      </c>
      <c r="BK60" s="2">
        <v>2.3136999999999999</v>
      </c>
      <c r="BL60" s="6">
        <f t="shared" si="9"/>
        <v>31.984100000000002</v>
      </c>
    </row>
    <row r="61" spans="1:64" x14ac:dyDescent="0.25">
      <c r="A61" s="2">
        <v>4</v>
      </c>
      <c r="B61" s="2">
        <v>10</v>
      </c>
      <c r="C61" s="2" t="s">
        <v>5</v>
      </c>
      <c r="D61" s="2">
        <v>3.52</v>
      </c>
      <c r="E61" s="2">
        <v>3.2856999999999998</v>
      </c>
      <c r="F61" s="2">
        <v>4.0694999999999997</v>
      </c>
      <c r="G61" s="2">
        <v>4.6485000000000003</v>
      </c>
      <c r="H61" s="2">
        <v>5.6421000000000001</v>
      </c>
      <c r="I61" s="2">
        <v>5.5635000000000003</v>
      </c>
      <c r="J61" s="2">
        <v>5.2690999999999999</v>
      </c>
      <c r="K61" s="2">
        <v>4.569</v>
      </c>
      <c r="L61" s="2">
        <v>3.7759</v>
      </c>
      <c r="M61" s="2">
        <v>3.54</v>
      </c>
      <c r="N61" s="2">
        <v>3.3824999999999998</v>
      </c>
      <c r="O61" s="2">
        <v>3.5087999999999999</v>
      </c>
      <c r="P61" s="6">
        <f t="shared" si="10"/>
        <v>50.774600000000007</v>
      </c>
      <c r="R61" s="2">
        <v>10</v>
      </c>
      <c r="S61" s="2" t="s">
        <v>5</v>
      </c>
      <c r="T61" s="2">
        <v>3.8906000000000001</v>
      </c>
      <c r="U61" s="2">
        <v>3.72</v>
      </c>
      <c r="V61" s="2">
        <v>5.2089999999999996</v>
      </c>
      <c r="W61" s="2">
        <v>6.6889000000000003</v>
      </c>
      <c r="X61" s="2">
        <v>7.6984000000000004</v>
      </c>
      <c r="Y61" s="2">
        <v>7.1387</v>
      </c>
      <c r="Z61" s="2">
        <v>6.4493999999999998</v>
      </c>
      <c r="AA61" s="2">
        <v>5.2759</v>
      </c>
      <c r="AB61" s="2">
        <v>4.0031999999999996</v>
      </c>
      <c r="AC61" s="2">
        <v>3.6082000000000001</v>
      </c>
      <c r="AD61" s="2">
        <v>3.4018000000000002</v>
      </c>
      <c r="AE61" s="2">
        <v>3.5939000000000001</v>
      </c>
      <c r="AF61" s="6">
        <f t="shared" si="11"/>
        <v>60.677999999999997</v>
      </c>
      <c r="AH61" s="2">
        <v>10</v>
      </c>
      <c r="AI61" s="2" t="s">
        <v>5</v>
      </c>
      <c r="AJ61" s="2">
        <v>2.9813999999999998</v>
      </c>
      <c r="AK61" s="2">
        <v>2.7951999999999999</v>
      </c>
      <c r="AL61" s="2">
        <v>3.3896000000000002</v>
      </c>
      <c r="AM61" s="2">
        <v>3.5716999999999999</v>
      </c>
      <c r="AN61" s="2">
        <v>4.0576999999999996</v>
      </c>
      <c r="AO61" s="2">
        <v>3.9979</v>
      </c>
      <c r="AP61" s="2">
        <v>3.9146000000000001</v>
      </c>
      <c r="AQ61" s="2">
        <v>3.5278</v>
      </c>
      <c r="AR61" s="2">
        <v>3.0409999999999999</v>
      </c>
      <c r="AS61" s="2">
        <v>2.9380000000000002</v>
      </c>
      <c r="AT61" s="2">
        <v>2.7212000000000001</v>
      </c>
      <c r="AU61" s="2">
        <v>2.7410999999999999</v>
      </c>
      <c r="AV61" s="6">
        <f t="shared" si="7"/>
        <v>39.677200000000006</v>
      </c>
      <c r="AX61" s="2">
        <v>10</v>
      </c>
      <c r="AY61" s="2" t="s">
        <v>5</v>
      </c>
      <c r="AZ61" s="2">
        <v>2.5213000000000001</v>
      </c>
      <c r="BA61" s="2">
        <v>2.3540999999999999</v>
      </c>
      <c r="BB61" s="2">
        <v>2.7425000000000002</v>
      </c>
      <c r="BC61" s="2">
        <v>2.8292999999999999</v>
      </c>
      <c r="BD61" s="2">
        <v>3.0337000000000001</v>
      </c>
      <c r="BE61" s="2">
        <v>2.9620000000000002</v>
      </c>
      <c r="BF61" s="2">
        <v>3.0385</v>
      </c>
      <c r="BG61" s="2">
        <v>2.9748999999999999</v>
      </c>
      <c r="BH61" s="2">
        <v>2.7635000000000001</v>
      </c>
      <c r="BI61" s="2">
        <v>2.6623000000000001</v>
      </c>
      <c r="BJ61" s="2">
        <v>2.4112</v>
      </c>
      <c r="BK61" s="2">
        <v>2.4352</v>
      </c>
      <c r="BL61" s="6">
        <f t="shared" si="9"/>
        <v>32.728500000000004</v>
      </c>
    </row>
    <row r="62" spans="1:64" x14ac:dyDescent="0.25">
      <c r="A62" s="2">
        <v>5</v>
      </c>
      <c r="B62" s="2">
        <v>10</v>
      </c>
      <c r="C62" s="2" t="s">
        <v>6</v>
      </c>
      <c r="D62" s="2">
        <v>3.3923000000000001</v>
      </c>
      <c r="E62" s="2">
        <v>3.0760999999999998</v>
      </c>
      <c r="F62" s="2">
        <v>3.6789999999999998</v>
      </c>
      <c r="G62" s="2">
        <v>4.2529000000000003</v>
      </c>
      <c r="H62" s="2">
        <v>5.2367999999999997</v>
      </c>
      <c r="I62" s="2">
        <v>5.5030000000000001</v>
      </c>
      <c r="J62" s="2">
        <v>5.4421999999999997</v>
      </c>
      <c r="K62" s="2">
        <v>4.7962999999999996</v>
      </c>
      <c r="L62" s="2">
        <v>4.0091000000000001</v>
      </c>
      <c r="M62" s="2">
        <v>3.7566000000000002</v>
      </c>
      <c r="N62" s="2">
        <v>3.3902999999999999</v>
      </c>
      <c r="O62" s="2">
        <v>3.3927999999999998</v>
      </c>
      <c r="P62" s="6">
        <f t="shared" si="10"/>
        <v>49.927399999999999</v>
      </c>
      <c r="R62" s="2">
        <v>10</v>
      </c>
      <c r="S62" s="2" t="s">
        <v>6</v>
      </c>
      <c r="T62" s="2">
        <v>3.5522999999999998</v>
      </c>
      <c r="U62" s="2">
        <v>3.468</v>
      </c>
      <c r="V62" s="2">
        <v>4.3150000000000004</v>
      </c>
      <c r="W62" s="2">
        <v>4.7050000000000001</v>
      </c>
      <c r="X62" s="2">
        <v>5.4752999999999998</v>
      </c>
      <c r="Y62" s="2">
        <v>5.4856999999999996</v>
      </c>
      <c r="Z62" s="2">
        <v>5.242</v>
      </c>
      <c r="AA62" s="2">
        <v>4.5473999999999997</v>
      </c>
      <c r="AB62" s="2">
        <v>3.9350999999999998</v>
      </c>
      <c r="AC62" s="2">
        <v>3.7109999999999999</v>
      </c>
      <c r="AD62" s="2">
        <v>3.4235000000000002</v>
      </c>
      <c r="AE62" s="2">
        <v>3.5444</v>
      </c>
      <c r="AF62" s="6">
        <f t="shared" si="11"/>
        <v>51.404699999999998</v>
      </c>
      <c r="AH62" s="2">
        <v>10</v>
      </c>
      <c r="AI62" s="2" t="s">
        <v>6</v>
      </c>
      <c r="AJ62" s="2">
        <v>2.1518000000000002</v>
      </c>
      <c r="AK62" s="2">
        <v>2.0455999999999999</v>
      </c>
      <c r="AL62" s="2">
        <v>2.6107</v>
      </c>
      <c r="AM62" s="2">
        <v>3.0960999999999999</v>
      </c>
      <c r="AN62" s="2">
        <v>3.4958999999999998</v>
      </c>
      <c r="AO62" s="2">
        <v>3.3982000000000001</v>
      </c>
      <c r="AP62" s="2">
        <v>3.3168000000000002</v>
      </c>
      <c r="AQ62" s="2">
        <v>3.0145</v>
      </c>
      <c r="AR62" s="2">
        <v>2.6440000000000001</v>
      </c>
      <c r="AS62" s="2">
        <v>2.4895999999999998</v>
      </c>
      <c r="AT62" s="2">
        <v>2.3054000000000001</v>
      </c>
      <c r="AU62" s="2">
        <v>2.3595999999999999</v>
      </c>
      <c r="AV62" s="6">
        <f t="shared" si="7"/>
        <v>32.92819999999999</v>
      </c>
      <c r="AX62" s="2">
        <v>10</v>
      </c>
      <c r="AY62" s="2" t="s">
        <v>6</v>
      </c>
      <c r="AZ62" s="2">
        <v>2.0257999999999998</v>
      </c>
      <c r="BA62" s="2">
        <v>1.9552</v>
      </c>
      <c r="BB62" s="2">
        <v>2.4348000000000001</v>
      </c>
      <c r="BC62" s="2">
        <v>2.6080000000000001</v>
      </c>
      <c r="BD62" s="2">
        <v>2.8441999999999998</v>
      </c>
      <c r="BE62" s="2">
        <v>2.8016999999999999</v>
      </c>
      <c r="BF62" s="2">
        <v>2.8654999999999999</v>
      </c>
      <c r="BG62" s="2">
        <v>2.7706</v>
      </c>
      <c r="BH62" s="2">
        <v>2.5274000000000001</v>
      </c>
      <c r="BI62" s="2">
        <v>2.3936999999999999</v>
      </c>
      <c r="BJ62" s="2">
        <v>2.1107</v>
      </c>
      <c r="BK62" s="2">
        <v>2.0998000000000001</v>
      </c>
      <c r="BL62" s="6">
        <f t="shared" si="9"/>
        <v>29.437399999999997</v>
      </c>
    </row>
    <row r="63" spans="1:64" x14ac:dyDescent="0.25">
      <c r="A63" s="2">
        <v>1</v>
      </c>
      <c r="B63" s="2">
        <v>11</v>
      </c>
      <c r="C63" s="2" t="s">
        <v>2</v>
      </c>
      <c r="D63" s="2">
        <v>0.26450000000000001</v>
      </c>
      <c r="E63" s="2">
        <v>0.75580000000000003</v>
      </c>
      <c r="F63" s="2">
        <v>1.4233</v>
      </c>
      <c r="G63" s="2">
        <v>1.3321000000000001</v>
      </c>
      <c r="H63" s="2">
        <v>0.94120000000000004</v>
      </c>
      <c r="I63" s="2">
        <v>0.64419999999999999</v>
      </c>
      <c r="J63" s="2">
        <v>0.48609999999999998</v>
      </c>
      <c r="K63" s="2">
        <v>0.35549999999999998</v>
      </c>
      <c r="L63" s="2">
        <v>0.25269999999999998</v>
      </c>
      <c r="M63" s="2">
        <v>0.19320000000000001</v>
      </c>
      <c r="N63" s="2">
        <v>0.15179999999999999</v>
      </c>
      <c r="O63" s="2">
        <v>0.15029999999999999</v>
      </c>
      <c r="P63" s="6">
        <f t="shared" si="10"/>
        <v>6.9506999999999985</v>
      </c>
      <c r="R63" s="2">
        <v>11</v>
      </c>
      <c r="S63" s="2" t="s">
        <v>2</v>
      </c>
      <c r="T63" s="2">
        <v>0.62639999999999996</v>
      </c>
      <c r="U63" s="2">
        <v>1.7329000000000001</v>
      </c>
      <c r="V63" s="2">
        <v>2.4135</v>
      </c>
      <c r="W63" s="2">
        <v>1.9319</v>
      </c>
      <c r="X63" s="2">
        <v>1.3374999999999999</v>
      </c>
      <c r="Y63" s="2">
        <v>0.93079999999999996</v>
      </c>
      <c r="Z63" s="2">
        <v>0.7046</v>
      </c>
      <c r="AA63" s="2">
        <v>0.51749999999999996</v>
      </c>
      <c r="AB63" s="2">
        <v>0.37080000000000002</v>
      </c>
      <c r="AC63" s="2">
        <v>0.28639999999999999</v>
      </c>
      <c r="AD63" s="2">
        <v>0.21460000000000001</v>
      </c>
      <c r="AE63" s="2">
        <v>0.25819999999999999</v>
      </c>
      <c r="AF63" s="6">
        <f t="shared" si="11"/>
        <v>11.325100000000001</v>
      </c>
      <c r="AH63" s="2">
        <v>11</v>
      </c>
      <c r="AI63" s="2" t="s">
        <v>2</v>
      </c>
      <c r="AJ63" s="2">
        <v>0.47160000000000002</v>
      </c>
      <c r="AK63" s="2">
        <v>1.3989</v>
      </c>
      <c r="AL63" s="2">
        <v>1.9293</v>
      </c>
      <c r="AM63" s="2">
        <v>1.6842999999999999</v>
      </c>
      <c r="AN63" s="2">
        <v>1.1495</v>
      </c>
      <c r="AO63" s="2">
        <v>0.79069999999999996</v>
      </c>
      <c r="AP63" s="2">
        <v>0.59609999999999996</v>
      </c>
      <c r="AQ63" s="2">
        <v>0.43630000000000002</v>
      </c>
      <c r="AR63" s="2">
        <v>0.31119999999999998</v>
      </c>
      <c r="AS63" s="2">
        <v>0.23830000000000001</v>
      </c>
      <c r="AT63" s="2">
        <v>0.17599999999999999</v>
      </c>
      <c r="AU63" s="2">
        <v>0.17330000000000001</v>
      </c>
      <c r="AV63" s="6">
        <f t="shared" si="7"/>
        <v>9.3554999999999993</v>
      </c>
      <c r="AX63" s="2">
        <v>11</v>
      </c>
      <c r="AY63" s="2" t="s">
        <v>2</v>
      </c>
      <c r="AZ63" s="2">
        <v>0.23760000000000001</v>
      </c>
      <c r="BA63" s="2">
        <v>0.78059999999999996</v>
      </c>
      <c r="BB63" s="2">
        <v>1.2255</v>
      </c>
      <c r="BC63" s="2">
        <v>0.96209999999999996</v>
      </c>
      <c r="BD63" s="2">
        <v>0.68500000000000005</v>
      </c>
      <c r="BE63" s="2">
        <v>0.47260000000000002</v>
      </c>
      <c r="BF63" s="2">
        <v>0.35809999999999997</v>
      </c>
      <c r="BG63" s="2">
        <v>0.2626</v>
      </c>
      <c r="BH63" s="2">
        <v>0.18629999999999999</v>
      </c>
      <c r="BI63" s="2">
        <v>0.14169999999999999</v>
      </c>
      <c r="BJ63" s="2">
        <v>0.10639999999999999</v>
      </c>
      <c r="BK63" s="2">
        <v>9.9500000000000005E-2</v>
      </c>
      <c r="BL63" s="6">
        <f t="shared" si="9"/>
        <v>5.5180000000000007</v>
      </c>
    </row>
    <row r="64" spans="1:64" x14ac:dyDescent="0.25">
      <c r="A64" s="2">
        <v>2</v>
      </c>
      <c r="B64" s="2">
        <v>11</v>
      </c>
      <c r="C64" s="2" t="s">
        <v>3</v>
      </c>
      <c r="D64" s="2">
        <v>0.34660000000000002</v>
      </c>
      <c r="E64" s="2">
        <v>1.5374000000000001</v>
      </c>
      <c r="F64" s="2">
        <v>1.8560000000000001</v>
      </c>
      <c r="G64" s="2">
        <v>1.4093</v>
      </c>
      <c r="H64" s="2">
        <v>0.99080000000000001</v>
      </c>
      <c r="I64" s="2">
        <v>0.6875</v>
      </c>
      <c r="J64" s="2">
        <v>0.52110000000000001</v>
      </c>
      <c r="K64" s="2">
        <v>0.38279999999999997</v>
      </c>
      <c r="L64" s="2">
        <v>0.27350000000000002</v>
      </c>
      <c r="M64" s="2">
        <v>0.20910000000000001</v>
      </c>
      <c r="N64" s="2">
        <v>0.15379999999999999</v>
      </c>
      <c r="O64" s="2">
        <v>0.16819999999999999</v>
      </c>
      <c r="P64" s="6">
        <f t="shared" si="10"/>
        <v>8.5360999999999994</v>
      </c>
      <c r="R64" s="2">
        <v>11</v>
      </c>
      <c r="S64" s="2" t="s">
        <v>3</v>
      </c>
      <c r="T64" s="2">
        <v>0.62409999999999999</v>
      </c>
      <c r="U64" s="2">
        <v>2.0396000000000001</v>
      </c>
      <c r="V64" s="2">
        <v>3.2242000000000002</v>
      </c>
      <c r="W64" s="2">
        <v>3.3083999999999998</v>
      </c>
      <c r="X64" s="2">
        <v>2.2320000000000002</v>
      </c>
      <c r="Y64" s="2">
        <v>1.5354000000000001</v>
      </c>
      <c r="Z64" s="2">
        <v>1.151</v>
      </c>
      <c r="AA64" s="2">
        <v>0.83979999999999999</v>
      </c>
      <c r="AB64" s="2">
        <v>0.59970000000000001</v>
      </c>
      <c r="AC64" s="2">
        <v>0.4612</v>
      </c>
      <c r="AD64" s="2">
        <v>0.34250000000000003</v>
      </c>
      <c r="AE64" s="2">
        <v>0.30719999999999997</v>
      </c>
      <c r="AF64" s="6">
        <f t="shared" si="11"/>
        <v>16.665100000000002</v>
      </c>
      <c r="AH64" s="2">
        <v>11</v>
      </c>
      <c r="AI64" s="2" t="s">
        <v>3</v>
      </c>
      <c r="AJ64" s="2">
        <v>1.0456000000000001</v>
      </c>
      <c r="AK64" s="2">
        <v>1.7394000000000001</v>
      </c>
      <c r="AL64" s="2">
        <v>2.2814000000000001</v>
      </c>
      <c r="AM64" s="2">
        <v>1.7078</v>
      </c>
      <c r="AN64" s="2">
        <v>1.2262</v>
      </c>
      <c r="AO64" s="2">
        <v>0.85489999999999999</v>
      </c>
      <c r="AP64" s="2">
        <v>0.64880000000000004</v>
      </c>
      <c r="AQ64" s="2">
        <v>0.4778</v>
      </c>
      <c r="AR64" s="2">
        <v>0.34289999999999998</v>
      </c>
      <c r="AS64" s="2">
        <v>0.26450000000000001</v>
      </c>
      <c r="AT64" s="2">
        <v>0.1988</v>
      </c>
      <c r="AU64" s="2">
        <v>0.39250000000000002</v>
      </c>
      <c r="AV64" s="6">
        <f t="shared" si="7"/>
        <v>11.1806</v>
      </c>
      <c r="AX64" s="2">
        <v>11</v>
      </c>
      <c r="AY64" s="2" t="s">
        <v>3</v>
      </c>
      <c r="AZ64" s="2">
        <v>0.41320000000000001</v>
      </c>
      <c r="BA64" s="2">
        <v>1.2727999999999999</v>
      </c>
      <c r="BB64" s="2">
        <v>1.8315999999999999</v>
      </c>
      <c r="BC64" s="2">
        <v>1.4016</v>
      </c>
      <c r="BD64" s="2">
        <v>0.99119999999999997</v>
      </c>
      <c r="BE64" s="2">
        <v>0.68640000000000001</v>
      </c>
      <c r="BF64" s="2">
        <v>0.51800000000000002</v>
      </c>
      <c r="BG64" s="2">
        <v>0.37909999999999999</v>
      </c>
      <c r="BH64" s="2">
        <v>0.26950000000000002</v>
      </c>
      <c r="BI64" s="2">
        <v>0.20569999999999999</v>
      </c>
      <c r="BJ64" s="2">
        <v>0.15310000000000001</v>
      </c>
      <c r="BK64" s="2">
        <v>0.1464</v>
      </c>
      <c r="BL64" s="6">
        <f t="shared" si="9"/>
        <v>8.2685999999999993</v>
      </c>
    </row>
    <row r="65" spans="1:64" x14ac:dyDescent="0.25">
      <c r="A65" s="2">
        <v>3</v>
      </c>
      <c r="B65" s="2">
        <v>11</v>
      </c>
      <c r="C65" s="2" t="s">
        <v>4</v>
      </c>
      <c r="D65" s="2">
        <v>0.74629999999999996</v>
      </c>
      <c r="E65" s="2">
        <v>1.7164999999999999</v>
      </c>
      <c r="F65" s="2">
        <v>2.0057</v>
      </c>
      <c r="G65" s="2">
        <v>1.7995000000000001</v>
      </c>
      <c r="H65" s="2">
        <v>1.2849999999999999</v>
      </c>
      <c r="I65" s="2">
        <v>0.88970000000000005</v>
      </c>
      <c r="J65" s="2">
        <v>0.67379999999999995</v>
      </c>
      <c r="K65" s="2">
        <v>0.49509999999999998</v>
      </c>
      <c r="L65" s="2">
        <v>0.35460000000000003</v>
      </c>
      <c r="M65" s="2">
        <v>0.27279999999999999</v>
      </c>
      <c r="N65" s="2">
        <v>0.20619999999999999</v>
      </c>
      <c r="O65" s="2">
        <v>0.28520000000000001</v>
      </c>
      <c r="P65" s="6">
        <f t="shared" si="10"/>
        <v>10.730400000000001</v>
      </c>
      <c r="R65" s="2">
        <v>11</v>
      </c>
      <c r="S65" s="2" t="s">
        <v>4</v>
      </c>
      <c r="T65" s="2">
        <v>0.68089999999999995</v>
      </c>
      <c r="U65" s="2">
        <v>1.7866</v>
      </c>
      <c r="V65" s="2">
        <v>2.0747</v>
      </c>
      <c r="W65" s="2">
        <v>1.9975000000000001</v>
      </c>
      <c r="X65" s="2">
        <v>1.4372</v>
      </c>
      <c r="Y65" s="2">
        <v>0.99429999999999996</v>
      </c>
      <c r="Z65" s="2">
        <v>0.75019999999999998</v>
      </c>
      <c r="AA65" s="2">
        <v>0.54949999999999999</v>
      </c>
      <c r="AB65" s="2">
        <v>0.39240000000000003</v>
      </c>
      <c r="AC65" s="2">
        <v>0.30149999999999999</v>
      </c>
      <c r="AD65" s="2">
        <v>0.22700000000000001</v>
      </c>
      <c r="AE65" s="2">
        <v>0.2404</v>
      </c>
      <c r="AF65" s="6">
        <f t="shared" si="11"/>
        <v>11.4322</v>
      </c>
      <c r="AH65" s="2">
        <v>11</v>
      </c>
      <c r="AI65" s="2" t="s">
        <v>4</v>
      </c>
      <c r="AJ65" s="2">
        <v>0.6956</v>
      </c>
      <c r="AK65" s="2">
        <v>1.5253000000000001</v>
      </c>
      <c r="AL65" s="2">
        <v>2.1196999999999999</v>
      </c>
      <c r="AM65" s="2">
        <v>1.581</v>
      </c>
      <c r="AN65" s="2">
        <v>1.1384000000000001</v>
      </c>
      <c r="AO65" s="2">
        <v>0.78839999999999999</v>
      </c>
      <c r="AP65" s="2">
        <v>0.5958</v>
      </c>
      <c r="AQ65" s="2">
        <v>0.43669999999999998</v>
      </c>
      <c r="AR65" s="2">
        <v>0.31169999999999998</v>
      </c>
      <c r="AS65" s="2">
        <v>0.2389</v>
      </c>
      <c r="AT65" s="2">
        <v>0.17780000000000001</v>
      </c>
      <c r="AU65" s="2">
        <v>0.21240000000000001</v>
      </c>
      <c r="AV65" s="6">
        <f t="shared" si="7"/>
        <v>9.8216999999999999</v>
      </c>
      <c r="AX65" s="2">
        <v>11</v>
      </c>
      <c r="AY65" s="2" t="s">
        <v>4</v>
      </c>
      <c r="AZ65" s="2">
        <v>0.2707</v>
      </c>
      <c r="BA65" s="2">
        <v>1.0783</v>
      </c>
      <c r="BB65" s="2">
        <v>1.6672</v>
      </c>
      <c r="BC65" s="2">
        <v>1.3486</v>
      </c>
      <c r="BD65" s="2">
        <v>0.95330000000000004</v>
      </c>
      <c r="BE65" s="2">
        <v>0.65739999999999998</v>
      </c>
      <c r="BF65" s="2">
        <v>0.49709999999999999</v>
      </c>
      <c r="BG65" s="2">
        <v>0.36430000000000001</v>
      </c>
      <c r="BH65" s="2">
        <v>0.25900000000000001</v>
      </c>
      <c r="BI65" s="2">
        <v>0.19739999999999999</v>
      </c>
      <c r="BJ65" s="2">
        <v>0.14710000000000001</v>
      </c>
      <c r="BK65" s="2">
        <v>0.1341</v>
      </c>
      <c r="BL65" s="6">
        <f t="shared" si="9"/>
        <v>7.5744999999999996</v>
      </c>
    </row>
    <row r="66" spans="1:64" x14ac:dyDescent="0.25">
      <c r="A66" s="2">
        <v>4</v>
      </c>
      <c r="B66" s="2">
        <v>11</v>
      </c>
      <c r="C66" s="2" t="s">
        <v>5</v>
      </c>
      <c r="D66" s="2">
        <v>0.51549999999999996</v>
      </c>
      <c r="E66" s="2">
        <v>0.95089999999999997</v>
      </c>
      <c r="F66" s="2">
        <v>1.5488</v>
      </c>
      <c r="G66" s="2">
        <v>1.7296</v>
      </c>
      <c r="H66" s="2">
        <v>1.1765000000000001</v>
      </c>
      <c r="I66" s="2">
        <v>0.80689999999999995</v>
      </c>
      <c r="J66" s="2">
        <v>0.60860000000000003</v>
      </c>
      <c r="K66" s="2">
        <v>0.4456</v>
      </c>
      <c r="L66" s="2">
        <v>0.31780000000000003</v>
      </c>
      <c r="M66" s="2">
        <v>0.24279999999999999</v>
      </c>
      <c r="N66" s="2">
        <v>0.17879999999999999</v>
      </c>
      <c r="O66" s="2">
        <v>0.17100000000000001</v>
      </c>
      <c r="P66" s="6">
        <f t="shared" si="10"/>
        <v>8.6928000000000001</v>
      </c>
      <c r="R66" s="2">
        <v>11</v>
      </c>
      <c r="S66" s="2" t="s">
        <v>5</v>
      </c>
      <c r="T66" s="2">
        <v>0.72419999999999995</v>
      </c>
      <c r="U66" s="2">
        <v>2.1591</v>
      </c>
      <c r="V66" s="2">
        <v>3.1366999999999998</v>
      </c>
      <c r="W66" s="2">
        <v>2.2109999999999999</v>
      </c>
      <c r="X66" s="2">
        <v>1.5807</v>
      </c>
      <c r="Y66" s="2">
        <v>1.0969</v>
      </c>
      <c r="Z66" s="2">
        <v>0.8296</v>
      </c>
      <c r="AA66" s="2">
        <v>0.60929999999999995</v>
      </c>
      <c r="AB66" s="2">
        <v>0.437</v>
      </c>
      <c r="AC66" s="2">
        <v>0.33729999999999999</v>
      </c>
      <c r="AD66" s="2">
        <v>0.25440000000000002</v>
      </c>
      <c r="AE66" s="2">
        <v>0.25700000000000001</v>
      </c>
      <c r="AF66" s="6">
        <f t="shared" si="11"/>
        <v>13.633199999999999</v>
      </c>
      <c r="AH66" s="2">
        <v>11</v>
      </c>
      <c r="AI66" s="2" t="s">
        <v>5</v>
      </c>
      <c r="AJ66" s="2">
        <v>0.74719999999999998</v>
      </c>
      <c r="AK66" s="2">
        <v>1.3028</v>
      </c>
      <c r="AL66" s="2">
        <v>1.5958000000000001</v>
      </c>
      <c r="AM66" s="2">
        <v>1.4124000000000001</v>
      </c>
      <c r="AN66" s="2">
        <v>0.99319999999999997</v>
      </c>
      <c r="AO66" s="2">
        <v>0.68759999999999999</v>
      </c>
      <c r="AP66" s="2">
        <v>0.51919999999999999</v>
      </c>
      <c r="AQ66" s="2">
        <v>0.3805</v>
      </c>
      <c r="AR66" s="2">
        <v>0.27160000000000001</v>
      </c>
      <c r="AS66" s="2">
        <v>0.20849999999999999</v>
      </c>
      <c r="AT66" s="2">
        <v>0.15509999999999999</v>
      </c>
      <c r="AU66" s="2">
        <v>0.26079999999999998</v>
      </c>
      <c r="AV66" s="6">
        <f t="shared" si="7"/>
        <v>8.5346999999999991</v>
      </c>
      <c r="AX66" s="2">
        <v>11</v>
      </c>
      <c r="AY66" s="2" t="s">
        <v>5</v>
      </c>
      <c r="AZ66" s="2">
        <v>0.51139999999999997</v>
      </c>
      <c r="BA66" s="2">
        <v>1.903</v>
      </c>
      <c r="BB66" s="2">
        <v>2.2035999999999998</v>
      </c>
      <c r="BC66" s="2">
        <v>1.8314999999999999</v>
      </c>
      <c r="BD66" s="2">
        <v>1.3038000000000001</v>
      </c>
      <c r="BE66" s="2">
        <v>0.91</v>
      </c>
      <c r="BF66" s="2">
        <v>0.69010000000000005</v>
      </c>
      <c r="BG66" s="2">
        <v>0.50800000000000001</v>
      </c>
      <c r="BH66" s="2">
        <v>0.36430000000000001</v>
      </c>
      <c r="BI66" s="2">
        <v>0.28120000000000001</v>
      </c>
      <c r="BJ66" s="2">
        <v>0.21310000000000001</v>
      </c>
      <c r="BK66" s="2">
        <v>0.21390000000000001</v>
      </c>
      <c r="BL66" s="6">
        <f t="shared" si="9"/>
        <v>10.933900000000001</v>
      </c>
    </row>
    <row r="67" spans="1:64" x14ac:dyDescent="0.25">
      <c r="A67" s="2">
        <v>5</v>
      </c>
      <c r="B67" s="2">
        <v>11</v>
      </c>
      <c r="C67" s="2" t="s">
        <v>6</v>
      </c>
      <c r="D67" s="2">
        <v>0.23350000000000001</v>
      </c>
      <c r="E67" s="2">
        <v>0.65100000000000002</v>
      </c>
      <c r="F67" s="2">
        <v>1.1766000000000001</v>
      </c>
      <c r="G67" s="2">
        <v>1.4725999999999999</v>
      </c>
      <c r="H67" s="2">
        <v>1.026</v>
      </c>
      <c r="I67" s="2">
        <v>0.6976</v>
      </c>
      <c r="J67" s="2">
        <v>0.52359999999999995</v>
      </c>
      <c r="K67" s="2">
        <v>0.38179999999999997</v>
      </c>
      <c r="L67" s="2">
        <v>0.27060000000000001</v>
      </c>
      <c r="M67" s="2">
        <v>0.2051</v>
      </c>
      <c r="N67" s="2">
        <v>0.14910000000000001</v>
      </c>
      <c r="O67" s="2">
        <v>0.13159999999999999</v>
      </c>
      <c r="P67" s="6">
        <f t="shared" si="10"/>
        <v>6.9191000000000003</v>
      </c>
      <c r="R67" s="2">
        <v>11</v>
      </c>
      <c r="S67" s="2" t="s">
        <v>6</v>
      </c>
      <c r="T67" s="2">
        <v>0.79320000000000002</v>
      </c>
      <c r="U67" s="2">
        <v>1.3888</v>
      </c>
      <c r="V67" s="2">
        <v>1.8079000000000001</v>
      </c>
      <c r="W67" s="2">
        <v>1.9704999999999999</v>
      </c>
      <c r="X67" s="2">
        <v>1.454</v>
      </c>
      <c r="Y67" s="2">
        <v>0.98750000000000004</v>
      </c>
      <c r="Z67" s="2">
        <v>0.74139999999999995</v>
      </c>
      <c r="AA67" s="2">
        <v>0.54110000000000003</v>
      </c>
      <c r="AB67" s="2">
        <v>0.38550000000000001</v>
      </c>
      <c r="AC67" s="2">
        <v>0.29530000000000001</v>
      </c>
      <c r="AD67" s="2">
        <v>0.2215</v>
      </c>
      <c r="AE67" s="2">
        <v>0.22220000000000001</v>
      </c>
      <c r="AF67" s="6">
        <f t="shared" si="11"/>
        <v>10.808900000000001</v>
      </c>
      <c r="AH67" s="2">
        <v>11</v>
      </c>
      <c r="AI67" s="2" t="s">
        <v>6</v>
      </c>
      <c r="AJ67" s="2">
        <v>0.71079999999999999</v>
      </c>
      <c r="AK67" s="2">
        <v>1.9246000000000001</v>
      </c>
      <c r="AL67" s="2">
        <v>2.1400999999999999</v>
      </c>
      <c r="AM67" s="2">
        <v>1.8976999999999999</v>
      </c>
      <c r="AN67" s="2">
        <v>1.2932999999999999</v>
      </c>
      <c r="AO67" s="2">
        <v>0.89400000000000002</v>
      </c>
      <c r="AP67" s="2">
        <v>0.6734</v>
      </c>
      <c r="AQ67" s="2">
        <v>0.49280000000000002</v>
      </c>
      <c r="AR67" s="2">
        <v>0.35139999999999999</v>
      </c>
      <c r="AS67" s="2">
        <v>0.26979999999999998</v>
      </c>
      <c r="AT67" s="2">
        <v>0.20280000000000001</v>
      </c>
      <c r="AU67" s="2">
        <v>0.1956</v>
      </c>
      <c r="AV67" s="6">
        <f t="shared" si="7"/>
        <v>11.0463</v>
      </c>
      <c r="AX67" s="2">
        <v>11</v>
      </c>
      <c r="AY67" s="2" t="s">
        <v>6</v>
      </c>
      <c r="AZ67" s="2">
        <v>0.24610000000000001</v>
      </c>
      <c r="BA67" s="2">
        <v>1.1548</v>
      </c>
      <c r="BB67" s="2">
        <v>1.8668</v>
      </c>
      <c r="BC67" s="2">
        <v>1.5143</v>
      </c>
      <c r="BD67" s="2">
        <v>1.054</v>
      </c>
      <c r="BE67" s="2">
        <v>0.73170000000000002</v>
      </c>
      <c r="BF67" s="2">
        <v>0.55379999999999996</v>
      </c>
      <c r="BG67" s="2">
        <v>0.40679999999999999</v>
      </c>
      <c r="BH67" s="2">
        <v>0.29070000000000001</v>
      </c>
      <c r="BI67" s="2">
        <v>0.2223</v>
      </c>
      <c r="BJ67" s="2">
        <v>0.1646</v>
      </c>
      <c r="BK67" s="2">
        <v>0.1462</v>
      </c>
      <c r="BL67" s="6">
        <f t="shared" si="9"/>
        <v>8.3521000000000001</v>
      </c>
    </row>
    <row r="68" spans="1:64" x14ac:dyDescent="0.25">
      <c r="A68" s="2">
        <v>1</v>
      </c>
      <c r="B68" s="2">
        <v>12</v>
      </c>
      <c r="C68" s="2" t="s">
        <v>2</v>
      </c>
      <c r="D68" s="2">
        <v>1.4892000000000001</v>
      </c>
      <c r="E68" s="2">
        <v>1.5551999999999999</v>
      </c>
      <c r="F68" s="2">
        <v>2.7900999999999998</v>
      </c>
      <c r="G68" s="2">
        <v>1.8708</v>
      </c>
      <c r="H68" s="2">
        <v>1.2934000000000001</v>
      </c>
      <c r="I68" s="2">
        <v>0.86409999999999998</v>
      </c>
      <c r="J68" s="2">
        <v>0.61419999999999997</v>
      </c>
      <c r="K68" s="2">
        <v>0.42230000000000001</v>
      </c>
      <c r="L68" s="2">
        <v>0.28210000000000002</v>
      </c>
      <c r="M68" s="2">
        <v>0.21390000000000001</v>
      </c>
      <c r="N68" s="2">
        <v>0.25309999999999999</v>
      </c>
      <c r="O68" s="2">
        <v>0.4511</v>
      </c>
      <c r="P68" s="6">
        <f t="shared" si="10"/>
        <v>12.099500000000001</v>
      </c>
      <c r="R68" s="2">
        <v>12</v>
      </c>
      <c r="S68" s="2" t="s">
        <v>2</v>
      </c>
      <c r="T68" s="2">
        <v>1.8010999999999999</v>
      </c>
      <c r="U68" s="2">
        <v>2.6200999999999999</v>
      </c>
      <c r="V68" s="2">
        <v>4.0359999999999996</v>
      </c>
      <c r="W68" s="2">
        <v>2.4923999999999999</v>
      </c>
      <c r="X68" s="2">
        <v>1.6465000000000001</v>
      </c>
      <c r="Y68" s="2">
        <v>1.1671</v>
      </c>
      <c r="Z68" s="2">
        <v>0.86550000000000005</v>
      </c>
      <c r="AA68" s="2">
        <v>0.62150000000000005</v>
      </c>
      <c r="AB68" s="2">
        <v>0.40189999999999998</v>
      </c>
      <c r="AC68" s="2">
        <v>0.2959</v>
      </c>
      <c r="AD68" s="2">
        <v>0.26490000000000002</v>
      </c>
      <c r="AE68" s="2">
        <v>1.1489</v>
      </c>
      <c r="AF68" s="6">
        <f t="shared" si="11"/>
        <v>17.361799999999999</v>
      </c>
      <c r="AH68" s="2">
        <v>12</v>
      </c>
      <c r="AI68" s="2" t="s">
        <v>2</v>
      </c>
      <c r="AJ68" s="2">
        <v>2.1613000000000002</v>
      </c>
      <c r="AK68" s="2">
        <v>3.1168999999999998</v>
      </c>
      <c r="AL68" s="2">
        <v>3.0091999999999999</v>
      </c>
      <c r="AM68" s="2">
        <v>2.2473999999999998</v>
      </c>
      <c r="AN68" s="2">
        <v>1.4495</v>
      </c>
      <c r="AO68" s="2">
        <v>0.98760000000000003</v>
      </c>
      <c r="AP68" s="2">
        <v>0.77280000000000004</v>
      </c>
      <c r="AQ68" s="2">
        <v>0.53439999999999999</v>
      </c>
      <c r="AR68" s="2">
        <v>0.34360000000000002</v>
      </c>
      <c r="AS68" s="2">
        <v>0.21590000000000001</v>
      </c>
      <c r="AT68" s="2">
        <v>0.17249999999999999</v>
      </c>
      <c r="AU68" s="2">
        <v>1.0021</v>
      </c>
      <c r="AV68" s="6">
        <f t="shared" si="7"/>
        <v>16.013200000000001</v>
      </c>
      <c r="AX68" s="2">
        <v>12</v>
      </c>
      <c r="AY68" s="2" t="s">
        <v>2</v>
      </c>
      <c r="AZ68" s="2">
        <v>1.7457</v>
      </c>
      <c r="BA68" s="2">
        <v>1.6241000000000001</v>
      </c>
      <c r="BB68" s="2">
        <v>1.9943</v>
      </c>
      <c r="BC68" s="2">
        <v>1.3409</v>
      </c>
      <c r="BD68" s="2">
        <v>0.98029999999999995</v>
      </c>
      <c r="BE68" s="2">
        <v>0.6139</v>
      </c>
      <c r="BF68" s="2">
        <v>0.44440000000000002</v>
      </c>
      <c r="BG68" s="2">
        <v>0.30320000000000003</v>
      </c>
      <c r="BH68" s="2">
        <v>0.2079</v>
      </c>
      <c r="BI68" s="2">
        <v>0.1411</v>
      </c>
      <c r="BJ68" s="2">
        <v>6.8199999999999997E-2</v>
      </c>
      <c r="BK68" s="2">
        <v>0.36280000000000001</v>
      </c>
      <c r="BL68" s="6">
        <f t="shared" si="9"/>
        <v>9.8267999999999986</v>
      </c>
    </row>
    <row r="69" spans="1:64" x14ac:dyDescent="0.25">
      <c r="A69" s="2">
        <v>2</v>
      </c>
      <c r="B69" s="2">
        <v>12</v>
      </c>
      <c r="C69" s="2" t="s">
        <v>3</v>
      </c>
      <c r="D69" s="2">
        <v>1.7851999999999999</v>
      </c>
      <c r="E69" s="2">
        <v>3.3544999999999998</v>
      </c>
      <c r="F69" s="2">
        <v>2.8129</v>
      </c>
      <c r="G69" s="2">
        <v>1.9298</v>
      </c>
      <c r="H69" s="2">
        <v>1.3129</v>
      </c>
      <c r="I69" s="2">
        <v>0.89410000000000001</v>
      </c>
      <c r="J69" s="2">
        <v>0.67110000000000003</v>
      </c>
      <c r="K69" s="2">
        <v>0.44669999999999999</v>
      </c>
      <c r="L69" s="2">
        <v>0.29699999999999999</v>
      </c>
      <c r="M69" s="2">
        <v>0.21460000000000001</v>
      </c>
      <c r="N69" s="2">
        <v>0.15160000000000001</v>
      </c>
      <c r="O69" s="2">
        <v>0.73270000000000002</v>
      </c>
      <c r="P69" s="6">
        <f t="shared" si="10"/>
        <v>14.603100000000001</v>
      </c>
      <c r="R69" s="2">
        <v>12</v>
      </c>
      <c r="S69" s="2" t="s">
        <v>3</v>
      </c>
      <c r="T69" s="2">
        <v>2.7250000000000001</v>
      </c>
      <c r="U69" s="2">
        <v>3.8304999999999998</v>
      </c>
      <c r="V69" s="2">
        <v>4.1940999999999997</v>
      </c>
      <c r="W69" s="2">
        <v>3.9159999999999999</v>
      </c>
      <c r="X69" s="2">
        <v>2.5979999999999999</v>
      </c>
      <c r="Y69" s="2">
        <v>1.7690999999999999</v>
      </c>
      <c r="Z69" s="2">
        <v>1.3361000000000001</v>
      </c>
      <c r="AA69" s="2">
        <v>0.97989999999999999</v>
      </c>
      <c r="AB69" s="2">
        <v>0.69269999999999998</v>
      </c>
      <c r="AC69" s="2">
        <v>0.48799999999999999</v>
      </c>
      <c r="AD69" s="2">
        <v>0.39190000000000003</v>
      </c>
      <c r="AE69" s="2">
        <v>0.96519999999999995</v>
      </c>
      <c r="AF69" s="6">
        <f t="shared" si="11"/>
        <v>23.886499999999998</v>
      </c>
      <c r="AH69" s="2">
        <v>12</v>
      </c>
      <c r="AI69" s="2" t="s">
        <v>3</v>
      </c>
      <c r="AJ69" s="2">
        <v>2.5295000000000001</v>
      </c>
      <c r="AK69" s="2">
        <v>2.8824999999999998</v>
      </c>
      <c r="AL69" s="2">
        <v>3.4887000000000001</v>
      </c>
      <c r="AM69" s="2">
        <v>2.1610999999999998</v>
      </c>
      <c r="AN69" s="2">
        <v>1.5302</v>
      </c>
      <c r="AO69" s="2">
        <v>1.0998000000000001</v>
      </c>
      <c r="AP69" s="2">
        <v>0.7913</v>
      </c>
      <c r="AQ69" s="2">
        <v>0.56220000000000003</v>
      </c>
      <c r="AR69" s="2">
        <v>0.37969999999999998</v>
      </c>
      <c r="AS69" s="2">
        <v>0.26840000000000003</v>
      </c>
      <c r="AT69" s="2">
        <v>0.22259999999999999</v>
      </c>
      <c r="AU69" s="2">
        <v>1.6879</v>
      </c>
      <c r="AV69" s="6">
        <f t="shared" si="7"/>
        <v>17.603899999999999</v>
      </c>
      <c r="AX69" s="2">
        <v>12</v>
      </c>
      <c r="AY69" s="2" t="s">
        <v>3</v>
      </c>
      <c r="AZ69" s="2">
        <v>2.1191</v>
      </c>
      <c r="BA69" s="2">
        <v>2.5554000000000001</v>
      </c>
      <c r="BB69" s="2">
        <v>2.5962000000000001</v>
      </c>
      <c r="BC69" s="2">
        <v>1.806</v>
      </c>
      <c r="BD69" s="2">
        <v>1.2744</v>
      </c>
      <c r="BE69" s="2">
        <v>0.88009999999999999</v>
      </c>
      <c r="BF69" s="2">
        <v>0.64590000000000003</v>
      </c>
      <c r="BG69" s="2">
        <v>0.44169999999999998</v>
      </c>
      <c r="BH69" s="2">
        <v>0.29420000000000002</v>
      </c>
      <c r="BI69" s="2">
        <v>0.2099</v>
      </c>
      <c r="BJ69" s="2">
        <v>0.13350000000000001</v>
      </c>
      <c r="BK69" s="2">
        <v>0.58460000000000001</v>
      </c>
      <c r="BL69" s="6">
        <f t="shared" si="9"/>
        <v>13.540999999999999</v>
      </c>
    </row>
    <row r="70" spans="1:64" x14ac:dyDescent="0.25">
      <c r="A70" s="2">
        <v>3</v>
      </c>
      <c r="B70" s="2">
        <v>12</v>
      </c>
      <c r="C70" s="2" t="s">
        <v>4</v>
      </c>
      <c r="D70" s="2">
        <v>1.8942000000000001</v>
      </c>
      <c r="E70" s="2">
        <v>3.1621999999999999</v>
      </c>
      <c r="F70" s="2">
        <v>2.9540000000000002</v>
      </c>
      <c r="G70" s="2">
        <v>2.34</v>
      </c>
      <c r="H70" s="2">
        <v>1.5711999999999999</v>
      </c>
      <c r="I70" s="2">
        <v>1.1248</v>
      </c>
      <c r="J70" s="2">
        <v>0.83460000000000001</v>
      </c>
      <c r="K70" s="2">
        <v>0.59750000000000003</v>
      </c>
      <c r="L70" s="2">
        <v>0.38540000000000002</v>
      </c>
      <c r="M70" s="2">
        <v>0.26979999999999998</v>
      </c>
      <c r="N70" s="2">
        <v>0.30049999999999999</v>
      </c>
      <c r="O70" s="2">
        <v>0.75729999999999997</v>
      </c>
      <c r="P70" s="6">
        <f t="shared" si="10"/>
        <v>16.191500000000001</v>
      </c>
      <c r="R70" s="2">
        <v>12</v>
      </c>
      <c r="S70" s="2" t="s">
        <v>4</v>
      </c>
      <c r="T70" s="2">
        <v>2.6978</v>
      </c>
      <c r="U70" s="2">
        <v>4.5058999999999996</v>
      </c>
      <c r="V70" s="2">
        <v>3.3231999999999999</v>
      </c>
      <c r="W70" s="2">
        <v>2.4773999999999998</v>
      </c>
      <c r="X70" s="2">
        <v>1.7726999999999999</v>
      </c>
      <c r="Y70" s="2">
        <v>1.2454000000000001</v>
      </c>
      <c r="Z70" s="2">
        <v>0.93310000000000004</v>
      </c>
      <c r="AA70" s="2">
        <v>0.66930000000000001</v>
      </c>
      <c r="AB70" s="2">
        <v>0.4415</v>
      </c>
      <c r="AC70" s="2">
        <v>0.3014</v>
      </c>
      <c r="AD70" s="2">
        <v>0.26019999999999999</v>
      </c>
      <c r="AE70" s="2">
        <v>0.97160000000000002</v>
      </c>
      <c r="AF70" s="6">
        <f t="shared" si="11"/>
        <v>19.599499999999999</v>
      </c>
      <c r="AH70" s="2">
        <v>12</v>
      </c>
      <c r="AI70" s="2" t="s">
        <v>4</v>
      </c>
      <c r="AJ70" s="2">
        <v>2.2886000000000002</v>
      </c>
      <c r="AK70" s="2">
        <v>3.4217</v>
      </c>
      <c r="AL70" s="2">
        <v>3.3546999999999998</v>
      </c>
      <c r="AM70" s="2">
        <v>2.0137</v>
      </c>
      <c r="AN70" s="2">
        <v>1.4226000000000001</v>
      </c>
      <c r="AO70" s="2">
        <v>1.0165999999999999</v>
      </c>
      <c r="AP70" s="2">
        <v>0.7591</v>
      </c>
      <c r="AQ70" s="2">
        <v>0.50780000000000003</v>
      </c>
      <c r="AR70" s="2">
        <v>0.33279999999999998</v>
      </c>
      <c r="AS70" s="2">
        <v>0.2505</v>
      </c>
      <c r="AT70" s="2">
        <v>0.2087</v>
      </c>
      <c r="AU70" s="2">
        <v>0.90249999999999997</v>
      </c>
      <c r="AV70" s="6">
        <f t="shared" ref="AV70:AV117" si="12">SUM(AJ70:AU70)</f>
        <v>16.479300000000002</v>
      </c>
      <c r="AX70" s="2">
        <v>12</v>
      </c>
      <c r="AY70" s="2" t="s">
        <v>4</v>
      </c>
      <c r="AZ70" s="2">
        <v>1.9262999999999999</v>
      </c>
      <c r="BA70" s="2">
        <v>2.2115999999999998</v>
      </c>
      <c r="BB70" s="2">
        <v>2.5785999999999998</v>
      </c>
      <c r="BC70" s="2">
        <v>1.7805</v>
      </c>
      <c r="BD70" s="2">
        <v>1.2208000000000001</v>
      </c>
      <c r="BE70" s="2">
        <v>0.82369999999999999</v>
      </c>
      <c r="BF70" s="2">
        <v>0.62829999999999997</v>
      </c>
      <c r="BG70" s="2">
        <v>0.43180000000000002</v>
      </c>
      <c r="BH70" s="2">
        <v>0.28410000000000002</v>
      </c>
      <c r="BI70" s="2">
        <v>0.18049999999999999</v>
      </c>
      <c r="BJ70" s="2">
        <v>0.13350000000000001</v>
      </c>
      <c r="BK70" s="2">
        <v>0.51139999999999997</v>
      </c>
      <c r="BL70" s="6">
        <f t="shared" ref="BL70:BL117" si="13">SUM(AZ70:BK70)</f>
        <v>12.711100000000002</v>
      </c>
    </row>
    <row r="71" spans="1:64" x14ac:dyDescent="0.25">
      <c r="A71" s="2">
        <v>4</v>
      </c>
      <c r="B71" s="2">
        <v>12</v>
      </c>
      <c r="C71" s="2" t="s">
        <v>5</v>
      </c>
      <c r="D71" s="2">
        <v>2.0160999999999998</v>
      </c>
      <c r="E71" s="2">
        <v>2.6806999999999999</v>
      </c>
      <c r="F71" s="2">
        <v>2.7625000000000002</v>
      </c>
      <c r="G71" s="2">
        <v>2.3071999999999999</v>
      </c>
      <c r="H71" s="2">
        <v>1.5432999999999999</v>
      </c>
      <c r="I71" s="2">
        <v>1.0194000000000001</v>
      </c>
      <c r="J71" s="2">
        <v>0.74239999999999995</v>
      </c>
      <c r="K71" s="2">
        <v>0.55110000000000003</v>
      </c>
      <c r="L71" s="2">
        <v>0.35670000000000002</v>
      </c>
      <c r="M71" s="2">
        <v>0.25330000000000003</v>
      </c>
      <c r="N71" s="2">
        <v>0.1643</v>
      </c>
      <c r="O71" s="2">
        <v>0.77029999999999998</v>
      </c>
      <c r="P71" s="6">
        <f t="shared" si="10"/>
        <v>15.167300000000001</v>
      </c>
      <c r="R71" s="2">
        <v>12</v>
      </c>
      <c r="S71" s="2" t="s">
        <v>5</v>
      </c>
      <c r="T71" s="2">
        <v>3.0508999999999999</v>
      </c>
      <c r="U71" s="2">
        <v>3.5758999999999999</v>
      </c>
      <c r="V71" s="2">
        <v>4.6852999999999998</v>
      </c>
      <c r="W71" s="2">
        <v>2.8193999999999999</v>
      </c>
      <c r="X71" s="2">
        <v>1.9184000000000001</v>
      </c>
      <c r="Y71" s="2">
        <v>1.3203</v>
      </c>
      <c r="Z71" s="2">
        <v>1</v>
      </c>
      <c r="AA71" s="2">
        <v>0.70299999999999996</v>
      </c>
      <c r="AB71" s="2">
        <v>0.50829999999999997</v>
      </c>
      <c r="AC71" s="2">
        <v>0.34720000000000001</v>
      </c>
      <c r="AD71" s="2">
        <v>0.31929999999999997</v>
      </c>
      <c r="AE71" s="2">
        <v>1.4134</v>
      </c>
      <c r="AF71" s="6">
        <f t="shared" si="11"/>
        <v>21.661399999999997</v>
      </c>
      <c r="AH71" s="2">
        <v>12</v>
      </c>
      <c r="AI71" s="2" t="s">
        <v>5</v>
      </c>
      <c r="AJ71" s="2">
        <v>1.7216</v>
      </c>
      <c r="AK71" s="2">
        <v>2.37</v>
      </c>
      <c r="AL71" s="2">
        <v>2.5108999999999999</v>
      </c>
      <c r="AM71" s="2">
        <v>1.8083</v>
      </c>
      <c r="AN71" s="2">
        <v>1.2189000000000001</v>
      </c>
      <c r="AO71" s="2">
        <v>0.85129999999999995</v>
      </c>
      <c r="AP71" s="2">
        <v>0.64059999999999995</v>
      </c>
      <c r="AQ71" s="2">
        <v>0.43519999999999998</v>
      </c>
      <c r="AR71" s="2">
        <v>0.29239999999999999</v>
      </c>
      <c r="AS71" s="2">
        <v>0.19500000000000001</v>
      </c>
      <c r="AT71" s="2">
        <v>0.1469</v>
      </c>
      <c r="AU71" s="2">
        <v>0.50409999999999999</v>
      </c>
      <c r="AV71" s="6">
        <f t="shared" si="12"/>
        <v>12.695199999999998</v>
      </c>
      <c r="AX71" s="2">
        <v>12</v>
      </c>
      <c r="AY71" s="2" t="s">
        <v>5</v>
      </c>
      <c r="AZ71" s="2">
        <v>1.6693</v>
      </c>
      <c r="BA71" s="2">
        <v>2.7479</v>
      </c>
      <c r="BB71" s="2">
        <v>2.8479999999999999</v>
      </c>
      <c r="BC71" s="2">
        <v>2.1556999999999999</v>
      </c>
      <c r="BD71" s="2">
        <v>1.5126999999999999</v>
      </c>
      <c r="BE71" s="2">
        <v>1.0418000000000001</v>
      </c>
      <c r="BF71" s="2">
        <v>0.86429999999999996</v>
      </c>
      <c r="BG71" s="2">
        <v>0.60499999999999998</v>
      </c>
      <c r="BH71" s="2">
        <v>0.3856</v>
      </c>
      <c r="BI71" s="2">
        <v>0.25469999999999998</v>
      </c>
      <c r="BJ71" s="2">
        <v>0.40229999999999999</v>
      </c>
      <c r="BK71" s="2">
        <v>0.67200000000000004</v>
      </c>
      <c r="BL71" s="6">
        <f t="shared" si="13"/>
        <v>15.159300000000002</v>
      </c>
    </row>
    <row r="72" spans="1:64" x14ac:dyDescent="0.25">
      <c r="A72" s="2">
        <v>5</v>
      </c>
      <c r="B72" s="2">
        <v>12</v>
      </c>
      <c r="C72" s="2" t="s">
        <v>6</v>
      </c>
      <c r="D72" s="2">
        <v>1.6397999999999999</v>
      </c>
      <c r="E72" s="2">
        <v>1.9899</v>
      </c>
      <c r="F72" s="2">
        <v>2.1516000000000002</v>
      </c>
      <c r="G72" s="2">
        <v>1.8948</v>
      </c>
      <c r="H72" s="2">
        <v>1.3952</v>
      </c>
      <c r="I72" s="2">
        <v>0.89429999999999998</v>
      </c>
      <c r="J72" s="2">
        <v>0.66200000000000003</v>
      </c>
      <c r="K72" s="2">
        <v>0.45190000000000002</v>
      </c>
      <c r="L72" s="2">
        <v>0.30020000000000002</v>
      </c>
      <c r="M72" s="2">
        <v>0.20569999999999999</v>
      </c>
      <c r="N72" s="2">
        <v>0.11310000000000001</v>
      </c>
      <c r="O72" s="2">
        <v>0.3664</v>
      </c>
      <c r="P72" s="6">
        <f t="shared" si="10"/>
        <v>12.064900000000002</v>
      </c>
      <c r="R72" s="2">
        <v>12</v>
      </c>
      <c r="S72" s="2" t="s">
        <v>6</v>
      </c>
      <c r="T72" s="2">
        <v>3.0748000000000002</v>
      </c>
      <c r="U72" s="2">
        <v>3.3559000000000001</v>
      </c>
      <c r="V72" s="2">
        <v>2.6288</v>
      </c>
      <c r="W72" s="2">
        <v>2.3879000000000001</v>
      </c>
      <c r="X72" s="2">
        <v>1.8342000000000001</v>
      </c>
      <c r="Y72" s="2">
        <v>1.2141</v>
      </c>
      <c r="Z72" s="2">
        <v>0.90759999999999996</v>
      </c>
      <c r="AA72" s="2">
        <v>0.64700000000000002</v>
      </c>
      <c r="AB72" s="2">
        <v>0.42770000000000002</v>
      </c>
      <c r="AC72" s="2">
        <v>0.31269999999999998</v>
      </c>
      <c r="AD72" s="2">
        <v>0.2712</v>
      </c>
      <c r="AE72" s="2">
        <v>1.4615</v>
      </c>
      <c r="AF72" s="6">
        <f t="shared" si="11"/>
        <v>18.523400000000002</v>
      </c>
      <c r="AH72" s="2">
        <v>12</v>
      </c>
      <c r="AI72" s="2" t="s">
        <v>6</v>
      </c>
      <c r="AJ72" s="2">
        <v>1.8759999999999999</v>
      </c>
      <c r="AK72" s="2">
        <v>3.2528999999999999</v>
      </c>
      <c r="AL72" s="2">
        <v>3.4613999999999998</v>
      </c>
      <c r="AM72" s="2">
        <v>2.3978000000000002</v>
      </c>
      <c r="AN72" s="2">
        <v>1.5722</v>
      </c>
      <c r="AO72" s="2">
        <v>1.1196999999999999</v>
      </c>
      <c r="AP72" s="2">
        <v>0.83530000000000004</v>
      </c>
      <c r="AQ72" s="2">
        <v>0.57820000000000005</v>
      </c>
      <c r="AR72" s="2">
        <v>0.37259999999999999</v>
      </c>
      <c r="AS72" s="2">
        <v>0.27550000000000002</v>
      </c>
      <c r="AT72" s="2">
        <v>0.2077</v>
      </c>
      <c r="AU72" s="2">
        <v>0.78449999999999998</v>
      </c>
      <c r="AV72" s="6">
        <f t="shared" si="12"/>
        <v>16.733800000000002</v>
      </c>
      <c r="AX72" s="2">
        <v>12</v>
      </c>
      <c r="AY72" s="2" t="s">
        <v>6</v>
      </c>
      <c r="AZ72" s="2">
        <v>1.3647</v>
      </c>
      <c r="BA72" s="2">
        <v>2.1756000000000002</v>
      </c>
      <c r="BB72" s="2">
        <v>3.1372</v>
      </c>
      <c r="BC72" s="2">
        <v>2.0432999999999999</v>
      </c>
      <c r="BD72" s="2">
        <v>1.3613999999999999</v>
      </c>
      <c r="BE72" s="2">
        <v>0.92310000000000003</v>
      </c>
      <c r="BF72" s="2">
        <v>0.69599999999999995</v>
      </c>
      <c r="BG72" s="2">
        <v>0.48039999999999999</v>
      </c>
      <c r="BH72" s="2">
        <v>0.31709999999999999</v>
      </c>
      <c r="BI72" s="2">
        <v>0.21110000000000001</v>
      </c>
      <c r="BJ72" s="2">
        <v>0.13289999999999999</v>
      </c>
      <c r="BK72" s="2">
        <v>0.45019999999999999</v>
      </c>
      <c r="BL72" s="6">
        <f t="shared" si="13"/>
        <v>13.292999999999999</v>
      </c>
    </row>
    <row r="73" spans="1:64" x14ac:dyDescent="0.25">
      <c r="A73" s="2">
        <v>1</v>
      </c>
      <c r="B73" s="2">
        <v>13</v>
      </c>
      <c r="C73" s="2" t="s">
        <v>2</v>
      </c>
      <c r="D73" s="2">
        <v>5.3742000000000001</v>
      </c>
      <c r="E73" s="2">
        <v>5.0669000000000004</v>
      </c>
      <c r="F73" s="2">
        <v>6.6661000000000001</v>
      </c>
      <c r="G73" s="2">
        <v>5.5799000000000003</v>
      </c>
      <c r="H73" s="2">
        <v>5.2777000000000003</v>
      </c>
      <c r="I73" s="2">
        <v>4.8136999999999999</v>
      </c>
      <c r="J73" s="2">
        <v>4.548</v>
      </c>
      <c r="K73" s="2">
        <v>4.0785999999999998</v>
      </c>
      <c r="L73" s="2">
        <v>3.6185</v>
      </c>
      <c r="M73" s="2">
        <v>3.5670999999999999</v>
      </c>
      <c r="N73" s="2">
        <v>3.4956</v>
      </c>
      <c r="O73" s="2">
        <v>3.9876999999999998</v>
      </c>
      <c r="P73" s="6">
        <f t="shared" si="10"/>
        <v>56.073999999999998</v>
      </c>
      <c r="R73" s="2">
        <v>13</v>
      </c>
      <c r="S73" s="2" t="s">
        <v>2</v>
      </c>
      <c r="T73" s="2">
        <v>5.6543999999999999</v>
      </c>
      <c r="U73" s="2">
        <v>6.0410000000000004</v>
      </c>
      <c r="V73" s="2">
        <v>8.5266999999999999</v>
      </c>
      <c r="W73" s="2">
        <v>6.9532999999999996</v>
      </c>
      <c r="X73" s="2">
        <v>6.8761000000000001</v>
      </c>
      <c r="Y73" s="2">
        <v>5.9821</v>
      </c>
      <c r="Z73" s="2">
        <v>5.6452999999999998</v>
      </c>
      <c r="AA73" s="2">
        <v>4.9405999999999999</v>
      </c>
      <c r="AB73" s="2">
        <v>4.1650999999999998</v>
      </c>
      <c r="AC73" s="2">
        <v>3.8304</v>
      </c>
      <c r="AD73" s="2">
        <v>3.5272000000000001</v>
      </c>
      <c r="AE73" s="2">
        <v>4.9599000000000002</v>
      </c>
      <c r="AF73" s="6">
        <f t="shared" si="11"/>
        <v>67.102100000000007</v>
      </c>
      <c r="AH73" s="2">
        <v>13</v>
      </c>
      <c r="AI73" s="2" t="s">
        <v>2</v>
      </c>
      <c r="AJ73" s="2">
        <v>6.7316000000000003</v>
      </c>
      <c r="AK73" s="2">
        <v>6.8093000000000004</v>
      </c>
      <c r="AL73" s="2">
        <v>7.3956</v>
      </c>
      <c r="AM73" s="2">
        <v>6.8681000000000001</v>
      </c>
      <c r="AN73" s="2">
        <v>6.7411000000000003</v>
      </c>
      <c r="AO73" s="2">
        <v>6.1647999999999996</v>
      </c>
      <c r="AP73" s="2">
        <v>5.7089999999999996</v>
      </c>
      <c r="AQ73" s="2">
        <v>4.7714999999999996</v>
      </c>
      <c r="AR73" s="2">
        <v>3.7551999999999999</v>
      </c>
      <c r="AS73" s="2">
        <v>3.4554999999999998</v>
      </c>
      <c r="AT73" s="2">
        <v>3.2578</v>
      </c>
      <c r="AU73" s="2">
        <v>4.5848000000000004</v>
      </c>
      <c r="AV73" s="6">
        <f t="shared" si="12"/>
        <v>66.24430000000001</v>
      </c>
      <c r="AX73" s="2">
        <v>13</v>
      </c>
      <c r="AY73" s="2" t="s">
        <v>2</v>
      </c>
      <c r="AZ73" s="2">
        <v>3.9718</v>
      </c>
      <c r="BA73" s="2">
        <v>3.8984999999999999</v>
      </c>
      <c r="BB73" s="2">
        <v>4.5387000000000004</v>
      </c>
      <c r="BC73" s="2">
        <v>3.7637</v>
      </c>
      <c r="BD73" s="2">
        <v>3.4836999999999998</v>
      </c>
      <c r="BE73" s="2">
        <v>3.1076000000000001</v>
      </c>
      <c r="BF73" s="2">
        <v>2.9824999999999999</v>
      </c>
      <c r="BG73" s="2">
        <v>2.7473000000000001</v>
      </c>
      <c r="BH73" s="2">
        <v>2.3963999999999999</v>
      </c>
      <c r="BI73" s="2">
        <v>2.2389999999999999</v>
      </c>
      <c r="BJ73" s="2">
        <v>1.9421999999999999</v>
      </c>
      <c r="BK73" s="2">
        <v>2.4117000000000002</v>
      </c>
      <c r="BL73" s="6">
        <f t="shared" si="13"/>
        <v>37.4831</v>
      </c>
    </row>
    <row r="74" spans="1:64" x14ac:dyDescent="0.25">
      <c r="A74" s="2">
        <v>2</v>
      </c>
      <c r="B74" s="2">
        <v>13</v>
      </c>
      <c r="C74" s="2" t="s">
        <v>3</v>
      </c>
      <c r="D74" s="2">
        <v>5.6752000000000002</v>
      </c>
      <c r="E74" s="2">
        <v>7.3239000000000001</v>
      </c>
      <c r="F74" s="2">
        <v>7.2324000000000002</v>
      </c>
      <c r="G74" s="2">
        <v>6.7323000000000004</v>
      </c>
      <c r="H74" s="2">
        <v>6.96</v>
      </c>
      <c r="I74" s="2">
        <v>6.6288999999999998</v>
      </c>
      <c r="J74" s="2">
        <v>6.2012999999999998</v>
      </c>
      <c r="K74" s="2">
        <v>5.2370999999999999</v>
      </c>
      <c r="L74" s="2">
        <v>4.1077000000000004</v>
      </c>
      <c r="M74" s="2">
        <v>3.6648999999999998</v>
      </c>
      <c r="N74" s="2">
        <v>3.3940000000000001</v>
      </c>
      <c r="O74" s="2">
        <v>4.4169</v>
      </c>
      <c r="P74" s="6">
        <f t="shared" si="10"/>
        <v>67.574600000000004</v>
      </c>
      <c r="R74" s="2">
        <v>13</v>
      </c>
      <c r="S74" s="2" t="s">
        <v>3</v>
      </c>
      <c r="T74" s="2">
        <v>6.9957000000000003</v>
      </c>
      <c r="U74" s="2">
        <v>8.0888000000000009</v>
      </c>
      <c r="V74" s="2">
        <v>9.1628000000000007</v>
      </c>
      <c r="W74" s="2">
        <v>8.9088999999999992</v>
      </c>
      <c r="X74" s="2">
        <v>8.1439000000000004</v>
      </c>
      <c r="Y74" s="2">
        <v>7.3263999999999996</v>
      </c>
      <c r="Z74" s="2">
        <v>6.6719999999999997</v>
      </c>
      <c r="AA74" s="2">
        <v>5.5833000000000004</v>
      </c>
      <c r="AB74" s="2">
        <v>4.3973000000000004</v>
      </c>
      <c r="AC74" s="2">
        <v>3.7559999999999998</v>
      </c>
      <c r="AD74" s="2">
        <v>3.3996</v>
      </c>
      <c r="AE74" s="2">
        <v>4.4371</v>
      </c>
      <c r="AF74" s="6">
        <f t="shared" si="11"/>
        <v>76.871800000000007</v>
      </c>
      <c r="AH74" s="2">
        <v>13</v>
      </c>
      <c r="AI74" s="2" t="s">
        <v>3</v>
      </c>
      <c r="AJ74" s="2">
        <v>6.9981999999999998</v>
      </c>
      <c r="AK74" s="2">
        <v>7.5038999999999998</v>
      </c>
      <c r="AL74" s="2">
        <v>9.3795999999999999</v>
      </c>
      <c r="AM74" s="2">
        <v>9.0896000000000008</v>
      </c>
      <c r="AN74" s="2">
        <v>9.7584999999999997</v>
      </c>
      <c r="AO74" s="2">
        <v>8.9136000000000006</v>
      </c>
      <c r="AP74" s="2">
        <v>7.8823999999999996</v>
      </c>
      <c r="AQ74" s="2">
        <v>6.2702</v>
      </c>
      <c r="AR74" s="2">
        <v>4.5510999999999999</v>
      </c>
      <c r="AS74" s="2">
        <v>3.75</v>
      </c>
      <c r="AT74" s="2">
        <v>3.5516000000000001</v>
      </c>
      <c r="AU74" s="2">
        <v>5.1230000000000002</v>
      </c>
      <c r="AV74" s="6">
        <f t="shared" si="12"/>
        <v>82.771699999999996</v>
      </c>
      <c r="AX74" s="2">
        <v>13</v>
      </c>
      <c r="AY74" s="2" t="s">
        <v>3</v>
      </c>
      <c r="AZ74" s="2">
        <v>5.2313000000000001</v>
      </c>
      <c r="BA74" s="2">
        <v>5.3642000000000003</v>
      </c>
      <c r="BB74" s="2">
        <v>5.5109000000000004</v>
      </c>
      <c r="BC74" s="2">
        <v>4.6429999999999998</v>
      </c>
      <c r="BD74" s="2">
        <v>4.2390999999999996</v>
      </c>
      <c r="BE74" s="2">
        <v>3.7667999999999999</v>
      </c>
      <c r="BF74" s="2">
        <v>3.6044999999999998</v>
      </c>
      <c r="BG74" s="2">
        <v>3.2957000000000001</v>
      </c>
      <c r="BH74" s="2">
        <v>2.8746</v>
      </c>
      <c r="BI74" s="2">
        <v>2.6781000000000001</v>
      </c>
      <c r="BJ74" s="2">
        <v>2.3464</v>
      </c>
      <c r="BK74" s="2">
        <v>3.1307999999999998</v>
      </c>
      <c r="BL74" s="6">
        <f t="shared" si="13"/>
        <v>46.685400000000008</v>
      </c>
    </row>
    <row r="75" spans="1:64" x14ac:dyDescent="0.25">
      <c r="A75" s="2">
        <v>3</v>
      </c>
      <c r="B75" s="2">
        <v>13</v>
      </c>
      <c r="C75" s="2" t="s">
        <v>4</v>
      </c>
      <c r="D75" s="2">
        <v>5.7991000000000001</v>
      </c>
      <c r="E75" s="2">
        <v>6.7228000000000003</v>
      </c>
      <c r="F75" s="2">
        <v>7.4244000000000003</v>
      </c>
      <c r="G75" s="2">
        <v>7.5590000000000002</v>
      </c>
      <c r="H75" s="2">
        <v>7.3495999999999997</v>
      </c>
      <c r="I75" s="2">
        <v>6.7964000000000002</v>
      </c>
      <c r="J75" s="2">
        <v>6.2275999999999998</v>
      </c>
      <c r="K75" s="2">
        <v>5.2995000000000001</v>
      </c>
      <c r="L75" s="2">
        <v>4.2763</v>
      </c>
      <c r="M75" s="2">
        <v>3.7387000000000001</v>
      </c>
      <c r="N75" s="2">
        <v>3.5608</v>
      </c>
      <c r="O75" s="2">
        <v>4.3617999999999997</v>
      </c>
      <c r="P75" s="6">
        <f t="shared" si="10"/>
        <v>69.116</v>
      </c>
      <c r="R75" s="2">
        <v>13</v>
      </c>
      <c r="S75" s="2" t="s">
        <v>4</v>
      </c>
      <c r="T75" s="2">
        <v>7.1021999999999998</v>
      </c>
      <c r="U75" s="2">
        <v>8.7339000000000002</v>
      </c>
      <c r="V75" s="2">
        <v>7.8051000000000004</v>
      </c>
      <c r="W75" s="2">
        <v>6.7107999999999999</v>
      </c>
      <c r="X75" s="2">
        <v>6.7622</v>
      </c>
      <c r="Y75" s="2">
        <v>6.3152999999999997</v>
      </c>
      <c r="Z75" s="2">
        <v>5.8604000000000003</v>
      </c>
      <c r="AA75" s="2">
        <v>4.9546999999999999</v>
      </c>
      <c r="AB75" s="2">
        <v>3.9832999999999998</v>
      </c>
      <c r="AC75" s="2">
        <v>3.6850999999999998</v>
      </c>
      <c r="AD75" s="2">
        <v>3.4531000000000001</v>
      </c>
      <c r="AE75" s="2">
        <v>4.7435</v>
      </c>
      <c r="AF75" s="6">
        <f t="shared" si="11"/>
        <v>70.1096</v>
      </c>
      <c r="AH75" s="2">
        <v>13</v>
      </c>
      <c r="AI75" s="2" t="s">
        <v>4</v>
      </c>
      <c r="AJ75" s="2">
        <v>6.3757000000000001</v>
      </c>
      <c r="AK75" s="2">
        <v>7.2057000000000002</v>
      </c>
      <c r="AL75" s="2">
        <v>7.6726000000000001</v>
      </c>
      <c r="AM75" s="2">
        <v>6.8932000000000002</v>
      </c>
      <c r="AN75" s="2">
        <v>7.0692000000000004</v>
      </c>
      <c r="AO75" s="2">
        <v>6.4960000000000004</v>
      </c>
      <c r="AP75" s="2">
        <v>5.9466000000000001</v>
      </c>
      <c r="AQ75" s="2">
        <v>4.9687999999999999</v>
      </c>
      <c r="AR75" s="2">
        <v>3.9777999999999998</v>
      </c>
      <c r="AS75" s="2">
        <v>3.6463999999999999</v>
      </c>
      <c r="AT75" s="2">
        <v>3.4651000000000001</v>
      </c>
      <c r="AU75" s="2">
        <v>4.431</v>
      </c>
      <c r="AV75" s="6">
        <f t="shared" si="12"/>
        <v>68.148100000000014</v>
      </c>
      <c r="AX75" s="2">
        <v>13</v>
      </c>
      <c r="AY75" s="2" t="s">
        <v>4</v>
      </c>
      <c r="AZ75" s="2">
        <v>4.8270999999999997</v>
      </c>
      <c r="BA75" s="2">
        <v>5.1021999999999998</v>
      </c>
      <c r="BB75" s="2">
        <v>5.7965</v>
      </c>
      <c r="BC75" s="2">
        <v>4.6985000000000001</v>
      </c>
      <c r="BD75" s="2">
        <v>4.2652999999999999</v>
      </c>
      <c r="BE75" s="2">
        <v>3.7787000000000002</v>
      </c>
      <c r="BF75" s="2">
        <v>3.6347</v>
      </c>
      <c r="BG75" s="2">
        <v>3.3188</v>
      </c>
      <c r="BH75" s="2">
        <v>2.8877999999999999</v>
      </c>
      <c r="BI75" s="2">
        <v>2.6591</v>
      </c>
      <c r="BJ75" s="2">
        <v>2.3834</v>
      </c>
      <c r="BK75" s="2">
        <v>3.0674999999999999</v>
      </c>
      <c r="BL75" s="6">
        <f t="shared" si="13"/>
        <v>46.41960000000001</v>
      </c>
    </row>
    <row r="76" spans="1:64" x14ac:dyDescent="0.25">
      <c r="A76" s="2">
        <v>4</v>
      </c>
      <c r="B76" s="2">
        <v>13</v>
      </c>
      <c r="C76" s="2" t="s">
        <v>5</v>
      </c>
      <c r="D76" s="2">
        <v>6.0105000000000004</v>
      </c>
      <c r="E76" s="2">
        <v>6.4748000000000001</v>
      </c>
      <c r="F76" s="2">
        <v>7.2462</v>
      </c>
      <c r="G76" s="2">
        <v>6.9816000000000003</v>
      </c>
      <c r="H76" s="2">
        <v>7.14</v>
      </c>
      <c r="I76" s="2">
        <v>6.6124999999999998</v>
      </c>
      <c r="J76" s="2">
        <v>6.0792000000000002</v>
      </c>
      <c r="K76" s="2">
        <v>5.1683000000000003</v>
      </c>
      <c r="L76" s="2">
        <v>4.1355000000000004</v>
      </c>
      <c r="M76" s="2">
        <v>3.6938</v>
      </c>
      <c r="N76" s="2">
        <v>3.4298999999999999</v>
      </c>
      <c r="O76" s="2">
        <v>4.4336000000000002</v>
      </c>
      <c r="P76" s="6">
        <f t="shared" si="10"/>
        <v>67.405900000000003</v>
      </c>
      <c r="R76" s="2">
        <v>13</v>
      </c>
      <c r="S76" s="2" t="s">
        <v>5</v>
      </c>
      <c r="T76" s="2">
        <v>8.1684999999999999</v>
      </c>
      <c r="U76" s="2">
        <v>7.6658999999999997</v>
      </c>
      <c r="V76" s="2">
        <v>10.3072</v>
      </c>
      <c r="W76" s="2">
        <v>9.5177999999999994</v>
      </c>
      <c r="X76" s="2">
        <v>9.6164000000000005</v>
      </c>
      <c r="Y76" s="2">
        <v>8.5452999999999992</v>
      </c>
      <c r="Z76" s="2">
        <v>7.5837000000000003</v>
      </c>
      <c r="AA76" s="2">
        <v>6.1143000000000001</v>
      </c>
      <c r="AB76" s="2">
        <v>4.5903999999999998</v>
      </c>
      <c r="AC76" s="2">
        <v>3.8803000000000001</v>
      </c>
      <c r="AD76" s="2">
        <v>3.6164000000000001</v>
      </c>
      <c r="AE76" s="2">
        <v>5.3646000000000003</v>
      </c>
      <c r="AF76" s="6">
        <f t="shared" si="11"/>
        <v>84.970799999999997</v>
      </c>
      <c r="AH76" s="2">
        <v>13</v>
      </c>
      <c r="AI76" s="2" t="s">
        <v>5</v>
      </c>
      <c r="AJ76" s="2">
        <v>4.9875999999999996</v>
      </c>
      <c r="AK76" s="2">
        <v>5.9781000000000004</v>
      </c>
      <c r="AL76" s="2">
        <v>7.0292000000000003</v>
      </c>
      <c r="AM76" s="2">
        <v>5.4469000000000003</v>
      </c>
      <c r="AN76" s="2">
        <v>5.2541000000000002</v>
      </c>
      <c r="AO76" s="2">
        <v>4.8426</v>
      </c>
      <c r="AP76" s="2">
        <v>4.5807000000000002</v>
      </c>
      <c r="AQ76" s="2">
        <v>3.9802</v>
      </c>
      <c r="AR76" s="2">
        <v>3.2965</v>
      </c>
      <c r="AS76" s="2">
        <v>3.0392000000000001</v>
      </c>
      <c r="AT76" s="2">
        <v>2.7784</v>
      </c>
      <c r="AU76" s="2">
        <v>3.4199000000000002</v>
      </c>
      <c r="AV76" s="6">
        <f t="shared" si="12"/>
        <v>54.633400000000002</v>
      </c>
      <c r="AX76" s="2">
        <v>13</v>
      </c>
      <c r="AY76" s="2" t="s">
        <v>5</v>
      </c>
      <c r="AZ76" s="2">
        <v>4.6425000000000001</v>
      </c>
      <c r="BA76" s="2">
        <v>5.5624000000000002</v>
      </c>
      <c r="BB76" s="2">
        <v>5.9025999999999996</v>
      </c>
      <c r="BC76" s="2">
        <v>5.0328999999999997</v>
      </c>
      <c r="BD76" s="2">
        <v>4.5616000000000003</v>
      </c>
      <c r="BE76" s="2">
        <v>3.9918999999999998</v>
      </c>
      <c r="BF76" s="2">
        <v>3.8769999999999998</v>
      </c>
      <c r="BG76" s="2">
        <v>3.5497000000000001</v>
      </c>
      <c r="BH76" s="2">
        <v>3.0868000000000002</v>
      </c>
      <c r="BI76" s="2">
        <v>2.8424</v>
      </c>
      <c r="BJ76" s="2">
        <v>2.7153</v>
      </c>
      <c r="BK76" s="2">
        <v>3.2391999999999999</v>
      </c>
      <c r="BL76" s="6">
        <f t="shared" si="13"/>
        <v>49.004300000000001</v>
      </c>
    </row>
    <row r="77" spans="1:64" x14ac:dyDescent="0.25">
      <c r="A77" s="2">
        <v>5</v>
      </c>
      <c r="B77" s="2">
        <v>13</v>
      </c>
      <c r="C77" s="2" t="s">
        <v>6</v>
      </c>
      <c r="D77" s="2">
        <v>5.4733000000000001</v>
      </c>
      <c r="E77" s="2">
        <v>5.4241000000000001</v>
      </c>
      <c r="F77" s="2">
        <v>6.1688000000000001</v>
      </c>
      <c r="G77" s="2">
        <v>6.1509</v>
      </c>
      <c r="H77" s="2">
        <v>6.5656999999999996</v>
      </c>
      <c r="I77" s="2">
        <v>6.3731</v>
      </c>
      <c r="J77" s="2">
        <v>6.1485000000000003</v>
      </c>
      <c r="K77" s="2">
        <v>5.2908999999999997</v>
      </c>
      <c r="L77" s="2">
        <v>4.3010000000000002</v>
      </c>
      <c r="M77" s="2">
        <v>3.8704000000000001</v>
      </c>
      <c r="N77" s="2">
        <v>3.4081000000000001</v>
      </c>
      <c r="O77" s="2">
        <v>3.9015</v>
      </c>
      <c r="P77" s="6">
        <f t="shared" si="10"/>
        <v>63.076299999999996</v>
      </c>
      <c r="R77" s="2">
        <v>13</v>
      </c>
      <c r="S77" s="2" t="s">
        <v>6</v>
      </c>
      <c r="T77" s="2">
        <v>7.3543000000000003</v>
      </c>
      <c r="U77" s="2">
        <v>7.7933000000000003</v>
      </c>
      <c r="V77" s="2">
        <v>7.3555999999999999</v>
      </c>
      <c r="W77" s="2">
        <v>7.0170000000000003</v>
      </c>
      <c r="X77" s="2">
        <v>7.28</v>
      </c>
      <c r="Y77" s="2">
        <v>6.7186000000000003</v>
      </c>
      <c r="Z77" s="2">
        <v>6.2210999999999999</v>
      </c>
      <c r="AA77" s="2">
        <v>5.2435999999999998</v>
      </c>
      <c r="AB77" s="2">
        <v>4.3282999999999996</v>
      </c>
      <c r="AC77" s="2">
        <v>3.9466000000000001</v>
      </c>
      <c r="AD77" s="2">
        <v>3.6179000000000001</v>
      </c>
      <c r="AE77" s="2">
        <v>5.5320999999999998</v>
      </c>
      <c r="AF77" s="6">
        <f t="shared" ref="AF77:AF117" si="14">SUM(T77:AE77)</f>
        <v>72.4084</v>
      </c>
      <c r="AH77" s="2">
        <v>13</v>
      </c>
      <c r="AI77" s="2" t="s">
        <v>6</v>
      </c>
      <c r="AJ77" s="2">
        <v>5.0244999999999997</v>
      </c>
      <c r="AK77" s="2">
        <v>5.9356</v>
      </c>
      <c r="AL77" s="2">
        <v>7.0481999999999996</v>
      </c>
      <c r="AM77" s="2">
        <v>5.6592000000000002</v>
      </c>
      <c r="AN77" s="2">
        <v>5.0849000000000002</v>
      </c>
      <c r="AO77" s="2">
        <v>4.5303000000000004</v>
      </c>
      <c r="AP77" s="2">
        <v>4.1776</v>
      </c>
      <c r="AQ77" s="2">
        <v>3.6027</v>
      </c>
      <c r="AR77" s="2">
        <v>2.9781</v>
      </c>
      <c r="AS77" s="2">
        <v>2.6768000000000001</v>
      </c>
      <c r="AT77" s="2">
        <v>2.4386999999999999</v>
      </c>
      <c r="AU77" s="2">
        <v>3.3807</v>
      </c>
      <c r="AV77" s="6">
        <f t="shared" si="12"/>
        <v>52.537299999999988</v>
      </c>
      <c r="AX77" s="2">
        <v>13</v>
      </c>
      <c r="AY77" s="2" t="s">
        <v>6</v>
      </c>
      <c r="AZ77" s="2">
        <v>3.8258999999999999</v>
      </c>
      <c r="BA77" s="2">
        <v>4.4989999999999997</v>
      </c>
      <c r="BB77" s="2">
        <v>6.0049000000000001</v>
      </c>
      <c r="BC77" s="2">
        <v>4.7914000000000003</v>
      </c>
      <c r="BD77" s="2">
        <v>4.2148000000000003</v>
      </c>
      <c r="BE77" s="2">
        <v>3.7212999999999998</v>
      </c>
      <c r="BF77" s="2">
        <v>3.5421999999999998</v>
      </c>
      <c r="BG77" s="2">
        <v>3.2239</v>
      </c>
      <c r="BH77" s="2">
        <v>2.7867000000000002</v>
      </c>
      <c r="BI77" s="2">
        <v>2.5236999999999998</v>
      </c>
      <c r="BJ77" s="2">
        <v>2.1631999999999998</v>
      </c>
      <c r="BK77" s="2">
        <v>2.6922999999999999</v>
      </c>
      <c r="BL77" s="6">
        <f t="shared" si="13"/>
        <v>43.9893</v>
      </c>
    </row>
    <row r="78" spans="1:64" x14ac:dyDescent="0.25">
      <c r="A78" s="2">
        <v>1</v>
      </c>
      <c r="B78" s="2">
        <v>14</v>
      </c>
      <c r="C78" s="2" t="s">
        <v>2</v>
      </c>
      <c r="D78" s="2">
        <v>2.8896000000000002</v>
      </c>
      <c r="E78" s="2">
        <v>3.4952999999999999</v>
      </c>
      <c r="F78" s="2">
        <v>3.6797</v>
      </c>
      <c r="G78" s="2">
        <v>2.0280999999999998</v>
      </c>
      <c r="H78" s="2">
        <v>0.79390000000000005</v>
      </c>
      <c r="I78" s="2">
        <v>0.34370000000000001</v>
      </c>
      <c r="J78" s="2">
        <v>0.186</v>
      </c>
      <c r="K78" s="2">
        <v>0.1023</v>
      </c>
      <c r="L78" s="2">
        <v>5.8200000000000002E-2</v>
      </c>
      <c r="M78" s="2">
        <v>3.8800000000000001E-2</v>
      </c>
      <c r="N78" s="2">
        <v>0.17780000000000001</v>
      </c>
      <c r="O78" s="2">
        <v>0.53200000000000003</v>
      </c>
      <c r="P78" s="6">
        <f t="shared" ref="P78:P117" si="15">SUM(D78:O78)</f>
        <v>14.3254</v>
      </c>
      <c r="R78" s="2">
        <v>14</v>
      </c>
      <c r="S78" s="2" t="s">
        <v>2</v>
      </c>
      <c r="T78" s="2">
        <v>4.0411999999999999</v>
      </c>
      <c r="U78" s="2">
        <v>4.5959000000000003</v>
      </c>
      <c r="V78" s="2">
        <v>3.9693000000000001</v>
      </c>
      <c r="W78" s="2">
        <v>1.8963000000000001</v>
      </c>
      <c r="X78" s="2">
        <v>0.77759999999999996</v>
      </c>
      <c r="Y78" s="2">
        <v>0.35049999999999998</v>
      </c>
      <c r="Z78" s="2">
        <v>0.19750000000000001</v>
      </c>
      <c r="AA78" s="2">
        <v>0.1158</v>
      </c>
      <c r="AB78" s="2">
        <v>6.8400000000000002E-2</v>
      </c>
      <c r="AC78" s="2">
        <v>4.5199999999999997E-2</v>
      </c>
      <c r="AD78" s="2">
        <v>0.12839999999999999</v>
      </c>
      <c r="AE78" s="2">
        <v>1.8146</v>
      </c>
      <c r="AF78" s="6">
        <f t="shared" si="14"/>
        <v>18.000699999999998</v>
      </c>
      <c r="AH78" s="2">
        <v>14</v>
      </c>
      <c r="AI78" s="2" t="s">
        <v>2</v>
      </c>
      <c r="AJ78" s="2">
        <v>4.0625</v>
      </c>
      <c r="AK78" s="2">
        <v>5.0046999999999997</v>
      </c>
      <c r="AL78" s="2">
        <v>5.0480999999999998</v>
      </c>
      <c r="AM78" s="2">
        <v>2.4943</v>
      </c>
      <c r="AN78" s="2">
        <v>0.9929</v>
      </c>
      <c r="AO78" s="2">
        <v>0.42659999999999998</v>
      </c>
      <c r="AP78" s="2">
        <v>0.23230000000000001</v>
      </c>
      <c r="AQ78" s="2">
        <v>0.13339999999999999</v>
      </c>
      <c r="AR78" s="2">
        <v>7.8399999999999997E-2</v>
      </c>
      <c r="AS78" s="2">
        <v>5.1499999999999997E-2</v>
      </c>
      <c r="AT78" s="2">
        <v>8.9800000000000005E-2</v>
      </c>
      <c r="AU78" s="2">
        <v>1.5337000000000001</v>
      </c>
      <c r="AV78" s="6">
        <f t="shared" si="12"/>
        <v>20.148199999999999</v>
      </c>
      <c r="AX78" s="2">
        <v>14</v>
      </c>
      <c r="AY78" s="2" t="s">
        <v>2</v>
      </c>
      <c r="AZ78" s="2">
        <v>2.3420999999999998</v>
      </c>
      <c r="BA78" s="2">
        <v>3.5686</v>
      </c>
      <c r="BB78" s="2">
        <v>3.7946</v>
      </c>
      <c r="BC78" s="2">
        <v>1.8791</v>
      </c>
      <c r="BD78" s="2">
        <v>0.66759999999999997</v>
      </c>
      <c r="BE78" s="2">
        <v>0.28710000000000002</v>
      </c>
      <c r="BF78" s="2">
        <v>0.15040000000000001</v>
      </c>
      <c r="BG78" s="2">
        <v>8.0100000000000005E-2</v>
      </c>
      <c r="BH78" s="2">
        <v>4.1799999999999997E-2</v>
      </c>
      <c r="BI78" s="2">
        <v>2.3699999999999999E-2</v>
      </c>
      <c r="BJ78" s="2">
        <v>5.67E-2</v>
      </c>
      <c r="BK78" s="2">
        <v>0.48380000000000001</v>
      </c>
      <c r="BL78" s="6">
        <f t="shared" si="13"/>
        <v>13.3756</v>
      </c>
    </row>
    <row r="79" spans="1:64" x14ac:dyDescent="0.25">
      <c r="A79" s="2">
        <v>2</v>
      </c>
      <c r="B79" s="2">
        <v>14</v>
      </c>
      <c r="C79" s="2" t="s">
        <v>3</v>
      </c>
      <c r="D79" s="2">
        <v>2.1678999999999999</v>
      </c>
      <c r="E79" s="2">
        <v>3.1667000000000001</v>
      </c>
      <c r="F79" s="2">
        <v>2.9135</v>
      </c>
      <c r="G79" s="2">
        <v>1.3513999999999999</v>
      </c>
      <c r="H79" s="2">
        <v>0.60119999999999996</v>
      </c>
      <c r="I79" s="2">
        <v>0.26900000000000002</v>
      </c>
      <c r="J79" s="2">
        <v>0.15129999999999999</v>
      </c>
      <c r="K79" s="2">
        <v>8.7300000000000003E-2</v>
      </c>
      <c r="L79" s="2">
        <v>5.0799999999999998E-2</v>
      </c>
      <c r="M79" s="2">
        <v>3.2599999999999997E-2</v>
      </c>
      <c r="N79" s="2">
        <v>3.1300000000000001E-2</v>
      </c>
      <c r="O79" s="2">
        <v>0.82220000000000004</v>
      </c>
      <c r="P79" s="6">
        <f t="shared" si="15"/>
        <v>11.645200000000004</v>
      </c>
      <c r="R79" s="2">
        <v>14</v>
      </c>
      <c r="S79" s="2" t="s">
        <v>3</v>
      </c>
      <c r="T79" s="2">
        <v>4.9008000000000003</v>
      </c>
      <c r="U79" s="2">
        <v>6.2062999999999997</v>
      </c>
      <c r="V79" s="2">
        <v>7.9080000000000004</v>
      </c>
      <c r="W79" s="2">
        <v>3.5539999999999998</v>
      </c>
      <c r="X79" s="2">
        <v>1.3938999999999999</v>
      </c>
      <c r="Y79" s="2">
        <v>0.60940000000000005</v>
      </c>
      <c r="Z79" s="2">
        <v>0.3427</v>
      </c>
      <c r="AA79" s="2">
        <v>0.20430000000000001</v>
      </c>
      <c r="AB79" s="2">
        <v>0.1265</v>
      </c>
      <c r="AC79" s="2">
        <v>8.3699999999999997E-2</v>
      </c>
      <c r="AD79" s="2">
        <v>9.98E-2</v>
      </c>
      <c r="AE79" s="2">
        <v>1.0021</v>
      </c>
      <c r="AF79" s="6">
        <f t="shared" si="14"/>
        <v>26.431499999999996</v>
      </c>
      <c r="AH79" s="2">
        <v>14</v>
      </c>
      <c r="AI79" s="2" t="s">
        <v>3</v>
      </c>
      <c r="AJ79" s="2">
        <v>3.7984</v>
      </c>
      <c r="AK79" s="2">
        <v>4.5027999999999997</v>
      </c>
      <c r="AL79" s="2">
        <v>3.927</v>
      </c>
      <c r="AM79" s="2">
        <v>1.8091999999999999</v>
      </c>
      <c r="AN79" s="2">
        <v>0.8095</v>
      </c>
      <c r="AO79" s="2">
        <v>0.34570000000000001</v>
      </c>
      <c r="AP79" s="2">
        <v>0.18790000000000001</v>
      </c>
      <c r="AQ79" s="2">
        <v>0.1061</v>
      </c>
      <c r="AR79" s="2">
        <v>6.1199999999999997E-2</v>
      </c>
      <c r="AS79" s="2">
        <v>3.9E-2</v>
      </c>
      <c r="AT79" s="2">
        <v>4.6600000000000003E-2</v>
      </c>
      <c r="AU79" s="2">
        <v>1.1426000000000001</v>
      </c>
      <c r="AV79" s="6">
        <f t="shared" si="12"/>
        <v>16.776</v>
      </c>
      <c r="AX79" s="2">
        <v>14</v>
      </c>
      <c r="AY79" s="2" t="s">
        <v>3</v>
      </c>
      <c r="AZ79" s="2">
        <v>4.0429000000000004</v>
      </c>
      <c r="BA79" s="2">
        <v>5.0138999999999996</v>
      </c>
      <c r="BB79" s="2">
        <v>5.4078999999999997</v>
      </c>
      <c r="BC79" s="2">
        <v>2.1396000000000002</v>
      </c>
      <c r="BD79" s="2">
        <v>0.90329999999999999</v>
      </c>
      <c r="BE79" s="2">
        <v>0.40410000000000001</v>
      </c>
      <c r="BF79" s="2">
        <v>0.22470000000000001</v>
      </c>
      <c r="BG79" s="2">
        <v>0.13039999999999999</v>
      </c>
      <c r="BH79" s="2">
        <v>7.5600000000000001E-2</v>
      </c>
      <c r="BI79" s="2">
        <v>4.9000000000000002E-2</v>
      </c>
      <c r="BJ79" s="2">
        <v>8.0699999999999994E-2</v>
      </c>
      <c r="BK79" s="2">
        <v>0.93859999999999999</v>
      </c>
      <c r="BL79" s="6">
        <f t="shared" si="13"/>
        <v>19.410700000000002</v>
      </c>
    </row>
    <row r="80" spans="1:64" x14ac:dyDescent="0.25">
      <c r="A80" s="2">
        <v>3</v>
      </c>
      <c r="B80" s="2">
        <v>14</v>
      </c>
      <c r="C80" s="2" t="s">
        <v>4</v>
      </c>
      <c r="D80" s="2">
        <v>3.0318000000000001</v>
      </c>
      <c r="E80" s="2">
        <v>3.3645999999999998</v>
      </c>
      <c r="F80" s="2">
        <v>3.8940000000000001</v>
      </c>
      <c r="G80" s="2">
        <v>2.1101999999999999</v>
      </c>
      <c r="H80" s="2">
        <v>0.79830000000000001</v>
      </c>
      <c r="I80" s="2">
        <v>0.35170000000000001</v>
      </c>
      <c r="J80" s="2">
        <v>0.19570000000000001</v>
      </c>
      <c r="K80" s="2">
        <v>0.1132</v>
      </c>
      <c r="L80" s="2">
        <v>6.6100000000000006E-2</v>
      </c>
      <c r="M80" s="2">
        <v>4.36E-2</v>
      </c>
      <c r="N80" s="2">
        <v>6.3799999999999996E-2</v>
      </c>
      <c r="O80" s="2">
        <v>0.67120000000000002</v>
      </c>
      <c r="P80" s="6">
        <f t="shared" si="15"/>
        <v>14.704200000000002</v>
      </c>
      <c r="R80" s="2">
        <v>14</v>
      </c>
      <c r="S80" s="2" t="s">
        <v>4</v>
      </c>
      <c r="T80" s="2">
        <v>4.8358999999999996</v>
      </c>
      <c r="U80" s="2">
        <v>5.1731999999999996</v>
      </c>
      <c r="V80" s="2">
        <v>4.8160999999999996</v>
      </c>
      <c r="W80" s="2">
        <v>2.5632000000000001</v>
      </c>
      <c r="X80" s="2">
        <v>1.0228999999999999</v>
      </c>
      <c r="Y80" s="2">
        <v>0.4708</v>
      </c>
      <c r="Z80" s="2">
        <v>0.27300000000000002</v>
      </c>
      <c r="AA80" s="2">
        <v>0.16639999999999999</v>
      </c>
      <c r="AB80" s="2">
        <v>0.1021</v>
      </c>
      <c r="AC80" s="2">
        <v>7.1099999999999997E-2</v>
      </c>
      <c r="AD80" s="2">
        <v>0.1163</v>
      </c>
      <c r="AE80" s="2">
        <v>1.2032</v>
      </c>
      <c r="AF80" s="6">
        <f t="shared" si="14"/>
        <v>20.814199999999996</v>
      </c>
      <c r="AH80" s="2">
        <v>14</v>
      </c>
      <c r="AI80" s="2" t="s">
        <v>4</v>
      </c>
      <c r="AJ80" s="2">
        <v>2.5977999999999999</v>
      </c>
      <c r="AK80" s="2">
        <v>5.5119999999999996</v>
      </c>
      <c r="AL80" s="2">
        <v>4.6420000000000003</v>
      </c>
      <c r="AM80" s="2">
        <v>2.3012000000000001</v>
      </c>
      <c r="AN80" s="2">
        <v>0.87670000000000003</v>
      </c>
      <c r="AO80" s="2">
        <v>0.38250000000000001</v>
      </c>
      <c r="AP80" s="2">
        <v>0.21099999999999999</v>
      </c>
      <c r="AQ80" s="2">
        <v>0.1206</v>
      </c>
      <c r="AR80" s="2">
        <v>6.9800000000000001E-2</v>
      </c>
      <c r="AS80" s="2">
        <v>4.2900000000000001E-2</v>
      </c>
      <c r="AT80" s="2">
        <v>0.1123</v>
      </c>
      <c r="AU80" s="2">
        <v>0.64139999999999997</v>
      </c>
      <c r="AV80" s="6">
        <f t="shared" si="12"/>
        <v>17.510199999999998</v>
      </c>
      <c r="AX80" s="2">
        <v>14</v>
      </c>
      <c r="AY80" s="2" t="s">
        <v>4</v>
      </c>
      <c r="AZ80" s="2">
        <v>2.8755000000000002</v>
      </c>
      <c r="BA80" s="2">
        <v>3.9064000000000001</v>
      </c>
      <c r="BB80" s="2">
        <v>6.5793999999999997</v>
      </c>
      <c r="BC80" s="2">
        <v>2.7429000000000001</v>
      </c>
      <c r="BD80" s="2">
        <v>1.0551999999999999</v>
      </c>
      <c r="BE80" s="2">
        <v>0.4481</v>
      </c>
      <c r="BF80" s="2">
        <v>0.23619999999999999</v>
      </c>
      <c r="BG80" s="2">
        <v>0.13</v>
      </c>
      <c r="BH80" s="2">
        <v>7.2599999999999998E-2</v>
      </c>
      <c r="BI80" s="2">
        <v>4.5100000000000001E-2</v>
      </c>
      <c r="BJ80" s="2">
        <v>4.9299999999999997E-2</v>
      </c>
      <c r="BK80" s="2">
        <v>0.85760000000000003</v>
      </c>
      <c r="BL80" s="6">
        <f t="shared" si="13"/>
        <v>18.9983</v>
      </c>
    </row>
    <row r="81" spans="1:64" x14ac:dyDescent="0.25">
      <c r="A81" s="2">
        <v>4</v>
      </c>
      <c r="B81" s="2">
        <v>14</v>
      </c>
      <c r="C81" s="2" t="s">
        <v>5</v>
      </c>
      <c r="D81" s="2">
        <v>2.1657000000000002</v>
      </c>
      <c r="E81" s="2">
        <v>2.9767999999999999</v>
      </c>
      <c r="F81" s="2">
        <v>3.6116000000000001</v>
      </c>
      <c r="G81" s="2">
        <v>1.8311999999999999</v>
      </c>
      <c r="H81" s="2">
        <v>0.75090000000000001</v>
      </c>
      <c r="I81" s="2">
        <v>0.316</v>
      </c>
      <c r="J81" s="2">
        <v>0.1676</v>
      </c>
      <c r="K81" s="2">
        <v>9.2700000000000005E-2</v>
      </c>
      <c r="L81" s="2">
        <v>5.2299999999999999E-2</v>
      </c>
      <c r="M81" s="2">
        <v>3.5099999999999999E-2</v>
      </c>
      <c r="N81" s="2">
        <v>5.33E-2</v>
      </c>
      <c r="O81" s="2">
        <v>1.0702</v>
      </c>
      <c r="P81" s="6">
        <f t="shared" si="15"/>
        <v>13.123400000000002</v>
      </c>
      <c r="R81" s="2">
        <v>14</v>
      </c>
      <c r="S81" s="2" t="s">
        <v>5</v>
      </c>
      <c r="T81" s="2">
        <v>5.1733000000000002</v>
      </c>
      <c r="U81" s="2">
        <v>5.2462</v>
      </c>
      <c r="V81" s="2">
        <v>4.1773999999999996</v>
      </c>
      <c r="W81" s="2">
        <v>2.1055999999999999</v>
      </c>
      <c r="X81" s="2">
        <v>0.89990000000000003</v>
      </c>
      <c r="Y81" s="2">
        <v>0.41210000000000002</v>
      </c>
      <c r="Z81" s="2">
        <v>0.24010000000000001</v>
      </c>
      <c r="AA81" s="2">
        <v>0.14599999999999999</v>
      </c>
      <c r="AB81" s="2">
        <v>9.06E-2</v>
      </c>
      <c r="AC81" s="2">
        <v>6.3E-2</v>
      </c>
      <c r="AD81" s="2">
        <v>0.17849999999999999</v>
      </c>
      <c r="AE81" s="2">
        <v>1.8469</v>
      </c>
      <c r="AF81" s="6">
        <f t="shared" si="14"/>
        <v>20.579599999999996</v>
      </c>
      <c r="AH81" s="2">
        <v>14</v>
      </c>
      <c r="AI81" s="2" t="s">
        <v>5</v>
      </c>
      <c r="AJ81" s="2">
        <v>4.3685</v>
      </c>
      <c r="AK81" s="2">
        <v>5.4934000000000003</v>
      </c>
      <c r="AL81" s="2">
        <v>4.3079999999999998</v>
      </c>
      <c r="AM81" s="2">
        <v>2.2345000000000002</v>
      </c>
      <c r="AN81" s="2">
        <v>0.87819999999999998</v>
      </c>
      <c r="AO81" s="2">
        <v>0.38329999999999997</v>
      </c>
      <c r="AP81" s="2">
        <v>0.2097</v>
      </c>
      <c r="AQ81" s="2">
        <v>0.1206</v>
      </c>
      <c r="AR81" s="2">
        <v>6.9599999999999995E-2</v>
      </c>
      <c r="AS81" s="2">
        <v>4.58E-2</v>
      </c>
      <c r="AT81" s="2">
        <v>7.5200000000000003E-2</v>
      </c>
      <c r="AU81" s="2">
        <v>1.8232999999999999</v>
      </c>
      <c r="AV81" s="6">
        <f t="shared" si="12"/>
        <v>20.010099999999998</v>
      </c>
      <c r="AX81" s="2">
        <v>14</v>
      </c>
      <c r="AY81" s="2" t="s">
        <v>5</v>
      </c>
      <c r="AZ81" s="2">
        <v>2.6802999999999999</v>
      </c>
      <c r="BA81" s="2">
        <v>4.9259000000000004</v>
      </c>
      <c r="BB81" s="2">
        <v>5.6513</v>
      </c>
      <c r="BC81" s="2">
        <v>2.4910000000000001</v>
      </c>
      <c r="BD81" s="2">
        <v>0.97230000000000005</v>
      </c>
      <c r="BE81" s="2">
        <v>0.43159999999999998</v>
      </c>
      <c r="BF81" s="2">
        <v>0.23749999999999999</v>
      </c>
      <c r="BG81" s="2">
        <v>0.13589999999999999</v>
      </c>
      <c r="BH81" s="2">
        <v>7.9399999999999998E-2</v>
      </c>
      <c r="BI81" s="2">
        <v>5.2299999999999999E-2</v>
      </c>
      <c r="BJ81" s="2">
        <v>0.13139999999999999</v>
      </c>
      <c r="BK81" s="2">
        <v>0.62490000000000001</v>
      </c>
      <c r="BL81" s="6">
        <f t="shared" si="13"/>
        <v>18.413799999999998</v>
      </c>
    </row>
    <row r="82" spans="1:64" x14ac:dyDescent="0.25">
      <c r="A82" s="2">
        <v>5</v>
      </c>
      <c r="B82" s="2">
        <v>14</v>
      </c>
      <c r="C82" s="2" t="s">
        <v>6</v>
      </c>
      <c r="D82" s="2">
        <v>1.7745</v>
      </c>
      <c r="E82" s="2">
        <v>3.0175000000000001</v>
      </c>
      <c r="F82" s="2">
        <v>3.6303000000000001</v>
      </c>
      <c r="G82" s="2">
        <v>1.9819</v>
      </c>
      <c r="H82" s="2">
        <v>0.76880000000000004</v>
      </c>
      <c r="I82" s="2">
        <v>0.31769999999999998</v>
      </c>
      <c r="J82" s="2">
        <v>0.16170000000000001</v>
      </c>
      <c r="K82" s="2">
        <v>8.5000000000000006E-2</v>
      </c>
      <c r="L82" s="2">
        <v>4.5699999999999998E-2</v>
      </c>
      <c r="M82" s="2">
        <v>2.76E-2</v>
      </c>
      <c r="N82" s="2">
        <v>2.07E-2</v>
      </c>
      <c r="O82" s="2">
        <v>0.26679999999999998</v>
      </c>
      <c r="P82" s="6">
        <f t="shared" si="15"/>
        <v>12.0982</v>
      </c>
      <c r="R82" s="2">
        <v>14</v>
      </c>
      <c r="S82" s="2" t="s">
        <v>6</v>
      </c>
      <c r="T82" s="2">
        <v>4.2976999999999999</v>
      </c>
      <c r="U82" s="2">
        <v>5.1067</v>
      </c>
      <c r="V82" s="2">
        <v>4.5114000000000001</v>
      </c>
      <c r="W82" s="2">
        <v>2.4310999999999998</v>
      </c>
      <c r="X82" s="2">
        <v>0.97370000000000001</v>
      </c>
      <c r="Y82" s="2">
        <v>0.43419999999999997</v>
      </c>
      <c r="Z82" s="2">
        <v>0.2422</v>
      </c>
      <c r="AA82" s="2">
        <v>0.1429</v>
      </c>
      <c r="AB82" s="2">
        <v>8.5599999999999996E-2</v>
      </c>
      <c r="AC82" s="2">
        <v>5.7799999999999997E-2</v>
      </c>
      <c r="AD82" s="2">
        <v>0.12820000000000001</v>
      </c>
      <c r="AE82" s="2">
        <v>1.6866000000000001</v>
      </c>
      <c r="AF82" s="6">
        <f t="shared" si="14"/>
        <v>20.098099999999999</v>
      </c>
      <c r="AH82" s="2">
        <v>14</v>
      </c>
      <c r="AI82" s="2" t="s">
        <v>6</v>
      </c>
      <c r="AJ82" s="2">
        <v>5.6540999999999997</v>
      </c>
      <c r="AK82" s="2">
        <v>7.5002000000000004</v>
      </c>
      <c r="AL82" s="2">
        <v>7.2087000000000003</v>
      </c>
      <c r="AM82" s="2">
        <v>2.7078000000000002</v>
      </c>
      <c r="AN82" s="2">
        <v>1.1108</v>
      </c>
      <c r="AO82" s="2">
        <v>0.50180000000000002</v>
      </c>
      <c r="AP82" s="2">
        <v>0.28029999999999999</v>
      </c>
      <c r="AQ82" s="2">
        <v>0.1648</v>
      </c>
      <c r="AR82" s="2">
        <v>9.7900000000000001E-2</v>
      </c>
      <c r="AS82" s="2">
        <v>6.5600000000000006E-2</v>
      </c>
      <c r="AT82" s="2">
        <v>6.0400000000000002E-2</v>
      </c>
      <c r="AU82" s="2">
        <v>0.96660000000000001</v>
      </c>
      <c r="AV82" s="6">
        <f t="shared" si="12"/>
        <v>26.318999999999999</v>
      </c>
      <c r="AX82" s="2">
        <v>14</v>
      </c>
      <c r="AY82" s="2" t="s">
        <v>6</v>
      </c>
      <c r="AZ82" s="2">
        <v>2.4323000000000001</v>
      </c>
      <c r="BA82" s="2">
        <v>3.3344999999999998</v>
      </c>
      <c r="BB82" s="2">
        <v>5.1193</v>
      </c>
      <c r="BC82" s="2">
        <v>2.0876999999999999</v>
      </c>
      <c r="BD82" s="2">
        <v>0.8367</v>
      </c>
      <c r="BE82" s="2">
        <v>0.35649999999999998</v>
      </c>
      <c r="BF82" s="2">
        <v>0.19009999999999999</v>
      </c>
      <c r="BG82" s="2">
        <v>0.1047</v>
      </c>
      <c r="BH82" s="2">
        <v>5.8200000000000002E-2</v>
      </c>
      <c r="BI82" s="2">
        <v>3.49E-2</v>
      </c>
      <c r="BJ82" s="2">
        <v>2.5000000000000001E-2</v>
      </c>
      <c r="BK82" s="2">
        <v>0.56200000000000006</v>
      </c>
      <c r="BL82" s="6">
        <f t="shared" si="13"/>
        <v>15.141899999999998</v>
      </c>
    </row>
    <row r="83" spans="1:64" x14ac:dyDescent="0.25">
      <c r="A83" s="2">
        <v>1</v>
      </c>
      <c r="B83" s="2">
        <v>15</v>
      </c>
      <c r="C83" s="2" t="s">
        <v>2</v>
      </c>
      <c r="D83" s="2">
        <v>0.41830000000000001</v>
      </c>
      <c r="E83" s="2">
        <v>0.4274</v>
      </c>
      <c r="F83" s="2">
        <v>0.52580000000000005</v>
      </c>
      <c r="G83" s="2">
        <v>7.6999999999999999E-2</v>
      </c>
      <c r="H83" s="2">
        <v>2.07E-2</v>
      </c>
      <c r="I83" s="2">
        <v>1.3599999999999999E-2</v>
      </c>
      <c r="J83" s="2">
        <v>1.04E-2</v>
      </c>
      <c r="K83" s="2">
        <v>7.3000000000000001E-3</v>
      </c>
      <c r="L83" s="2">
        <v>4.0000000000000001E-3</v>
      </c>
      <c r="M83" s="2">
        <v>3.1E-2</v>
      </c>
      <c r="N83" s="2">
        <v>2.2100000000000002E-2</v>
      </c>
      <c r="O83" s="2">
        <v>0.40200000000000002</v>
      </c>
      <c r="P83" s="6">
        <f t="shared" si="15"/>
        <v>1.9596</v>
      </c>
      <c r="R83" s="2">
        <v>15</v>
      </c>
      <c r="S83" s="2" t="s">
        <v>2</v>
      </c>
      <c r="T83" s="2">
        <v>0.42270000000000002</v>
      </c>
      <c r="U83" s="2">
        <v>1.012</v>
      </c>
      <c r="V83" s="2">
        <v>0.60699999999999998</v>
      </c>
      <c r="W83" s="2">
        <v>6.5699999999999995E-2</v>
      </c>
      <c r="X83" s="2">
        <v>2.47E-2</v>
      </c>
      <c r="Y83" s="2">
        <v>1.52E-2</v>
      </c>
      <c r="Z83" s="2">
        <v>1.2200000000000001E-2</v>
      </c>
      <c r="AA83" s="2">
        <v>9.1999999999999998E-3</v>
      </c>
      <c r="AB83" s="2">
        <v>6.1000000000000004E-3</v>
      </c>
      <c r="AC83" s="2">
        <v>5.4999999999999997E-3</v>
      </c>
      <c r="AD83" s="2">
        <v>0.20280000000000001</v>
      </c>
      <c r="AE83" s="2">
        <v>0.70279999999999998</v>
      </c>
      <c r="AF83" s="6">
        <f t="shared" si="14"/>
        <v>3.0859000000000001</v>
      </c>
      <c r="AH83" s="2">
        <v>15</v>
      </c>
      <c r="AI83" s="2" t="s">
        <v>2</v>
      </c>
      <c r="AJ83" s="2">
        <v>1.3704000000000001</v>
      </c>
      <c r="AK83" s="2">
        <v>0.76890000000000003</v>
      </c>
      <c r="AL83" s="2">
        <v>0.81030000000000002</v>
      </c>
      <c r="AM83" s="2">
        <v>0.13039999999999999</v>
      </c>
      <c r="AN83" s="2">
        <v>3.7100000000000001E-2</v>
      </c>
      <c r="AO83" s="2">
        <v>2.06E-2</v>
      </c>
      <c r="AP83" s="2">
        <v>1.7299999999999999E-2</v>
      </c>
      <c r="AQ83" s="2">
        <v>1.37E-2</v>
      </c>
      <c r="AR83" s="2">
        <v>9.4000000000000004E-3</v>
      </c>
      <c r="AS83" s="2">
        <v>9.1000000000000004E-3</v>
      </c>
      <c r="AT83" s="2">
        <v>2.69E-2</v>
      </c>
      <c r="AU83" s="2">
        <v>0.51160000000000005</v>
      </c>
      <c r="AV83" s="6">
        <f t="shared" si="12"/>
        <v>3.7257000000000002</v>
      </c>
      <c r="AX83" s="2">
        <v>15</v>
      </c>
      <c r="AY83" s="2" t="s">
        <v>2</v>
      </c>
      <c r="AZ83" s="2">
        <v>0.61</v>
      </c>
      <c r="BA83" s="2">
        <v>0.63260000000000005</v>
      </c>
      <c r="BB83" s="2">
        <v>0.62509999999999999</v>
      </c>
      <c r="BC83" s="2">
        <v>0.12509999999999999</v>
      </c>
      <c r="BD83" s="2">
        <v>2.1999999999999999E-2</v>
      </c>
      <c r="BE83" s="2">
        <v>1.24E-2</v>
      </c>
      <c r="BF83" s="2">
        <v>9.7999999999999997E-3</v>
      </c>
      <c r="BG83" s="2">
        <v>7.1999999999999998E-3</v>
      </c>
      <c r="BH83" s="2">
        <v>4.5999999999999999E-3</v>
      </c>
      <c r="BI83" s="2">
        <v>3.0000000000000001E-3</v>
      </c>
      <c r="BJ83" s="2">
        <v>2.0899999999999998E-2</v>
      </c>
      <c r="BK83" s="2">
        <v>0.27550000000000002</v>
      </c>
      <c r="BL83" s="6">
        <f t="shared" si="13"/>
        <v>2.3481999999999998</v>
      </c>
    </row>
    <row r="84" spans="1:64" x14ac:dyDescent="0.25">
      <c r="A84" s="2">
        <v>2</v>
      </c>
      <c r="B84" s="2">
        <v>15</v>
      </c>
      <c r="C84" s="2" t="s">
        <v>3</v>
      </c>
      <c r="D84" s="2">
        <v>0.60909999999999997</v>
      </c>
      <c r="E84" s="2">
        <v>0.66</v>
      </c>
      <c r="F84" s="2">
        <v>0.86309999999999998</v>
      </c>
      <c r="G84" s="2">
        <v>0.13389999999999999</v>
      </c>
      <c r="H84" s="2">
        <v>3.9E-2</v>
      </c>
      <c r="I84" s="2">
        <v>2.2700000000000001E-2</v>
      </c>
      <c r="J84" s="2">
        <v>1.8200000000000001E-2</v>
      </c>
      <c r="K84" s="2">
        <v>1.41E-2</v>
      </c>
      <c r="L84" s="2">
        <v>9.4999999999999998E-3</v>
      </c>
      <c r="M84" s="2">
        <v>6.7000000000000002E-3</v>
      </c>
      <c r="N84" s="2">
        <v>4.1700000000000001E-2</v>
      </c>
      <c r="O84" s="2">
        <v>0.53259999999999996</v>
      </c>
      <c r="P84" s="6">
        <f t="shared" si="15"/>
        <v>2.9506000000000006</v>
      </c>
      <c r="R84" s="2">
        <v>15</v>
      </c>
      <c r="S84" s="2" t="s">
        <v>3</v>
      </c>
      <c r="T84" s="2">
        <v>1.4679</v>
      </c>
      <c r="U84" s="2">
        <v>1.4897</v>
      </c>
      <c r="V84" s="2">
        <v>0.70309999999999995</v>
      </c>
      <c r="W84" s="2">
        <v>9.9099999999999994E-2</v>
      </c>
      <c r="X84" s="2">
        <v>3.7400000000000003E-2</v>
      </c>
      <c r="Y84" s="2">
        <v>2.24E-2</v>
      </c>
      <c r="Z84" s="2">
        <v>1.8800000000000001E-2</v>
      </c>
      <c r="AA84" s="2">
        <v>1.4800000000000001E-2</v>
      </c>
      <c r="AB84" s="2">
        <v>0.01</v>
      </c>
      <c r="AC84" s="2">
        <v>6.7000000000000002E-3</v>
      </c>
      <c r="AD84" s="2">
        <v>4.9500000000000002E-2</v>
      </c>
      <c r="AE84" s="2">
        <v>0.71540000000000004</v>
      </c>
      <c r="AF84" s="6">
        <f t="shared" si="14"/>
        <v>4.6348000000000003</v>
      </c>
      <c r="AH84" s="2">
        <v>15</v>
      </c>
      <c r="AI84" s="2" t="s">
        <v>3</v>
      </c>
      <c r="AJ84" s="2">
        <v>0.93669999999999998</v>
      </c>
      <c r="AK84" s="2">
        <v>0.71479999999999999</v>
      </c>
      <c r="AL84" s="2">
        <v>0.7792</v>
      </c>
      <c r="AM84" s="2">
        <v>0.12939999999999999</v>
      </c>
      <c r="AN84" s="2">
        <v>6.6799999999999998E-2</v>
      </c>
      <c r="AO84" s="2">
        <v>3.4099999999999998E-2</v>
      </c>
      <c r="AP84" s="2">
        <v>2.06E-2</v>
      </c>
      <c r="AQ84" s="2">
        <v>1.6E-2</v>
      </c>
      <c r="AR84" s="2">
        <v>1.14E-2</v>
      </c>
      <c r="AS84" s="2">
        <v>1.5900000000000001E-2</v>
      </c>
      <c r="AT84" s="2">
        <v>6.2300000000000001E-2</v>
      </c>
      <c r="AU84" s="2">
        <v>0.2848</v>
      </c>
      <c r="AV84" s="6">
        <f t="shared" si="12"/>
        <v>3.0720000000000001</v>
      </c>
      <c r="AX84" s="2">
        <v>15</v>
      </c>
      <c r="AY84" s="2" t="s">
        <v>3</v>
      </c>
      <c r="AZ84" s="2">
        <v>0.9224</v>
      </c>
      <c r="BA84" s="2">
        <v>0.56889999999999996</v>
      </c>
      <c r="BB84" s="2">
        <v>0.28760000000000002</v>
      </c>
      <c r="BC84" s="2">
        <v>5.8999999999999997E-2</v>
      </c>
      <c r="BD84" s="2">
        <v>1.9400000000000001E-2</v>
      </c>
      <c r="BE84" s="2">
        <v>1.2999999999999999E-2</v>
      </c>
      <c r="BF84" s="2">
        <v>1.04E-2</v>
      </c>
      <c r="BG84" s="2">
        <v>7.4999999999999997E-3</v>
      </c>
      <c r="BH84" s="2">
        <v>4.4999999999999997E-3</v>
      </c>
      <c r="BI84" s="2">
        <v>3.8E-3</v>
      </c>
      <c r="BJ84" s="2">
        <v>4.4400000000000002E-2</v>
      </c>
      <c r="BK84" s="2">
        <v>0.61709999999999998</v>
      </c>
      <c r="BL84" s="6">
        <f t="shared" si="13"/>
        <v>2.5579999999999998</v>
      </c>
    </row>
    <row r="85" spans="1:64" x14ac:dyDescent="0.25">
      <c r="A85" s="2">
        <v>3</v>
      </c>
      <c r="B85" s="2">
        <v>15</v>
      </c>
      <c r="C85" s="2" t="s">
        <v>4</v>
      </c>
      <c r="D85" s="2">
        <v>0.44969999999999999</v>
      </c>
      <c r="E85" s="2">
        <v>0.48039999999999999</v>
      </c>
      <c r="F85" s="2">
        <v>0.45860000000000001</v>
      </c>
      <c r="G85" s="2">
        <v>0.31009999999999999</v>
      </c>
      <c r="H85" s="2">
        <v>3.1699999999999999E-2</v>
      </c>
      <c r="I85" s="2">
        <v>1.6799999999999999E-2</v>
      </c>
      <c r="J85" s="2">
        <v>1.17E-2</v>
      </c>
      <c r="K85" s="2">
        <v>8.6E-3</v>
      </c>
      <c r="L85" s="2">
        <v>5.7000000000000002E-3</v>
      </c>
      <c r="M85" s="2">
        <v>3.8999999999999998E-3</v>
      </c>
      <c r="N85" s="2">
        <v>9.1899999999999996E-2</v>
      </c>
      <c r="O85" s="2">
        <v>0.3987</v>
      </c>
      <c r="P85" s="6">
        <f t="shared" si="15"/>
        <v>2.2678000000000003</v>
      </c>
      <c r="R85" s="2">
        <v>15</v>
      </c>
      <c r="S85" s="2" t="s">
        <v>4</v>
      </c>
      <c r="T85" s="2">
        <v>1.29</v>
      </c>
      <c r="U85" s="2">
        <v>0.88139999999999996</v>
      </c>
      <c r="V85" s="2">
        <v>0.53720000000000001</v>
      </c>
      <c r="W85" s="2">
        <v>8.1500000000000003E-2</v>
      </c>
      <c r="X85" s="2">
        <v>3.1699999999999999E-2</v>
      </c>
      <c r="Y85" s="2">
        <v>2.2700000000000001E-2</v>
      </c>
      <c r="Z85" s="2">
        <v>1.95E-2</v>
      </c>
      <c r="AA85" s="2">
        <v>1.49E-2</v>
      </c>
      <c r="AB85" s="2">
        <v>9.7999999999999997E-3</v>
      </c>
      <c r="AC85" s="2">
        <v>1.2E-2</v>
      </c>
      <c r="AD85" s="2">
        <v>4.4900000000000002E-2</v>
      </c>
      <c r="AE85" s="2">
        <v>0.65600000000000003</v>
      </c>
      <c r="AF85" s="6">
        <f t="shared" si="14"/>
        <v>3.6015999999999999</v>
      </c>
      <c r="AH85" s="2">
        <v>15</v>
      </c>
      <c r="AI85" s="2" t="s">
        <v>4</v>
      </c>
      <c r="AJ85" s="2">
        <v>0.54530000000000001</v>
      </c>
      <c r="AK85" s="2">
        <v>0.749</v>
      </c>
      <c r="AL85" s="2">
        <v>0.33050000000000002</v>
      </c>
      <c r="AM85" s="2">
        <v>5.9499999999999997E-2</v>
      </c>
      <c r="AN85" s="2">
        <v>1.9199999999999998E-2</v>
      </c>
      <c r="AO85" s="2">
        <v>1.29E-2</v>
      </c>
      <c r="AP85" s="2">
        <v>1.0500000000000001E-2</v>
      </c>
      <c r="AQ85" s="2">
        <v>7.4999999999999997E-3</v>
      </c>
      <c r="AR85" s="2">
        <v>4.7000000000000002E-3</v>
      </c>
      <c r="AS85" s="2">
        <v>5.0200000000000002E-2</v>
      </c>
      <c r="AT85" s="2">
        <v>6.3299999999999995E-2</v>
      </c>
      <c r="AU85" s="2">
        <v>0.3332</v>
      </c>
      <c r="AV85" s="6">
        <f t="shared" si="12"/>
        <v>2.1858</v>
      </c>
      <c r="AX85" s="2">
        <v>15</v>
      </c>
      <c r="AY85" s="2" t="s">
        <v>4</v>
      </c>
      <c r="AZ85" s="2">
        <v>0.62829999999999997</v>
      </c>
      <c r="BA85" s="2">
        <v>0.91500000000000004</v>
      </c>
      <c r="BB85" s="2">
        <v>0.65539999999999998</v>
      </c>
      <c r="BC85" s="2">
        <v>8.9700000000000002E-2</v>
      </c>
      <c r="BD85" s="2">
        <v>2.9399999999999999E-2</v>
      </c>
      <c r="BE85" s="2">
        <v>1.7999999999999999E-2</v>
      </c>
      <c r="BF85" s="2">
        <v>1.4999999999999999E-2</v>
      </c>
      <c r="BG85" s="2">
        <v>1.12E-2</v>
      </c>
      <c r="BH85" s="2">
        <v>7.1000000000000004E-3</v>
      </c>
      <c r="BI85" s="2">
        <v>4.7000000000000002E-3</v>
      </c>
      <c r="BJ85" s="2">
        <v>0.06</v>
      </c>
      <c r="BK85" s="2">
        <v>0.42659999999999998</v>
      </c>
      <c r="BL85" s="6">
        <f t="shared" si="13"/>
        <v>2.8603999999999998</v>
      </c>
    </row>
    <row r="86" spans="1:64" x14ac:dyDescent="0.25">
      <c r="A86" s="2">
        <v>4</v>
      </c>
      <c r="B86" s="2">
        <v>15</v>
      </c>
      <c r="C86" s="2" t="s">
        <v>5</v>
      </c>
      <c r="D86" s="2">
        <v>0.67759999999999998</v>
      </c>
      <c r="E86" s="2">
        <v>1.1081000000000001</v>
      </c>
      <c r="F86" s="2">
        <v>0.58960000000000001</v>
      </c>
      <c r="G86" s="2">
        <v>8.5500000000000007E-2</v>
      </c>
      <c r="H86" s="2">
        <v>2.76E-2</v>
      </c>
      <c r="I86" s="2">
        <v>1.72E-2</v>
      </c>
      <c r="J86" s="2">
        <v>1.4999999999999999E-2</v>
      </c>
      <c r="K86" s="2">
        <v>1.15E-2</v>
      </c>
      <c r="L86" s="2">
        <v>7.4000000000000003E-3</v>
      </c>
      <c r="M86" s="2">
        <v>5.3E-3</v>
      </c>
      <c r="N86" s="2">
        <v>4.7100000000000003E-2</v>
      </c>
      <c r="O86" s="2">
        <v>0.4521</v>
      </c>
      <c r="P86" s="6">
        <f t="shared" si="15"/>
        <v>3.0440000000000005</v>
      </c>
      <c r="R86" s="2">
        <v>15</v>
      </c>
      <c r="S86" s="2" t="s">
        <v>5</v>
      </c>
      <c r="T86" s="2">
        <v>1.0015000000000001</v>
      </c>
      <c r="U86" s="2">
        <v>0.98699999999999999</v>
      </c>
      <c r="V86" s="2">
        <v>0.8337</v>
      </c>
      <c r="W86" s="2">
        <v>7.7299999999999994E-2</v>
      </c>
      <c r="X86" s="2">
        <v>3.2500000000000001E-2</v>
      </c>
      <c r="Y86" s="2">
        <v>2.07E-2</v>
      </c>
      <c r="Z86" s="2">
        <v>1.7399999999999999E-2</v>
      </c>
      <c r="AA86" s="2">
        <v>1.34E-2</v>
      </c>
      <c r="AB86" s="2">
        <v>8.8000000000000005E-3</v>
      </c>
      <c r="AC86" s="2">
        <v>1.2699999999999999E-2</v>
      </c>
      <c r="AD86" s="2">
        <v>3.6600000000000001E-2</v>
      </c>
      <c r="AE86" s="2">
        <v>0.85980000000000001</v>
      </c>
      <c r="AF86" s="6">
        <f t="shared" si="14"/>
        <v>3.9014000000000002</v>
      </c>
      <c r="AH86" s="2">
        <v>15</v>
      </c>
      <c r="AI86" s="2" t="s">
        <v>5</v>
      </c>
      <c r="AJ86" s="2">
        <v>0.45340000000000003</v>
      </c>
      <c r="AK86" s="2">
        <v>0.94179999999999997</v>
      </c>
      <c r="AL86" s="2">
        <v>1.5422</v>
      </c>
      <c r="AM86" s="2">
        <v>9.3399999999999997E-2</v>
      </c>
      <c r="AN86" s="2">
        <v>3.9199999999999999E-2</v>
      </c>
      <c r="AO86" s="2">
        <v>1.7999999999999999E-2</v>
      </c>
      <c r="AP86" s="2">
        <v>1.44E-2</v>
      </c>
      <c r="AQ86" s="2">
        <v>1.1299999999999999E-2</v>
      </c>
      <c r="AR86" s="2">
        <v>7.7000000000000002E-3</v>
      </c>
      <c r="AS86" s="2">
        <v>5.5999999999999999E-3</v>
      </c>
      <c r="AT86" s="2">
        <v>9.4000000000000004E-3</v>
      </c>
      <c r="AU86" s="2">
        <v>0.37780000000000002</v>
      </c>
      <c r="AV86" s="6">
        <f t="shared" si="12"/>
        <v>3.5141999999999998</v>
      </c>
      <c r="AX86" s="2">
        <v>15</v>
      </c>
      <c r="AY86" s="2" t="s">
        <v>5</v>
      </c>
      <c r="AZ86" s="2">
        <v>0.51919999999999999</v>
      </c>
      <c r="BA86" s="2">
        <v>0.82450000000000001</v>
      </c>
      <c r="BB86" s="2">
        <v>0.2291</v>
      </c>
      <c r="BC86" s="2">
        <v>3.73E-2</v>
      </c>
      <c r="BD86" s="2">
        <v>1.4800000000000001E-2</v>
      </c>
      <c r="BE86" s="2">
        <v>9.9000000000000008E-3</v>
      </c>
      <c r="BF86" s="2">
        <v>7.7999999999999996E-3</v>
      </c>
      <c r="BG86" s="2">
        <v>5.4000000000000003E-3</v>
      </c>
      <c r="BH86" s="2">
        <v>3.3E-3</v>
      </c>
      <c r="BI86" s="2">
        <v>1.9E-3</v>
      </c>
      <c r="BJ86" s="2">
        <v>8.0500000000000002E-2</v>
      </c>
      <c r="BK86" s="2">
        <v>0.24629999999999999</v>
      </c>
      <c r="BL86" s="6">
        <f t="shared" si="13"/>
        <v>1.9800000000000002</v>
      </c>
    </row>
    <row r="87" spans="1:64" x14ac:dyDescent="0.25">
      <c r="A87" s="2">
        <v>5</v>
      </c>
      <c r="B87" s="2">
        <v>15</v>
      </c>
      <c r="C87" s="2" t="s">
        <v>6</v>
      </c>
      <c r="D87" s="2">
        <v>0.80269999999999997</v>
      </c>
      <c r="E87" s="2">
        <v>0.45529999999999998</v>
      </c>
      <c r="F87" s="2">
        <v>0.57920000000000005</v>
      </c>
      <c r="G87" s="2">
        <v>0.1326</v>
      </c>
      <c r="H87" s="2">
        <v>2.4299999999999999E-2</v>
      </c>
      <c r="I87" s="2">
        <v>1.5100000000000001E-2</v>
      </c>
      <c r="J87" s="2">
        <v>1.21E-2</v>
      </c>
      <c r="K87" s="2">
        <v>8.5000000000000006E-3</v>
      </c>
      <c r="L87" s="2">
        <v>5.1999999999999998E-3</v>
      </c>
      <c r="M87" s="2">
        <v>2.8999999999999998E-3</v>
      </c>
      <c r="N87" s="2">
        <v>4.1000000000000003E-3</v>
      </c>
      <c r="O87" s="2">
        <v>0.25790000000000002</v>
      </c>
      <c r="P87" s="6">
        <f t="shared" si="15"/>
        <v>2.2999000000000001</v>
      </c>
      <c r="R87" s="2">
        <v>15</v>
      </c>
      <c r="S87" s="2" t="s">
        <v>6</v>
      </c>
      <c r="T87" s="2">
        <v>0.79649999999999999</v>
      </c>
      <c r="U87" s="2">
        <v>1.5391999999999999</v>
      </c>
      <c r="V87" s="2">
        <v>0.36459999999999998</v>
      </c>
      <c r="W87" s="2">
        <v>0.12089999999999999</v>
      </c>
      <c r="X87" s="2">
        <v>3.5499999999999997E-2</v>
      </c>
      <c r="Y87" s="2">
        <v>1.95E-2</v>
      </c>
      <c r="Z87" s="2">
        <v>1.5800000000000002E-2</v>
      </c>
      <c r="AA87" s="2">
        <v>1.2200000000000001E-2</v>
      </c>
      <c r="AB87" s="2">
        <v>8.0000000000000002E-3</v>
      </c>
      <c r="AC87" s="2">
        <v>6.1999999999999998E-3</v>
      </c>
      <c r="AD87" s="2">
        <v>0.1419</v>
      </c>
      <c r="AE87" s="2">
        <v>0.74070000000000003</v>
      </c>
      <c r="AF87" s="6">
        <f t="shared" si="14"/>
        <v>3.8009999999999997</v>
      </c>
      <c r="AH87" s="2">
        <v>15</v>
      </c>
      <c r="AI87" s="2" t="s">
        <v>6</v>
      </c>
      <c r="AJ87" s="2">
        <v>1.0563</v>
      </c>
      <c r="AK87" s="2">
        <v>1.3053999999999999</v>
      </c>
      <c r="AL87" s="2">
        <v>1.2962</v>
      </c>
      <c r="AM87" s="2">
        <v>0.1053</v>
      </c>
      <c r="AN87" s="2">
        <v>4.2799999999999998E-2</v>
      </c>
      <c r="AO87" s="2">
        <v>2.3199999999999998E-2</v>
      </c>
      <c r="AP87" s="2">
        <v>1.77E-2</v>
      </c>
      <c r="AQ87" s="2">
        <v>1.43E-2</v>
      </c>
      <c r="AR87" s="2">
        <v>9.9000000000000008E-3</v>
      </c>
      <c r="AS87" s="2">
        <v>9.9000000000000008E-3</v>
      </c>
      <c r="AT87" s="2">
        <v>1.9099999999999999E-2</v>
      </c>
      <c r="AU87" s="2">
        <v>0.51390000000000002</v>
      </c>
      <c r="AV87" s="6">
        <f t="shared" si="12"/>
        <v>4.4139999999999997</v>
      </c>
      <c r="AX87" s="2">
        <v>15</v>
      </c>
      <c r="AY87" s="2" t="s">
        <v>6</v>
      </c>
      <c r="AZ87" s="2">
        <v>0.49659999999999999</v>
      </c>
      <c r="BA87" s="2">
        <v>0.99429999999999996</v>
      </c>
      <c r="BB87" s="2">
        <v>0.49780000000000002</v>
      </c>
      <c r="BC87" s="2">
        <v>6.7699999999999996E-2</v>
      </c>
      <c r="BD87" s="2">
        <v>2.4500000000000001E-2</v>
      </c>
      <c r="BE87" s="2">
        <v>1.6400000000000001E-2</v>
      </c>
      <c r="BF87" s="2">
        <v>1.3599999999999999E-2</v>
      </c>
      <c r="BG87" s="2">
        <v>1.01E-2</v>
      </c>
      <c r="BH87" s="2">
        <v>6.7000000000000002E-3</v>
      </c>
      <c r="BI87" s="2">
        <v>4.0000000000000001E-3</v>
      </c>
      <c r="BJ87" s="2">
        <v>6.4999999999999997E-3</v>
      </c>
      <c r="BK87" s="2">
        <v>0.36959999999999998</v>
      </c>
      <c r="BL87" s="6">
        <f t="shared" si="13"/>
        <v>2.5078</v>
      </c>
    </row>
    <row r="88" spans="1:64" x14ac:dyDescent="0.25">
      <c r="A88" s="2">
        <v>1</v>
      </c>
      <c r="B88" s="2">
        <v>16</v>
      </c>
      <c r="C88" s="2" t="s">
        <v>2</v>
      </c>
      <c r="D88" s="2">
        <v>5.1081000000000003</v>
      </c>
      <c r="E88" s="2">
        <v>5.6715</v>
      </c>
      <c r="F88" s="2">
        <v>7.1494</v>
      </c>
      <c r="G88" s="2">
        <v>7.4048999999999996</v>
      </c>
      <c r="H88" s="2">
        <v>7.1586999999999996</v>
      </c>
      <c r="I88" s="2">
        <v>6.5793999999999997</v>
      </c>
      <c r="J88" s="2">
        <v>6.3529</v>
      </c>
      <c r="K88" s="2">
        <v>5.8822000000000001</v>
      </c>
      <c r="L88" s="2">
        <v>5.1807999999999996</v>
      </c>
      <c r="M88" s="2">
        <v>4.7511999999999999</v>
      </c>
      <c r="N88" s="2">
        <v>4.0913000000000004</v>
      </c>
      <c r="O88" s="2">
        <v>4.0704000000000002</v>
      </c>
      <c r="P88" s="6">
        <f t="shared" si="15"/>
        <v>69.40079999999999</v>
      </c>
      <c r="R88" s="2">
        <v>16</v>
      </c>
      <c r="S88" s="2" t="s">
        <v>2</v>
      </c>
      <c r="T88" s="2">
        <v>6.2648000000000001</v>
      </c>
      <c r="U88" s="2">
        <v>7.3967999999999998</v>
      </c>
      <c r="V88" s="2">
        <v>11.023199999999999</v>
      </c>
      <c r="W88" s="2">
        <v>9.9186999999999994</v>
      </c>
      <c r="X88" s="2">
        <v>8.7230000000000008</v>
      </c>
      <c r="Y88" s="2">
        <v>7.7576999999999998</v>
      </c>
      <c r="Z88" s="2">
        <v>7.4081999999999999</v>
      </c>
      <c r="AA88" s="2">
        <v>6.6958000000000002</v>
      </c>
      <c r="AB88" s="2">
        <v>5.7530999999999999</v>
      </c>
      <c r="AC88" s="2">
        <v>5.1326000000000001</v>
      </c>
      <c r="AD88" s="2">
        <v>4.4381000000000004</v>
      </c>
      <c r="AE88" s="2">
        <v>4.9432999999999998</v>
      </c>
      <c r="AF88" s="6">
        <f t="shared" si="14"/>
        <v>85.455299999999994</v>
      </c>
      <c r="AH88" s="2">
        <v>16</v>
      </c>
      <c r="AI88" s="2" t="s">
        <v>2</v>
      </c>
      <c r="AJ88" s="2">
        <v>6.0365000000000002</v>
      </c>
      <c r="AK88" s="2">
        <v>9.2852999999999994</v>
      </c>
      <c r="AL88" s="2">
        <v>11.323</v>
      </c>
      <c r="AM88" s="2">
        <v>10.0494</v>
      </c>
      <c r="AN88" s="2">
        <v>8.2804000000000002</v>
      </c>
      <c r="AO88" s="2">
        <v>7.1223999999999998</v>
      </c>
      <c r="AP88" s="2">
        <v>6.8414000000000001</v>
      </c>
      <c r="AQ88" s="2">
        <v>6.4673999999999996</v>
      </c>
      <c r="AR88" s="2">
        <v>5.9981</v>
      </c>
      <c r="AS88" s="2">
        <v>5.8327</v>
      </c>
      <c r="AT88" s="2">
        <v>5.0387000000000004</v>
      </c>
      <c r="AU88" s="2">
        <v>4.9856999999999996</v>
      </c>
      <c r="AV88" s="6">
        <f t="shared" si="12"/>
        <v>87.260999999999996</v>
      </c>
      <c r="AX88" s="2">
        <v>16</v>
      </c>
      <c r="AY88" s="2" t="s">
        <v>2</v>
      </c>
      <c r="AZ88" s="2">
        <v>2.9386000000000001</v>
      </c>
      <c r="BA88" s="2">
        <v>3.9805000000000001</v>
      </c>
      <c r="BB88" s="2">
        <v>6.2294999999999998</v>
      </c>
      <c r="BC88" s="2">
        <v>5.9555999999999996</v>
      </c>
      <c r="BD88" s="2">
        <v>5.3304</v>
      </c>
      <c r="BE88" s="2">
        <v>4.6925999999999997</v>
      </c>
      <c r="BF88" s="2">
        <v>4.4039999999999999</v>
      </c>
      <c r="BG88" s="2">
        <v>3.9495</v>
      </c>
      <c r="BH88" s="2">
        <v>3.3050999999999999</v>
      </c>
      <c r="BI88" s="2">
        <v>2.8384</v>
      </c>
      <c r="BJ88" s="2">
        <v>2.3041</v>
      </c>
      <c r="BK88" s="2">
        <v>2.2995000000000001</v>
      </c>
      <c r="BL88" s="6">
        <f t="shared" si="13"/>
        <v>48.227800000000002</v>
      </c>
    </row>
    <row r="89" spans="1:64" x14ac:dyDescent="0.25">
      <c r="A89" s="2">
        <v>2</v>
      </c>
      <c r="B89" s="2">
        <v>16</v>
      </c>
      <c r="C89" s="2" t="s">
        <v>3</v>
      </c>
      <c r="D89" s="2">
        <v>4.9518000000000004</v>
      </c>
      <c r="E89" s="2">
        <v>6.2260999999999997</v>
      </c>
      <c r="F89" s="2">
        <v>8.6222999999999992</v>
      </c>
      <c r="G89" s="2">
        <v>8.3755000000000006</v>
      </c>
      <c r="H89" s="2">
        <v>8.0457000000000001</v>
      </c>
      <c r="I89" s="2">
        <v>7.3262999999999998</v>
      </c>
      <c r="J89" s="2">
        <v>6.9379</v>
      </c>
      <c r="K89" s="2">
        <v>6.2004000000000001</v>
      </c>
      <c r="L89" s="2">
        <v>5.3703000000000003</v>
      </c>
      <c r="M89" s="2">
        <v>5.0679999999999996</v>
      </c>
      <c r="N89" s="2">
        <v>4.4269999999999996</v>
      </c>
      <c r="O89" s="2">
        <v>4.4827000000000004</v>
      </c>
      <c r="P89" s="6">
        <f t="shared" si="15"/>
        <v>76.033999999999992</v>
      </c>
      <c r="R89" s="2">
        <v>16</v>
      </c>
      <c r="S89" s="2" t="s">
        <v>3</v>
      </c>
      <c r="T89" s="2">
        <v>6.9189999999999996</v>
      </c>
      <c r="U89" s="2">
        <v>11.687200000000001</v>
      </c>
      <c r="V89" s="2">
        <v>17.675999999999998</v>
      </c>
      <c r="W89" s="2">
        <v>13.755800000000001</v>
      </c>
      <c r="X89" s="2">
        <v>10.863200000000001</v>
      </c>
      <c r="Y89" s="2">
        <v>8.8742000000000001</v>
      </c>
      <c r="Z89" s="2">
        <v>8.1510999999999996</v>
      </c>
      <c r="AA89" s="2">
        <v>7.2484000000000002</v>
      </c>
      <c r="AB89" s="2">
        <v>6.3425000000000002</v>
      </c>
      <c r="AC89" s="2">
        <v>6.1477000000000004</v>
      </c>
      <c r="AD89" s="2">
        <v>5.5027999999999997</v>
      </c>
      <c r="AE89" s="2">
        <v>5.4462999999999999</v>
      </c>
      <c r="AF89" s="6">
        <f t="shared" si="14"/>
        <v>108.6142</v>
      </c>
      <c r="AH89" s="2">
        <v>16</v>
      </c>
      <c r="AI89" s="2" t="s">
        <v>3</v>
      </c>
      <c r="AJ89" s="2">
        <v>7.1172000000000004</v>
      </c>
      <c r="AK89" s="2">
        <v>10.3216</v>
      </c>
      <c r="AL89" s="2">
        <v>12.1686</v>
      </c>
      <c r="AM89" s="2">
        <v>10.323399999999999</v>
      </c>
      <c r="AN89" s="2">
        <v>10.1149</v>
      </c>
      <c r="AO89" s="2">
        <v>9.1920000000000002</v>
      </c>
      <c r="AP89" s="2">
        <v>8.4521999999999995</v>
      </c>
      <c r="AQ89" s="2">
        <v>7.2426000000000004</v>
      </c>
      <c r="AR89" s="2">
        <v>6.5696000000000003</v>
      </c>
      <c r="AS89" s="2">
        <v>6.5654000000000003</v>
      </c>
      <c r="AT89" s="2">
        <v>6.0252999999999997</v>
      </c>
      <c r="AU89" s="2">
        <v>5.9684999999999997</v>
      </c>
      <c r="AV89" s="6">
        <f t="shared" si="12"/>
        <v>100.06129999999999</v>
      </c>
      <c r="AX89" s="2">
        <v>16</v>
      </c>
      <c r="AY89" s="2" t="s">
        <v>3</v>
      </c>
      <c r="AZ89" s="2">
        <v>4.6357999999999997</v>
      </c>
      <c r="BA89" s="2">
        <v>5.9802</v>
      </c>
      <c r="BB89" s="2">
        <v>8.4431999999999992</v>
      </c>
      <c r="BC89" s="2">
        <v>7.4911000000000003</v>
      </c>
      <c r="BD89" s="2">
        <v>6.8449</v>
      </c>
      <c r="BE89" s="2">
        <v>6.1273999999999997</v>
      </c>
      <c r="BF89" s="2">
        <v>5.7816000000000001</v>
      </c>
      <c r="BG89" s="2">
        <v>5.2380000000000004</v>
      </c>
      <c r="BH89" s="2">
        <v>4.4646999999999997</v>
      </c>
      <c r="BI89" s="2">
        <v>3.8744999999999998</v>
      </c>
      <c r="BJ89" s="2">
        <v>3.1425000000000001</v>
      </c>
      <c r="BK89" s="2">
        <v>3.2208000000000001</v>
      </c>
      <c r="BL89" s="6">
        <f t="shared" si="13"/>
        <v>65.244699999999995</v>
      </c>
    </row>
    <row r="90" spans="1:64" x14ac:dyDescent="0.25">
      <c r="A90" s="2">
        <v>3</v>
      </c>
      <c r="B90" s="2">
        <v>16</v>
      </c>
      <c r="C90" s="2" t="s">
        <v>4</v>
      </c>
      <c r="D90" s="2">
        <v>5.6908000000000003</v>
      </c>
      <c r="E90" s="2">
        <v>6.2176999999999998</v>
      </c>
      <c r="F90" s="2">
        <v>9.0784000000000002</v>
      </c>
      <c r="G90" s="2">
        <v>9.3508999999999993</v>
      </c>
      <c r="H90" s="2">
        <v>8.8188999999999993</v>
      </c>
      <c r="I90" s="2">
        <v>7.8521999999999998</v>
      </c>
      <c r="J90" s="2">
        <v>7.4241000000000001</v>
      </c>
      <c r="K90" s="2">
        <v>6.5053000000000001</v>
      </c>
      <c r="L90" s="2">
        <v>5.5936000000000003</v>
      </c>
      <c r="M90" s="2">
        <v>5.3880999999999997</v>
      </c>
      <c r="N90" s="2">
        <v>4.9214000000000002</v>
      </c>
      <c r="O90" s="2">
        <v>4.9752999999999998</v>
      </c>
      <c r="P90" s="6">
        <f t="shared" si="15"/>
        <v>81.816699999999997</v>
      </c>
      <c r="R90" s="2">
        <v>16</v>
      </c>
      <c r="S90" s="2" t="s">
        <v>4</v>
      </c>
      <c r="T90" s="2">
        <v>7.4142999999999999</v>
      </c>
      <c r="U90" s="2">
        <v>10.288500000000001</v>
      </c>
      <c r="V90" s="2">
        <v>11.6523</v>
      </c>
      <c r="W90" s="2">
        <v>9.5131999999999994</v>
      </c>
      <c r="X90" s="2">
        <v>8.4949999999999992</v>
      </c>
      <c r="Y90" s="2">
        <v>7.6646999999999998</v>
      </c>
      <c r="Z90" s="2">
        <v>7.5293999999999999</v>
      </c>
      <c r="AA90" s="2">
        <v>7.1275000000000004</v>
      </c>
      <c r="AB90" s="2">
        <v>6.4652000000000003</v>
      </c>
      <c r="AC90" s="2">
        <v>6.1341999999999999</v>
      </c>
      <c r="AD90" s="2">
        <v>5.34</v>
      </c>
      <c r="AE90" s="2">
        <v>5.3838999999999997</v>
      </c>
      <c r="AF90" s="6">
        <f t="shared" si="14"/>
        <v>93.008200000000002</v>
      </c>
      <c r="AH90" s="2">
        <v>16</v>
      </c>
      <c r="AI90" s="2" t="s">
        <v>4</v>
      </c>
      <c r="AJ90" s="2">
        <v>6.0629999999999997</v>
      </c>
      <c r="AK90" s="2">
        <v>6.9074999999999998</v>
      </c>
      <c r="AL90" s="2">
        <v>9.8775999999999993</v>
      </c>
      <c r="AM90" s="2">
        <v>9.4423999999999992</v>
      </c>
      <c r="AN90" s="2">
        <v>8.3336000000000006</v>
      </c>
      <c r="AO90" s="2">
        <v>7.5580999999999996</v>
      </c>
      <c r="AP90" s="2">
        <v>7.2622</v>
      </c>
      <c r="AQ90" s="2">
        <v>6.7218999999999998</v>
      </c>
      <c r="AR90" s="2">
        <v>6.1700999999999997</v>
      </c>
      <c r="AS90" s="2">
        <v>5.9389000000000003</v>
      </c>
      <c r="AT90" s="2">
        <v>5.2218999999999998</v>
      </c>
      <c r="AU90" s="2">
        <v>5.0881999999999996</v>
      </c>
      <c r="AV90" s="6">
        <f t="shared" si="12"/>
        <v>84.585400000000007</v>
      </c>
      <c r="AX90" s="2">
        <v>16</v>
      </c>
      <c r="AY90" s="2" t="s">
        <v>4</v>
      </c>
      <c r="AZ90" s="2">
        <v>4.2759</v>
      </c>
      <c r="BA90" s="2">
        <v>5.3086000000000002</v>
      </c>
      <c r="BB90" s="2">
        <v>8.8757999999999999</v>
      </c>
      <c r="BC90" s="2">
        <v>8.4118999999999993</v>
      </c>
      <c r="BD90" s="2">
        <v>7.0137</v>
      </c>
      <c r="BE90" s="2">
        <v>5.9675000000000002</v>
      </c>
      <c r="BF90" s="2">
        <v>5.7481</v>
      </c>
      <c r="BG90" s="2">
        <v>5.2401999999999997</v>
      </c>
      <c r="BH90" s="2">
        <v>4.5260999999999996</v>
      </c>
      <c r="BI90" s="2">
        <v>3.9540999999999999</v>
      </c>
      <c r="BJ90" s="2">
        <v>3.1886999999999999</v>
      </c>
      <c r="BK90" s="2">
        <v>3.2078000000000002</v>
      </c>
      <c r="BL90" s="6">
        <f t="shared" si="13"/>
        <v>65.718400000000003</v>
      </c>
    </row>
    <row r="91" spans="1:64" x14ac:dyDescent="0.25">
      <c r="A91" s="2">
        <v>4</v>
      </c>
      <c r="B91" s="2">
        <v>16</v>
      </c>
      <c r="C91" s="2" t="s">
        <v>5</v>
      </c>
      <c r="D91" s="2">
        <v>5.7477999999999998</v>
      </c>
      <c r="E91" s="2">
        <v>6.1515000000000004</v>
      </c>
      <c r="F91" s="2">
        <v>7.6169000000000002</v>
      </c>
      <c r="G91" s="2">
        <v>8.3804999999999996</v>
      </c>
      <c r="H91" s="2">
        <v>8.2662999999999993</v>
      </c>
      <c r="I91" s="2">
        <v>7.6142000000000003</v>
      </c>
      <c r="J91" s="2">
        <v>7.2488000000000001</v>
      </c>
      <c r="K91" s="2">
        <v>6.5298999999999996</v>
      </c>
      <c r="L91" s="2">
        <v>5.7986000000000004</v>
      </c>
      <c r="M91" s="2">
        <v>5.6494</v>
      </c>
      <c r="N91" s="2">
        <v>5.0242000000000004</v>
      </c>
      <c r="O91" s="2">
        <v>5.0674000000000001</v>
      </c>
      <c r="P91" s="6">
        <f t="shared" si="15"/>
        <v>79.09550000000003</v>
      </c>
      <c r="R91" s="2">
        <v>16</v>
      </c>
      <c r="S91" s="2" t="s">
        <v>5</v>
      </c>
      <c r="T91" s="2">
        <v>8.6920000000000002</v>
      </c>
      <c r="U91" s="2">
        <v>11.238200000000001</v>
      </c>
      <c r="V91" s="2">
        <v>14.470700000000001</v>
      </c>
      <c r="W91" s="2">
        <v>12.2378</v>
      </c>
      <c r="X91" s="2">
        <v>10.8317</v>
      </c>
      <c r="Y91" s="2">
        <v>9.3733000000000004</v>
      </c>
      <c r="Z91" s="2">
        <v>8.4859000000000009</v>
      </c>
      <c r="AA91" s="2">
        <v>7.2557</v>
      </c>
      <c r="AB91" s="2">
        <v>6.5598999999999998</v>
      </c>
      <c r="AC91" s="2">
        <v>6.5586000000000002</v>
      </c>
      <c r="AD91" s="2">
        <v>6.0373999999999999</v>
      </c>
      <c r="AE91" s="2">
        <v>6.0735999999999999</v>
      </c>
      <c r="AF91" s="6">
        <f t="shared" si="14"/>
        <v>107.81480000000001</v>
      </c>
      <c r="AH91" s="2">
        <v>16</v>
      </c>
      <c r="AI91" s="2" t="s">
        <v>5</v>
      </c>
      <c r="AJ91" s="2">
        <v>5.3541999999999996</v>
      </c>
      <c r="AK91" s="2">
        <v>6.4217000000000004</v>
      </c>
      <c r="AL91" s="2">
        <v>11.934699999999999</v>
      </c>
      <c r="AM91" s="2">
        <v>8.4642999999999997</v>
      </c>
      <c r="AN91" s="2">
        <v>7.1634000000000002</v>
      </c>
      <c r="AO91" s="2">
        <v>6.4348000000000001</v>
      </c>
      <c r="AP91" s="2">
        <v>6.3875000000000002</v>
      </c>
      <c r="AQ91" s="2">
        <v>6.0091999999999999</v>
      </c>
      <c r="AR91" s="2">
        <v>5.4275000000000002</v>
      </c>
      <c r="AS91" s="2">
        <v>4.9667000000000003</v>
      </c>
      <c r="AT91" s="2">
        <v>4.1612</v>
      </c>
      <c r="AU91" s="2">
        <v>4.0518000000000001</v>
      </c>
      <c r="AV91" s="6">
        <f t="shared" si="12"/>
        <v>76.777000000000001</v>
      </c>
      <c r="AX91" s="2">
        <v>16</v>
      </c>
      <c r="AY91" s="2" t="s">
        <v>5</v>
      </c>
      <c r="AZ91" s="2">
        <v>4.2274000000000003</v>
      </c>
      <c r="BA91" s="2">
        <v>5.1214000000000004</v>
      </c>
      <c r="BB91" s="2">
        <v>7.4622999999999999</v>
      </c>
      <c r="BC91" s="2">
        <v>7.5698999999999996</v>
      </c>
      <c r="BD91" s="2">
        <v>6.6944999999999997</v>
      </c>
      <c r="BE91" s="2">
        <v>5.8939000000000004</v>
      </c>
      <c r="BF91" s="2">
        <v>5.8320999999999996</v>
      </c>
      <c r="BG91" s="2">
        <v>5.5399000000000003</v>
      </c>
      <c r="BH91" s="2">
        <v>4.8746</v>
      </c>
      <c r="BI91" s="2">
        <v>4.3361999999999998</v>
      </c>
      <c r="BJ91" s="2">
        <v>3.5758000000000001</v>
      </c>
      <c r="BK91" s="2">
        <v>3.4870000000000001</v>
      </c>
      <c r="BL91" s="6">
        <f t="shared" si="13"/>
        <v>64.614999999999995</v>
      </c>
    </row>
    <row r="92" spans="1:64" x14ac:dyDescent="0.25">
      <c r="A92" s="2">
        <v>5</v>
      </c>
      <c r="B92" s="2">
        <v>16</v>
      </c>
      <c r="C92" s="2" t="s">
        <v>6</v>
      </c>
      <c r="D92" s="2">
        <v>5.1226000000000003</v>
      </c>
      <c r="E92" s="2">
        <v>5.4268000000000001</v>
      </c>
      <c r="F92" s="2">
        <v>7.5075000000000003</v>
      </c>
      <c r="G92" s="2">
        <v>7.2312000000000003</v>
      </c>
      <c r="H92" s="2">
        <v>7.4447000000000001</v>
      </c>
      <c r="I92" s="2">
        <v>7.1669999999999998</v>
      </c>
      <c r="J92" s="2">
        <v>7.2161999999999997</v>
      </c>
      <c r="K92" s="2">
        <v>6.7179000000000002</v>
      </c>
      <c r="L92" s="2">
        <v>5.7663000000000002</v>
      </c>
      <c r="M92" s="2">
        <v>5.1281999999999996</v>
      </c>
      <c r="N92" s="2">
        <v>4.3285999999999998</v>
      </c>
      <c r="O92" s="2">
        <v>4.2026000000000003</v>
      </c>
      <c r="P92" s="6">
        <f t="shared" si="15"/>
        <v>73.259599999999992</v>
      </c>
      <c r="R92" s="2">
        <v>16</v>
      </c>
      <c r="S92" s="2" t="s">
        <v>6</v>
      </c>
      <c r="T92" s="2">
        <v>6.9466999999999999</v>
      </c>
      <c r="U92" s="2">
        <v>12.2087</v>
      </c>
      <c r="V92" s="2">
        <v>11.729799999999999</v>
      </c>
      <c r="W92" s="2">
        <v>9.0943000000000005</v>
      </c>
      <c r="X92" s="2">
        <v>8.6175999999999995</v>
      </c>
      <c r="Y92" s="2">
        <v>7.7039</v>
      </c>
      <c r="Z92" s="2">
        <v>7.5148999999999999</v>
      </c>
      <c r="AA92" s="2">
        <v>6.9657</v>
      </c>
      <c r="AB92" s="2">
        <v>6.1501000000000001</v>
      </c>
      <c r="AC92" s="2">
        <v>5.7302</v>
      </c>
      <c r="AD92" s="2">
        <v>4.9908000000000001</v>
      </c>
      <c r="AE92" s="2">
        <v>5.4768999999999997</v>
      </c>
      <c r="AF92" s="6">
        <f t="shared" si="14"/>
        <v>93.129599999999982</v>
      </c>
      <c r="AH92" s="2">
        <v>16</v>
      </c>
      <c r="AI92" s="2" t="s">
        <v>6</v>
      </c>
      <c r="AJ92" s="2">
        <v>5.0339999999999998</v>
      </c>
      <c r="AK92" s="2">
        <v>8.8907000000000007</v>
      </c>
      <c r="AL92" s="2">
        <v>12.8643</v>
      </c>
      <c r="AM92" s="2">
        <v>9.3428000000000004</v>
      </c>
      <c r="AN92" s="2">
        <v>7.6017000000000001</v>
      </c>
      <c r="AO92" s="2">
        <v>6.6509</v>
      </c>
      <c r="AP92" s="2">
        <v>6.3940999999999999</v>
      </c>
      <c r="AQ92" s="2">
        <v>5.8920000000000003</v>
      </c>
      <c r="AR92" s="2">
        <v>5.1859000000000002</v>
      </c>
      <c r="AS92" s="2">
        <v>4.7138999999999998</v>
      </c>
      <c r="AT92" s="2">
        <v>3.9445000000000001</v>
      </c>
      <c r="AU92" s="2">
        <v>3.8580000000000001</v>
      </c>
      <c r="AV92" s="6">
        <f t="shared" si="12"/>
        <v>80.372800000000012</v>
      </c>
      <c r="AX92" s="2">
        <v>16</v>
      </c>
      <c r="AY92" s="2" t="s">
        <v>6</v>
      </c>
      <c r="AZ92" s="2">
        <v>3.3513999999999999</v>
      </c>
      <c r="BA92" s="2">
        <v>4.3277000000000001</v>
      </c>
      <c r="BB92" s="2">
        <v>6.2965</v>
      </c>
      <c r="BC92" s="2">
        <v>6.4588000000000001</v>
      </c>
      <c r="BD92" s="2">
        <v>6.4120999999999997</v>
      </c>
      <c r="BE92" s="2">
        <v>5.7857000000000003</v>
      </c>
      <c r="BF92" s="2">
        <v>5.4832999999999998</v>
      </c>
      <c r="BG92" s="2">
        <v>4.9038000000000004</v>
      </c>
      <c r="BH92" s="2">
        <v>4.1445999999999996</v>
      </c>
      <c r="BI92" s="2">
        <v>3.5666000000000002</v>
      </c>
      <c r="BJ92" s="2">
        <v>2.8136999999999999</v>
      </c>
      <c r="BK92" s="2">
        <v>2.726</v>
      </c>
      <c r="BL92" s="6">
        <f t="shared" si="13"/>
        <v>56.270199999999996</v>
      </c>
    </row>
    <row r="93" spans="1:64" x14ac:dyDescent="0.25">
      <c r="A93" s="2">
        <v>1</v>
      </c>
      <c r="B93" s="2">
        <v>17</v>
      </c>
      <c r="C93" s="2" t="s">
        <v>2</v>
      </c>
      <c r="D93" s="2">
        <v>10.3315</v>
      </c>
      <c r="E93" s="2">
        <v>9.9174000000000007</v>
      </c>
      <c r="F93" s="2">
        <v>10.9651</v>
      </c>
      <c r="G93" s="2">
        <v>8.3114000000000008</v>
      </c>
      <c r="H93" s="2">
        <v>7.2945000000000002</v>
      </c>
      <c r="I93" s="2">
        <v>6.6052999999999997</v>
      </c>
      <c r="J93" s="2">
        <v>6.3718000000000004</v>
      </c>
      <c r="K93" s="2">
        <v>5.8669000000000002</v>
      </c>
      <c r="L93" s="2">
        <v>5.1493000000000002</v>
      </c>
      <c r="M93" s="2">
        <v>4.7271999999999998</v>
      </c>
      <c r="N93" s="2">
        <v>4.4801000000000002</v>
      </c>
      <c r="O93" s="2">
        <v>5.8929</v>
      </c>
      <c r="P93" s="6">
        <f t="shared" si="15"/>
        <v>85.913399999999996</v>
      </c>
      <c r="R93" s="2">
        <v>17</v>
      </c>
      <c r="S93" s="2" t="s">
        <v>2</v>
      </c>
      <c r="T93" s="2">
        <v>11.432700000000001</v>
      </c>
      <c r="U93" s="2">
        <v>11.692500000000001</v>
      </c>
      <c r="V93" s="2">
        <v>13.3903</v>
      </c>
      <c r="W93" s="2">
        <v>10.632999999999999</v>
      </c>
      <c r="X93" s="2">
        <v>8.8658000000000001</v>
      </c>
      <c r="Y93" s="2">
        <v>7.7868000000000004</v>
      </c>
      <c r="Z93" s="2">
        <v>7.4188999999999998</v>
      </c>
      <c r="AA93" s="2">
        <v>6.6885000000000003</v>
      </c>
      <c r="AB93" s="2">
        <v>5.7324000000000002</v>
      </c>
      <c r="AC93" s="2">
        <v>5.0957999999999997</v>
      </c>
      <c r="AD93" s="2">
        <v>5.2920999999999996</v>
      </c>
      <c r="AE93" s="2">
        <v>8.8559000000000001</v>
      </c>
      <c r="AF93" s="6">
        <f t="shared" si="14"/>
        <v>102.88470000000001</v>
      </c>
      <c r="AH93" s="2">
        <v>17</v>
      </c>
      <c r="AI93" s="2" t="s">
        <v>2</v>
      </c>
      <c r="AJ93" s="2">
        <v>13.485900000000001</v>
      </c>
      <c r="AK93" s="2">
        <v>13.2662</v>
      </c>
      <c r="AL93" s="2">
        <v>14.944000000000001</v>
      </c>
      <c r="AM93" s="2">
        <v>11.0266</v>
      </c>
      <c r="AN93" s="2">
        <v>8.5121000000000002</v>
      </c>
      <c r="AO93" s="2">
        <v>7.1635</v>
      </c>
      <c r="AP93" s="2">
        <v>6.8451000000000004</v>
      </c>
      <c r="AQ93" s="2">
        <v>6.4256000000000002</v>
      </c>
      <c r="AR93" s="2">
        <v>5.9344000000000001</v>
      </c>
      <c r="AS93" s="2">
        <v>5.7687999999999997</v>
      </c>
      <c r="AT93" s="2">
        <v>5.5732999999999997</v>
      </c>
      <c r="AU93" s="2">
        <v>7.2012999999999998</v>
      </c>
      <c r="AV93" s="6">
        <f t="shared" si="12"/>
        <v>106.14680000000001</v>
      </c>
      <c r="AX93" s="2">
        <v>17</v>
      </c>
      <c r="AY93" s="2" t="s">
        <v>2</v>
      </c>
      <c r="AZ93" s="2">
        <v>7.1871</v>
      </c>
      <c r="BA93" s="2">
        <v>7.5921000000000003</v>
      </c>
      <c r="BB93" s="2">
        <v>8.8869000000000007</v>
      </c>
      <c r="BC93" s="2">
        <v>6.5490000000000004</v>
      </c>
      <c r="BD93" s="2">
        <v>5.4367999999999999</v>
      </c>
      <c r="BE93" s="2">
        <v>4.7171000000000003</v>
      </c>
      <c r="BF93" s="2">
        <v>4.4092000000000002</v>
      </c>
      <c r="BG93" s="2">
        <v>3.9321000000000002</v>
      </c>
      <c r="BH93" s="2">
        <v>3.28</v>
      </c>
      <c r="BI93" s="2">
        <v>2.8068</v>
      </c>
      <c r="BJ93" s="2">
        <v>2.6661000000000001</v>
      </c>
      <c r="BK93" s="2">
        <v>4.0903999999999998</v>
      </c>
      <c r="BL93" s="6">
        <f t="shared" si="13"/>
        <v>61.553600000000003</v>
      </c>
    </row>
    <row r="94" spans="1:64" x14ac:dyDescent="0.25">
      <c r="A94" s="2">
        <v>2</v>
      </c>
      <c r="B94" s="2">
        <v>17</v>
      </c>
      <c r="C94" s="2" t="s">
        <v>3</v>
      </c>
      <c r="D94" s="2">
        <v>8.4452999999999996</v>
      </c>
      <c r="E94" s="2">
        <v>9.4072999999999993</v>
      </c>
      <c r="F94" s="2">
        <v>11.2126</v>
      </c>
      <c r="G94" s="2">
        <v>9.0654000000000003</v>
      </c>
      <c r="H94" s="2">
        <v>8.1731999999999996</v>
      </c>
      <c r="I94" s="2">
        <v>7.3571999999999997</v>
      </c>
      <c r="J94" s="2">
        <v>6.9638</v>
      </c>
      <c r="K94" s="2">
        <v>6.1955</v>
      </c>
      <c r="L94" s="2">
        <v>5.3311999999999999</v>
      </c>
      <c r="M94" s="2">
        <v>4.9969000000000001</v>
      </c>
      <c r="N94" s="2">
        <v>4.41</v>
      </c>
      <c r="O94" s="2">
        <v>6.0674999999999999</v>
      </c>
      <c r="P94" s="6">
        <f t="shared" si="15"/>
        <v>87.625899999999987</v>
      </c>
      <c r="R94" s="2">
        <v>17</v>
      </c>
      <c r="S94" s="2" t="s">
        <v>3</v>
      </c>
      <c r="T94" s="2">
        <v>15.444800000000001</v>
      </c>
      <c r="U94" s="2">
        <v>16.886600000000001</v>
      </c>
      <c r="V94" s="2">
        <v>22.576699999999999</v>
      </c>
      <c r="W94" s="2">
        <v>15.149900000000001</v>
      </c>
      <c r="X94" s="2">
        <v>11.1861</v>
      </c>
      <c r="Y94" s="2">
        <v>9.0652000000000008</v>
      </c>
      <c r="Z94" s="2">
        <v>8.2032000000000007</v>
      </c>
      <c r="AA94" s="2">
        <v>7.2568999999999999</v>
      </c>
      <c r="AB94" s="2">
        <v>6.3238000000000003</v>
      </c>
      <c r="AC94" s="2">
        <v>6.0711000000000004</v>
      </c>
      <c r="AD94" s="2">
        <v>5.7323000000000004</v>
      </c>
      <c r="AE94" s="2">
        <v>8.6156000000000006</v>
      </c>
      <c r="AF94" s="6">
        <f t="shared" si="14"/>
        <v>132.51220000000001</v>
      </c>
      <c r="AH94" s="2">
        <v>17</v>
      </c>
      <c r="AI94" s="2" t="s">
        <v>3</v>
      </c>
      <c r="AJ94" s="2">
        <v>12.0596</v>
      </c>
      <c r="AK94" s="2">
        <v>16.360099999999999</v>
      </c>
      <c r="AL94" s="2">
        <v>15.9009</v>
      </c>
      <c r="AM94" s="2">
        <v>11.0115</v>
      </c>
      <c r="AN94" s="2">
        <v>10.242900000000001</v>
      </c>
      <c r="AO94" s="2">
        <v>9.2438000000000002</v>
      </c>
      <c r="AP94" s="2">
        <v>8.5161999999999995</v>
      </c>
      <c r="AQ94" s="2">
        <v>7.2526999999999999</v>
      </c>
      <c r="AR94" s="2">
        <v>6.4958999999999998</v>
      </c>
      <c r="AS94" s="2">
        <v>6.4785000000000004</v>
      </c>
      <c r="AT94" s="2">
        <v>6.1784999999999997</v>
      </c>
      <c r="AU94" s="2">
        <v>7.9973000000000001</v>
      </c>
      <c r="AV94" s="6">
        <f t="shared" si="12"/>
        <v>117.73790000000001</v>
      </c>
      <c r="AX94" s="2">
        <v>17</v>
      </c>
      <c r="AY94" s="2" t="s">
        <v>3</v>
      </c>
      <c r="AZ94" s="2">
        <v>10.794600000000001</v>
      </c>
      <c r="BA94" s="2">
        <v>9.6071000000000009</v>
      </c>
      <c r="BB94" s="2">
        <v>10.609</v>
      </c>
      <c r="BC94" s="2">
        <v>8.0241000000000007</v>
      </c>
      <c r="BD94" s="2">
        <v>6.9531999999999998</v>
      </c>
      <c r="BE94" s="2">
        <v>6.1573000000000002</v>
      </c>
      <c r="BF94" s="2">
        <v>5.7923999999999998</v>
      </c>
      <c r="BG94" s="2">
        <v>5.2266000000000004</v>
      </c>
      <c r="BH94" s="2">
        <v>4.4428000000000001</v>
      </c>
      <c r="BI94" s="2">
        <v>3.8412000000000002</v>
      </c>
      <c r="BJ94" s="2">
        <v>3.5144000000000002</v>
      </c>
      <c r="BK94" s="2">
        <v>5.5533999999999999</v>
      </c>
      <c r="BL94" s="6">
        <f t="shared" si="13"/>
        <v>80.516099999999994</v>
      </c>
    </row>
    <row r="95" spans="1:64" x14ac:dyDescent="0.25">
      <c r="A95" s="2">
        <v>3</v>
      </c>
      <c r="B95" s="2">
        <v>17</v>
      </c>
      <c r="C95" s="2" t="s">
        <v>4</v>
      </c>
      <c r="D95" s="2">
        <v>9.7601999999999993</v>
      </c>
      <c r="E95" s="2">
        <v>9.8577999999999992</v>
      </c>
      <c r="F95" s="2">
        <v>11.718999999999999</v>
      </c>
      <c r="G95" s="2">
        <v>10.3462</v>
      </c>
      <c r="H95" s="2">
        <v>8.9727999999999994</v>
      </c>
      <c r="I95" s="2">
        <v>7.8884999999999996</v>
      </c>
      <c r="J95" s="2">
        <v>7.4451000000000001</v>
      </c>
      <c r="K95" s="2">
        <v>6.5214999999999996</v>
      </c>
      <c r="L95" s="2">
        <v>5.5430999999999999</v>
      </c>
      <c r="M95" s="2">
        <v>5.3460999999999999</v>
      </c>
      <c r="N95" s="2">
        <v>5.1616</v>
      </c>
      <c r="O95" s="2">
        <v>6.5141</v>
      </c>
      <c r="P95" s="6">
        <f t="shared" si="15"/>
        <v>95.075999999999979</v>
      </c>
      <c r="R95" s="2">
        <v>17</v>
      </c>
      <c r="S95" s="2" t="s">
        <v>4</v>
      </c>
      <c r="T95" s="2">
        <v>13.984999999999999</v>
      </c>
      <c r="U95" s="2">
        <v>15.026</v>
      </c>
      <c r="V95" s="2">
        <v>14.1744</v>
      </c>
      <c r="W95" s="2">
        <v>10.341699999999999</v>
      </c>
      <c r="X95" s="2">
        <v>8.7029999999999994</v>
      </c>
      <c r="Y95" s="2">
        <v>7.6874000000000002</v>
      </c>
      <c r="Z95" s="2">
        <v>7.5235000000000003</v>
      </c>
      <c r="AA95" s="2">
        <v>7.0974000000000004</v>
      </c>
      <c r="AB95" s="2">
        <v>6.4080000000000004</v>
      </c>
      <c r="AC95" s="2">
        <v>6.0993000000000004</v>
      </c>
      <c r="AD95" s="2">
        <v>5.9368999999999996</v>
      </c>
      <c r="AE95" s="2">
        <v>8.1659000000000006</v>
      </c>
      <c r="AF95" s="6">
        <f t="shared" si="14"/>
        <v>111.14849999999998</v>
      </c>
      <c r="AH95" s="2">
        <v>17</v>
      </c>
      <c r="AI95" s="2" t="s">
        <v>4</v>
      </c>
      <c r="AJ95" s="2">
        <v>10.096</v>
      </c>
      <c r="AK95" s="2">
        <v>14.4316</v>
      </c>
      <c r="AL95" s="2">
        <v>12.1747</v>
      </c>
      <c r="AM95" s="2">
        <v>10.4382</v>
      </c>
      <c r="AN95" s="2">
        <v>8.5728000000000009</v>
      </c>
      <c r="AO95" s="2">
        <v>7.5848000000000004</v>
      </c>
      <c r="AP95" s="2">
        <v>7.2760999999999996</v>
      </c>
      <c r="AQ95" s="2">
        <v>6.6943000000000001</v>
      </c>
      <c r="AR95" s="2">
        <v>6.1112000000000002</v>
      </c>
      <c r="AS95" s="2">
        <v>5.9821</v>
      </c>
      <c r="AT95" s="2">
        <v>5.4485000000000001</v>
      </c>
      <c r="AU95" s="2">
        <v>6.2526999999999999</v>
      </c>
      <c r="AV95" s="6">
        <f t="shared" si="12"/>
        <v>101.063</v>
      </c>
      <c r="AX95" s="2">
        <v>17</v>
      </c>
      <c r="AY95" s="2" t="s">
        <v>4</v>
      </c>
      <c r="AZ95" s="2">
        <v>8.3619000000000003</v>
      </c>
      <c r="BA95" s="2">
        <v>10.096399999999999</v>
      </c>
      <c r="BB95" s="2">
        <v>13.2582</v>
      </c>
      <c r="BC95" s="2">
        <v>9.1972000000000005</v>
      </c>
      <c r="BD95" s="2">
        <v>7.2137000000000002</v>
      </c>
      <c r="BE95" s="2">
        <v>6.0006000000000004</v>
      </c>
      <c r="BF95" s="2">
        <v>5.7534000000000001</v>
      </c>
      <c r="BG95" s="2">
        <v>5.2283999999999997</v>
      </c>
      <c r="BH95" s="2">
        <v>4.4954000000000001</v>
      </c>
      <c r="BI95" s="2">
        <v>3.923</v>
      </c>
      <c r="BJ95" s="2">
        <v>3.4466000000000001</v>
      </c>
      <c r="BK95" s="2">
        <v>5.2091000000000003</v>
      </c>
      <c r="BL95" s="6">
        <f t="shared" si="13"/>
        <v>82.183900000000023</v>
      </c>
    </row>
    <row r="96" spans="1:64" x14ac:dyDescent="0.25">
      <c r="A96" s="2">
        <v>4</v>
      </c>
      <c r="B96" s="2">
        <v>17</v>
      </c>
      <c r="C96" s="2" t="s">
        <v>5</v>
      </c>
      <c r="D96" s="2">
        <v>9.6211000000000002</v>
      </c>
      <c r="E96" s="2">
        <v>10.468500000000001</v>
      </c>
      <c r="F96" s="2">
        <v>9.9276999999999997</v>
      </c>
      <c r="G96" s="2">
        <v>9.0589999999999993</v>
      </c>
      <c r="H96" s="2">
        <v>8.3931000000000004</v>
      </c>
      <c r="I96" s="2">
        <v>7.6458000000000004</v>
      </c>
      <c r="J96" s="2">
        <v>7.2705000000000002</v>
      </c>
      <c r="K96" s="2">
        <v>6.5255999999999998</v>
      </c>
      <c r="L96" s="2">
        <v>5.7382</v>
      </c>
      <c r="M96" s="2">
        <v>5.6559999999999997</v>
      </c>
      <c r="N96" s="2">
        <v>5.0922999999999998</v>
      </c>
      <c r="O96" s="2">
        <v>7.8959000000000001</v>
      </c>
      <c r="P96" s="6">
        <f t="shared" si="15"/>
        <v>93.293700000000001</v>
      </c>
      <c r="R96" s="2">
        <v>17</v>
      </c>
      <c r="S96" s="2" t="s">
        <v>5</v>
      </c>
      <c r="T96" s="2">
        <v>14.788600000000001</v>
      </c>
      <c r="U96" s="2">
        <v>15.341799999999999</v>
      </c>
      <c r="V96" s="2">
        <v>16.941299999999998</v>
      </c>
      <c r="W96" s="2">
        <v>12.981</v>
      </c>
      <c r="X96" s="2">
        <v>10.978300000000001</v>
      </c>
      <c r="Y96" s="2">
        <v>9.4499999999999993</v>
      </c>
      <c r="Z96" s="2">
        <v>8.5548000000000002</v>
      </c>
      <c r="AA96" s="2">
        <v>7.2613000000000003</v>
      </c>
      <c r="AB96" s="2">
        <v>6.4885999999999999</v>
      </c>
      <c r="AC96" s="2">
        <v>6.4645999999999999</v>
      </c>
      <c r="AD96" s="2">
        <v>6.5427999999999997</v>
      </c>
      <c r="AE96" s="2">
        <v>9.8032000000000004</v>
      </c>
      <c r="AF96" s="6">
        <f t="shared" si="14"/>
        <v>125.59630000000003</v>
      </c>
      <c r="AH96" s="2">
        <v>17</v>
      </c>
      <c r="AI96" s="2" t="s">
        <v>5</v>
      </c>
      <c r="AJ96" s="2">
        <v>9.4594000000000005</v>
      </c>
      <c r="AK96" s="2">
        <v>15.546900000000001</v>
      </c>
      <c r="AL96" s="2">
        <v>17.556799999999999</v>
      </c>
      <c r="AM96" s="2">
        <v>9.4611999999999998</v>
      </c>
      <c r="AN96" s="2">
        <v>7.3952999999999998</v>
      </c>
      <c r="AO96" s="2">
        <v>6.4603000000000002</v>
      </c>
      <c r="AP96" s="2">
        <v>6.3822000000000001</v>
      </c>
      <c r="AQ96" s="2">
        <v>5.9855</v>
      </c>
      <c r="AR96" s="2">
        <v>5.3833000000000002</v>
      </c>
      <c r="AS96" s="2">
        <v>4.9505999999999997</v>
      </c>
      <c r="AT96" s="2">
        <v>4.2784000000000004</v>
      </c>
      <c r="AU96" s="2">
        <v>6.0548000000000002</v>
      </c>
      <c r="AV96" s="6">
        <f t="shared" si="12"/>
        <v>98.914700000000011</v>
      </c>
      <c r="AX96" s="2">
        <v>17</v>
      </c>
      <c r="AY96" s="2" t="s">
        <v>5</v>
      </c>
      <c r="AZ96" s="2">
        <v>7.7008999999999999</v>
      </c>
      <c r="BA96" s="2">
        <v>10.597300000000001</v>
      </c>
      <c r="BB96" s="2">
        <v>10.125</v>
      </c>
      <c r="BC96" s="2">
        <v>8.2429000000000006</v>
      </c>
      <c r="BD96" s="2">
        <v>6.8310000000000004</v>
      </c>
      <c r="BE96" s="2">
        <v>5.9025999999999996</v>
      </c>
      <c r="BF96" s="2">
        <v>5.8151000000000002</v>
      </c>
      <c r="BG96" s="2">
        <v>5.5031999999999996</v>
      </c>
      <c r="BH96" s="2">
        <v>4.8361999999999998</v>
      </c>
      <c r="BI96" s="2">
        <v>4.2956000000000003</v>
      </c>
      <c r="BJ96" s="2">
        <v>3.9537</v>
      </c>
      <c r="BK96" s="2">
        <v>4.6886000000000001</v>
      </c>
      <c r="BL96" s="6">
        <f t="shared" si="13"/>
        <v>78.492100000000008</v>
      </c>
    </row>
    <row r="97" spans="1:64" x14ac:dyDescent="0.25">
      <c r="A97" s="2">
        <v>5</v>
      </c>
      <c r="B97" s="2">
        <v>17</v>
      </c>
      <c r="C97" s="2" t="s">
        <v>6</v>
      </c>
      <c r="D97" s="2">
        <v>8.8689</v>
      </c>
      <c r="E97" s="2">
        <v>9.6696000000000009</v>
      </c>
      <c r="F97" s="2">
        <v>10.3794</v>
      </c>
      <c r="G97" s="2">
        <v>8.3020999999999994</v>
      </c>
      <c r="H97" s="2">
        <v>7.5694999999999997</v>
      </c>
      <c r="I97" s="2">
        <v>7.1657999999999999</v>
      </c>
      <c r="J97" s="2">
        <v>7.2089999999999996</v>
      </c>
      <c r="K97" s="2">
        <v>6.7069999999999999</v>
      </c>
      <c r="L97" s="2">
        <v>5.7394999999999996</v>
      </c>
      <c r="M97" s="2">
        <v>5.0785999999999998</v>
      </c>
      <c r="N97" s="2">
        <v>4.2653999999999996</v>
      </c>
      <c r="O97" s="2">
        <v>5.2561999999999998</v>
      </c>
      <c r="P97" s="6">
        <f t="shared" si="15"/>
        <v>86.210999999999984</v>
      </c>
      <c r="R97" s="2">
        <v>17</v>
      </c>
      <c r="S97" s="2" t="s">
        <v>6</v>
      </c>
      <c r="T97" s="2">
        <v>11.869899999999999</v>
      </c>
      <c r="U97" s="2">
        <v>17.184200000000001</v>
      </c>
      <c r="V97" s="2">
        <v>14.630599999999999</v>
      </c>
      <c r="W97" s="2">
        <v>10.4336</v>
      </c>
      <c r="X97" s="2">
        <v>8.8497000000000003</v>
      </c>
      <c r="Y97" s="2">
        <v>7.7432999999999996</v>
      </c>
      <c r="Z97" s="2">
        <v>7.5091999999999999</v>
      </c>
      <c r="AA97" s="2">
        <v>6.9459</v>
      </c>
      <c r="AB97" s="2">
        <v>6.1078000000000001</v>
      </c>
      <c r="AC97" s="2">
        <v>5.6787000000000001</v>
      </c>
      <c r="AD97" s="2">
        <v>5.1862000000000004</v>
      </c>
      <c r="AE97" s="2">
        <v>8.5161999999999995</v>
      </c>
      <c r="AF97" s="6">
        <f t="shared" si="14"/>
        <v>110.65529999999998</v>
      </c>
      <c r="AH97" s="2">
        <v>17</v>
      </c>
      <c r="AI97" s="2" t="s">
        <v>6</v>
      </c>
      <c r="AJ97" s="2">
        <v>11.484400000000001</v>
      </c>
      <c r="AK97" s="2">
        <v>14.9198</v>
      </c>
      <c r="AL97" s="2">
        <v>19.9057</v>
      </c>
      <c r="AM97" s="2">
        <v>10.2997</v>
      </c>
      <c r="AN97" s="2">
        <v>7.8292999999999999</v>
      </c>
      <c r="AO97" s="2">
        <v>6.6879999999999997</v>
      </c>
      <c r="AP97" s="2">
        <v>6.4020999999999999</v>
      </c>
      <c r="AQ97" s="2">
        <v>5.8806000000000003</v>
      </c>
      <c r="AR97" s="2">
        <v>5.1532</v>
      </c>
      <c r="AS97" s="2">
        <v>4.6757</v>
      </c>
      <c r="AT97" s="2">
        <v>4.0811000000000002</v>
      </c>
      <c r="AU97" s="2">
        <v>5.9161999999999999</v>
      </c>
      <c r="AV97" s="6">
        <f t="shared" si="12"/>
        <v>103.23580000000003</v>
      </c>
      <c r="AX97" s="2">
        <v>17</v>
      </c>
      <c r="AY97" s="2" t="s">
        <v>6</v>
      </c>
      <c r="AZ97" s="2">
        <v>6.3841000000000001</v>
      </c>
      <c r="BA97" s="2">
        <v>8.5266999999999999</v>
      </c>
      <c r="BB97" s="2">
        <v>8.8773999999999997</v>
      </c>
      <c r="BC97" s="2">
        <v>7.0590999999999999</v>
      </c>
      <c r="BD97" s="2">
        <v>6.5072999999999999</v>
      </c>
      <c r="BE97" s="2">
        <v>5.8121999999999998</v>
      </c>
      <c r="BF97" s="2">
        <v>5.4931999999999999</v>
      </c>
      <c r="BG97" s="2">
        <v>4.8952</v>
      </c>
      <c r="BH97" s="2">
        <v>4.1196000000000002</v>
      </c>
      <c r="BI97" s="2">
        <v>3.5225</v>
      </c>
      <c r="BJ97" s="2">
        <v>2.8643000000000001</v>
      </c>
      <c r="BK97" s="2">
        <v>3.9590999999999998</v>
      </c>
      <c r="BL97" s="6">
        <f t="shared" si="13"/>
        <v>68.020700000000005</v>
      </c>
    </row>
    <row r="98" spans="1:64" x14ac:dyDescent="0.25">
      <c r="A98" s="2">
        <v>1</v>
      </c>
      <c r="B98" s="2">
        <v>18</v>
      </c>
      <c r="C98" s="2" t="s">
        <v>2</v>
      </c>
      <c r="D98" s="2">
        <v>2.2000999999999999</v>
      </c>
      <c r="E98" s="2">
        <v>2.3149000000000002</v>
      </c>
      <c r="F98" s="2">
        <v>1.8947000000000001</v>
      </c>
      <c r="G98" s="2">
        <v>0.33069999999999999</v>
      </c>
      <c r="H98" s="2">
        <v>7.1199999999999999E-2</v>
      </c>
      <c r="I98" s="2">
        <v>3.6400000000000002E-2</v>
      </c>
      <c r="J98" s="2">
        <v>2.5499999999999998E-2</v>
      </c>
      <c r="K98" s="2">
        <v>1.3599999999999999E-2</v>
      </c>
      <c r="L98" s="2">
        <v>4.7000000000000002E-3</v>
      </c>
      <c r="M98" s="2">
        <v>5.6500000000000002E-2</v>
      </c>
      <c r="N98" s="2">
        <v>9.0300000000000005E-2</v>
      </c>
      <c r="O98" s="2">
        <v>1.54</v>
      </c>
      <c r="P98" s="6">
        <f t="shared" si="15"/>
        <v>8.5786000000000016</v>
      </c>
      <c r="R98" s="2">
        <v>18</v>
      </c>
      <c r="S98" s="2" t="s">
        <v>2</v>
      </c>
      <c r="T98" s="2">
        <v>2.1183999999999998</v>
      </c>
      <c r="U98" s="2">
        <v>2.6404000000000001</v>
      </c>
      <c r="V98" s="2">
        <v>1.2179</v>
      </c>
      <c r="W98" s="2">
        <v>0.1484</v>
      </c>
      <c r="X98" s="2">
        <v>5.7099999999999998E-2</v>
      </c>
      <c r="Y98" s="2">
        <v>2.6800000000000001E-2</v>
      </c>
      <c r="Z98" s="2">
        <v>5.0999999999999997E-2</v>
      </c>
      <c r="AA98" s="2">
        <v>1.2200000000000001E-2</v>
      </c>
      <c r="AB98" s="2">
        <v>4.1999999999999997E-3</v>
      </c>
      <c r="AC98" s="2">
        <v>6.1000000000000004E-3</v>
      </c>
      <c r="AD98" s="2">
        <v>0.90249999999999997</v>
      </c>
      <c r="AE98" s="2">
        <v>2.2732000000000001</v>
      </c>
      <c r="AF98" s="6">
        <f t="shared" si="14"/>
        <v>9.4581999999999997</v>
      </c>
      <c r="AH98" s="2">
        <v>18</v>
      </c>
      <c r="AI98" s="2" t="s">
        <v>2</v>
      </c>
      <c r="AJ98" s="2">
        <v>5.3910999999999998</v>
      </c>
      <c r="AK98" s="2">
        <v>3.0066000000000002</v>
      </c>
      <c r="AL98" s="2">
        <v>2.5293999999999999</v>
      </c>
      <c r="AM98" s="2">
        <v>0.46929999999999999</v>
      </c>
      <c r="AN98" s="2">
        <v>9.6199999999999994E-2</v>
      </c>
      <c r="AO98" s="2">
        <v>4.3900000000000002E-2</v>
      </c>
      <c r="AP98" s="2">
        <v>2.69E-2</v>
      </c>
      <c r="AQ98" s="2">
        <v>1.3299999999999999E-2</v>
      </c>
      <c r="AR98" s="2">
        <v>5.3E-3</v>
      </c>
      <c r="AS98" s="2">
        <v>2.3E-3</v>
      </c>
      <c r="AT98" s="2">
        <v>0.2051</v>
      </c>
      <c r="AU98" s="2">
        <v>1.5904</v>
      </c>
      <c r="AV98" s="6">
        <f t="shared" si="12"/>
        <v>13.379799999999999</v>
      </c>
      <c r="AX98" s="2">
        <v>18</v>
      </c>
      <c r="AY98" s="2" t="s">
        <v>2</v>
      </c>
      <c r="AZ98" s="2">
        <v>2.9636</v>
      </c>
      <c r="BA98" s="2">
        <v>2.6726999999999999</v>
      </c>
      <c r="BB98" s="2">
        <v>2.4377</v>
      </c>
      <c r="BC98" s="2">
        <v>0.25390000000000001</v>
      </c>
      <c r="BD98" s="2">
        <v>6.1199999999999997E-2</v>
      </c>
      <c r="BE98" s="2">
        <v>2.9399999999999999E-2</v>
      </c>
      <c r="BF98" s="2">
        <v>1.7000000000000001E-2</v>
      </c>
      <c r="BG98" s="2">
        <v>8.3000000000000001E-3</v>
      </c>
      <c r="BH98" s="2">
        <v>2.8E-3</v>
      </c>
      <c r="BI98" s="2">
        <v>1E-3</v>
      </c>
      <c r="BJ98" s="2">
        <v>7.7499999999999999E-2</v>
      </c>
      <c r="BK98" s="2">
        <v>1.0854999999999999</v>
      </c>
      <c r="BL98" s="6">
        <f t="shared" si="13"/>
        <v>9.6105999999999998</v>
      </c>
    </row>
    <row r="99" spans="1:64" x14ac:dyDescent="0.25">
      <c r="A99" s="2">
        <v>2</v>
      </c>
      <c r="B99" s="2">
        <v>18</v>
      </c>
      <c r="C99" s="2" t="s">
        <v>3</v>
      </c>
      <c r="D99" s="2">
        <v>2.3586999999999998</v>
      </c>
      <c r="E99" s="2">
        <v>3.0247999999999999</v>
      </c>
      <c r="F99" s="2">
        <v>2.5659999999999998</v>
      </c>
      <c r="G99" s="2">
        <v>0.34489999999999998</v>
      </c>
      <c r="H99" s="2">
        <v>9.1300000000000006E-2</v>
      </c>
      <c r="I99" s="2">
        <v>4.2599999999999999E-2</v>
      </c>
      <c r="J99" s="2">
        <v>2.6100000000000002E-2</v>
      </c>
      <c r="K99" s="2">
        <v>1.54E-2</v>
      </c>
      <c r="L99" s="2">
        <v>5.3E-3</v>
      </c>
      <c r="M99" s="2">
        <v>5.4000000000000003E-3</v>
      </c>
      <c r="N99" s="2">
        <v>0.1012</v>
      </c>
      <c r="O99" s="2">
        <v>2.1273</v>
      </c>
      <c r="P99" s="6">
        <f t="shared" si="15"/>
        <v>10.709</v>
      </c>
      <c r="R99" s="2">
        <v>18</v>
      </c>
      <c r="S99" s="2" t="s">
        <v>3</v>
      </c>
      <c r="T99" s="2">
        <v>6.3559000000000001</v>
      </c>
      <c r="U99" s="2">
        <v>4.8545999999999996</v>
      </c>
      <c r="V99" s="2">
        <v>1.7667999999999999</v>
      </c>
      <c r="W99" s="2">
        <v>0.22620000000000001</v>
      </c>
      <c r="X99" s="2">
        <v>8.8999999999999996E-2</v>
      </c>
      <c r="Y99" s="2">
        <v>4.87E-2</v>
      </c>
      <c r="Z99" s="2">
        <v>3.8800000000000001E-2</v>
      </c>
      <c r="AA99" s="2">
        <v>2.0500000000000001E-2</v>
      </c>
      <c r="AB99" s="2">
        <v>8.6E-3</v>
      </c>
      <c r="AC99" s="2">
        <v>8.0000000000000002E-3</v>
      </c>
      <c r="AD99" s="2">
        <v>0.1053</v>
      </c>
      <c r="AE99" s="2">
        <v>2.3481000000000001</v>
      </c>
      <c r="AF99" s="6">
        <f t="shared" si="14"/>
        <v>15.8705</v>
      </c>
      <c r="AH99" s="2">
        <v>18</v>
      </c>
      <c r="AI99" s="2" t="s">
        <v>3</v>
      </c>
      <c r="AJ99" s="2">
        <v>3.81</v>
      </c>
      <c r="AK99" s="2">
        <v>4.25</v>
      </c>
      <c r="AL99" s="2">
        <v>2.7349999999999999</v>
      </c>
      <c r="AM99" s="2">
        <v>0.38059999999999999</v>
      </c>
      <c r="AN99" s="2">
        <v>0.14580000000000001</v>
      </c>
      <c r="AO99" s="2">
        <v>5.9299999999999999E-2</v>
      </c>
      <c r="AP99" s="2">
        <v>3.5200000000000002E-2</v>
      </c>
      <c r="AQ99" s="2">
        <v>1.5599999999999999E-2</v>
      </c>
      <c r="AR99" s="2">
        <v>6.0000000000000001E-3</v>
      </c>
      <c r="AS99" s="2">
        <v>2.2000000000000001E-3</v>
      </c>
      <c r="AT99" s="2">
        <v>0.18079999999999999</v>
      </c>
      <c r="AU99" s="2">
        <v>1.2876000000000001</v>
      </c>
      <c r="AV99" s="6">
        <f t="shared" si="12"/>
        <v>12.908099999999997</v>
      </c>
      <c r="AX99" s="2">
        <v>18</v>
      </c>
      <c r="AY99" s="2" t="s">
        <v>3</v>
      </c>
      <c r="AZ99" s="2">
        <v>4.1828000000000003</v>
      </c>
      <c r="BA99" s="2">
        <v>1.8593999999999999</v>
      </c>
      <c r="BB99" s="2">
        <v>1.1232</v>
      </c>
      <c r="BC99" s="2">
        <v>0.13519999999999999</v>
      </c>
      <c r="BD99" s="2">
        <v>5.3699999999999998E-2</v>
      </c>
      <c r="BE99" s="2">
        <v>2.53E-2</v>
      </c>
      <c r="BF99" s="2">
        <v>1.49E-2</v>
      </c>
      <c r="BG99" s="2">
        <v>7.1999999999999998E-3</v>
      </c>
      <c r="BH99" s="2">
        <v>2.2000000000000001E-3</v>
      </c>
      <c r="BI99" s="2">
        <v>1.1299999999999999E-2</v>
      </c>
      <c r="BJ99" s="2">
        <v>0.2006</v>
      </c>
      <c r="BK99" s="2">
        <v>2.4940000000000002</v>
      </c>
      <c r="BL99" s="6">
        <f t="shared" si="13"/>
        <v>10.1098</v>
      </c>
    </row>
    <row r="100" spans="1:64" x14ac:dyDescent="0.25">
      <c r="A100" s="2">
        <v>3</v>
      </c>
      <c r="B100" s="2">
        <v>18</v>
      </c>
      <c r="C100" s="2" t="s">
        <v>4</v>
      </c>
      <c r="D100" s="2">
        <v>1.9674</v>
      </c>
      <c r="E100" s="2">
        <v>2.5379999999999998</v>
      </c>
      <c r="F100" s="2">
        <v>1.2548999999999999</v>
      </c>
      <c r="G100" s="2">
        <v>0.62839999999999996</v>
      </c>
      <c r="H100" s="2">
        <v>6.8199999999999997E-2</v>
      </c>
      <c r="I100" s="2">
        <v>3.0499999999999999E-2</v>
      </c>
      <c r="J100" s="2">
        <v>1.7399999999999999E-2</v>
      </c>
      <c r="K100" s="2">
        <v>9.4999999999999998E-3</v>
      </c>
      <c r="L100" s="2">
        <v>3.0999999999999999E-3</v>
      </c>
      <c r="M100" s="2">
        <v>7.4999999999999997E-3</v>
      </c>
      <c r="N100" s="2">
        <v>0.4173</v>
      </c>
      <c r="O100" s="2">
        <v>1.4755</v>
      </c>
      <c r="P100" s="6">
        <f t="shared" si="15"/>
        <v>8.4177</v>
      </c>
      <c r="R100" s="2">
        <v>18</v>
      </c>
      <c r="S100" s="2" t="s">
        <v>4</v>
      </c>
      <c r="T100" s="2">
        <v>5.6622000000000003</v>
      </c>
      <c r="U100" s="2">
        <v>2.9559000000000002</v>
      </c>
      <c r="V100" s="2">
        <v>1.5826</v>
      </c>
      <c r="W100" s="2">
        <v>0.1797</v>
      </c>
      <c r="X100" s="2">
        <v>7.3499999999999996E-2</v>
      </c>
      <c r="Y100" s="2">
        <v>3.7999999999999999E-2</v>
      </c>
      <c r="Z100" s="2">
        <v>3.2399999999999998E-2</v>
      </c>
      <c r="AA100" s="2">
        <v>1.2E-2</v>
      </c>
      <c r="AB100" s="2">
        <v>4.1999999999999997E-3</v>
      </c>
      <c r="AC100" s="2">
        <v>2.87E-2</v>
      </c>
      <c r="AD100" s="2">
        <v>0.2636</v>
      </c>
      <c r="AE100" s="2">
        <v>3.141</v>
      </c>
      <c r="AF100" s="6">
        <f t="shared" si="14"/>
        <v>13.973800000000002</v>
      </c>
      <c r="AH100" s="2">
        <v>18</v>
      </c>
      <c r="AI100" s="2" t="s">
        <v>4</v>
      </c>
      <c r="AJ100" s="2">
        <v>3.4847999999999999</v>
      </c>
      <c r="AK100" s="2">
        <v>3.6111</v>
      </c>
      <c r="AL100" s="2">
        <v>1.0498000000000001</v>
      </c>
      <c r="AM100" s="2">
        <v>0.17680000000000001</v>
      </c>
      <c r="AN100" s="2">
        <v>6.3299999999999995E-2</v>
      </c>
      <c r="AO100" s="2">
        <v>2.7300000000000001E-2</v>
      </c>
      <c r="AP100" s="2">
        <v>1.9599999999999999E-2</v>
      </c>
      <c r="AQ100" s="2">
        <v>8.0999999999999996E-3</v>
      </c>
      <c r="AR100" s="2">
        <v>2.7000000000000001E-3</v>
      </c>
      <c r="AS100" s="2">
        <v>8.8999999999999996E-2</v>
      </c>
      <c r="AT100" s="2">
        <v>0.2369</v>
      </c>
      <c r="AU100" s="2">
        <v>1.4724999999999999</v>
      </c>
      <c r="AV100" s="6">
        <f t="shared" si="12"/>
        <v>10.241900000000003</v>
      </c>
      <c r="AX100" s="2">
        <v>18</v>
      </c>
      <c r="AY100" s="2" t="s">
        <v>4</v>
      </c>
      <c r="AZ100" s="2">
        <v>3.5114999999999998</v>
      </c>
      <c r="BA100" s="2">
        <v>4.5119999999999996</v>
      </c>
      <c r="BB100" s="2">
        <v>2.0575999999999999</v>
      </c>
      <c r="BC100" s="2">
        <v>0.25900000000000001</v>
      </c>
      <c r="BD100" s="2">
        <v>7.6300000000000007E-2</v>
      </c>
      <c r="BE100" s="2">
        <v>3.73E-2</v>
      </c>
      <c r="BF100" s="2">
        <v>2.2599999999999999E-2</v>
      </c>
      <c r="BG100" s="2">
        <v>1.1299999999999999E-2</v>
      </c>
      <c r="BH100" s="2">
        <v>3.8999999999999998E-3</v>
      </c>
      <c r="BI100" s="2">
        <v>1.6999999999999999E-3</v>
      </c>
      <c r="BJ100" s="2">
        <v>0.2024</v>
      </c>
      <c r="BK100" s="2">
        <v>1.9180999999999999</v>
      </c>
      <c r="BL100" s="6">
        <f t="shared" si="13"/>
        <v>12.613700000000001</v>
      </c>
    </row>
    <row r="101" spans="1:64" x14ac:dyDescent="0.25">
      <c r="A101" s="2">
        <v>4</v>
      </c>
      <c r="B101" s="2">
        <v>18</v>
      </c>
      <c r="C101" s="2" t="s">
        <v>5</v>
      </c>
      <c r="D101" s="2">
        <v>3.2376999999999998</v>
      </c>
      <c r="E101" s="2">
        <v>4.2721999999999998</v>
      </c>
      <c r="F101" s="2">
        <v>1.4790000000000001</v>
      </c>
      <c r="G101" s="2">
        <v>0.2021</v>
      </c>
      <c r="H101" s="2">
        <v>7.3099999999999998E-2</v>
      </c>
      <c r="I101" s="2">
        <v>3.4299999999999997E-2</v>
      </c>
      <c r="J101" s="2">
        <v>2.1000000000000001E-2</v>
      </c>
      <c r="K101" s="2">
        <v>1.26E-2</v>
      </c>
      <c r="L101" s="2">
        <v>4.1999999999999997E-3</v>
      </c>
      <c r="M101" s="2">
        <v>1.2999999999999999E-3</v>
      </c>
      <c r="N101" s="2">
        <v>0.2001</v>
      </c>
      <c r="O101" s="2">
        <v>2.1322000000000001</v>
      </c>
      <c r="P101" s="6">
        <f t="shared" si="15"/>
        <v>11.669800000000006</v>
      </c>
      <c r="R101" s="2">
        <v>18</v>
      </c>
      <c r="S101" s="2" t="s">
        <v>5</v>
      </c>
      <c r="T101" s="2">
        <v>4.2950999999999997</v>
      </c>
      <c r="U101" s="2">
        <v>4.1536999999999997</v>
      </c>
      <c r="V101" s="2">
        <v>2.0872000000000002</v>
      </c>
      <c r="W101" s="2">
        <v>0.1951</v>
      </c>
      <c r="X101" s="2">
        <v>7.1800000000000003E-2</v>
      </c>
      <c r="Y101" s="2">
        <v>3.6499999999999998E-2</v>
      </c>
      <c r="Z101" s="2">
        <v>3.0300000000000001E-2</v>
      </c>
      <c r="AA101" s="2">
        <v>1.14E-2</v>
      </c>
      <c r="AB101" s="2">
        <v>4.4000000000000003E-3</v>
      </c>
      <c r="AC101" s="2">
        <v>7.7000000000000002E-3</v>
      </c>
      <c r="AD101" s="2">
        <v>0.22420000000000001</v>
      </c>
      <c r="AE101" s="2">
        <v>3.4003999999999999</v>
      </c>
      <c r="AF101" s="6">
        <f t="shared" si="14"/>
        <v>14.517799999999998</v>
      </c>
      <c r="AH101" s="2">
        <v>18</v>
      </c>
      <c r="AI101" s="2" t="s">
        <v>5</v>
      </c>
      <c r="AJ101" s="2">
        <v>2.0478999999999998</v>
      </c>
      <c r="AK101" s="2">
        <v>5.5612000000000004</v>
      </c>
      <c r="AL101" s="2">
        <v>4.2699999999999996</v>
      </c>
      <c r="AM101" s="2">
        <v>0.39090000000000003</v>
      </c>
      <c r="AN101" s="2">
        <v>0.1089</v>
      </c>
      <c r="AO101" s="2">
        <v>4.2900000000000001E-2</v>
      </c>
      <c r="AP101" s="2">
        <v>3.4200000000000001E-2</v>
      </c>
      <c r="AQ101" s="2">
        <v>1.38E-2</v>
      </c>
      <c r="AR101" s="2">
        <v>5.7999999999999996E-3</v>
      </c>
      <c r="AS101" s="2">
        <v>1.95E-2</v>
      </c>
      <c r="AT101" s="2">
        <v>3.2000000000000001E-2</v>
      </c>
      <c r="AU101" s="2">
        <v>1.7151000000000001</v>
      </c>
      <c r="AV101" s="6">
        <f t="shared" si="12"/>
        <v>14.2422</v>
      </c>
      <c r="AX101" s="2">
        <v>18</v>
      </c>
      <c r="AY101" s="2" t="s">
        <v>5</v>
      </c>
      <c r="AZ101" s="2">
        <v>2.4451000000000001</v>
      </c>
      <c r="BA101" s="2">
        <v>3.2511000000000001</v>
      </c>
      <c r="BB101" s="2">
        <v>0.80489999999999995</v>
      </c>
      <c r="BC101" s="2">
        <v>0.157</v>
      </c>
      <c r="BD101" s="2">
        <v>4.8399999999999999E-2</v>
      </c>
      <c r="BE101" s="2">
        <v>2.3900000000000001E-2</v>
      </c>
      <c r="BF101" s="2">
        <v>2.3099999999999999E-2</v>
      </c>
      <c r="BG101" s="2">
        <v>7.4000000000000003E-3</v>
      </c>
      <c r="BH101" s="2">
        <v>1.9E-3</v>
      </c>
      <c r="BI101" s="2">
        <v>4.0000000000000002E-4</v>
      </c>
      <c r="BJ101" s="2">
        <v>0.2243</v>
      </c>
      <c r="BK101" s="2">
        <v>1.1329</v>
      </c>
      <c r="BL101" s="6">
        <f t="shared" si="13"/>
        <v>8.1204000000000001</v>
      </c>
    </row>
    <row r="102" spans="1:64" x14ac:dyDescent="0.25">
      <c r="A102" s="2">
        <v>5</v>
      </c>
      <c r="B102" s="2">
        <v>18</v>
      </c>
      <c r="C102" s="2" t="s">
        <v>6</v>
      </c>
      <c r="D102" s="2">
        <v>3.4965999999999999</v>
      </c>
      <c r="E102" s="2">
        <v>1.8258000000000001</v>
      </c>
      <c r="F102" s="2">
        <v>1.5571999999999999</v>
      </c>
      <c r="G102" s="2">
        <v>0.44950000000000001</v>
      </c>
      <c r="H102" s="2">
        <v>7.3300000000000004E-2</v>
      </c>
      <c r="I102" s="2">
        <v>3.4000000000000002E-2</v>
      </c>
      <c r="J102" s="2">
        <v>2.1999999999999999E-2</v>
      </c>
      <c r="K102" s="2">
        <v>1.14E-2</v>
      </c>
      <c r="L102" s="2">
        <v>3.5000000000000001E-3</v>
      </c>
      <c r="M102" s="2">
        <v>8.9999999999999998E-4</v>
      </c>
      <c r="N102" s="2">
        <v>8.6E-3</v>
      </c>
      <c r="O102" s="2">
        <v>1.0303</v>
      </c>
      <c r="P102" s="6">
        <f t="shared" si="15"/>
        <v>8.5130999999999997</v>
      </c>
      <c r="R102" s="2">
        <v>18</v>
      </c>
      <c r="S102" s="2" t="s">
        <v>6</v>
      </c>
      <c r="T102" s="2">
        <v>3.7528000000000001</v>
      </c>
      <c r="U102" s="2">
        <v>5.6052</v>
      </c>
      <c r="V102" s="2">
        <v>1.3474999999999999</v>
      </c>
      <c r="W102" s="2">
        <v>0.33119999999999999</v>
      </c>
      <c r="X102" s="2">
        <v>9.1499999999999998E-2</v>
      </c>
      <c r="Y102" s="2">
        <v>4.36E-2</v>
      </c>
      <c r="Z102" s="2">
        <v>2.6100000000000002E-2</v>
      </c>
      <c r="AA102" s="2">
        <v>1.3100000000000001E-2</v>
      </c>
      <c r="AB102" s="2">
        <v>5.4999999999999997E-3</v>
      </c>
      <c r="AC102" s="2">
        <v>4.2299999999999997E-2</v>
      </c>
      <c r="AD102" s="2">
        <v>0.39340000000000003</v>
      </c>
      <c r="AE102" s="2">
        <v>2.4639000000000002</v>
      </c>
      <c r="AF102" s="6">
        <f t="shared" si="14"/>
        <v>14.116099999999999</v>
      </c>
      <c r="AH102" s="2">
        <v>18</v>
      </c>
      <c r="AI102" s="2" t="s">
        <v>6</v>
      </c>
      <c r="AJ102" s="2">
        <v>4.4088000000000003</v>
      </c>
      <c r="AK102" s="2">
        <v>4.3521999999999998</v>
      </c>
      <c r="AL102" s="2">
        <v>4.6375000000000002</v>
      </c>
      <c r="AM102" s="2">
        <v>0.24249999999999999</v>
      </c>
      <c r="AN102" s="2">
        <v>0.10970000000000001</v>
      </c>
      <c r="AO102" s="2">
        <v>5.2499999999999998E-2</v>
      </c>
      <c r="AP102" s="2">
        <v>3.2800000000000003E-2</v>
      </c>
      <c r="AQ102" s="2">
        <v>1.67E-2</v>
      </c>
      <c r="AR102" s="2">
        <v>6.4000000000000003E-3</v>
      </c>
      <c r="AS102" s="2">
        <v>1.0500000000000001E-2</v>
      </c>
      <c r="AT102" s="2">
        <v>9.6799999999999997E-2</v>
      </c>
      <c r="AU102" s="2">
        <v>2.129</v>
      </c>
      <c r="AV102" s="6">
        <f t="shared" si="12"/>
        <v>16.095399999999998</v>
      </c>
      <c r="AX102" s="2">
        <v>18</v>
      </c>
      <c r="AY102" s="2" t="s">
        <v>6</v>
      </c>
      <c r="AZ102" s="2">
        <v>2.5674999999999999</v>
      </c>
      <c r="BA102" s="2">
        <v>4.2091000000000003</v>
      </c>
      <c r="BB102" s="2">
        <v>1.6898</v>
      </c>
      <c r="BC102" s="2">
        <v>0.1996</v>
      </c>
      <c r="BD102" s="2">
        <v>6.4699999999999994E-2</v>
      </c>
      <c r="BE102" s="2">
        <v>3.2399999999999998E-2</v>
      </c>
      <c r="BF102" s="2">
        <v>0.02</v>
      </c>
      <c r="BG102" s="2">
        <v>0.01</v>
      </c>
      <c r="BH102" s="2">
        <v>3.3E-3</v>
      </c>
      <c r="BI102" s="2">
        <v>1.1999999999999999E-3</v>
      </c>
      <c r="BJ102" s="2">
        <v>1.12E-2</v>
      </c>
      <c r="BK102" s="2">
        <v>1.4306000000000001</v>
      </c>
      <c r="BL102" s="6">
        <f t="shared" si="13"/>
        <v>10.239400000000002</v>
      </c>
    </row>
    <row r="103" spans="1:64" x14ac:dyDescent="0.25">
      <c r="A103" s="2">
        <v>1</v>
      </c>
      <c r="B103" s="2">
        <v>19</v>
      </c>
      <c r="C103" s="2" t="s">
        <v>2</v>
      </c>
      <c r="D103" s="2">
        <v>12.417899999999999</v>
      </c>
      <c r="E103" s="2">
        <v>13.3384</v>
      </c>
      <c r="F103" s="2">
        <v>14.442600000000001</v>
      </c>
      <c r="G103" s="2">
        <v>9.1911000000000005</v>
      </c>
      <c r="H103" s="2">
        <v>7.4622000000000002</v>
      </c>
      <c r="I103" s="2">
        <v>6.6520000000000001</v>
      </c>
      <c r="J103" s="2">
        <v>6.4419000000000004</v>
      </c>
      <c r="K103" s="2">
        <v>5.8754999999999997</v>
      </c>
      <c r="L103" s="2">
        <v>5.1296999999999997</v>
      </c>
      <c r="M103" s="2">
        <v>4.6658999999999997</v>
      </c>
      <c r="N103" s="2">
        <v>4.4809000000000001</v>
      </c>
      <c r="O103" s="2">
        <v>6.7892999999999999</v>
      </c>
      <c r="P103" s="6">
        <f t="shared" si="15"/>
        <v>96.8874</v>
      </c>
      <c r="R103" s="2">
        <v>19</v>
      </c>
      <c r="S103" s="2" t="s">
        <v>2</v>
      </c>
      <c r="T103" s="2">
        <v>13.8088</v>
      </c>
      <c r="U103" s="2">
        <v>15.3124</v>
      </c>
      <c r="V103" s="2">
        <v>15.2858</v>
      </c>
      <c r="W103" s="2">
        <v>11.3561</v>
      </c>
      <c r="X103" s="2">
        <v>9.0795999999999992</v>
      </c>
      <c r="Y103" s="2">
        <v>7.8676000000000004</v>
      </c>
      <c r="Z103" s="2">
        <v>7.5054999999999996</v>
      </c>
      <c r="AA103" s="2">
        <v>6.7385000000000002</v>
      </c>
      <c r="AB103" s="2">
        <v>5.7408999999999999</v>
      </c>
      <c r="AC103" s="2">
        <v>5.0805999999999996</v>
      </c>
      <c r="AD103" s="2">
        <v>5.3842999999999996</v>
      </c>
      <c r="AE103" s="2">
        <v>11.6136</v>
      </c>
      <c r="AF103" s="6">
        <f t="shared" si="14"/>
        <v>114.77370000000001</v>
      </c>
      <c r="AH103" s="2">
        <v>19</v>
      </c>
      <c r="AI103" s="2" t="s">
        <v>2</v>
      </c>
      <c r="AJ103" s="2">
        <v>19.678999999999998</v>
      </c>
      <c r="AK103" s="2">
        <v>17.746600000000001</v>
      </c>
      <c r="AL103" s="2">
        <v>18.993600000000001</v>
      </c>
      <c r="AM103" s="2">
        <v>12.1531</v>
      </c>
      <c r="AN103" s="2">
        <v>8.9793000000000003</v>
      </c>
      <c r="AO103" s="2">
        <v>7.2815000000000003</v>
      </c>
      <c r="AP103" s="2">
        <v>6.8944000000000001</v>
      </c>
      <c r="AQ103" s="2">
        <v>6.383</v>
      </c>
      <c r="AR103" s="2">
        <v>5.8310000000000004</v>
      </c>
      <c r="AS103" s="2">
        <v>5.6611000000000002</v>
      </c>
      <c r="AT103" s="2">
        <v>5.5125000000000002</v>
      </c>
      <c r="AU103" s="2">
        <v>7.9375999999999998</v>
      </c>
      <c r="AV103" s="6">
        <f t="shared" si="12"/>
        <v>123.0527</v>
      </c>
      <c r="AX103" s="2">
        <v>19</v>
      </c>
      <c r="AY103" s="2" t="s">
        <v>2</v>
      </c>
      <c r="AZ103" s="2">
        <v>10.5251</v>
      </c>
      <c r="BA103" s="2">
        <v>10.121700000000001</v>
      </c>
      <c r="BB103" s="2">
        <v>13.415900000000001</v>
      </c>
      <c r="BC103" s="2">
        <v>7.1193</v>
      </c>
      <c r="BD103" s="2">
        <v>5.6295000000000002</v>
      </c>
      <c r="BE103" s="2">
        <v>4.7835000000000001</v>
      </c>
      <c r="BF103" s="2">
        <v>4.4554</v>
      </c>
      <c r="BG103" s="2">
        <v>3.9424000000000001</v>
      </c>
      <c r="BH103" s="2">
        <v>3.2768999999999999</v>
      </c>
      <c r="BI103" s="2">
        <v>2.7863000000000002</v>
      </c>
      <c r="BJ103" s="2">
        <v>2.4312</v>
      </c>
      <c r="BK103" s="2">
        <v>4.4607000000000001</v>
      </c>
      <c r="BL103" s="6">
        <f t="shared" si="13"/>
        <v>72.947900000000004</v>
      </c>
    </row>
    <row r="104" spans="1:64" x14ac:dyDescent="0.25">
      <c r="A104" s="2">
        <v>2</v>
      </c>
      <c r="B104" s="2">
        <v>19</v>
      </c>
      <c r="C104" s="2" t="s">
        <v>3</v>
      </c>
      <c r="D104" s="2">
        <v>10.856999999999999</v>
      </c>
      <c r="E104" s="2">
        <v>13.7189</v>
      </c>
      <c r="F104" s="2">
        <v>14.7783</v>
      </c>
      <c r="G104" s="2">
        <v>9.9821000000000009</v>
      </c>
      <c r="H104" s="2">
        <v>8.3644999999999996</v>
      </c>
      <c r="I104" s="2">
        <v>7.4356999999999998</v>
      </c>
      <c r="J104" s="2">
        <v>7.0616000000000003</v>
      </c>
      <c r="K104" s="2">
        <v>6.2495000000000003</v>
      </c>
      <c r="L104" s="2">
        <v>5.3083</v>
      </c>
      <c r="M104" s="2">
        <v>4.8887999999999998</v>
      </c>
      <c r="N104" s="2">
        <v>4.2972999999999999</v>
      </c>
      <c r="O104" s="2">
        <v>7.1218000000000004</v>
      </c>
      <c r="P104" s="6">
        <f t="shared" si="15"/>
        <v>100.06380000000001</v>
      </c>
      <c r="R104" s="2">
        <v>19</v>
      </c>
      <c r="S104" s="2" t="s">
        <v>3</v>
      </c>
      <c r="T104" s="2">
        <v>22.2529</v>
      </c>
      <c r="U104" s="2">
        <v>23.6845</v>
      </c>
      <c r="V104" s="2">
        <v>25.7059</v>
      </c>
      <c r="W104" s="2">
        <v>16.575800000000001</v>
      </c>
      <c r="X104" s="2">
        <v>11.766</v>
      </c>
      <c r="Y104" s="2">
        <v>9.3507999999999996</v>
      </c>
      <c r="Z104" s="2">
        <v>8.3567999999999998</v>
      </c>
      <c r="AA104" s="2">
        <v>7.3228999999999997</v>
      </c>
      <c r="AB104" s="2">
        <v>6.3136999999999999</v>
      </c>
      <c r="AC104" s="2">
        <v>5.9393000000000002</v>
      </c>
      <c r="AD104" s="2">
        <v>5.5991</v>
      </c>
      <c r="AE104" s="2">
        <v>9.4855999999999998</v>
      </c>
      <c r="AF104" s="6">
        <f t="shared" si="14"/>
        <v>152.35330000000002</v>
      </c>
      <c r="AH104" s="2">
        <v>19</v>
      </c>
      <c r="AI104" s="2" t="s">
        <v>3</v>
      </c>
      <c r="AJ104" s="2">
        <v>16.758299999999998</v>
      </c>
      <c r="AK104" s="2">
        <v>22.6812</v>
      </c>
      <c r="AL104" s="2">
        <v>20.593900000000001</v>
      </c>
      <c r="AM104" s="2">
        <v>11.948399999999999</v>
      </c>
      <c r="AN104" s="2">
        <v>10.465</v>
      </c>
      <c r="AO104" s="2">
        <v>9.4030000000000005</v>
      </c>
      <c r="AP104" s="2">
        <v>8.7109000000000005</v>
      </c>
      <c r="AQ104" s="2">
        <v>7.3704999999999998</v>
      </c>
      <c r="AR104" s="2">
        <v>6.3826999999999998</v>
      </c>
      <c r="AS104" s="2">
        <v>6.3243</v>
      </c>
      <c r="AT104" s="2">
        <v>5.9177</v>
      </c>
      <c r="AU104" s="2">
        <v>8.6326999999999998</v>
      </c>
      <c r="AV104" s="6">
        <f t="shared" si="12"/>
        <v>135.18859999999998</v>
      </c>
      <c r="AX104" s="2">
        <v>19</v>
      </c>
      <c r="AY104" s="2" t="s">
        <v>3</v>
      </c>
      <c r="AZ104" s="2">
        <v>15.8384</v>
      </c>
      <c r="BA104" s="2">
        <v>12.511900000000001</v>
      </c>
      <c r="BB104" s="2">
        <v>12.2418</v>
      </c>
      <c r="BC104" s="2">
        <v>8.6272000000000002</v>
      </c>
      <c r="BD104" s="2">
        <v>7.1254</v>
      </c>
      <c r="BE104" s="2">
        <v>6.2225000000000001</v>
      </c>
      <c r="BF104" s="2">
        <v>5.8489000000000004</v>
      </c>
      <c r="BG104" s="2">
        <v>5.2484000000000002</v>
      </c>
      <c r="BH104" s="2">
        <v>4.45</v>
      </c>
      <c r="BI104" s="2">
        <v>3.8233000000000001</v>
      </c>
      <c r="BJ104" s="2">
        <v>3.2894000000000001</v>
      </c>
      <c r="BK104" s="2">
        <v>7.0209999999999999</v>
      </c>
      <c r="BL104" s="6">
        <f t="shared" si="13"/>
        <v>92.248200000000011</v>
      </c>
    </row>
    <row r="105" spans="1:64" x14ac:dyDescent="0.25">
      <c r="A105" s="2">
        <v>3</v>
      </c>
      <c r="B105" s="2">
        <v>19</v>
      </c>
      <c r="C105" s="2" t="s">
        <v>4</v>
      </c>
      <c r="D105" s="2">
        <v>11.9148</v>
      </c>
      <c r="E105" s="2">
        <v>13.7791</v>
      </c>
      <c r="F105" s="2">
        <v>13.1031</v>
      </c>
      <c r="G105" s="2">
        <v>11.4421</v>
      </c>
      <c r="H105" s="2">
        <v>9.1821999999999999</v>
      </c>
      <c r="I105" s="2">
        <v>7.9672999999999998</v>
      </c>
      <c r="J105" s="2">
        <v>7.5232000000000001</v>
      </c>
      <c r="K105" s="2">
        <v>6.6139000000000001</v>
      </c>
      <c r="L105" s="2">
        <v>5.4969000000000001</v>
      </c>
      <c r="M105" s="2">
        <v>5.2298</v>
      </c>
      <c r="N105" s="2">
        <v>5.2027000000000001</v>
      </c>
      <c r="O105" s="2">
        <v>7.5898000000000003</v>
      </c>
      <c r="P105" s="6">
        <f t="shared" si="15"/>
        <v>105.04489999999998</v>
      </c>
      <c r="R105" s="2">
        <v>19</v>
      </c>
      <c r="S105" s="2" t="s">
        <v>4</v>
      </c>
      <c r="T105" s="2">
        <v>20.2394</v>
      </c>
      <c r="U105" s="2">
        <v>19.102699999999999</v>
      </c>
      <c r="V105" s="2">
        <v>17.3704</v>
      </c>
      <c r="W105" s="2">
        <v>10.9863</v>
      </c>
      <c r="X105" s="2">
        <v>8.9684000000000008</v>
      </c>
      <c r="Y105" s="2">
        <v>7.7294999999999998</v>
      </c>
      <c r="Z105" s="2">
        <v>7.5476000000000001</v>
      </c>
      <c r="AA105" s="2">
        <v>7.0683999999999996</v>
      </c>
      <c r="AB105" s="2">
        <v>6.3251999999999997</v>
      </c>
      <c r="AC105" s="2">
        <v>6.0114000000000001</v>
      </c>
      <c r="AD105" s="2">
        <v>5.8486000000000002</v>
      </c>
      <c r="AE105" s="2">
        <v>10.7242</v>
      </c>
      <c r="AF105" s="6">
        <f t="shared" si="14"/>
        <v>127.9221</v>
      </c>
      <c r="AH105" s="2">
        <v>19</v>
      </c>
      <c r="AI105" s="2" t="s">
        <v>4</v>
      </c>
      <c r="AJ105" s="2">
        <v>14.42</v>
      </c>
      <c r="AK105" s="2">
        <v>19.770299999999999</v>
      </c>
      <c r="AL105" s="2">
        <v>13.8261</v>
      </c>
      <c r="AM105" s="2">
        <v>11.0198</v>
      </c>
      <c r="AN105" s="2">
        <v>8.8628999999999998</v>
      </c>
      <c r="AO105" s="2">
        <v>7.6245000000000003</v>
      </c>
      <c r="AP105" s="2">
        <v>7.3342999999999998</v>
      </c>
      <c r="AQ105" s="2">
        <v>6.6792999999999996</v>
      </c>
      <c r="AR105" s="2">
        <v>6.0208000000000004</v>
      </c>
      <c r="AS105" s="2">
        <v>5.8148999999999997</v>
      </c>
      <c r="AT105" s="2">
        <v>5.6376999999999997</v>
      </c>
      <c r="AU105" s="2">
        <v>7.0758999999999999</v>
      </c>
      <c r="AV105" s="6">
        <f t="shared" si="12"/>
        <v>114.08649999999999</v>
      </c>
      <c r="AX105" s="2">
        <v>19</v>
      </c>
      <c r="AY105" s="2" t="s">
        <v>4</v>
      </c>
      <c r="AZ105" s="2">
        <v>12.431699999999999</v>
      </c>
      <c r="BA105" s="2">
        <v>16.0349</v>
      </c>
      <c r="BB105" s="2">
        <v>17.1511</v>
      </c>
      <c r="BC105" s="2">
        <v>10.0924</v>
      </c>
      <c r="BD105" s="2">
        <v>7.5587999999999997</v>
      </c>
      <c r="BE105" s="2">
        <v>6.0991</v>
      </c>
      <c r="BF105" s="2">
        <v>5.7977999999999996</v>
      </c>
      <c r="BG105" s="2">
        <v>5.2507000000000001</v>
      </c>
      <c r="BH105" s="2">
        <v>4.4744999999999999</v>
      </c>
      <c r="BI105" s="2">
        <v>3.9215</v>
      </c>
      <c r="BJ105" s="2">
        <v>3.2290000000000001</v>
      </c>
      <c r="BK105" s="2">
        <v>6.5585000000000004</v>
      </c>
      <c r="BL105" s="6">
        <f t="shared" si="13"/>
        <v>98.59999999999998</v>
      </c>
    </row>
    <row r="106" spans="1:64" x14ac:dyDescent="0.25">
      <c r="A106" s="2">
        <v>4</v>
      </c>
      <c r="B106" s="2">
        <v>19</v>
      </c>
      <c r="C106" s="2" t="s">
        <v>5</v>
      </c>
      <c r="D106" s="2">
        <v>13.528</v>
      </c>
      <c r="E106" s="2">
        <v>16.450399999999998</v>
      </c>
      <c r="F106" s="2">
        <v>12.2654</v>
      </c>
      <c r="G106" s="2">
        <v>9.5229999999999997</v>
      </c>
      <c r="H106" s="2">
        <v>8.5327999999999999</v>
      </c>
      <c r="I106" s="2">
        <v>7.6980000000000004</v>
      </c>
      <c r="J106" s="2">
        <v>7.351</v>
      </c>
      <c r="K106" s="2">
        <v>6.5674000000000001</v>
      </c>
      <c r="L106" s="2">
        <v>5.6612999999999998</v>
      </c>
      <c r="M106" s="2">
        <v>5.4142999999999999</v>
      </c>
      <c r="N106" s="2">
        <v>5.0506000000000002</v>
      </c>
      <c r="O106" s="2">
        <v>9.1700999999999997</v>
      </c>
      <c r="P106" s="6">
        <f t="shared" si="15"/>
        <v>107.21230000000001</v>
      </c>
      <c r="R106" s="2">
        <v>19</v>
      </c>
      <c r="S106" s="2" t="s">
        <v>5</v>
      </c>
      <c r="T106" s="2">
        <v>19.814399999999999</v>
      </c>
      <c r="U106" s="2">
        <v>21.1158</v>
      </c>
      <c r="V106" s="2">
        <v>20.738199999999999</v>
      </c>
      <c r="W106" s="2">
        <v>13.6601</v>
      </c>
      <c r="X106" s="2">
        <v>11.2669</v>
      </c>
      <c r="Y106" s="2">
        <v>9.6050000000000004</v>
      </c>
      <c r="Z106" s="2">
        <v>8.7753999999999994</v>
      </c>
      <c r="AA106" s="2">
        <v>7.3665000000000003</v>
      </c>
      <c r="AB106" s="2">
        <v>6.3784000000000001</v>
      </c>
      <c r="AC106" s="2">
        <v>6.2843999999999998</v>
      </c>
      <c r="AD106" s="2">
        <v>6.2633999999999999</v>
      </c>
      <c r="AE106" s="2">
        <v>12.5252</v>
      </c>
      <c r="AF106" s="6">
        <f t="shared" si="14"/>
        <v>143.7937</v>
      </c>
      <c r="AH106" s="2">
        <v>19</v>
      </c>
      <c r="AI106" s="2" t="s">
        <v>5</v>
      </c>
      <c r="AJ106" s="2">
        <v>11.1366</v>
      </c>
      <c r="AK106" s="2">
        <v>23.581099999999999</v>
      </c>
      <c r="AL106" s="2">
        <v>24.660399999999999</v>
      </c>
      <c r="AM106" s="2">
        <v>10.7089</v>
      </c>
      <c r="AN106" s="2">
        <v>7.7923999999999998</v>
      </c>
      <c r="AO106" s="2">
        <v>6.5167999999999999</v>
      </c>
      <c r="AP106" s="2">
        <v>6.4047000000000001</v>
      </c>
      <c r="AQ106" s="2">
        <v>5.9786999999999999</v>
      </c>
      <c r="AR106" s="2">
        <v>5.3320999999999996</v>
      </c>
      <c r="AS106" s="2">
        <v>4.9414999999999996</v>
      </c>
      <c r="AT106" s="2">
        <v>4.2215999999999996</v>
      </c>
      <c r="AU106" s="2">
        <v>7.0731000000000002</v>
      </c>
      <c r="AV106" s="6">
        <f t="shared" si="12"/>
        <v>118.34790000000001</v>
      </c>
      <c r="AX106" s="2">
        <v>19</v>
      </c>
      <c r="AY106" s="2" t="s">
        <v>5</v>
      </c>
      <c r="AZ106" s="2">
        <v>10.0845</v>
      </c>
      <c r="BA106" s="2">
        <v>14.353199999999999</v>
      </c>
      <c r="BB106" s="2">
        <v>12.2948</v>
      </c>
      <c r="BC106" s="2">
        <v>8.7146000000000008</v>
      </c>
      <c r="BD106" s="2">
        <v>7.0438000000000001</v>
      </c>
      <c r="BE106" s="2">
        <v>5.9332000000000003</v>
      </c>
      <c r="BF106" s="2">
        <v>5.8091999999999997</v>
      </c>
      <c r="BG106" s="2">
        <v>5.4608999999999996</v>
      </c>
      <c r="BH106" s="2">
        <v>4.8094999999999999</v>
      </c>
      <c r="BI106" s="2">
        <v>4.2637999999999998</v>
      </c>
      <c r="BJ106" s="2">
        <v>3.7734999999999999</v>
      </c>
      <c r="BK106" s="2">
        <v>5.6257999999999999</v>
      </c>
      <c r="BL106" s="6">
        <f t="shared" si="13"/>
        <v>88.166799999999995</v>
      </c>
    </row>
    <row r="107" spans="1:64" x14ac:dyDescent="0.25">
      <c r="A107" s="2">
        <v>5</v>
      </c>
      <c r="B107" s="2">
        <v>19</v>
      </c>
      <c r="C107" s="2" t="s">
        <v>6</v>
      </c>
      <c r="D107" s="2">
        <v>13.1967</v>
      </c>
      <c r="E107" s="2">
        <v>11.0999</v>
      </c>
      <c r="F107" s="2">
        <v>13.530799999999999</v>
      </c>
      <c r="G107" s="2">
        <v>9.3623999999999992</v>
      </c>
      <c r="H107" s="2">
        <v>7.6635</v>
      </c>
      <c r="I107" s="2">
        <v>7.1378000000000004</v>
      </c>
      <c r="J107" s="2">
        <v>7.2066999999999997</v>
      </c>
      <c r="K107" s="2">
        <v>6.7140000000000004</v>
      </c>
      <c r="L107" s="2">
        <v>5.7356999999999996</v>
      </c>
      <c r="M107" s="2">
        <v>5.0355999999999996</v>
      </c>
      <c r="N107" s="2">
        <v>4.1608999999999998</v>
      </c>
      <c r="O107" s="2">
        <v>5.6969000000000003</v>
      </c>
      <c r="P107" s="6">
        <f t="shared" si="15"/>
        <v>96.540899999999993</v>
      </c>
      <c r="R107" s="2">
        <v>19</v>
      </c>
      <c r="S107" s="2" t="s">
        <v>6</v>
      </c>
      <c r="T107" s="2">
        <v>15.5624</v>
      </c>
      <c r="U107" s="2">
        <v>25.182200000000002</v>
      </c>
      <c r="V107" s="2">
        <v>18.236599999999999</v>
      </c>
      <c r="W107" s="2">
        <v>11.223000000000001</v>
      </c>
      <c r="X107" s="2">
        <v>9.1386000000000003</v>
      </c>
      <c r="Y107" s="2">
        <v>7.8281000000000001</v>
      </c>
      <c r="Z107" s="2">
        <v>7.5307000000000004</v>
      </c>
      <c r="AA107" s="2">
        <v>6.9508000000000001</v>
      </c>
      <c r="AB107" s="2">
        <v>6.0674999999999999</v>
      </c>
      <c r="AC107" s="2">
        <v>5.6375000000000002</v>
      </c>
      <c r="AD107" s="2">
        <v>5.0701999999999998</v>
      </c>
      <c r="AE107" s="2">
        <v>10.681699999999999</v>
      </c>
      <c r="AF107" s="6">
        <f t="shared" si="14"/>
        <v>129.10929999999999</v>
      </c>
      <c r="AH107" s="2">
        <v>19</v>
      </c>
      <c r="AI107" s="2" t="s">
        <v>6</v>
      </c>
      <c r="AJ107" s="2">
        <v>16.054200000000002</v>
      </c>
      <c r="AK107" s="2">
        <v>20.101299999999998</v>
      </c>
      <c r="AL107" s="2">
        <v>28.350999999999999</v>
      </c>
      <c r="AM107" s="2">
        <v>11.443099999999999</v>
      </c>
      <c r="AN107" s="2">
        <v>8.3152000000000008</v>
      </c>
      <c r="AO107" s="2">
        <v>6.8022</v>
      </c>
      <c r="AP107" s="2">
        <v>6.4619</v>
      </c>
      <c r="AQ107" s="2">
        <v>5.9070999999999998</v>
      </c>
      <c r="AR107" s="2">
        <v>5.1353999999999997</v>
      </c>
      <c r="AS107" s="2">
        <v>4.6547000000000001</v>
      </c>
      <c r="AT107" s="2">
        <v>3.9786999999999999</v>
      </c>
      <c r="AU107" s="2">
        <v>7.5805999999999996</v>
      </c>
      <c r="AV107" s="6">
        <f t="shared" si="12"/>
        <v>124.78540000000002</v>
      </c>
      <c r="AX107" s="2">
        <v>19</v>
      </c>
      <c r="AY107" s="2" t="s">
        <v>6</v>
      </c>
      <c r="AZ107" s="2">
        <v>8.8513999999999999</v>
      </c>
      <c r="BA107" s="2">
        <v>13.6767</v>
      </c>
      <c r="BB107" s="2">
        <v>12.0001</v>
      </c>
      <c r="BC107" s="2">
        <v>7.6283000000000003</v>
      </c>
      <c r="BD107" s="2">
        <v>6.6158999999999999</v>
      </c>
      <c r="BE107" s="2">
        <v>5.8746999999999998</v>
      </c>
      <c r="BF107" s="2">
        <v>5.5481999999999996</v>
      </c>
      <c r="BG107" s="2">
        <v>4.9325999999999999</v>
      </c>
      <c r="BH107" s="2">
        <v>4.1188000000000002</v>
      </c>
      <c r="BI107" s="2">
        <v>3.4971999999999999</v>
      </c>
      <c r="BJ107" s="2">
        <v>2.7747000000000002</v>
      </c>
      <c r="BK107" s="2">
        <v>4.5797999999999996</v>
      </c>
      <c r="BL107" s="6">
        <f t="shared" si="13"/>
        <v>80.098400000000012</v>
      </c>
    </row>
    <row r="108" spans="1:64" x14ac:dyDescent="0.25">
      <c r="A108" s="2">
        <v>1</v>
      </c>
      <c r="B108" s="2">
        <v>20</v>
      </c>
      <c r="C108" s="2" t="s">
        <v>2</v>
      </c>
      <c r="D108" s="2">
        <v>1.7178</v>
      </c>
      <c r="E108" s="2">
        <v>2.0381</v>
      </c>
      <c r="F108" s="2">
        <v>2.3494999999999999</v>
      </c>
      <c r="G108" s="2">
        <v>0.87150000000000005</v>
      </c>
      <c r="H108" s="2">
        <v>0.50860000000000005</v>
      </c>
      <c r="I108" s="2">
        <v>0.31159999999999999</v>
      </c>
      <c r="J108" s="2">
        <v>0.19189999999999999</v>
      </c>
      <c r="K108" s="2">
        <v>0.16750000000000001</v>
      </c>
      <c r="L108" s="2">
        <v>0.12039999999999999</v>
      </c>
      <c r="M108" s="2">
        <v>6.0100000000000001E-2</v>
      </c>
      <c r="N108" s="2">
        <v>0.21890000000000001</v>
      </c>
      <c r="O108" s="2">
        <v>0.57420000000000004</v>
      </c>
      <c r="P108" s="6">
        <f t="shared" si="15"/>
        <v>9.1301000000000005</v>
      </c>
      <c r="R108" s="2">
        <v>20</v>
      </c>
      <c r="S108" s="2" t="s">
        <v>2</v>
      </c>
      <c r="T108" s="2">
        <v>2.0428999999999999</v>
      </c>
      <c r="U108" s="2">
        <v>2.0901999999999998</v>
      </c>
      <c r="V108" s="2">
        <v>1.4368000000000001</v>
      </c>
      <c r="W108" s="2">
        <v>0.85519999999999996</v>
      </c>
      <c r="X108" s="2">
        <v>0.64639999999999997</v>
      </c>
      <c r="Y108" s="2">
        <v>0.43819999999999998</v>
      </c>
      <c r="Z108" s="2">
        <v>0.28960000000000002</v>
      </c>
      <c r="AA108" s="2">
        <v>0.154</v>
      </c>
      <c r="AB108" s="2">
        <v>6.8099999999999994E-2</v>
      </c>
      <c r="AC108" s="2">
        <v>2.9700000000000001E-2</v>
      </c>
      <c r="AD108" s="2">
        <v>0.28149999999999997</v>
      </c>
      <c r="AE108" s="2">
        <v>1.5051000000000001</v>
      </c>
      <c r="AF108" s="6">
        <f t="shared" si="14"/>
        <v>9.8376999999999999</v>
      </c>
      <c r="AH108" s="2">
        <v>20</v>
      </c>
      <c r="AI108" s="2" t="s">
        <v>2</v>
      </c>
      <c r="AJ108" s="2">
        <v>3.2086000000000001</v>
      </c>
      <c r="AK108" s="2">
        <v>2.0394000000000001</v>
      </c>
      <c r="AL108" s="2">
        <v>2.7014</v>
      </c>
      <c r="AM108" s="2">
        <v>1.2862</v>
      </c>
      <c r="AN108" s="2">
        <v>0.84570000000000001</v>
      </c>
      <c r="AO108" s="2">
        <v>0.55320000000000003</v>
      </c>
      <c r="AP108" s="2">
        <v>0.3478</v>
      </c>
      <c r="AQ108" s="2">
        <v>0.17560000000000001</v>
      </c>
      <c r="AR108" s="2">
        <v>5.6599999999999998E-2</v>
      </c>
      <c r="AS108" s="2">
        <v>1.18E-2</v>
      </c>
      <c r="AT108" s="2">
        <v>0.3049</v>
      </c>
      <c r="AU108" s="2">
        <v>0.80969999999999998</v>
      </c>
      <c r="AV108" s="6">
        <f t="shared" si="12"/>
        <v>12.3409</v>
      </c>
      <c r="AX108" s="2">
        <v>20</v>
      </c>
      <c r="AY108" s="2" t="s">
        <v>2</v>
      </c>
      <c r="AZ108" s="2">
        <v>1.6091</v>
      </c>
      <c r="BA108" s="2">
        <v>1.8354999999999999</v>
      </c>
      <c r="BB108" s="2">
        <v>1.6187</v>
      </c>
      <c r="BC108" s="2">
        <v>0.70789999999999997</v>
      </c>
      <c r="BD108" s="2">
        <v>0.4017</v>
      </c>
      <c r="BE108" s="2">
        <v>0.24709999999999999</v>
      </c>
      <c r="BF108" s="2">
        <v>0.13789999999999999</v>
      </c>
      <c r="BG108" s="2">
        <v>8.1199999999999994E-2</v>
      </c>
      <c r="BH108" s="2">
        <v>4.8399999999999999E-2</v>
      </c>
      <c r="BI108" s="2">
        <v>2.2599999999999999E-2</v>
      </c>
      <c r="BJ108" s="2">
        <v>7.4099999999999999E-2</v>
      </c>
      <c r="BK108" s="2">
        <v>0.55249999999999999</v>
      </c>
      <c r="BL108" s="6">
        <f t="shared" si="13"/>
        <v>7.3366999999999996</v>
      </c>
    </row>
    <row r="109" spans="1:64" x14ac:dyDescent="0.25">
      <c r="A109" s="2">
        <v>2</v>
      </c>
      <c r="B109" s="2">
        <v>20</v>
      </c>
      <c r="C109" s="2" t="s">
        <v>3</v>
      </c>
      <c r="D109" s="2">
        <v>1.1599999999999999</v>
      </c>
      <c r="E109" s="2">
        <v>1.5358000000000001</v>
      </c>
      <c r="F109" s="2">
        <v>1.4773000000000001</v>
      </c>
      <c r="G109" s="2">
        <v>0.53339999999999999</v>
      </c>
      <c r="H109" s="2">
        <v>0.22409999999999999</v>
      </c>
      <c r="I109" s="2">
        <v>0.1076</v>
      </c>
      <c r="J109" s="2">
        <v>5.5800000000000002E-2</v>
      </c>
      <c r="K109" s="2">
        <v>2.8400000000000002E-2</v>
      </c>
      <c r="L109" s="2">
        <v>3.8300000000000001E-2</v>
      </c>
      <c r="M109" s="2">
        <v>8.0999999999999996E-3</v>
      </c>
      <c r="N109" s="2">
        <v>3.5999999999999999E-3</v>
      </c>
      <c r="O109" s="2">
        <v>0.40439999999999998</v>
      </c>
      <c r="P109" s="6">
        <f t="shared" si="15"/>
        <v>5.5767999999999995</v>
      </c>
      <c r="R109" s="2">
        <v>20</v>
      </c>
      <c r="S109" s="2" t="s">
        <v>3</v>
      </c>
      <c r="T109" s="2">
        <v>2.7280000000000002</v>
      </c>
      <c r="U109" s="2">
        <v>2.5125999999999999</v>
      </c>
      <c r="V109" s="2">
        <v>2.4308999999999998</v>
      </c>
      <c r="W109" s="2">
        <v>1.1284000000000001</v>
      </c>
      <c r="X109" s="2">
        <v>0.79</v>
      </c>
      <c r="Y109" s="2">
        <v>0.67689999999999995</v>
      </c>
      <c r="Z109" s="2">
        <v>0.3629</v>
      </c>
      <c r="AA109" s="2">
        <v>0.20219999999999999</v>
      </c>
      <c r="AB109" s="2">
        <v>0.30220000000000002</v>
      </c>
      <c r="AC109" s="2">
        <v>3.1699999999999999E-2</v>
      </c>
      <c r="AD109" s="2">
        <v>6.7199999999999996E-2</v>
      </c>
      <c r="AE109" s="2">
        <v>0.73740000000000006</v>
      </c>
      <c r="AF109" s="6">
        <f t="shared" si="14"/>
        <v>11.970400000000001</v>
      </c>
      <c r="AH109" s="2">
        <v>20</v>
      </c>
      <c r="AI109" s="2" t="s">
        <v>3</v>
      </c>
      <c r="AJ109" s="2">
        <v>2.0823</v>
      </c>
      <c r="AK109" s="2">
        <v>3.5585</v>
      </c>
      <c r="AL109" s="2">
        <v>2.5436999999999999</v>
      </c>
      <c r="AM109" s="2">
        <v>1.0207999999999999</v>
      </c>
      <c r="AN109" s="2">
        <v>0.66200000000000003</v>
      </c>
      <c r="AO109" s="2">
        <v>0.49940000000000001</v>
      </c>
      <c r="AP109" s="2">
        <v>0.29630000000000001</v>
      </c>
      <c r="AQ109" s="2">
        <v>0.1477</v>
      </c>
      <c r="AR109" s="2">
        <v>5.4800000000000001E-2</v>
      </c>
      <c r="AS109" s="2">
        <v>1.06E-2</v>
      </c>
      <c r="AT109" s="2">
        <v>7.0400000000000004E-2</v>
      </c>
      <c r="AU109" s="2">
        <v>0.71950000000000003</v>
      </c>
      <c r="AV109" s="6">
        <f t="shared" si="12"/>
        <v>11.666</v>
      </c>
      <c r="AX109" s="2">
        <v>20</v>
      </c>
      <c r="AY109" s="2" t="s">
        <v>3</v>
      </c>
      <c r="AZ109" s="2">
        <v>2.4045999999999998</v>
      </c>
      <c r="BA109" s="2">
        <v>1.5932999999999999</v>
      </c>
      <c r="BB109" s="2">
        <v>1.2607999999999999</v>
      </c>
      <c r="BC109" s="2">
        <v>0.61839999999999995</v>
      </c>
      <c r="BD109" s="2">
        <v>0.42359999999999998</v>
      </c>
      <c r="BE109" s="2">
        <v>0.26429999999999998</v>
      </c>
      <c r="BF109" s="2">
        <v>0.1593</v>
      </c>
      <c r="BG109" s="2">
        <v>9.6100000000000005E-2</v>
      </c>
      <c r="BH109" s="2">
        <v>5.7599999999999998E-2</v>
      </c>
      <c r="BI109" s="2">
        <v>4.3400000000000001E-2</v>
      </c>
      <c r="BJ109" s="2">
        <v>0.10630000000000001</v>
      </c>
      <c r="BK109" s="2">
        <v>0.54890000000000005</v>
      </c>
      <c r="BL109" s="6">
        <f t="shared" si="13"/>
        <v>7.5765999999999991</v>
      </c>
    </row>
    <row r="110" spans="1:64" x14ac:dyDescent="0.25">
      <c r="A110" s="2">
        <v>3</v>
      </c>
      <c r="B110" s="2">
        <v>20</v>
      </c>
      <c r="C110" s="2" t="s">
        <v>4</v>
      </c>
      <c r="D110" s="2">
        <v>1.4005000000000001</v>
      </c>
      <c r="E110" s="2">
        <v>1.9048</v>
      </c>
      <c r="F110" s="2">
        <v>1.3343</v>
      </c>
      <c r="G110" s="2">
        <v>0.61040000000000005</v>
      </c>
      <c r="H110" s="2">
        <v>0.3175</v>
      </c>
      <c r="I110" s="2">
        <v>0.18060000000000001</v>
      </c>
      <c r="J110" s="2">
        <v>0.1042</v>
      </c>
      <c r="K110" s="2">
        <v>8.2699999999999996E-2</v>
      </c>
      <c r="L110" s="2">
        <v>9.6600000000000005E-2</v>
      </c>
      <c r="M110" s="2">
        <v>5.7000000000000002E-2</v>
      </c>
      <c r="N110" s="2">
        <v>7.0300000000000001E-2</v>
      </c>
      <c r="O110" s="2">
        <v>0.30559999999999998</v>
      </c>
      <c r="P110" s="6">
        <f t="shared" si="15"/>
        <v>6.4644999999999992</v>
      </c>
      <c r="R110" s="2">
        <v>20</v>
      </c>
      <c r="S110" s="2" t="s">
        <v>4</v>
      </c>
      <c r="T110" s="2">
        <v>1.861</v>
      </c>
      <c r="U110" s="2">
        <v>1.7114</v>
      </c>
      <c r="V110" s="2">
        <v>1.4370000000000001</v>
      </c>
      <c r="W110" s="2">
        <v>0.66779999999999995</v>
      </c>
      <c r="X110" s="2">
        <v>0.52739999999999998</v>
      </c>
      <c r="Y110" s="2">
        <v>0.31569999999999998</v>
      </c>
      <c r="Z110" s="2">
        <v>0.2016</v>
      </c>
      <c r="AA110" s="2">
        <v>0.1007</v>
      </c>
      <c r="AB110" s="2">
        <v>3.5400000000000001E-2</v>
      </c>
      <c r="AC110" s="2">
        <v>7.0000000000000001E-3</v>
      </c>
      <c r="AD110" s="2">
        <v>0.20330000000000001</v>
      </c>
      <c r="AE110" s="2">
        <v>1.0002</v>
      </c>
      <c r="AF110" s="6">
        <f t="shared" si="14"/>
        <v>8.0684999999999985</v>
      </c>
      <c r="AH110" s="2">
        <v>20</v>
      </c>
      <c r="AI110" s="2" t="s">
        <v>4</v>
      </c>
      <c r="AJ110" s="2">
        <v>1.6848000000000001</v>
      </c>
      <c r="AK110" s="2">
        <v>3.3717999999999999</v>
      </c>
      <c r="AL110" s="2">
        <v>1.6573</v>
      </c>
      <c r="AM110" s="2">
        <v>1.1311</v>
      </c>
      <c r="AN110" s="2">
        <v>0.88</v>
      </c>
      <c r="AO110" s="2">
        <v>0.58340000000000003</v>
      </c>
      <c r="AP110" s="2">
        <v>0.42770000000000002</v>
      </c>
      <c r="AQ110" s="2">
        <v>0.26629999999999998</v>
      </c>
      <c r="AR110" s="2">
        <v>0.12470000000000001</v>
      </c>
      <c r="AS110" s="2">
        <v>6.5000000000000002E-2</v>
      </c>
      <c r="AT110" s="2">
        <v>0.23150000000000001</v>
      </c>
      <c r="AU110" s="2">
        <v>0.34329999999999999</v>
      </c>
      <c r="AV110" s="6">
        <f t="shared" si="12"/>
        <v>10.766899999999998</v>
      </c>
      <c r="AX110" s="2">
        <v>20</v>
      </c>
      <c r="AY110" s="2" t="s">
        <v>4</v>
      </c>
      <c r="AZ110" s="2">
        <v>1.4117999999999999</v>
      </c>
      <c r="BA110" s="2">
        <v>2.524</v>
      </c>
      <c r="BB110" s="2">
        <v>2.7642000000000002</v>
      </c>
      <c r="BC110" s="2">
        <v>1.0817000000000001</v>
      </c>
      <c r="BD110" s="2">
        <v>0.74890000000000001</v>
      </c>
      <c r="BE110" s="2">
        <v>0.49109999999999998</v>
      </c>
      <c r="BF110" s="2">
        <v>0.31830000000000003</v>
      </c>
      <c r="BG110" s="2">
        <v>0.18279999999999999</v>
      </c>
      <c r="BH110" s="2">
        <v>8.0799999999999997E-2</v>
      </c>
      <c r="BI110" s="2">
        <v>1.8599999999999998E-2</v>
      </c>
      <c r="BJ110" s="2">
        <v>6.7100000000000007E-2</v>
      </c>
      <c r="BK110" s="2">
        <v>0.5171</v>
      </c>
      <c r="BL110" s="6">
        <f t="shared" si="13"/>
        <v>10.2064</v>
      </c>
    </row>
    <row r="111" spans="1:64" x14ac:dyDescent="0.25">
      <c r="A111" s="2">
        <v>4</v>
      </c>
      <c r="B111" s="2">
        <v>20</v>
      </c>
      <c r="C111" s="2" t="s">
        <v>5</v>
      </c>
      <c r="D111" s="2">
        <v>1.7681</v>
      </c>
      <c r="E111" s="2">
        <v>2.1640000000000001</v>
      </c>
      <c r="F111" s="2">
        <v>1.2749999999999999</v>
      </c>
      <c r="G111" s="2">
        <v>0.70269999999999999</v>
      </c>
      <c r="H111" s="2">
        <v>0.35880000000000001</v>
      </c>
      <c r="I111" s="2">
        <v>0.1971</v>
      </c>
      <c r="J111" s="2">
        <v>0.1085</v>
      </c>
      <c r="K111" s="2">
        <v>0.15190000000000001</v>
      </c>
      <c r="L111" s="2">
        <v>0.03</v>
      </c>
      <c r="M111" s="2">
        <v>5.57E-2</v>
      </c>
      <c r="N111" s="2">
        <v>0.12709999999999999</v>
      </c>
      <c r="O111" s="2">
        <v>0.78310000000000002</v>
      </c>
      <c r="P111" s="6">
        <f t="shared" si="15"/>
        <v>7.7220000000000022</v>
      </c>
      <c r="R111" s="2">
        <v>20</v>
      </c>
      <c r="S111" s="2" t="s">
        <v>5</v>
      </c>
      <c r="T111" s="2">
        <v>2.3892000000000002</v>
      </c>
      <c r="U111" s="2">
        <v>2.1299000000000001</v>
      </c>
      <c r="V111" s="2">
        <v>1.5161</v>
      </c>
      <c r="W111" s="2">
        <v>0.64390000000000003</v>
      </c>
      <c r="X111" s="2">
        <v>0.52949999999999997</v>
      </c>
      <c r="Y111" s="2">
        <v>0.36620000000000003</v>
      </c>
      <c r="Z111" s="2">
        <v>0.23150000000000001</v>
      </c>
      <c r="AA111" s="2">
        <v>0.1242</v>
      </c>
      <c r="AB111" s="2">
        <v>5.8599999999999999E-2</v>
      </c>
      <c r="AC111" s="2">
        <v>9.7000000000000003E-3</v>
      </c>
      <c r="AD111" s="2">
        <v>0.25380000000000003</v>
      </c>
      <c r="AE111" s="2">
        <v>1.3754999999999999</v>
      </c>
      <c r="AF111" s="6">
        <f t="shared" si="14"/>
        <v>9.6280999999999999</v>
      </c>
      <c r="AH111" s="2">
        <v>20</v>
      </c>
      <c r="AI111" s="2" t="s">
        <v>5</v>
      </c>
      <c r="AJ111" s="2">
        <v>1.4033</v>
      </c>
      <c r="AK111" s="2">
        <v>4.8682999999999996</v>
      </c>
      <c r="AL111" s="2">
        <v>5.0015999999999998</v>
      </c>
      <c r="AM111" s="2">
        <v>1.4007000000000001</v>
      </c>
      <c r="AN111" s="2">
        <v>1.0900000000000001</v>
      </c>
      <c r="AO111" s="2">
        <v>0.72170000000000001</v>
      </c>
      <c r="AP111" s="2">
        <v>0.5151</v>
      </c>
      <c r="AQ111" s="2">
        <v>0.29339999999999999</v>
      </c>
      <c r="AR111" s="2">
        <v>0.13980000000000001</v>
      </c>
      <c r="AS111" s="2">
        <v>6.2600000000000003E-2</v>
      </c>
      <c r="AT111" s="2">
        <v>3.7600000000000001E-2</v>
      </c>
      <c r="AU111" s="2">
        <v>0.53620000000000001</v>
      </c>
      <c r="AV111" s="6">
        <f t="shared" si="12"/>
        <v>16.0703</v>
      </c>
      <c r="AX111" s="2">
        <v>20</v>
      </c>
      <c r="AY111" s="2" t="s">
        <v>5</v>
      </c>
      <c r="AZ111" s="2">
        <v>1.5526</v>
      </c>
      <c r="BA111" s="2">
        <v>2.7561</v>
      </c>
      <c r="BB111" s="2">
        <v>1.4883999999999999</v>
      </c>
      <c r="BC111" s="2">
        <v>0.98809999999999998</v>
      </c>
      <c r="BD111" s="2">
        <v>0.747</v>
      </c>
      <c r="BE111" s="2">
        <v>0.4955</v>
      </c>
      <c r="BF111" s="2">
        <v>0.32800000000000001</v>
      </c>
      <c r="BG111" s="2">
        <v>0.17929999999999999</v>
      </c>
      <c r="BH111" s="2">
        <v>0.1656</v>
      </c>
      <c r="BI111" s="2">
        <v>8.3500000000000005E-2</v>
      </c>
      <c r="BJ111" s="2">
        <v>7.0599999999999996E-2</v>
      </c>
      <c r="BK111" s="2">
        <v>0.55969999999999998</v>
      </c>
      <c r="BL111" s="6">
        <f t="shared" si="13"/>
        <v>9.4144000000000005</v>
      </c>
    </row>
    <row r="112" spans="1:64" x14ac:dyDescent="0.25">
      <c r="A112" s="2">
        <v>5</v>
      </c>
      <c r="B112" s="2">
        <v>20</v>
      </c>
      <c r="C112" s="2" t="s">
        <v>6</v>
      </c>
      <c r="D112" s="2">
        <v>1.4941</v>
      </c>
      <c r="E112" s="2">
        <v>1.6263000000000001</v>
      </c>
      <c r="F112" s="2">
        <v>1.5081</v>
      </c>
      <c r="G112" s="2">
        <v>0.88990000000000002</v>
      </c>
      <c r="H112" s="2">
        <v>0.41610000000000003</v>
      </c>
      <c r="I112" s="2">
        <v>0.24</v>
      </c>
      <c r="J112" s="2">
        <v>0.13780000000000001</v>
      </c>
      <c r="K112" s="2">
        <v>8.0600000000000005E-2</v>
      </c>
      <c r="L112" s="2">
        <v>2.8299999999999999E-2</v>
      </c>
      <c r="M112" s="2">
        <v>2.7000000000000001E-3</v>
      </c>
      <c r="N112" s="2">
        <v>4.8999999999999998E-3</v>
      </c>
      <c r="O112" s="2">
        <v>0.40150000000000002</v>
      </c>
      <c r="P112" s="6">
        <f t="shared" si="15"/>
        <v>6.8303000000000011</v>
      </c>
      <c r="R112" s="2">
        <v>20</v>
      </c>
      <c r="S112" s="2" t="s">
        <v>6</v>
      </c>
      <c r="T112" s="2">
        <v>1.5742</v>
      </c>
      <c r="U112" s="2">
        <v>3.1459999999999999</v>
      </c>
      <c r="V112" s="2">
        <v>2.1389</v>
      </c>
      <c r="W112" s="2">
        <v>1.0649</v>
      </c>
      <c r="X112" s="2">
        <v>0.73040000000000005</v>
      </c>
      <c r="Y112" s="2">
        <v>0.4597</v>
      </c>
      <c r="Z112" s="2">
        <v>0.27300000000000002</v>
      </c>
      <c r="AA112" s="2">
        <v>0.1414</v>
      </c>
      <c r="AB112" s="2">
        <v>8.0600000000000005E-2</v>
      </c>
      <c r="AC112" s="2">
        <v>2.1399999999999999E-2</v>
      </c>
      <c r="AD112" s="2">
        <v>9.2899999999999996E-2</v>
      </c>
      <c r="AE112" s="2">
        <v>0.94040000000000001</v>
      </c>
      <c r="AF112" s="6">
        <f t="shared" si="14"/>
        <v>10.6638</v>
      </c>
      <c r="AH112" s="2">
        <v>20</v>
      </c>
      <c r="AI112" s="2" t="s">
        <v>6</v>
      </c>
      <c r="AJ112" s="2">
        <v>2.2985000000000002</v>
      </c>
      <c r="AK112" s="2">
        <v>3.0853000000000002</v>
      </c>
      <c r="AL112" s="2">
        <v>5.2563000000000004</v>
      </c>
      <c r="AM112" s="2">
        <v>1.8029999999999999</v>
      </c>
      <c r="AN112" s="2">
        <v>1.609</v>
      </c>
      <c r="AO112" s="2">
        <v>1.012</v>
      </c>
      <c r="AP112" s="2">
        <v>0.69430000000000003</v>
      </c>
      <c r="AQ112" s="2">
        <v>0.40060000000000001</v>
      </c>
      <c r="AR112" s="2">
        <v>0.17449999999999999</v>
      </c>
      <c r="AS112" s="2">
        <v>5.11E-2</v>
      </c>
      <c r="AT112" s="2">
        <v>0.13120000000000001</v>
      </c>
      <c r="AU112" s="2">
        <v>0.60160000000000002</v>
      </c>
      <c r="AV112" s="6">
        <f t="shared" si="12"/>
        <v>17.117400000000004</v>
      </c>
      <c r="AX112" s="2">
        <v>20</v>
      </c>
      <c r="AY112" s="2" t="s">
        <v>6</v>
      </c>
      <c r="AZ112" s="2">
        <v>1.0564</v>
      </c>
      <c r="BA112" s="2">
        <v>2.0510999999999999</v>
      </c>
      <c r="BB112" s="2">
        <v>1.5729</v>
      </c>
      <c r="BC112" s="2">
        <v>0.67220000000000002</v>
      </c>
      <c r="BD112" s="2">
        <v>0.42680000000000001</v>
      </c>
      <c r="BE112" s="2">
        <v>0.2626</v>
      </c>
      <c r="BF112" s="2">
        <v>0.1542</v>
      </c>
      <c r="BG112" s="2">
        <v>7.3200000000000001E-2</v>
      </c>
      <c r="BH112" s="2">
        <v>2.47E-2</v>
      </c>
      <c r="BI112" s="2">
        <v>1.3100000000000001E-2</v>
      </c>
      <c r="BJ112" s="2">
        <v>6.83E-2</v>
      </c>
      <c r="BK112" s="2">
        <v>0.35749999999999998</v>
      </c>
      <c r="BL112" s="6">
        <f t="shared" si="13"/>
        <v>6.7329999999999997</v>
      </c>
    </row>
    <row r="113" spans="1:64" x14ac:dyDescent="0.25">
      <c r="A113" s="2">
        <v>1</v>
      </c>
      <c r="B113" s="2">
        <v>21</v>
      </c>
      <c r="C113" s="2" t="s">
        <v>2</v>
      </c>
      <c r="D113" s="2">
        <v>13.619199999999999</v>
      </c>
      <c r="E113" s="2">
        <v>16.363600000000002</v>
      </c>
      <c r="F113" s="2">
        <v>18.6601</v>
      </c>
      <c r="G113" s="2">
        <v>10.8033</v>
      </c>
      <c r="H113" s="2">
        <v>8.1565999999999992</v>
      </c>
      <c r="I113" s="2">
        <v>7.0255999999999998</v>
      </c>
      <c r="J113" s="2">
        <v>6.7126000000000001</v>
      </c>
      <c r="K113" s="2">
        <v>6.0747</v>
      </c>
      <c r="L113" s="2">
        <v>5.2588999999999997</v>
      </c>
      <c r="M113" s="2">
        <v>4.7317</v>
      </c>
      <c r="N113" s="2">
        <v>4.4812000000000003</v>
      </c>
      <c r="O113" s="2">
        <v>6.4901999999999997</v>
      </c>
      <c r="P113" s="6">
        <f t="shared" si="15"/>
        <v>108.37769999999999</v>
      </c>
      <c r="R113" s="2">
        <v>21</v>
      </c>
      <c r="S113" s="2" t="s">
        <v>2</v>
      </c>
      <c r="T113" s="2">
        <v>16.394500000000001</v>
      </c>
      <c r="U113" s="2">
        <v>18.180099999999999</v>
      </c>
      <c r="V113" s="2">
        <v>17.739100000000001</v>
      </c>
      <c r="W113" s="2">
        <v>12.936999999999999</v>
      </c>
      <c r="X113" s="2">
        <v>9.9669000000000008</v>
      </c>
      <c r="Y113" s="2">
        <v>8.4460999999999995</v>
      </c>
      <c r="Z113" s="2">
        <v>7.9291</v>
      </c>
      <c r="AA113" s="2">
        <v>6.9691999999999998</v>
      </c>
      <c r="AB113" s="2">
        <v>5.8503999999999996</v>
      </c>
      <c r="AC113" s="2">
        <v>5.1441999999999997</v>
      </c>
      <c r="AD113" s="2">
        <v>4.8723000000000001</v>
      </c>
      <c r="AE113" s="2">
        <v>13.3383</v>
      </c>
      <c r="AF113" s="6">
        <f t="shared" si="14"/>
        <v>127.7672</v>
      </c>
      <c r="AH113" s="2">
        <v>21</v>
      </c>
      <c r="AI113" s="2" t="s">
        <v>2</v>
      </c>
      <c r="AJ113" s="2">
        <v>22.175899999999999</v>
      </c>
      <c r="AK113" s="2">
        <v>21.445599999999999</v>
      </c>
      <c r="AL113" s="2">
        <v>23.217700000000001</v>
      </c>
      <c r="AM113" s="2">
        <v>14.3415</v>
      </c>
      <c r="AN113" s="2">
        <v>10.266500000000001</v>
      </c>
      <c r="AO113" s="2">
        <v>7.9820000000000002</v>
      </c>
      <c r="AP113" s="2">
        <v>7.3291000000000004</v>
      </c>
      <c r="AQ113" s="2">
        <v>6.5808999999999997</v>
      </c>
      <c r="AR113" s="2">
        <v>5.8446999999999996</v>
      </c>
      <c r="AS113" s="2">
        <v>5.6177999999999999</v>
      </c>
      <c r="AT113" s="2">
        <v>5.4790000000000001</v>
      </c>
      <c r="AU113" s="2">
        <v>7.7641999999999998</v>
      </c>
      <c r="AV113" s="6">
        <f t="shared" si="12"/>
        <v>138.04490000000001</v>
      </c>
      <c r="AX113" s="2">
        <v>21</v>
      </c>
      <c r="AY113" s="2" t="s">
        <v>2</v>
      </c>
      <c r="AZ113" s="2">
        <v>11.7033</v>
      </c>
      <c r="BA113" s="2">
        <v>12.6144</v>
      </c>
      <c r="BB113" s="2">
        <v>16.7898</v>
      </c>
      <c r="BC113" s="2">
        <v>8.4084000000000003</v>
      </c>
      <c r="BD113" s="2">
        <v>6.2332999999999998</v>
      </c>
      <c r="BE113" s="2">
        <v>5.1102999999999996</v>
      </c>
      <c r="BF113" s="2">
        <v>4.6657000000000002</v>
      </c>
      <c r="BG113" s="2">
        <v>4.0591999999999997</v>
      </c>
      <c r="BH113" s="2">
        <v>3.3622000000000001</v>
      </c>
      <c r="BI113" s="2">
        <v>2.8304999999999998</v>
      </c>
      <c r="BJ113" s="2">
        <v>2.2806999999999999</v>
      </c>
      <c r="BK113" s="2">
        <v>4.2840999999999996</v>
      </c>
      <c r="BL113" s="6">
        <f t="shared" si="13"/>
        <v>82.341899999999995</v>
      </c>
    </row>
    <row r="114" spans="1:64" x14ac:dyDescent="0.25">
      <c r="A114" s="2">
        <v>2</v>
      </c>
      <c r="B114" s="2">
        <v>21</v>
      </c>
      <c r="C114" s="2" t="s">
        <v>3</v>
      </c>
      <c r="D114" s="2">
        <v>11.595700000000001</v>
      </c>
      <c r="E114" s="2">
        <v>16.355699999999999</v>
      </c>
      <c r="F114" s="2">
        <v>17.249600000000001</v>
      </c>
      <c r="G114" s="2">
        <v>11.255000000000001</v>
      </c>
      <c r="H114" s="2">
        <v>8.7660999999999998</v>
      </c>
      <c r="I114" s="2">
        <v>7.6086</v>
      </c>
      <c r="J114" s="2">
        <v>7.1976000000000004</v>
      </c>
      <c r="K114" s="2">
        <v>6.3493000000000004</v>
      </c>
      <c r="L114" s="2">
        <v>5.3665000000000003</v>
      </c>
      <c r="M114" s="2">
        <v>4.8566000000000003</v>
      </c>
      <c r="N114" s="2">
        <v>4.2405999999999997</v>
      </c>
      <c r="O114" s="2">
        <v>6.4870000000000001</v>
      </c>
      <c r="P114" s="6">
        <f t="shared" si="15"/>
        <v>107.32829999999998</v>
      </c>
      <c r="R114" s="2">
        <v>21</v>
      </c>
      <c r="S114" s="2" t="s">
        <v>3</v>
      </c>
      <c r="T114" s="2">
        <v>24.3766</v>
      </c>
      <c r="U114" s="2">
        <v>28.227799999999998</v>
      </c>
      <c r="V114" s="2">
        <v>30.061299999999999</v>
      </c>
      <c r="W114" s="2">
        <v>19.194199999999999</v>
      </c>
      <c r="X114" s="2">
        <v>13.0556</v>
      </c>
      <c r="Y114" s="2">
        <v>10.3392</v>
      </c>
      <c r="Z114" s="2">
        <v>8.8999000000000006</v>
      </c>
      <c r="AA114" s="2">
        <v>7.6227</v>
      </c>
      <c r="AB114" s="2">
        <v>6.6516999999999999</v>
      </c>
      <c r="AC114" s="2">
        <v>5.9169999999999998</v>
      </c>
      <c r="AD114" s="2">
        <v>5.4652000000000003</v>
      </c>
      <c r="AE114" s="2">
        <v>8.9806000000000008</v>
      </c>
      <c r="AF114" s="6">
        <f t="shared" si="14"/>
        <v>168.79180000000002</v>
      </c>
      <c r="AH114" s="2">
        <v>21</v>
      </c>
      <c r="AI114" s="2" t="s">
        <v>3</v>
      </c>
      <c r="AJ114" s="2">
        <v>19.2121</v>
      </c>
      <c r="AK114" s="2">
        <v>27.583200000000001</v>
      </c>
      <c r="AL114" s="2">
        <v>24.857299999999999</v>
      </c>
      <c r="AM114" s="2">
        <v>13.896100000000001</v>
      </c>
      <c r="AN114" s="2">
        <v>11.3117</v>
      </c>
      <c r="AO114" s="2">
        <v>10.0624</v>
      </c>
      <c r="AP114" s="2">
        <v>9.1801999999999992</v>
      </c>
      <c r="AQ114" s="2">
        <v>7.6791</v>
      </c>
      <c r="AR114" s="2">
        <v>6.4062999999999999</v>
      </c>
      <c r="AS114" s="2">
        <v>6.2507000000000001</v>
      </c>
      <c r="AT114" s="2">
        <v>5.7828999999999997</v>
      </c>
      <c r="AU114" s="2">
        <v>8.6801999999999992</v>
      </c>
      <c r="AV114" s="6">
        <f t="shared" si="12"/>
        <v>150.90219999999999</v>
      </c>
      <c r="AX114" s="2">
        <v>21</v>
      </c>
      <c r="AY114" s="2" t="s">
        <v>3</v>
      </c>
      <c r="AZ114" s="2">
        <v>17.807300000000001</v>
      </c>
      <c r="BA114" s="2">
        <v>15.2033</v>
      </c>
      <c r="BB114" s="2">
        <v>14.177899999999999</v>
      </c>
      <c r="BC114" s="2">
        <v>10.0307</v>
      </c>
      <c r="BD114" s="2">
        <v>7.7316000000000003</v>
      </c>
      <c r="BE114" s="2">
        <v>6.5744999999999996</v>
      </c>
      <c r="BF114" s="2">
        <v>6.0953999999999997</v>
      </c>
      <c r="BG114" s="2">
        <v>5.3939000000000004</v>
      </c>
      <c r="BH114" s="2">
        <v>4.5502000000000002</v>
      </c>
      <c r="BI114" s="2">
        <v>3.8923999999999999</v>
      </c>
      <c r="BJ114" s="2">
        <v>3.1898</v>
      </c>
      <c r="BK114" s="2">
        <v>6.6607000000000003</v>
      </c>
      <c r="BL114" s="6">
        <f t="shared" si="13"/>
        <v>101.30770000000001</v>
      </c>
    </row>
    <row r="115" spans="1:64" x14ac:dyDescent="0.25">
      <c r="A115" s="2">
        <v>3</v>
      </c>
      <c r="B115" s="2">
        <v>21</v>
      </c>
      <c r="C115" s="2" t="s">
        <v>4</v>
      </c>
      <c r="D115" s="2">
        <v>13.1228</v>
      </c>
      <c r="E115" s="2">
        <v>16.574000000000002</v>
      </c>
      <c r="F115" s="2">
        <v>14.982200000000001</v>
      </c>
      <c r="G115" s="2">
        <v>12.6099</v>
      </c>
      <c r="H115" s="2">
        <v>9.7001000000000008</v>
      </c>
      <c r="I115" s="2">
        <v>8.2394999999999996</v>
      </c>
      <c r="J115" s="2">
        <v>7.7127999999999997</v>
      </c>
      <c r="K115" s="2">
        <v>6.7896000000000001</v>
      </c>
      <c r="L115" s="2">
        <v>5.6234999999999999</v>
      </c>
      <c r="M115" s="2">
        <v>5.2172999999999998</v>
      </c>
      <c r="N115" s="2">
        <v>5.0023</v>
      </c>
      <c r="O115" s="2">
        <v>7.3334999999999999</v>
      </c>
      <c r="P115" s="6">
        <f t="shared" si="15"/>
        <v>112.9075</v>
      </c>
      <c r="R115" s="2">
        <v>21</v>
      </c>
      <c r="S115" s="2" t="s">
        <v>4</v>
      </c>
      <c r="T115" s="2">
        <v>22.4419</v>
      </c>
      <c r="U115" s="2">
        <v>21.8323</v>
      </c>
      <c r="V115" s="2">
        <v>20.668199999999999</v>
      </c>
      <c r="W115" s="2">
        <v>12.2202</v>
      </c>
      <c r="X115" s="2">
        <v>9.7743000000000002</v>
      </c>
      <c r="Y115" s="2">
        <v>8.1222999999999992</v>
      </c>
      <c r="Z115" s="2">
        <v>7.8055000000000003</v>
      </c>
      <c r="AA115" s="2">
        <v>7.1806000000000001</v>
      </c>
      <c r="AB115" s="2">
        <v>6.3333000000000004</v>
      </c>
      <c r="AC115" s="2">
        <v>5.9821</v>
      </c>
      <c r="AD115" s="2">
        <v>5.8696000000000002</v>
      </c>
      <c r="AE115" s="2">
        <v>10.6944</v>
      </c>
      <c r="AF115" s="6">
        <f t="shared" si="14"/>
        <v>138.92469999999997</v>
      </c>
      <c r="AH115" s="2">
        <v>21</v>
      </c>
      <c r="AI115" s="2" t="s">
        <v>4</v>
      </c>
      <c r="AJ115" s="2">
        <v>15.8942</v>
      </c>
      <c r="AK115" s="2">
        <v>24.233699999999999</v>
      </c>
      <c r="AL115" s="2">
        <v>16.417999999999999</v>
      </c>
      <c r="AM115" s="2">
        <v>12.674799999999999</v>
      </c>
      <c r="AN115" s="2">
        <v>10.0322</v>
      </c>
      <c r="AO115" s="2">
        <v>8.2750000000000004</v>
      </c>
      <c r="AP115" s="2">
        <v>7.8535000000000004</v>
      </c>
      <c r="AQ115" s="2">
        <v>6.9932999999999996</v>
      </c>
      <c r="AR115" s="2">
        <v>6.1261000000000001</v>
      </c>
      <c r="AS115" s="2">
        <v>5.7752999999999997</v>
      </c>
      <c r="AT115" s="2">
        <v>5.7584</v>
      </c>
      <c r="AU115" s="2">
        <v>7.2393999999999998</v>
      </c>
      <c r="AV115" s="6">
        <f t="shared" si="12"/>
        <v>127.2739</v>
      </c>
      <c r="AX115" s="2">
        <v>21</v>
      </c>
      <c r="AY115" s="2" t="s">
        <v>4</v>
      </c>
      <c r="AZ115" s="2">
        <v>14.1531</v>
      </c>
      <c r="BA115" s="2">
        <v>19.05</v>
      </c>
      <c r="BB115" s="2">
        <v>22.879300000000001</v>
      </c>
      <c r="BC115" s="2">
        <v>11.973000000000001</v>
      </c>
      <c r="BD115" s="2">
        <v>8.6179000000000006</v>
      </c>
      <c r="BE115" s="2">
        <v>6.7203999999999997</v>
      </c>
      <c r="BF115" s="2">
        <v>6.1875999999999998</v>
      </c>
      <c r="BG115" s="2">
        <v>5.4851999999999999</v>
      </c>
      <c r="BH115" s="2">
        <v>4.585</v>
      </c>
      <c r="BI115" s="2">
        <v>3.9769999999999999</v>
      </c>
      <c r="BJ115" s="2">
        <v>3.1358000000000001</v>
      </c>
      <c r="BK115" s="2">
        <v>6.1989000000000001</v>
      </c>
      <c r="BL115" s="6">
        <f t="shared" si="13"/>
        <v>112.96320000000001</v>
      </c>
    </row>
    <row r="116" spans="1:64" x14ac:dyDescent="0.25">
      <c r="A116" s="2">
        <v>4</v>
      </c>
      <c r="B116" s="2">
        <v>21</v>
      </c>
      <c r="C116" s="2" t="s">
        <v>5</v>
      </c>
      <c r="D116" s="2">
        <v>15.2773</v>
      </c>
      <c r="E116" s="2">
        <v>19.9756</v>
      </c>
      <c r="F116" s="2">
        <v>14.796799999999999</v>
      </c>
      <c r="G116" s="2">
        <v>10.7043</v>
      </c>
      <c r="H116" s="2">
        <v>9.0640999999999998</v>
      </c>
      <c r="I116" s="2">
        <v>7.9534000000000002</v>
      </c>
      <c r="J116" s="2">
        <v>7.5456000000000003</v>
      </c>
      <c r="K116" s="2">
        <v>6.7758000000000003</v>
      </c>
      <c r="L116" s="2">
        <v>5.6910999999999996</v>
      </c>
      <c r="M116" s="2">
        <v>5.3841999999999999</v>
      </c>
      <c r="N116" s="2">
        <v>5.0609000000000002</v>
      </c>
      <c r="O116" s="2">
        <v>8.7563999999999993</v>
      </c>
      <c r="P116" s="6">
        <f t="shared" si="15"/>
        <v>116.98549999999999</v>
      </c>
      <c r="R116" s="2">
        <v>21</v>
      </c>
      <c r="S116" s="2" t="s">
        <v>5</v>
      </c>
      <c r="T116" s="2">
        <v>22.978300000000001</v>
      </c>
      <c r="U116" s="2">
        <v>25.244599999999998</v>
      </c>
      <c r="V116" s="2">
        <v>23.957699999999999</v>
      </c>
      <c r="W116" s="2">
        <v>14.914400000000001</v>
      </c>
      <c r="X116" s="2">
        <v>12.0457</v>
      </c>
      <c r="Y116" s="2">
        <v>10.119999999999999</v>
      </c>
      <c r="Z116" s="2">
        <v>9.2090999999999994</v>
      </c>
      <c r="AA116" s="2">
        <v>7.6269</v>
      </c>
      <c r="AB116" s="2">
        <v>6.4116999999999997</v>
      </c>
      <c r="AC116" s="2">
        <v>6.1928999999999998</v>
      </c>
      <c r="AD116" s="2">
        <v>6.0861000000000001</v>
      </c>
      <c r="AE116" s="2">
        <v>12.7239</v>
      </c>
      <c r="AF116" s="6">
        <f t="shared" si="14"/>
        <v>157.51130000000001</v>
      </c>
      <c r="AH116" s="2">
        <v>21</v>
      </c>
      <c r="AI116" s="2" t="s">
        <v>5</v>
      </c>
      <c r="AJ116" s="2">
        <v>12.1463</v>
      </c>
      <c r="AK116" s="2">
        <v>28.9222</v>
      </c>
      <c r="AL116" s="2">
        <v>31.880400000000002</v>
      </c>
      <c r="AM116" s="2">
        <v>13.231299999999999</v>
      </c>
      <c r="AN116" s="2">
        <v>9.2584</v>
      </c>
      <c r="AO116" s="2">
        <v>7.3520000000000003</v>
      </c>
      <c r="AP116" s="2">
        <v>6.9873000000000003</v>
      </c>
      <c r="AQ116" s="2">
        <v>6.32</v>
      </c>
      <c r="AR116" s="2">
        <v>5.4820000000000002</v>
      </c>
      <c r="AS116" s="2">
        <v>4.9901</v>
      </c>
      <c r="AT116" s="2">
        <v>4.2554999999999996</v>
      </c>
      <c r="AU116" s="2">
        <v>6.8464</v>
      </c>
      <c r="AV116" s="6">
        <f t="shared" si="12"/>
        <v>137.67189999999999</v>
      </c>
      <c r="AX116" s="2">
        <v>21</v>
      </c>
      <c r="AY116" s="2" t="s">
        <v>5</v>
      </c>
      <c r="AZ116" s="2">
        <v>11.5678</v>
      </c>
      <c r="BA116" s="2">
        <v>16.7348</v>
      </c>
      <c r="BB116" s="2">
        <v>15.395099999999999</v>
      </c>
      <c r="BC116" s="2">
        <v>10.1579</v>
      </c>
      <c r="BD116" s="2">
        <v>8.0145999999999997</v>
      </c>
      <c r="BE116" s="2">
        <v>6.5179999999999998</v>
      </c>
      <c r="BF116" s="2">
        <v>6.1742999999999997</v>
      </c>
      <c r="BG116" s="2">
        <v>5.6557000000000004</v>
      </c>
      <c r="BH116" s="2">
        <v>4.9555999999999996</v>
      </c>
      <c r="BI116" s="2">
        <v>4.4248000000000003</v>
      </c>
      <c r="BJ116" s="2">
        <v>3.5952000000000002</v>
      </c>
      <c r="BK116" s="2">
        <v>5.8310000000000004</v>
      </c>
      <c r="BL116" s="6">
        <f t="shared" si="13"/>
        <v>99.024800000000013</v>
      </c>
    </row>
    <row r="117" spans="1:64" x14ac:dyDescent="0.25">
      <c r="A117" s="2">
        <v>5</v>
      </c>
      <c r="B117" s="2">
        <v>21</v>
      </c>
      <c r="C117" s="2" t="s">
        <v>6</v>
      </c>
      <c r="D117" s="2">
        <v>14.869899999999999</v>
      </c>
      <c r="E117" s="2">
        <v>13.041700000000001</v>
      </c>
      <c r="F117" s="2">
        <v>16.1386</v>
      </c>
      <c r="G117" s="2">
        <v>11.095000000000001</v>
      </c>
      <c r="H117" s="2">
        <v>8.2170000000000005</v>
      </c>
      <c r="I117" s="2">
        <v>7.3929999999999998</v>
      </c>
      <c r="J117" s="2">
        <v>7.3663999999999996</v>
      </c>
      <c r="K117" s="2">
        <v>6.8164999999999996</v>
      </c>
      <c r="L117" s="2">
        <v>5.8041999999999998</v>
      </c>
      <c r="M117" s="2">
        <v>5.0563000000000002</v>
      </c>
      <c r="N117" s="2">
        <v>4.1163999999999996</v>
      </c>
      <c r="O117" s="2">
        <v>5.4291999999999998</v>
      </c>
      <c r="P117" s="6">
        <f t="shared" si="15"/>
        <v>105.34419999999999</v>
      </c>
      <c r="R117" s="2">
        <v>21</v>
      </c>
      <c r="S117" s="2" t="s">
        <v>6</v>
      </c>
      <c r="T117" s="2">
        <v>16.980499999999999</v>
      </c>
      <c r="U117" s="2">
        <v>30.042400000000001</v>
      </c>
      <c r="V117" s="2">
        <v>23.267499999999998</v>
      </c>
      <c r="W117" s="2">
        <v>12.927899999999999</v>
      </c>
      <c r="X117" s="2">
        <v>10.166499999999999</v>
      </c>
      <c r="Y117" s="2">
        <v>8.3908000000000005</v>
      </c>
      <c r="Z117" s="2">
        <v>7.8623000000000003</v>
      </c>
      <c r="AA117" s="2">
        <v>7.1287000000000003</v>
      </c>
      <c r="AB117" s="2">
        <v>6.1553000000000004</v>
      </c>
      <c r="AC117" s="2">
        <v>5.6276000000000002</v>
      </c>
      <c r="AD117" s="2">
        <v>5.0968999999999998</v>
      </c>
      <c r="AE117" s="2">
        <v>10.889699999999999</v>
      </c>
      <c r="AF117" s="6">
        <f t="shared" si="14"/>
        <v>144.5361</v>
      </c>
      <c r="AH117" s="2">
        <v>21</v>
      </c>
      <c r="AI117" s="2" t="s">
        <v>6</v>
      </c>
      <c r="AJ117" s="2">
        <v>18.461500000000001</v>
      </c>
      <c r="AK117" s="2">
        <v>23.936599999999999</v>
      </c>
      <c r="AL117" s="2">
        <v>36.344799999999999</v>
      </c>
      <c r="AM117" s="2">
        <v>14.304</v>
      </c>
      <c r="AN117" s="2">
        <v>10.3027</v>
      </c>
      <c r="AO117" s="2">
        <v>8.0213999999999999</v>
      </c>
      <c r="AP117" s="2">
        <v>7.2618</v>
      </c>
      <c r="AQ117" s="2">
        <v>6.3936000000000002</v>
      </c>
      <c r="AR117" s="2">
        <v>5.3536000000000001</v>
      </c>
      <c r="AS117" s="2">
        <v>4.7416</v>
      </c>
      <c r="AT117" s="2">
        <v>3.9676</v>
      </c>
      <c r="AU117" s="2">
        <v>7.2515000000000001</v>
      </c>
      <c r="AV117" s="6">
        <f t="shared" si="12"/>
        <v>146.3407</v>
      </c>
      <c r="AX117" s="2">
        <v>21</v>
      </c>
      <c r="AY117" s="2" t="s">
        <v>6</v>
      </c>
      <c r="AZ117" s="2">
        <v>9.9072999999999993</v>
      </c>
      <c r="BA117" s="2">
        <v>16.083200000000001</v>
      </c>
      <c r="BB117" s="2">
        <v>14.993499999999999</v>
      </c>
      <c r="BC117" s="2">
        <v>8.9736999999999991</v>
      </c>
      <c r="BD117" s="2">
        <v>7.1524999999999999</v>
      </c>
      <c r="BE117" s="2">
        <v>6.2239000000000004</v>
      </c>
      <c r="BF117" s="2">
        <v>5.7790999999999997</v>
      </c>
      <c r="BG117" s="2">
        <v>5.0720999999999998</v>
      </c>
      <c r="BH117" s="2">
        <v>4.1791999999999998</v>
      </c>
      <c r="BI117" s="2">
        <v>3.5396000000000001</v>
      </c>
      <c r="BJ117" s="2">
        <v>2.7930999999999999</v>
      </c>
      <c r="BK117" s="2">
        <v>4.0223000000000004</v>
      </c>
      <c r="BL117" s="6">
        <f t="shared" si="13"/>
        <v>88.719499999999996</v>
      </c>
    </row>
    <row r="118" spans="1:64" x14ac:dyDescent="0.25">
      <c r="P118" s="6"/>
      <c r="AF118" s="6"/>
      <c r="AV118" s="6"/>
      <c r="BL118" s="6"/>
    </row>
    <row r="119" spans="1:64" x14ac:dyDescent="0.25">
      <c r="P119" s="6"/>
      <c r="AF119" s="6"/>
      <c r="AV119" s="6"/>
      <c r="BL119" s="6"/>
    </row>
    <row r="120" spans="1:64" x14ac:dyDescent="0.25">
      <c r="P120" s="6"/>
      <c r="AF120" s="6"/>
      <c r="AV120" s="6"/>
      <c r="BL120" s="6"/>
    </row>
    <row r="121" spans="1:64" x14ac:dyDescent="0.25">
      <c r="P121" s="6"/>
      <c r="AF121" s="6"/>
      <c r="AV121" s="6"/>
      <c r="BL121" s="6"/>
    </row>
    <row r="122" spans="1:64" x14ac:dyDescent="0.25">
      <c r="P122" s="6"/>
      <c r="AF122" s="6"/>
      <c r="AV122" s="6"/>
      <c r="BL122" s="6"/>
    </row>
    <row r="123" spans="1:64" x14ac:dyDescent="0.25">
      <c r="P123" s="6"/>
      <c r="AF123" s="6"/>
      <c r="AV123" s="6"/>
      <c r="BL123" s="6"/>
    </row>
    <row r="124" spans="1:64" x14ac:dyDescent="0.25">
      <c r="P124" s="6"/>
      <c r="AF124" s="6"/>
      <c r="AV124" s="6"/>
      <c r="BL124" s="6"/>
    </row>
    <row r="125" spans="1:64" x14ac:dyDescent="0.25">
      <c r="P125" s="6"/>
      <c r="AF125" s="6"/>
      <c r="AV125" s="6"/>
      <c r="BL125" s="6"/>
    </row>
    <row r="126" spans="1:64" x14ac:dyDescent="0.25">
      <c r="P126" s="6"/>
      <c r="AF126" s="6"/>
      <c r="AV126" s="6"/>
      <c r="BL126" s="6"/>
    </row>
    <row r="127" spans="1:64" x14ac:dyDescent="0.25">
      <c r="P127" s="6"/>
      <c r="AF127" s="6"/>
      <c r="AV127" s="6"/>
      <c r="BL127" s="6"/>
    </row>
    <row r="128" spans="1:64" x14ac:dyDescent="0.25">
      <c r="P128" s="6"/>
      <c r="AF128" s="6"/>
      <c r="AV128" s="6"/>
      <c r="BL128" s="6"/>
    </row>
    <row r="129" spans="16:64" x14ac:dyDescent="0.25">
      <c r="P129" s="6"/>
      <c r="AF129" s="6"/>
      <c r="AV129" s="6"/>
      <c r="BL129" s="6"/>
    </row>
    <row r="130" spans="16:64" x14ac:dyDescent="0.25">
      <c r="P130" s="6"/>
      <c r="AF130" s="6"/>
      <c r="AV130" s="6"/>
      <c r="BL130" s="6"/>
    </row>
    <row r="131" spans="16:64" x14ac:dyDescent="0.25">
      <c r="P131" s="6"/>
      <c r="AF131" s="6"/>
      <c r="AV131" s="6"/>
      <c r="BL131" s="6"/>
    </row>
    <row r="132" spans="16:64" x14ac:dyDescent="0.25">
      <c r="P132" s="6"/>
      <c r="AF132" s="6"/>
      <c r="AV132" s="6"/>
      <c r="BL132" s="6"/>
    </row>
    <row r="133" spans="16:64" x14ac:dyDescent="0.25">
      <c r="P133" s="6"/>
      <c r="AF133" s="6"/>
      <c r="AV133" s="6"/>
      <c r="BL133" s="6"/>
    </row>
    <row r="134" spans="16:64" x14ac:dyDescent="0.25">
      <c r="P134" s="6"/>
      <c r="AF134" s="6"/>
      <c r="AV134" s="6"/>
      <c r="BL134" s="6"/>
    </row>
    <row r="135" spans="16:64" x14ac:dyDescent="0.25">
      <c r="P135" s="6"/>
      <c r="AF135" s="6"/>
      <c r="AV135" s="6"/>
      <c r="BL135" s="6"/>
    </row>
    <row r="136" spans="16:64" x14ac:dyDescent="0.25">
      <c r="P136" s="6"/>
      <c r="AF136" s="6"/>
      <c r="AV136" s="6"/>
      <c r="BL136" s="6"/>
    </row>
    <row r="137" spans="16:64" x14ac:dyDescent="0.25">
      <c r="P137" s="6"/>
      <c r="AF137" s="6"/>
      <c r="AV137" s="6"/>
      <c r="BL137" s="6"/>
    </row>
    <row r="138" spans="16:64" x14ac:dyDescent="0.25">
      <c r="P138" s="6"/>
      <c r="AF138" s="6"/>
      <c r="AV138" s="6"/>
      <c r="BL138" s="6"/>
    </row>
    <row r="139" spans="16:64" x14ac:dyDescent="0.25">
      <c r="P139" s="6"/>
      <c r="AF139" s="6"/>
      <c r="AV139" s="6"/>
      <c r="BL139" s="6"/>
    </row>
    <row r="140" spans="16:64" x14ac:dyDescent="0.25">
      <c r="P140" s="6"/>
      <c r="AF140" s="6"/>
      <c r="AV140" s="6"/>
      <c r="BL140" s="6"/>
    </row>
    <row r="141" spans="16:64" x14ac:dyDescent="0.25">
      <c r="P141" s="6"/>
      <c r="AF141" s="6"/>
      <c r="AV141" s="6"/>
      <c r="BL141" s="6"/>
    </row>
    <row r="142" spans="16:64" x14ac:dyDescent="0.25">
      <c r="P142" s="6"/>
      <c r="AF142" s="6"/>
      <c r="AV142" s="6"/>
      <c r="BL142" s="6"/>
    </row>
    <row r="143" spans="16:64" x14ac:dyDescent="0.25">
      <c r="P143" s="6"/>
      <c r="AF143" s="6"/>
      <c r="AV143" s="6"/>
      <c r="BL143" s="6"/>
    </row>
    <row r="144" spans="16:64" x14ac:dyDescent="0.25">
      <c r="P144" s="6"/>
      <c r="AF144" s="6"/>
      <c r="AV144" s="6"/>
      <c r="BL144" s="6"/>
    </row>
    <row r="145" spans="16:64" x14ac:dyDescent="0.25">
      <c r="P145" s="6"/>
      <c r="AF145" s="6"/>
      <c r="AV145" s="6"/>
      <c r="BL145" s="6"/>
    </row>
    <row r="146" spans="16:64" x14ac:dyDescent="0.25">
      <c r="P146" s="6"/>
      <c r="AF146" s="6"/>
      <c r="AV146" s="6"/>
      <c r="BL146" s="6"/>
    </row>
    <row r="147" spans="16:64" x14ac:dyDescent="0.25">
      <c r="P147" s="6"/>
      <c r="AF147" s="6"/>
      <c r="AV147" s="6"/>
      <c r="BL147" s="6"/>
    </row>
    <row r="148" spans="16:64" x14ac:dyDescent="0.25">
      <c r="P148" s="6"/>
      <c r="AF148" s="6"/>
      <c r="AV148" s="6"/>
      <c r="BL148" s="6"/>
    </row>
    <row r="149" spans="16:64" x14ac:dyDescent="0.25">
      <c r="P149" s="6"/>
      <c r="AF149" s="6"/>
      <c r="AV149" s="6"/>
      <c r="BL149" s="6"/>
    </row>
    <row r="150" spans="16:64" x14ac:dyDescent="0.25">
      <c r="P150" s="6"/>
      <c r="AF150" s="6"/>
      <c r="AV150" s="6"/>
      <c r="BL150" s="6"/>
    </row>
    <row r="151" spans="16:64" x14ac:dyDescent="0.25">
      <c r="P151" s="6"/>
      <c r="AF151" s="6"/>
      <c r="AV151" s="6"/>
      <c r="BL151" s="6"/>
    </row>
    <row r="152" spans="16:64" x14ac:dyDescent="0.25">
      <c r="P152" s="6"/>
      <c r="AF152" s="6"/>
      <c r="AV152" s="6"/>
      <c r="BL152" s="6"/>
    </row>
    <row r="153" spans="16:64" x14ac:dyDescent="0.25">
      <c r="P153" s="6"/>
      <c r="AF153" s="6"/>
      <c r="AV153" s="6"/>
      <c r="BL153" s="6"/>
    </row>
    <row r="154" spans="16:64" x14ac:dyDescent="0.25">
      <c r="P154" s="6"/>
      <c r="AF154" s="6"/>
      <c r="AV154" s="6"/>
      <c r="BL154" s="6"/>
    </row>
    <row r="155" spans="16:64" x14ac:dyDescent="0.25">
      <c r="P155" s="6"/>
      <c r="AF155" s="6"/>
      <c r="AV155" s="6"/>
      <c r="BL155" s="6"/>
    </row>
    <row r="156" spans="16:64" x14ac:dyDescent="0.25">
      <c r="P156" s="6"/>
      <c r="AF156" s="6"/>
      <c r="AV156" s="6"/>
      <c r="BL156" s="6"/>
    </row>
    <row r="157" spans="16:64" x14ac:dyDescent="0.25">
      <c r="P157" s="6"/>
      <c r="AF157" s="6"/>
      <c r="AV157" s="6"/>
      <c r="BL157" s="6"/>
    </row>
    <row r="158" spans="16:64" x14ac:dyDescent="0.25">
      <c r="P158" s="6"/>
      <c r="AF158" s="6"/>
      <c r="AV158" s="6"/>
      <c r="BL158" s="6"/>
    </row>
    <row r="159" spans="16:64" x14ac:dyDescent="0.25">
      <c r="P159" s="6"/>
      <c r="AF159" s="6"/>
      <c r="AV159" s="6"/>
      <c r="BL159" s="6"/>
    </row>
    <row r="160" spans="16:64" x14ac:dyDescent="0.25">
      <c r="P160" s="6"/>
      <c r="AF160" s="6"/>
      <c r="AV160" s="6"/>
      <c r="BL160" s="6"/>
    </row>
    <row r="161" spans="16:64" x14ac:dyDescent="0.25">
      <c r="P161" s="6"/>
      <c r="AF161" s="6"/>
      <c r="AV161" s="6"/>
      <c r="BL161" s="6"/>
    </row>
    <row r="162" spans="16:64" x14ac:dyDescent="0.25">
      <c r="P162" s="6"/>
      <c r="AF162" s="6"/>
      <c r="AV162" s="6"/>
      <c r="BL162" s="6"/>
    </row>
    <row r="163" spans="16:64" x14ac:dyDescent="0.25">
      <c r="P163" s="6"/>
      <c r="AF163" s="6"/>
      <c r="AV163" s="6"/>
      <c r="BL163" s="6"/>
    </row>
    <row r="164" spans="16:64" x14ac:dyDescent="0.25">
      <c r="P164" s="6"/>
      <c r="AF164" s="6"/>
      <c r="AV164" s="6"/>
      <c r="BL164" s="6"/>
    </row>
    <row r="165" spans="16:64" x14ac:dyDescent="0.25">
      <c r="P165" s="6"/>
      <c r="AF165" s="6"/>
      <c r="AV165" s="6"/>
      <c r="BL165" s="6"/>
    </row>
    <row r="166" spans="16:64" x14ac:dyDescent="0.25">
      <c r="P166" s="6"/>
      <c r="AF166" s="6"/>
      <c r="AV166" s="6"/>
      <c r="BL166" s="6"/>
    </row>
    <row r="167" spans="16:64" x14ac:dyDescent="0.25">
      <c r="P167" s="6"/>
      <c r="AF167" s="6"/>
      <c r="AV167" s="6"/>
      <c r="BL167" s="6"/>
    </row>
    <row r="168" spans="16:64" x14ac:dyDescent="0.25">
      <c r="P168" s="6"/>
      <c r="AF168" s="6"/>
      <c r="AV168" s="6"/>
      <c r="BL168" s="6"/>
    </row>
    <row r="169" spans="16:64" x14ac:dyDescent="0.25">
      <c r="P169" s="6"/>
      <c r="AF169" s="6"/>
      <c r="AV169" s="6"/>
      <c r="BL169" s="6"/>
    </row>
    <row r="170" spans="16:64" x14ac:dyDescent="0.25">
      <c r="P170" s="6"/>
      <c r="AF170" s="6"/>
      <c r="AV170" s="6"/>
      <c r="BL170" s="6"/>
    </row>
    <row r="171" spans="16:64" x14ac:dyDescent="0.25">
      <c r="P171" s="6"/>
      <c r="AF171" s="6"/>
      <c r="AV171" s="6"/>
      <c r="BL171" s="6"/>
    </row>
    <row r="172" spans="16:64" x14ac:dyDescent="0.25">
      <c r="P172" s="6"/>
      <c r="AF172" s="6"/>
      <c r="AV172" s="6"/>
      <c r="BL172" s="6"/>
    </row>
    <row r="173" spans="16:64" x14ac:dyDescent="0.25">
      <c r="P173" s="6"/>
      <c r="AF173" s="6"/>
      <c r="AV173" s="6"/>
      <c r="BL173" s="6"/>
    </row>
    <row r="174" spans="16:64" x14ac:dyDescent="0.25">
      <c r="P174" s="6"/>
      <c r="AF174" s="6"/>
      <c r="AV174" s="6"/>
      <c r="BL174" s="6"/>
    </row>
    <row r="175" spans="16:64" x14ac:dyDescent="0.25">
      <c r="P175" s="6"/>
      <c r="AF175" s="6"/>
      <c r="AV175" s="6"/>
      <c r="BL175" s="6"/>
    </row>
    <row r="176" spans="16:64" x14ac:dyDescent="0.25">
      <c r="P176" s="6"/>
      <c r="AF176" s="6"/>
      <c r="AV176" s="6"/>
      <c r="BL176" s="6"/>
    </row>
    <row r="177" spans="16:64" x14ac:dyDescent="0.25">
      <c r="P177" s="6"/>
      <c r="AF177" s="6"/>
      <c r="AV177" s="6"/>
      <c r="BL177" s="6"/>
    </row>
    <row r="178" spans="16:64" x14ac:dyDescent="0.25">
      <c r="P178" s="6"/>
      <c r="AF178" s="6"/>
      <c r="AV178" s="6"/>
      <c r="BL178" s="6"/>
    </row>
    <row r="179" spans="16:64" x14ac:dyDescent="0.25">
      <c r="P179" s="6"/>
      <c r="AF179" s="6"/>
      <c r="AV179" s="6"/>
      <c r="BL179" s="6"/>
    </row>
    <row r="180" spans="16:64" x14ac:dyDescent="0.25">
      <c r="P180" s="6"/>
      <c r="AF180" s="6"/>
      <c r="AV180" s="6"/>
      <c r="BL180" s="6"/>
    </row>
    <row r="181" spans="16:64" x14ac:dyDescent="0.25">
      <c r="P181" s="6"/>
      <c r="AF181" s="6"/>
      <c r="AV181" s="6"/>
      <c r="BL181" s="6"/>
    </row>
    <row r="182" spans="16:64" x14ac:dyDescent="0.25">
      <c r="P182" s="6"/>
      <c r="AF182" s="6"/>
      <c r="AV182" s="6"/>
      <c r="BL182" s="6"/>
    </row>
    <row r="183" spans="16:64" x14ac:dyDescent="0.25">
      <c r="P183" s="6"/>
      <c r="AF183" s="6"/>
      <c r="AV183" s="6"/>
      <c r="BL183" s="6"/>
    </row>
    <row r="184" spans="16:64" x14ac:dyDescent="0.25">
      <c r="P184" s="6"/>
      <c r="AF184" s="6"/>
      <c r="AV184" s="6"/>
      <c r="BL184" s="6"/>
    </row>
    <row r="185" spans="16:64" x14ac:dyDescent="0.25">
      <c r="P185" s="6"/>
      <c r="AF185" s="6"/>
      <c r="AV185" s="6"/>
      <c r="BL185" s="6"/>
    </row>
    <row r="186" spans="16:64" x14ac:dyDescent="0.25">
      <c r="P186" s="6"/>
      <c r="AF186" s="6"/>
      <c r="AV186" s="6"/>
      <c r="BL186" s="6"/>
    </row>
    <row r="187" spans="16:64" x14ac:dyDescent="0.25">
      <c r="P187" s="6"/>
      <c r="AF187" s="6"/>
      <c r="AV187" s="6"/>
      <c r="BL187" s="6"/>
    </row>
    <row r="188" spans="16:64" x14ac:dyDescent="0.25">
      <c r="P188" s="6"/>
      <c r="AF188" s="6"/>
      <c r="AV188" s="6"/>
      <c r="BL188" s="6"/>
    </row>
    <row r="189" spans="16:64" x14ac:dyDescent="0.25">
      <c r="P189" s="6"/>
      <c r="AF189" s="6"/>
      <c r="AV189" s="6"/>
      <c r="BL189" s="6"/>
    </row>
    <row r="190" spans="16:64" x14ac:dyDescent="0.25">
      <c r="P190" s="6"/>
      <c r="AF190" s="6"/>
      <c r="AV190" s="6"/>
      <c r="BL190" s="6"/>
    </row>
    <row r="191" spans="16:64" x14ac:dyDescent="0.25">
      <c r="P191" s="6"/>
      <c r="AF191" s="6"/>
      <c r="AV191" s="6"/>
      <c r="BL191" s="6"/>
    </row>
    <row r="192" spans="16:64" x14ac:dyDescent="0.25">
      <c r="P192" s="6"/>
      <c r="AF192" s="6"/>
      <c r="AV192" s="6"/>
      <c r="BL192" s="6"/>
    </row>
    <row r="193" spans="16:64" x14ac:dyDescent="0.25">
      <c r="P193" s="6"/>
      <c r="AF193" s="6"/>
      <c r="AV193" s="6"/>
      <c r="BL193" s="6"/>
    </row>
    <row r="194" spans="16:64" x14ac:dyDescent="0.25">
      <c r="P194" s="6"/>
      <c r="AF194" s="6"/>
      <c r="AV194" s="6"/>
      <c r="BL194" s="6"/>
    </row>
    <row r="195" spans="16:64" x14ac:dyDescent="0.25">
      <c r="P195" s="6"/>
      <c r="AF195" s="6"/>
      <c r="AV195" s="6"/>
      <c r="BL195" s="6"/>
    </row>
    <row r="196" spans="16:64" x14ac:dyDescent="0.25">
      <c r="P196" s="6"/>
      <c r="AF196" s="6"/>
      <c r="AV196" s="6"/>
      <c r="BL196" s="6"/>
    </row>
    <row r="197" spans="16:64" x14ac:dyDescent="0.25">
      <c r="P197" s="6"/>
      <c r="AF197" s="6"/>
      <c r="AV197" s="6"/>
      <c r="BL197" s="6"/>
    </row>
    <row r="198" spans="16:64" x14ac:dyDescent="0.25">
      <c r="P198" s="6"/>
      <c r="AF198" s="6"/>
      <c r="AV198" s="6"/>
      <c r="BL198" s="6"/>
    </row>
    <row r="199" spans="16:64" x14ac:dyDescent="0.25">
      <c r="P199" s="6"/>
      <c r="AF199" s="6"/>
      <c r="AV199" s="6"/>
      <c r="BL199" s="6"/>
    </row>
    <row r="200" spans="16:64" x14ac:dyDescent="0.25">
      <c r="P200" s="6"/>
      <c r="AF200" s="6"/>
      <c r="AV200" s="6"/>
      <c r="BL200" s="6"/>
    </row>
    <row r="201" spans="16:64" x14ac:dyDescent="0.25">
      <c r="P201" s="6"/>
      <c r="AF201" s="6"/>
      <c r="AV201" s="6"/>
      <c r="BL201" s="6"/>
    </row>
    <row r="202" spans="16:64" x14ac:dyDescent="0.25">
      <c r="P202" s="6"/>
      <c r="AF202" s="6"/>
      <c r="AV202" s="6"/>
      <c r="BL202" s="6"/>
    </row>
    <row r="203" spans="16:64" x14ac:dyDescent="0.25">
      <c r="P203" s="6"/>
      <c r="AF203" s="6"/>
      <c r="AV203" s="6"/>
      <c r="BL203" s="6"/>
    </row>
    <row r="204" spans="16:64" x14ac:dyDescent="0.25">
      <c r="P204" s="6"/>
      <c r="AF204" s="6"/>
      <c r="AV204" s="6"/>
      <c r="BL204" s="6"/>
    </row>
    <row r="205" spans="16:64" x14ac:dyDescent="0.25">
      <c r="P205" s="6"/>
      <c r="AF205" s="6"/>
      <c r="AV205" s="6"/>
      <c r="BL205" s="6"/>
    </row>
    <row r="206" spans="16:64" x14ac:dyDescent="0.25">
      <c r="P206" s="6"/>
      <c r="AF206" s="6"/>
      <c r="AV206" s="6"/>
      <c r="BL206" s="6"/>
    </row>
    <row r="207" spans="16:64" x14ac:dyDescent="0.25">
      <c r="P207" s="6"/>
      <c r="AF207" s="6"/>
      <c r="AV207" s="6"/>
      <c r="BL207" s="6"/>
    </row>
    <row r="208" spans="16:64" x14ac:dyDescent="0.25">
      <c r="P208" s="6"/>
      <c r="AF208" s="6"/>
      <c r="AV208" s="6"/>
      <c r="BL208" s="6"/>
    </row>
    <row r="209" spans="16:64" x14ac:dyDescent="0.25">
      <c r="P209" s="6"/>
      <c r="AF209" s="6"/>
      <c r="AV209" s="6"/>
      <c r="BL209" s="6"/>
    </row>
    <row r="210" spans="16:64" x14ac:dyDescent="0.25">
      <c r="P210" s="6"/>
      <c r="AF210" s="6"/>
      <c r="AV210" s="6"/>
      <c r="BL210" s="6"/>
    </row>
    <row r="211" spans="16:64" x14ac:dyDescent="0.25">
      <c r="P211" s="6"/>
      <c r="AF211" s="6"/>
      <c r="AV211" s="6"/>
      <c r="BL211" s="6"/>
    </row>
    <row r="212" spans="16:64" x14ac:dyDescent="0.25">
      <c r="P212" s="6"/>
      <c r="AF212" s="6"/>
      <c r="AV212" s="6"/>
      <c r="BL212" s="6"/>
    </row>
    <row r="213" spans="16:64" x14ac:dyDescent="0.25">
      <c r="P213" s="6"/>
      <c r="AF213" s="6"/>
      <c r="AV213" s="6"/>
      <c r="BL213" s="6"/>
    </row>
    <row r="214" spans="16:64" x14ac:dyDescent="0.25">
      <c r="P214" s="6"/>
      <c r="AF214" s="6"/>
      <c r="AV214" s="6"/>
      <c r="BL214" s="6"/>
    </row>
    <row r="215" spans="16:64" x14ac:dyDescent="0.25">
      <c r="P215" s="6"/>
      <c r="AF215" s="6"/>
      <c r="AV215" s="6"/>
      <c r="BL215" s="6"/>
    </row>
    <row r="216" spans="16:64" x14ac:dyDescent="0.25">
      <c r="P216" s="6"/>
      <c r="AF216" s="6"/>
      <c r="AV216" s="6"/>
      <c r="BL216" s="6"/>
    </row>
    <row r="217" spans="16:64" x14ac:dyDescent="0.25">
      <c r="P217" s="6"/>
      <c r="AF217" s="6"/>
      <c r="AV217" s="6"/>
      <c r="BL217" s="6"/>
    </row>
    <row r="218" spans="16:64" x14ac:dyDescent="0.25">
      <c r="P218" s="6"/>
      <c r="AF218" s="6"/>
      <c r="AV218" s="6"/>
      <c r="BL218" s="6"/>
    </row>
    <row r="219" spans="16:64" x14ac:dyDescent="0.25">
      <c r="P219" s="6"/>
      <c r="AF219" s="6"/>
      <c r="AV219" s="6"/>
      <c r="BL219" s="6"/>
    </row>
    <row r="220" spans="16:64" x14ac:dyDescent="0.25">
      <c r="P220" s="6"/>
      <c r="AF220" s="6"/>
      <c r="AV220" s="6"/>
      <c r="BL220" s="6"/>
    </row>
    <row r="221" spans="16:64" x14ac:dyDescent="0.25">
      <c r="P221" s="6"/>
      <c r="AF221" s="6"/>
      <c r="AV221" s="6"/>
      <c r="BL221" s="6"/>
    </row>
    <row r="222" spans="16:64" x14ac:dyDescent="0.25">
      <c r="P222" s="6"/>
      <c r="AF222" s="6"/>
      <c r="AV222" s="6"/>
      <c r="BL222" s="6"/>
    </row>
    <row r="223" spans="16:64" x14ac:dyDescent="0.25">
      <c r="P223" s="6"/>
      <c r="AF223" s="6"/>
      <c r="AV223" s="6"/>
      <c r="BL223" s="6"/>
    </row>
    <row r="224" spans="16:64" x14ac:dyDescent="0.25">
      <c r="P224" s="6"/>
      <c r="AF224" s="6"/>
      <c r="AV224" s="6"/>
      <c r="BL224" s="6"/>
    </row>
    <row r="225" spans="16:64" x14ac:dyDescent="0.25">
      <c r="P225" s="6"/>
      <c r="AF225" s="6"/>
      <c r="AV225" s="6"/>
      <c r="BL225" s="6"/>
    </row>
    <row r="226" spans="16:64" x14ac:dyDescent="0.25">
      <c r="P226" s="6"/>
      <c r="AF226" s="6"/>
      <c r="AV226" s="6"/>
      <c r="BL226" s="6"/>
    </row>
    <row r="227" spans="16:64" x14ac:dyDescent="0.25">
      <c r="P227" s="6"/>
      <c r="AF227" s="6"/>
      <c r="AV227" s="6"/>
      <c r="BL227" s="6"/>
    </row>
    <row r="228" spans="16:64" x14ac:dyDescent="0.25">
      <c r="P228" s="6"/>
      <c r="AF228" s="6"/>
      <c r="AV228" s="6"/>
      <c r="BL228" s="6"/>
    </row>
    <row r="229" spans="16:64" x14ac:dyDescent="0.25">
      <c r="P229" s="6"/>
      <c r="AF229" s="6"/>
      <c r="AV229" s="6"/>
      <c r="BL229" s="6"/>
    </row>
    <row r="230" spans="16:64" x14ac:dyDescent="0.25">
      <c r="P230" s="6"/>
      <c r="AF230" s="6"/>
      <c r="AV230" s="6"/>
      <c r="BL230" s="6"/>
    </row>
    <row r="231" spans="16:64" x14ac:dyDescent="0.25">
      <c r="P231" s="6"/>
      <c r="AF231" s="6"/>
      <c r="AV231" s="6"/>
      <c r="BL231" s="6"/>
    </row>
    <row r="232" spans="16:64" x14ac:dyDescent="0.25">
      <c r="P232" s="6"/>
      <c r="AF232" s="6"/>
      <c r="AV232" s="6"/>
      <c r="BL232" s="6"/>
    </row>
    <row r="233" spans="16:64" x14ac:dyDescent="0.25">
      <c r="P233" s="6"/>
      <c r="AF233" s="6"/>
      <c r="AV233" s="6"/>
      <c r="BL233" s="6"/>
    </row>
    <row r="234" spans="16:64" x14ac:dyDescent="0.25">
      <c r="P234" s="6"/>
      <c r="AF234" s="6"/>
      <c r="AV234" s="6"/>
      <c r="BL234" s="6"/>
    </row>
    <row r="235" spans="16:64" x14ac:dyDescent="0.25">
      <c r="P235" s="6"/>
      <c r="AF235" s="6"/>
      <c r="AV235" s="6"/>
      <c r="BL235" s="6"/>
    </row>
    <row r="236" spans="16:64" x14ac:dyDescent="0.25">
      <c r="P236" s="6"/>
      <c r="AF236" s="6"/>
      <c r="AV236" s="6"/>
      <c r="BL236" s="6"/>
    </row>
    <row r="237" spans="16:64" x14ac:dyDescent="0.25">
      <c r="P237" s="6"/>
      <c r="AF237" s="6"/>
      <c r="AV237" s="6"/>
      <c r="BL237" s="6"/>
    </row>
    <row r="238" spans="16:64" x14ac:dyDescent="0.25">
      <c r="P238" s="6"/>
      <c r="AF238" s="6"/>
      <c r="AV238" s="6"/>
      <c r="BL238" s="6"/>
    </row>
    <row r="239" spans="16:64" x14ac:dyDescent="0.25">
      <c r="P239" s="6"/>
      <c r="AF239" s="6"/>
      <c r="AV239" s="6"/>
      <c r="BL239" s="6"/>
    </row>
    <row r="240" spans="16:64" x14ac:dyDescent="0.25">
      <c r="P240" s="6"/>
      <c r="AF240" s="6"/>
      <c r="AV240" s="6"/>
      <c r="BL240" s="6"/>
    </row>
    <row r="241" spans="16:64" x14ac:dyDescent="0.25">
      <c r="P241" s="6"/>
      <c r="AF241" s="6"/>
      <c r="AV241" s="6"/>
      <c r="BL241" s="6"/>
    </row>
    <row r="242" spans="16:64" x14ac:dyDescent="0.25">
      <c r="P242" s="6"/>
      <c r="AF242" s="6"/>
      <c r="AV242" s="6"/>
      <c r="BL242" s="6"/>
    </row>
    <row r="243" spans="16:64" x14ac:dyDescent="0.25">
      <c r="P243" s="6"/>
      <c r="AF243" s="6"/>
      <c r="AV243" s="6"/>
      <c r="BL243" s="6"/>
    </row>
    <row r="244" spans="16:64" x14ac:dyDescent="0.25">
      <c r="P244" s="6"/>
      <c r="AF244" s="6"/>
      <c r="AV244" s="6"/>
      <c r="BL244" s="6"/>
    </row>
    <row r="245" spans="16:64" x14ac:dyDescent="0.25">
      <c r="P245" s="6"/>
      <c r="AF245" s="6"/>
      <c r="AV245" s="6"/>
      <c r="BL245" s="6"/>
    </row>
    <row r="246" spans="16:64" x14ac:dyDescent="0.25">
      <c r="P246" s="6"/>
      <c r="AF246" s="6"/>
      <c r="AV246" s="6"/>
      <c r="BL246" s="6"/>
    </row>
    <row r="247" spans="16:64" x14ac:dyDescent="0.25">
      <c r="P247" s="6"/>
      <c r="AF247" s="6"/>
      <c r="AV247" s="6"/>
      <c r="BL247" s="6"/>
    </row>
    <row r="248" spans="16:64" x14ac:dyDescent="0.25">
      <c r="P248" s="6"/>
      <c r="AF248" s="6"/>
      <c r="AV248" s="6"/>
      <c r="BL248" s="6"/>
    </row>
    <row r="249" spans="16:64" x14ac:dyDescent="0.25">
      <c r="P249" s="6"/>
      <c r="AF249" s="6"/>
      <c r="AV249" s="6"/>
      <c r="BL249" s="6"/>
    </row>
    <row r="250" spans="16:64" x14ac:dyDescent="0.25">
      <c r="P250" s="6"/>
      <c r="AF250" s="6"/>
      <c r="AV250" s="6"/>
      <c r="BL250" s="6"/>
    </row>
    <row r="251" spans="16:64" x14ac:dyDescent="0.25">
      <c r="P251" s="6"/>
      <c r="AF251" s="6"/>
      <c r="AV251" s="6"/>
      <c r="BL251" s="6"/>
    </row>
    <row r="252" spans="16:64" x14ac:dyDescent="0.25">
      <c r="P252" s="6"/>
      <c r="AF252" s="6"/>
      <c r="AV252" s="6"/>
      <c r="BL252" s="6"/>
    </row>
    <row r="253" spans="16:64" x14ac:dyDescent="0.25">
      <c r="P253" s="6"/>
      <c r="AF253" s="6"/>
      <c r="AV253" s="6"/>
      <c r="BL253" s="6"/>
    </row>
    <row r="254" spans="16:64" x14ac:dyDescent="0.25">
      <c r="P254" s="6"/>
      <c r="AF254" s="6"/>
      <c r="AV254" s="6"/>
      <c r="BL254" s="6"/>
    </row>
    <row r="255" spans="16:64" x14ac:dyDescent="0.25">
      <c r="P255" s="6"/>
      <c r="AF255" s="6"/>
      <c r="AV255" s="6"/>
      <c r="BL255" s="6"/>
    </row>
    <row r="256" spans="16:64" x14ac:dyDescent="0.25">
      <c r="P256" s="6"/>
      <c r="AF256" s="6"/>
      <c r="AV256" s="6"/>
      <c r="BL256" s="6"/>
    </row>
    <row r="257" spans="16:64" x14ac:dyDescent="0.25">
      <c r="P257" s="6"/>
      <c r="AF257" s="6"/>
      <c r="AV257" s="6"/>
      <c r="BL257" s="6"/>
    </row>
    <row r="258" spans="16:64" x14ac:dyDescent="0.25">
      <c r="P258" s="6"/>
      <c r="AF258" s="6"/>
      <c r="AV258" s="6"/>
      <c r="BL258" s="6"/>
    </row>
    <row r="259" spans="16:64" x14ac:dyDescent="0.25">
      <c r="P259" s="6"/>
      <c r="AF259" s="6"/>
      <c r="AV259" s="6"/>
      <c r="BL259" s="6"/>
    </row>
    <row r="260" spans="16:64" x14ac:dyDescent="0.25">
      <c r="P260" s="6"/>
      <c r="AF260" s="6"/>
      <c r="AV260" s="6"/>
      <c r="BL260" s="6"/>
    </row>
    <row r="261" spans="16:64" x14ac:dyDescent="0.25">
      <c r="P261" s="6"/>
      <c r="AF261" s="6"/>
      <c r="AV261" s="6"/>
      <c r="BL261" s="6"/>
    </row>
    <row r="262" spans="16:64" x14ac:dyDescent="0.25">
      <c r="P262" s="6"/>
      <c r="AF262" s="6"/>
      <c r="AV262" s="6"/>
      <c r="BL262" s="6"/>
    </row>
    <row r="263" spans="16:64" x14ac:dyDescent="0.25">
      <c r="P263" s="6"/>
      <c r="AF263" s="6"/>
      <c r="AV263" s="6"/>
      <c r="BL263" s="6"/>
    </row>
    <row r="264" spans="16:64" x14ac:dyDescent="0.25">
      <c r="P264" s="6"/>
      <c r="AF264" s="6"/>
      <c r="AV264" s="6"/>
      <c r="BL264" s="6"/>
    </row>
    <row r="265" spans="16:64" x14ac:dyDescent="0.25">
      <c r="P265" s="6"/>
      <c r="AF265" s="6"/>
      <c r="AV265" s="6"/>
      <c r="BL265" s="6"/>
    </row>
    <row r="266" spans="16:64" x14ac:dyDescent="0.25">
      <c r="P266" s="6"/>
      <c r="AF266" s="6"/>
      <c r="AV266" s="6"/>
      <c r="BL266" s="6"/>
    </row>
    <row r="267" spans="16:64" x14ac:dyDescent="0.25">
      <c r="P267" s="6"/>
      <c r="AF267" s="6"/>
      <c r="AV267" s="6"/>
      <c r="BL267" s="6"/>
    </row>
    <row r="268" spans="16:64" x14ac:dyDescent="0.25">
      <c r="P268" s="6"/>
      <c r="AF268" s="6"/>
      <c r="AV268" s="6"/>
      <c r="BL268" s="6"/>
    </row>
    <row r="269" spans="16:64" x14ac:dyDescent="0.25">
      <c r="P269" s="6"/>
      <c r="AF269" s="6"/>
      <c r="AV269" s="6"/>
      <c r="BL269" s="6"/>
    </row>
    <row r="270" spans="16:64" x14ac:dyDescent="0.25">
      <c r="P270" s="6"/>
      <c r="AF270" s="6"/>
      <c r="AV270" s="6"/>
      <c r="BL270" s="6"/>
    </row>
    <row r="271" spans="16:64" x14ac:dyDescent="0.25">
      <c r="P271" s="6"/>
      <c r="AF271" s="6"/>
      <c r="AV271" s="6"/>
      <c r="BL271" s="6"/>
    </row>
    <row r="272" spans="16:64" x14ac:dyDescent="0.25">
      <c r="P272" s="6"/>
      <c r="AF272" s="6"/>
      <c r="AV272" s="6"/>
      <c r="BL272" s="6"/>
    </row>
    <row r="273" spans="16:64" x14ac:dyDescent="0.25">
      <c r="P273" s="6"/>
      <c r="AF273" s="6"/>
      <c r="AV273" s="6"/>
      <c r="BL273" s="6"/>
    </row>
    <row r="274" spans="16:64" x14ac:dyDescent="0.25">
      <c r="P274" s="6"/>
      <c r="AF274" s="6"/>
      <c r="AV274" s="6"/>
      <c r="BL274" s="6"/>
    </row>
    <row r="275" spans="16:64" x14ac:dyDescent="0.25">
      <c r="P275" s="6"/>
      <c r="AF275" s="6"/>
      <c r="AV275" s="6"/>
      <c r="BL275" s="6"/>
    </row>
    <row r="276" spans="16:64" x14ac:dyDescent="0.25">
      <c r="P276" s="6"/>
      <c r="AF276" s="6"/>
      <c r="AV276" s="6"/>
      <c r="BL276" s="6"/>
    </row>
    <row r="277" spans="16:64" x14ac:dyDescent="0.25">
      <c r="P277" s="6"/>
      <c r="AF277" s="6"/>
      <c r="AV277" s="6"/>
      <c r="BL277" s="6"/>
    </row>
    <row r="278" spans="16:64" x14ac:dyDescent="0.25">
      <c r="P278" s="6"/>
      <c r="AF278" s="6"/>
      <c r="AV278" s="6"/>
      <c r="BL278" s="6"/>
    </row>
    <row r="279" spans="16:64" x14ac:dyDescent="0.25">
      <c r="P279" s="6"/>
      <c r="AF279" s="6"/>
      <c r="AV279" s="6"/>
      <c r="BL279" s="6"/>
    </row>
    <row r="280" spans="16:64" x14ac:dyDescent="0.25">
      <c r="P280" s="6"/>
      <c r="AF280" s="6"/>
      <c r="AV280" s="6"/>
      <c r="BL280" s="6"/>
    </row>
    <row r="281" spans="16:64" x14ac:dyDescent="0.25">
      <c r="P281" s="6"/>
      <c r="AF281" s="6"/>
      <c r="AV281" s="6"/>
      <c r="BL281" s="6"/>
    </row>
    <row r="282" spans="16:64" x14ac:dyDescent="0.25">
      <c r="P282" s="6"/>
      <c r="AF282" s="6"/>
      <c r="AV282" s="6"/>
      <c r="BL282" s="6"/>
    </row>
    <row r="283" spans="16:64" x14ac:dyDescent="0.25">
      <c r="P283" s="6"/>
      <c r="AF283" s="6"/>
      <c r="AV283" s="6"/>
      <c r="BL283" s="6"/>
    </row>
    <row r="284" spans="16:64" x14ac:dyDescent="0.25">
      <c r="P284" s="6"/>
      <c r="AF284" s="6"/>
      <c r="AV284" s="6"/>
      <c r="BL284" s="6"/>
    </row>
    <row r="285" spans="16:64" x14ac:dyDescent="0.25">
      <c r="P285" s="6"/>
      <c r="AF285" s="6"/>
      <c r="AV285" s="6"/>
      <c r="BL285" s="6"/>
    </row>
    <row r="286" spans="16:64" x14ac:dyDescent="0.25">
      <c r="P286" s="6"/>
      <c r="AF286" s="6"/>
      <c r="AV286" s="6"/>
      <c r="BL286" s="6"/>
    </row>
    <row r="287" spans="16:64" x14ac:dyDescent="0.25">
      <c r="P287" s="6"/>
      <c r="AF287" s="6"/>
      <c r="AV287" s="6"/>
      <c r="BL287" s="6"/>
    </row>
    <row r="288" spans="16:64" x14ac:dyDescent="0.25">
      <c r="P288" s="6"/>
      <c r="AF288" s="6"/>
      <c r="AV288" s="6"/>
      <c r="BL288" s="6"/>
    </row>
    <row r="289" spans="16:64" x14ac:dyDescent="0.25">
      <c r="P289" s="6"/>
      <c r="AF289" s="6"/>
      <c r="AV289" s="6"/>
      <c r="BL289" s="6"/>
    </row>
    <row r="290" spans="16:64" x14ac:dyDescent="0.25">
      <c r="P290" s="6"/>
      <c r="AF290" s="6"/>
      <c r="AV290" s="6"/>
      <c r="BL290" s="6"/>
    </row>
    <row r="291" spans="16:64" x14ac:dyDescent="0.25">
      <c r="P291" s="6"/>
      <c r="AF291" s="6"/>
      <c r="AV291" s="6"/>
      <c r="BL291" s="6"/>
    </row>
    <row r="292" spans="16:64" x14ac:dyDescent="0.25">
      <c r="P292" s="6"/>
      <c r="AF292" s="6"/>
      <c r="AV292" s="6"/>
      <c r="BL292" s="6"/>
    </row>
    <row r="293" spans="16:64" x14ac:dyDescent="0.25">
      <c r="P293" s="6"/>
      <c r="AF293" s="6"/>
      <c r="AV293" s="6"/>
      <c r="BL293" s="6"/>
    </row>
    <row r="294" spans="16:64" x14ac:dyDescent="0.25">
      <c r="P294" s="6"/>
      <c r="AF294" s="6"/>
      <c r="AV294" s="6"/>
      <c r="BL294" s="6"/>
    </row>
    <row r="295" spans="16:64" x14ac:dyDescent="0.25">
      <c r="P295" s="6"/>
      <c r="AF295" s="6"/>
      <c r="AV295" s="6"/>
      <c r="BL295" s="6"/>
    </row>
    <row r="296" spans="16:64" x14ac:dyDescent="0.25">
      <c r="P296" s="6"/>
      <c r="AF296" s="6"/>
      <c r="AV296" s="6"/>
      <c r="BL296" s="6"/>
    </row>
    <row r="297" spans="16:64" x14ac:dyDescent="0.25">
      <c r="P297" s="6"/>
      <c r="AF297" s="6"/>
      <c r="AV297" s="6"/>
      <c r="BL297" s="6"/>
    </row>
    <row r="298" spans="16:64" x14ac:dyDescent="0.25">
      <c r="P298" s="6"/>
      <c r="AF298" s="6"/>
      <c r="AV298" s="6"/>
      <c r="BL298" s="6"/>
    </row>
    <row r="299" spans="16:64" x14ac:dyDescent="0.25">
      <c r="P299" s="6"/>
      <c r="AF299" s="6"/>
      <c r="AV299" s="6"/>
      <c r="BL299" s="6"/>
    </row>
    <row r="300" spans="16:64" x14ac:dyDescent="0.25">
      <c r="P300" s="6"/>
      <c r="AF300" s="6"/>
      <c r="AV300" s="6"/>
      <c r="BL300" s="6"/>
    </row>
    <row r="301" spans="16:64" x14ac:dyDescent="0.25">
      <c r="P301" s="6"/>
      <c r="AF301" s="6"/>
      <c r="AV301" s="6"/>
      <c r="BL301" s="6"/>
    </row>
    <row r="302" spans="16:64" x14ac:dyDescent="0.25">
      <c r="P302" s="6"/>
      <c r="AF302" s="6"/>
      <c r="AV302" s="6"/>
      <c r="BL302" s="6"/>
    </row>
    <row r="303" spans="16:64" x14ac:dyDescent="0.25">
      <c r="P303" s="6"/>
      <c r="AF303" s="6"/>
      <c r="AV303" s="6"/>
      <c r="BL303" s="6"/>
    </row>
    <row r="304" spans="16:64" x14ac:dyDescent="0.25">
      <c r="P304" s="6"/>
      <c r="AF304" s="6"/>
      <c r="AV304" s="6"/>
      <c r="BL304" s="6"/>
    </row>
    <row r="305" spans="16:64" x14ac:dyDescent="0.25">
      <c r="P305" s="6"/>
      <c r="AF305" s="6"/>
      <c r="AV305" s="6"/>
      <c r="BL305" s="6"/>
    </row>
    <row r="306" spans="16:64" x14ac:dyDescent="0.25">
      <c r="P306" s="6"/>
      <c r="AF306" s="6"/>
      <c r="AV306" s="6"/>
      <c r="BL306" s="6"/>
    </row>
    <row r="307" spans="16:64" x14ac:dyDescent="0.25">
      <c r="P307" s="6"/>
      <c r="AF307" s="6"/>
      <c r="AV307" s="6"/>
      <c r="BL307" s="6"/>
    </row>
    <row r="308" spans="16:64" x14ac:dyDescent="0.25">
      <c r="P308" s="6"/>
      <c r="AF308" s="6"/>
      <c r="AV308" s="6"/>
      <c r="BL308" s="6"/>
    </row>
    <row r="309" spans="16:64" x14ac:dyDescent="0.25">
      <c r="P309" s="6"/>
      <c r="AF309" s="6"/>
      <c r="AV309" s="6"/>
      <c r="BL309" s="6"/>
    </row>
    <row r="310" spans="16:64" x14ac:dyDescent="0.25">
      <c r="P310" s="6"/>
      <c r="AF310" s="6"/>
      <c r="AV310" s="6"/>
      <c r="BL310" s="6"/>
    </row>
    <row r="311" spans="16:64" x14ac:dyDescent="0.25">
      <c r="P311" s="6"/>
      <c r="AF311" s="6"/>
      <c r="AV311" s="6"/>
      <c r="BL311" s="6"/>
    </row>
    <row r="312" spans="16:64" x14ac:dyDescent="0.25">
      <c r="P312" s="6"/>
      <c r="AF312" s="6"/>
      <c r="AV312" s="6"/>
      <c r="BL312" s="6"/>
    </row>
    <row r="313" spans="16:64" x14ac:dyDescent="0.25">
      <c r="P313" s="6"/>
      <c r="AF313" s="6"/>
      <c r="AV313" s="6"/>
      <c r="BL313" s="6"/>
    </row>
    <row r="314" spans="16:64" x14ac:dyDescent="0.25">
      <c r="P314" s="6"/>
      <c r="AF314" s="6"/>
      <c r="AV314" s="6"/>
      <c r="BL314" s="6"/>
    </row>
    <row r="315" spans="16:64" x14ac:dyDescent="0.25">
      <c r="P315" s="6"/>
      <c r="AF315" s="6"/>
      <c r="AV315" s="6"/>
      <c r="BL315" s="6"/>
    </row>
    <row r="316" spans="16:64" x14ac:dyDescent="0.25">
      <c r="P316" s="6"/>
      <c r="AF316" s="6"/>
      <c r="AV316" s="6"/>
      <c r="BL316" s="6"/>
    </row>
    <row r="317" spans="16:64" x14ac:dyDescent="0.25">
      <c r="P317" s="6"/>
      <c r="AF317" s="6"/>
      <c r="AV317" s="6"/>
      <c r="BL317" s="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Scenarios</vt:lpstr>
      <vt:lpstr>analyse</vt:lpstr>
      <vt:lpstr>output</vt:lpstr>
      <vt:lpstr>MAPS</vt:lpstr>
      <vt:lpstr>choosen</vt:lpstr>
      <vt:lpstr>Population</vt:lpstr>
      <vt:lpstr>discharge_rcp26</vt:lpstr>
      <vt:lpstr>discharge_rcp45</vt:lpstr>
      <vt:lpstr>discharge_rcp60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BUREK Peter</dc:creator>
  <cp:lastModifiedBy>admin</cp:lastModifiedBy>
  <dcterms:created xsi:type="dcterms:W3CDTF">2018-10-04T12:30:34Z</dcterms:created>
  <dcterms:modified xsi:type="dcterms:W3CDTF">2019-10-29T10:29:22Z</dcterms:modified>
</cp:coreProperties>
</file>