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ma\EP8900\ntnu_iam_2022\assignment\assignment deliverables_nelson\"/>
    </mc:Choice>
  </mc:AlternateContent>
  <xr:revisionPtr revIDLastSave="0" documentId="13_ncr:1_{A29356AE-BADF-4A23-BCB4-67B981CBA2C9}" xr6:coauthVersionLast="47" xr6:coauthVersionMax="47" xr10:uidLastSave="{00000000-0000-0000-0000-000000000000}"/>
  <bookViews>
    <workbookView xWindow="-110" yWindow="-110" windowWidth="19420" windowHeight="10420" xr2:uid="{856081ED-E8A0-44AE-966C-15F6F9189343}"/>
  </bookViews>
  <sheets>
    <sheet name="Raw Data" sheetId="1" r:id="rId1"/>
    <sheet name="effect of biodiesel effic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C73" i="1"/>
  <c r="C74" i="1"/>
  <c r="C75" i="1"/>
  <c r="C76" i="1"/>
  <c r="C72" i="1"/>
  <c r="B77" i="1"/>
  <c r="E52" i="1"/>
  <c r="F52" i="1"/>
  <c r="G52" i="1"/>
  <c r="H52" i="1"/>
  <c r="I52" i="1"/>
  <c r="C52" i="1"/>
  <c r="D52" i="1"/>
  <c r="I51" i="1"/>
  <c r="F51" i="1"/>
  <c r="E51" i="1"/>
  <c r="H50" i="1"/>
  <c r="E50" i="1"/>
  <c r="F48" i="1"/>
  <c r="G48" i="1"/>
  <c r="H48" i="1"/>
  <c r="E48" i="1"/>
  <c r="F47" i="1"/>
  <c r="I47" i="1"/>
  <c r="F46" i="1"/>
  <c r="N51" i="1"/>
  <c r="G51" i="1" s="1"/>
  <c r="N49" i="1"/>
  <c r="F49" i="1" s="1"/>
  <c r="N50" i="1"/>
  <c r="I50" i="1" s="1"/>
  <c r="N48" i="1"/>
  <c r="I48" i="1" s="1"/>
  <c r="N46" i="1"/>
  <c r="G46" i="1" s="1"/>
  <c r="N47" i="1"/>
  <c r="E47" i="1" s="1"/>
  <c r="N45" i="1"/>
  <c r="H45" i="1" s="1"/>
  <c r="L45" i="1"/>
  <c r="M46" i="1"/>
  <c r="M47" i="1"/>
  <c r="M48" i="1"/>
  <c r="M49" i="1"/>
  <c r="M50" i="1"/>
  <c r="M51" i="1"/>
  <c r="M45" i="1"/>
  <c r="G35" i="1"/>
  <c r="F35" i="1"/>
  <c r="E35" i="1"/>
  <c r="D35" i="1"/>
  <c r="C35" i="1"/>
  <c r="B35" i="1"/>
  <c r="R27" i="1"/>
  <c r="K5" i="1"/>
  <c r="O4" i="1"/>
  <c r="K4" i="1"/>
  <c r="O3" i="1"/>
  <c r="K3" i="1"/>
  <c r="I45" i="1" l="1"/>
  <c r="G45" i="1"/>
  <c r="F45" i="1"/>
  <c r="H47" i="1"/>
  <c r="E49" i="1"/>
  <c r="G50" i="1"/>
  <c r="E46" i="1"/>
  <c r="G47" i="1"/>
  <c r="I49" i="1"/>
  <c r="F50" i="1"/>
  <c r="H46" i="1"/>
  <c r="G49" i="1"/>
  <c r="H51" i="1"/>
  <c r="I46" i="1"/>
  <c r="H49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tc={53BE19CC-9919-46A5-BBAB-41C065CC203D}</author>
    <author>tc={0C605478-393D-438A-A28D-67BE4E12CAE3}</author>
  </authors>
  <commentList>
    <comment ref="J2" authorId="0" shapeId="0" xr:uid="{53BE19CC-9919-46A5-BBAB-41C065CC203D}">
      <text>
        <t>[Threaded comment]
Your version of Excel allows you to read this threaded comment; however, any edits to it will get removed if the file is opened in a newer version of Excel. Learn more: https://go.microsoft.com/fwlink/?linkid=870924
Comment:
    (IRENA, 2014)</t>
      </text>
    </comment>
    <comment ref="R27" authorId="1" shapeId="0" xr:uid="{0C605478-393D-438A-A28D-67BE4E12CA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Installed Capacity: 1497MW =1.49GW</t>
      </text>
    </comment>
  </commentList>
</comments>
</file>

<file path=xl/sharedStrings.xml><?xml version="1.0" encoding="utf-8"?>
<sst xmlns="http://schemas.openxmlformats.org/spreadsheetml/2006/main" count="693" uniqueCount="164">
  <si>
    <t>Renewable Resource Potential</t>
  </si>
  <si>
    <t>node</t>
  </si>
  <si>
    <t>commodity</t>
  </si>
  <si>
    <t>grade</t>
  </si>
  <si>
    <t>level</t>
  </si>
  <si>
    <t>year</t>
  </si>
  <si>
    <t>value</t>
  </si>
  <si>
    <t>unit</t>
  </si>
  <si>
    <t>Source</t>
  </si>
  <si>
    <t>Resource</t>
  </si>
  <si>
    <t>TWh/year</t>
  </si>
  <si>
    <t>GWa/a</t>
  </si>
  <si>
    <t>Cameroon</t>
  </si>
  <si>
    <t>Solar PV</t>
  </si>
  <si>
    <t>c1</t>
  </si>
  <si>
    <t>renewable</t>
  </si>
  <si>
    <t>IRENA (2014)</t>
  </si>
  <si>
    <t>Wind</t>
  </si>
  <si>
    <t>Biomass</t>
  </si>
  <si>
    <t>http://www.keei.re.kr/web_keei/en_publish.nsf/by_report_types/C03614112D6BBF7449258219002FD365/$file/17-14-3.Cameroon_REMP-analysis(1124).pdf</t>
  </si>
  <si>
    <t>Solar thermal</t>
  </si>
  <si>
    <t>Hydropower</t>
  </si>
  <si>
    <t>kenfack et al. (2021); Cameroon's hydropower potential and development under the vision of Central Africa power pool (CAPP): A review</t>
  </si>
  <si>
    <t>CSP</t>
  </si>
  <si>
    <t>MINEE (2014)</t>
  </si>
  <si>
    <t>Kenfack et al.(2021)</t>
  </si>
  <si>
    <t>Fossil Resource Potential</t>
  </si>
  <si>
    <t>crude oil</t>
  </si>
  <si>
    <t>GWa</t>
  </si>
  <si>
    <t>US EIA</t>
  </si>
  <si>
    <t>gas</t>
  </si>
  <si>
    <t>Historical Activity (primary biomass fuels dominate the energy activity in 2015 and 2020): Based on IEA data statistics</t>
  </si>
  <si>
    <t>technology</t>
  </si>
  <si>
    <t>bio_extr</t>
  </si>
  <si>
    <t>bio_istig</t>
  </si>
  <si>
    <t>biomass_i</t>
  </si>
  <si>
    <t>biomass_rc</t>
  </si>
  <si>
    <t>coal_adv</t>
  </si>
  <si>
    <t>coal_adv_ccs</t>
  </si>
  <si>
    <t>coal_exp</t>
  </si>
  <si>
    <t>coal_extr</t>
  </si>
  <si>
    <t>coal_fs</t>
  </si>
  <si>
    <t>coal_gas</t>
  </si>
  <si>
    <t>coal_i</t>
  </si>
  <si>
    <t>coal_imp</t>
  </si>
  <si>
    <t>coal_ppl</t>
  </si>
  <si>
    <t>coal_rc</t>
  </si>
  <si>
    <t>coal_t_d</t>
  </si>
  <si>
    <t>elec_exp</t>
  </si>
  <si>
    <t>elec_imp</t>
  </si>
  <si>
    <t>elec_t_d</t>
  </si>
  <si>
    <t>elec_trp</t>
  </si>
  <si>
    <t>foil_exp</t>
  </si>
  <si>
    <t>foil_fs</t>
  </si>
  <si>
    <t>foil_i</t>
  </si>
  <si>
    <t>foil_imp</t>
  </si>
  <si>
    <t>foil_ppl</t>
  </si>
  <si>
    <t>foil_rc</t>
  </si>
  <si>
    <t>foil_t_d</t>
  </si>
  <si>
    <t>foil_trp</t>
  </si>
  <si>
    <t>gas_cc</t>
  </si>
  <si>
    <t>gas_cc_ccs</t>
  </si>
  <si>
    <t>gas_ct</t>
  </si>
  <si>
    <t>gas_exp</t>
  </si>
  <si>
    <t>gas_extr</t>
  </si>
  <si>
    <t>gas_fs</t>
  </si>
  <si>
    <t>gas_i</t>
  </si>
  <si>
    <t>gas_imp</t>
  </si>
  <si>
    <t>gas_rc</t>
  </si>
  <si>
    <t>gas_t_d</t>
  </si>
  <si>
    <t>gas_trp</t>
  </si>
  <si>
    <t>hydro_ppl</t>
  </si>
  <si>
    <t>igcc</t>
  </si>
  <si>
    <t>loil_exp</t>
  </si>
  <si>
    <t>loil_fs</t>
  </si>
  <si>
    <t>loil_i</t>
  </si>
  <si>
    <t>loil_imp</t>
  </si>
  <si>
    <t>loil_ppl</t>
  </si>
  <si>
    <t>loil_rc</t>
  </si>
  <si>
    <t>loil_t_d</t>
  </si>
  <si>
    <t>loil_trp</t>
  </si>
  <si>
    <t>meth_coal</t>
  </si>
  <si>
    <t>meth_ng</t>
  </si>
  <si>
    <t>nuc_ppl</t>
  </si>
  <si>
    <t>oil_exp</t>
  </si>
  <si>
    <t>oil_extr</t>
  </si>
  <si>
    <t>oil_imp</t>
  </si>
  <si>
    <t>ref_hil</t>
  </si>
  <si>
    <t>shale_extr</t>
  </si>
  <si>
    <t>solar_i</t>
  </si>
  <si>
    <t>solar_pv_ppl</t>
  </si>
  <si>
    <t>solar_rc</t>
  </si>
  <si>
    <t>solar_th_ppl</t>
  </si>
  <si>
    <t>sp_el_I</t>
  </si>
  <si>
    <t>sp_el_RC</t>
  </si>
  <si>
    <t>syn_liq</t>
  </si>
  <si>
    <t>wind_ppl</t>
  </si>
  <si>
    <t>year_act</t>
  </si>
  <si>
    <t>mode</t>
  </si>
  <si>
    <t>M1</t>
  </si>
  <si>
    <t>M2</t>
  </si>
  <si>
    <t>time</t>
  </si>
  <si>
    <t xml:space="preserve">Historical Capacity </t>
  </si>
  <si>
    <t>Total</t>
  </si>
  <si>
    <t>year_vtg</t>
  </si>
  <si>
    <t>1960</t>
  </si>
  <si>
    <t>1985</t>
  </si>
  <si>
    <t>1990</t>
  </si>
  <si>
    <t>GW/a</t>
  </si>
  <si>
    <t>Population and GDP (SSP database, IIASSA GDP Population ):SSP2_v9_130219</t>
  </si>
  <si>
    <t>Year</t>
  </si>
  <si>
    <t>population(millions)</t>
  </si>
  <si>
    <t>GDP (billion US$2005/yr)</t>
  </si>
  <si>
    <t>GDP (trllion US$2005/yr)</t>
  </si>
  <si>
    <t>GDP Growth</t>
  </si>
  <si>
    <t>Demand</t>
  </si>
  <si>
    <t>Industry</t>
  </si>
  <si>
    <t>Residential &amp; commercial</t>
  </si>
  <si>
    <t>Transport</t>
  </si>
  <si>
    <t>Energy Demand</t>
  </si>
  <si>
    <t>Electric Industry</t>
  </si>
  <si>
    <t>Thermal Industry</t>
  </si>
  <si>
    <t>Feedstock Industry</t>
  </si>
  <si>
    <t>Electric RC</t>
  </si>
  <si>
    <t>Thermal (non-biomass) RC</t>
  </si>
  <si>
    <t xml:space="preserve">Primary Biomass </t>
  </si>
  <si>
    <t>RC</t>
  </si>
  <si>
    <t>energy use per GDP</t>
  </si>
  <si>
    <t>Energy use per capita</t>
  </si>
  <si>
    <t>GWa/a per billion</t>
  </si>
  <si>
    <t>Gwa/a per million persons</t>
  </si>
  <si>
    <t>Baseline Scenarios (other demand projections will be variations of the baseline)</t>
  </si>
  <si>
    <t>Cost projections for renewables</t>
  </si>
  <si>
    <t>Inv_cost</t>
  </si>
  <si>
    <t>Var_cost</t>
  </si>
  <si>
    <t>USD/KW</t>
  </si>
  <si>
    <t>Solar PV power plant</t>
  </si>
  <si>
    <t>Wind Power Plant</t>
  </si>
  <si>
    <t>reference</t>
  </si>
  <si>
    <t>E. Vartiainen, G. Masson, C. Breyer, D. Moser, and E. Román Medina, ‘Impact of weighted average
cost of capital, capital expenditure, and other parameters on future utility-scale PV levelised cost of
electricity’, Prog. Photovoltaics Res. Appl., vol. 28, pp. 439–453, 2020, doi: 10.1002/pip.3189</t>
  </si>
  <si>
    <t xml:space="preserve">[ETIP-PV] - European Technology and Innovation Platform Photovoltaics. Fact sheet: PV the cheapest electricity source almost everywhere. ETIP-PV, Munich; 2019. [Available Online]: https://etippv.eu/publications/fact-sheets/    </t>
  </si>
  <si>
    <t>Lifetime</t>
  </si>
  <si>
    <t>years</t>
  </si>
  <si>
    <t>Biodiesel productin from biomass</t>
  </si>
  <si>
    <t>Efficiency</t>
  </si>
  <si>
    <t>https://www.ncbi.nlm.nih.gov/pmc/articles/PMC3135615/#:~:text=Comparison%20of%20biomass%2Dto%2Dfuel,the%20biorefineries%20or%20power%20stations.&amp;text=values%20of%20the%20ester%2Ddiesel,(future)%20%5B6%5D.</t>
  </si>
  <si>
    <t>Capital cost</t>
  </si>
  <si>
    <t>2570-3650</t>
  </si>
  <si>
    <t>https://www.ieabioenergy.com/wp-content/uploads/2020/02/T41_CostReductionBiofuels-11_02_19-final.pdf</t>
  </si>
  <si>
    <t>https://www.iea.org/countries/cameroon</t>
  </si>
  <si>
    <t>Bioenergy</t>
  </si>
  <si>
    <t>Hydro</t>
  </si>
  <si>
    <t>Oil</t>
  </si>
  <si>
    <t>Natural gas</t>
  </si>
  <si>
    <t>Solar/wind</t>
  </si>
  <si>
    <t>Value in TJ</t>
  </si>
  <si>
    <t>30% eff</t>
  </si>
  <si>
    <t>20% eff</t>
  </si>
  <si>
    <t>13% eff</t>
  </si>
  <si>
    <t>South Africa</t>
  </si>
  <si>
    <t>Baseline</t>
  </si>
  <si>
    <t>Low biomass demand</t>
  </si>
  <si>
    <t>High electrification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</si>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</sst>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2" borderId="23" xfId="0" applyFill="1" applyBorder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4" xfId="0" applyFont="1" applyFill="1" applyBorder="1" applyAlignment="1">
      <alignment horizontal="left" vertical="top"/>
    </xf>
    <xf numFmtId="0" fontId="4" fillId="2" borderId="5" xfId="0" applyFont="1" applyFill="1" applyBorder="1"/>
    <xf numFmtId="0" fontId="4" fillId="2" borderId="6" xfId="0" applyFont="1" applyFill="1" applyBorder="1"/>
    <xf numFmtId="164" fontId="4" fillId="3" borderId="6" xfId="0" applyNumberFormat="1" applyFont="1" applyFill="1" applyBorder="1"/>
    <xf numFmtId="0" fontId="4" fillId="2" borderId="7" xfId="0" applyFont="1" applyFill="1" applyBorder="1"/>
    <xf numFmtId="0" fontId="6" fillId="2" borderId="0" xfId="1" applyFont="1" applyFill="1"/>
    <xf numFmtId="0" fontId="4" fillId="2" borderId="8" xfId="0" applyFont="1" applyFill="1" applyBorder="1"/>
    <xf numFmtId="0" fontId="4" fillId="2" borderId="9" xfId="0" applyFont="1" applyFill="1" applyBorder="1"/>
    <xf numFmtId="164" fontId="4" fillId="3" borderId="9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164" fontId="4" fillId="3" borderId="12" xfId="0" applyNumberFormat="1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3" borderId="20" xfId="0" applyFont="1" applyFill="1" applyBorder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2" borderId="9" xfId="0" applyFont="1" applyFill="1" applyBorder="1" applyAlignment="1">
      <alignment horizontal="left"/>
    </xf>
    <xf numFmtId="165" fontId="4" fillId="2" borderId="9" xfId="0" applyNumberFormat="1" applyFont="1" applyFill="1" applyBorder="1" applyAlignment="1">
      <alignment horizontal="left"/>
    </xf>
    <xf numFmtId="0" fontId="4" fillId="2" borderId="16" xfId="0" applyFont="1" applyFill="1" applyBorder="1"/>
    <xf numFmtId="0" fontId="4" fillId="2" borderId="24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" xfId="0" applyFill="1" applyBorder="1"/>
    <xf numFmtId="0" fontId="0" fillId="2" borderId="27" xfId="0" applyFill="1" applyBorder="1"/>
    <xf numFmtId="0" fontId="1" fillId="2" borderId="0" xfId="0" applyFont="1" applyFill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29" xfId="0" applyFill="1" applyBorder="1"/>
    <xf numFmtId="0" fontId="0" fillId="2" borderId="30" xfId="0" applyFill="1" applyBorder="1"/>
    <xf numFmtId="0" fontId="0" fillId="2" borderId="28" xfId="0" applyFill="1" applyBorder="1" applyAlignment="1">
      <alignment horizontal="left"/>
    </xf>
    <xf numFmtId="0" fontId="4" fillId="2" borderId="1" xfId="0" applyFont="1" applyFill="1" applyBorder="1"/>
    <xf numFmtId="2" fontId="4" fillId="2" borderId="2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4" fillId="2" borderId="12" xfId="0" applyNumberFormat="1" applyFont="1" applyFill="1" applyBorder="1"/>
    <xf numFmtId="166" fontId="4" fillId="2" borderId="22" xfId="0" applyNumberFormat="1" applyFont="1" applyFill="1" applyBorder="1"/>
    <xf numFmtId="0" fontId="4" fillId="2" borderId="34" xfId="0" applyFont="1" applyFill="1" applyBorder="1"/>
    <xf numFmtId="0" fontId="4" fillId="2" borderId="35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37" xfId="0" applyFont="1" applyFill="1" applyBorder="1"/>
    <xf numFmtId="0" fontId="4" fillId="2" borderId="38" xfId="0" applyFont="1" applyFill="1" applyBorder="1" applyAlignment="1">
      <alignment horizontal="left"/>
    </xf>
    <xf numFmtId="165" fontId="4" fillId="2" borderId="38" xfId="0" applyNumberFormat="1" applyFont="1" applyFill="1" applyBorder="1" applyAlignment="1">
      <alignment horizontal="left"/>
    </xf>
    <xf numFmtId="0" fontId="4" fillId="2" borderId="39" xfId="0" applyFont="1" applyFill="1" applyBorder="1"/>
    <xf numFmtId="0" fontId="4" fillId="2" borderId="1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40" xfId="0" applyFont="1" applyFill="1" applyBorder="1"/>
    <xf numFmtId="0" fontId="4" fillId="2" borderId="3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2" fontId="4" fillId="0" borderId="12" xfId="0" applyNumberFormat="1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165" fontId="4" fillId="2" borderId="12" xfId="0" applyNumberFormat="1" applyFont="1" applyFill="1" applyBorder="1" applyAlignment="1">
      <alignment horizontal="left"/>
    </xf>
    <xf numFmtId="165" fontId="4" fillId="2" borderId="22" xfId="0" applyNumberFormat="1" applyFont="1" applyFill="1" applyBorder="1" applyAlignment="1">
      <alignment horizontal="left"/>
    </xf>
    <xf numFmtId="165" fontId="0" fillId="2" borderId="31" xfId="0" applyNumberFormat="1" applyFill="1" applyBorder="1"/>
    <xf numFmtId="165" fontId="0" fillId="2" borderId="36" xfId="0" applyNumberFormat="1" applyFill="1" applyBorder="1"/>
    <xf numFmtId="165" fontId="0" fillId="2" borderId="8" xfId="0" applyNumberFormat="1" applyFill="1" applyBorder="1"/>
    <xf numFmtId="165" fontId="0" fillId="2" borderId="38" xfId="0" applyNumberFormat="1" applyFill="1" applyBorder="1"/>
    <xf numFmtId="165" fontId="0" fillId="2" borderId="11" xfId="0" applyNumberFormat="1" applyFill="1" applyBorder="1"/>
    <xf numFmtId="165" fontId="0" fillId="2" borderId="22" xfId="0" applyNumberFormat="1" applyFill="1" applyBorder="1"/>
    <xf numFmtId="0" fontId="4" fillId="2" borderId="29" xfId="0" applyFont="1" applyFill="1" applyBorder="1"/>
    <xf numFmtId="0" fontId="4" fillId="2" borderId="41" xfId="0" applyFont="1" applyFill="1" applyBorder="1"/>
    <xf numFmtId="0" fontId="0" fillId="2" borderId="41" xfId="0" applyFill="1" applyBorder="1"/>
    <xf numFmtId="0" fontId="4" fillId="2" borderId="6" xfId="0" applyFont="1" applyFill="1" applyBorder="1" applyAlignment="1">
      <alignment horizontal="center"/>
    </xf>
    <xf numFmtId="0" fontId="4" fillId="2" borderId="27" xfId="0" applyFont="1" applyFill="1" applyBorder="1"/>
    <xf numFmtId="0" fontId="4" fillId="2" borderId="45" xfId="0" applyFont="1" applyFill="1" applyBorder="1"/>
    <xf numFmtId="0" fontId="4" fillId="2" borderId="33" xfId="0" applyFont="1" applyFill="1" applyBorder="1"/>
    <xf numFmtId="0" fontId="4" fillId="2" borderId="20" xfId="0" applyFont="1" applyFill="1" applyBorder="1"/>
    <xf numFmtId="165" fontId="4" fillId="2" borderId="2" xfId="0" applyNumberFormat="1" applyFont="1" applyFill="1" applyBorder="1"/>
    <xf numFmtId="165" fontId="4" fillId="2" borderId="16" xfId="0" applyNumberFormat="1" applyFont="1" applyFill="1" applyBorder="1"/>
    <xf numFmtId="165" fontId="4" fillId="2" borderId="20" xfId="0" applyNumberFormat="1" applyFont="1" applyFill="1" applyBorder="1"/>
    <xf numFmtId="165" fontId="4" fillId="2" borderId="24" xfId="0" applyNumberFormat="1" applyFont="1" applyFill="1" applyBorder="1"/>
    <xf numFmtId="165" fontId="4" fillId="2" borderId="12" xfId="0" applyNumberFormat="1" applyFont="1" applyFill="1" applyBorder="1"/>
    <xf numFmtId="166" fontId="4" fillId="3" borderId="46" xfId="0" applyNumberFormat="1" applyFont="1" applyFill="1" applyBorder="1"/>
    <xf numFmtId="166" fontId="4" fillId="3" borderId="47" xfId="0" applyNumberFormat="1" applyFont="1" applyFill="1" applyBorder="1"/>
    <xf numFmtId="166" fontId="4" fillId="3" borderId="42" xfId="0" applyNumberFormat="1" applyFont="1" applyFill="1" applyBorder="1"/>
    <xf numFmtId="166" fontId="4" fillId="3" borderId="48" xfId="0" applyNumberFormat="1" applyFont="1" applyFill="1" applyBorder="1"/>
    <xf numFmtId="166" fontId="4" fillId="3" borderId="0" xfId="0" applyNumberFormat="1" applyFont="1" applyFill="1" applyBorder="1"/>
    <xf numFmtId="166" fontId="4" fillId="3" borderId="43" xfId="0" applyNumberFormat="1" applyFont="1" applyFill="1" applyBorder="1"/>
    <xf numFmtId="166" fontId="4" fillId="3" borderId="18" xfId="0" applyNumberFormat="1" applyFont="1" applyFill="1" applyBorder="1"/>
    <xf numFmtId="166" fontId="4" fillId="3" borderId="19" xfId="0" applyNumberFormat="1" applyFont="1" applyFill="1" applyBorder="1"/>
    <xf numFmtId="166" fontId="4" fillId="3" borderId="44" xfId="0" applyNumberFormat="1" applyFont="1" applyFill="1" applyBorder="1"/>
    <xf numFmtId="165" fontId="4" fillId="3" borderId="18" xfId="0" applyNumberFormat="1" applyFont="1" applyFill="1" applyBorder="1"/>
    <xf numFmtId="165" fontId="4" fillId="3" borderId="19" xfId="0" applyNumberFormat="1" applyFont="1" applyFill="1" applyBorder="1"/>
    <xf numFmtId="165" fontId="4" fillId="3" borderId="44" xfId="0" applyNumberFormat="1" applyFont="1" applyFill="1" applyBorder="1"/>
    <xf numFmtId="0" fontId="4" fillId="2" borderId="19" xfId="0" applyFont="1" applyFill="1" applyBorder="1" applyAlignment="1"/>
    <xf numFmtId="0" fontId="4" fillId="2" borderId="52" xfId="0" applyFont="1" applyFill="1" applyBorder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/>
    <xf numFmtId="0" fontId="7" fillId="2" borderId="0" xfId="0" applyFont="1" applyFill="1"/>
    <xf numFmtId="1" fontId="4" fillId="2" borderId="0" xfId="0" applyNumberFormat="1" applyFont="1" applyFill="1"/>
    <xf numFmtId="9" fontId="4" fillId="2" borderId="0" xfId="0" applyNumberFormat="1" applyFont="1" applyFill="1"/>
    <xf numFmtId="0" fontId="2" fillId="2" borderId="0" xfId="1" applyFill="1"/>
    <xf numFmtId="0" fontId="4" fillId="2" borderId="0" xfId="0" applyFont="1" applyFill="1" applyAlignment="1">
      <alignment horizontal="right"/>
    </xf>
    <xf numFmtId="165" fontId="0" fillId="2" borderId="5" xfId="0" applyNumberFormat="1" applyFill="1" applyBorder="1"/>
    <xf numFmtId="165" fontId="0" fillId="2" borderId="7" xfId="0" applyNumberFormat="1" applyFill="1" applyBorder="1"/>
    <xf numFmtId="2" fontId="4" fillId="3" borderId="46" xfId="0" applyNumberFormat="1" applyFont="1" applyFill="1" applyBorder="1"/>
    <xf numFmtId="2" fontId="4" fillId="3" borderId="47" xfId="0" applyNumberFormat="1" applyFont="1" applyFill="1" applyBorder="1"/>
    <xf numFmtId="2" fontId="4" fillId="3" borderId="42" xfId="0" applyNumberFormat="1" applyFont="1" applyFill="1" applyBorder="1"/>
    <xf numFmtId="165" fontId="4" fillId="2" borderId="49" xfId="0" applyNumberFormat="1" applyFont="1" applyFill="1" applyBorder="1"/>
    <xf numFmtId="165" fontId="4" fillId="2" borderId="50" xfId="0" applyNumberFormat="1" applyFont="1" applyFill="1" applyBorder="1"/>
    <xf numFmtId="165" fontId="4" fillId="2" borderId="51" xfId="0" applyNumberFormat="1" applyFont="1" applyFill="1" applyBorder="1"/>
    <xf numFmtId="0" fontId="4" fillId="2" borderId="25" xfId="0" applyFont="1" applyFill="1" applyBorder="1"/>
    <xf numFmtId="9" fontId="4" fillId="2" borderId="0" xfId="2" applyFont="1" applyFill="1"/>
    <xf numFmtId="9" fontId="4" fillId="2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4" fillId="2" borderId="28" xfId="0" applyNumberFormat="1" applyFont="1" applyFill="1" applyBorder="1"/>
    <xf numFmtId="0" fontId="4" fillId="2" borderId="26" xfId="0" applyFont="1" applyFill="1" applyBorder="1"/>
    <xf numFmtId="1" fontId="4" fillId="2" borderId="15" xfId="0" applyNumberFormat="1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1" fontId="4" fillId="2" borderId="23" xfId="0" applyNumberFormat="1" applyFont="1" applyFill="1" applyBorder="1"/>
    <xf numFmtId="1" fontId="4" fillId="2" borderId="26" xfId="0" applyNumberFormat="1" applyFont="1" applyFill="1" applyBorder="1"/>
    <xf numFmtId="1" fontId="4" fillId="2" borderId="16" xfId="0" applyNumberFormat="1" applyFont="1" applyFill="1" applyBorder="1"/>
    <xf numFmtId="1" fontId="4" fillId="2" borderId="6" xfId="0" applyNumberFormat="1" applyFont="1" applyFill="1" applyBorder="1"/>
    <xf numFmtId="0" fontId="0" fillId="2" borderId="1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36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0" fillId="2" borderId="15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Share of total primary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'Raw Data'!$A$72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'Raw Data'!$C$72</c:f>
              <c:numCache>
                <c:formatCode>0%</c:formatCode>
                <c:ptCount val="1"/>
                <c:pt idx="0">
                  <c:v>0.71085599845267566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EB3-8740-5F70FDEC9DC6}"/>
            </c:ext>
          </c:extLst>
        </c:ser>
        <c:ser>
          <c:idx val="1"/>
          <c:order val="1"/>
          <c:tx>
            <c:strRef>
              <c:f>'Raw Data'!$A$73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Data'!$C$73</c:f>
              <c:numCache>
                <c:formatCode>0%</c:formatCode>
                <c:ptCount val="1"/>
                <c:pt idx="0">
                  <c:v>0.18343138767086059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4EB3-8740-5F70FDEC9DC6}"/>
            </c:ext>
          </c:extLst>
        </c:ser>
        <c:ser>
          <c:idx val="2"/>
          <c:order val="2"/>
          <c:tx>
            <c:strRef>
              <c:f>'Raw Data'!$A$74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Data'!$C$74</c:f>
              <c:numCache>
                <c:formatCode>0%</c:formatCode>
                <c:ptCount val="1"/>
                <c:pt idx="0">
                  <c:v>5.9449573628891875E-2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4EB3-8740-5F70FDEC9DC6}"/>
            </c:ext>
          </c:extLst>
        </c:ser>
        <c:ser>
          <c:idx val="3"/>
          <c:order val="3"/>
          <c:tx>
            <c:strRef>
              <c:f>'Raw Data'!$A$75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'Raw Data'!$C$75</c:f>
              <c:numCache>
                <c:formatCode>0%</c:formatCode>
                <c:ptCount val="1"/>
                <c:pt idx="0">
                  <c:v>4.6091659382979919E-2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4EB3-8740-5F70FDEC9DC6}"/>
            </c:ext>
          </c:extLst>
        </c:ser>
        <c:ser>
          <c:idx val="4"/>
          <c:order val="4"/>
          <c:tx>
            <c:strRef>
              <c:f>'Raw Data'!$A$76</c:f>
              <c:strCache>
                <c:ptCount val="1"/>
                <c:pt idx="0">
                  <c:v>Solar/wind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Data'!$C$76</c:f>
              <c:numCache>
                <c:formatCode>0%</c:formatCode>
                <c:ptCount val="1"/>
                <c:pt idx="0">
                  <c:v>1.7138086459197888E-4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A-4EB3-8740-5F70FDEC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657464"/>
        <c:axId val="719658776"/>
      </c:barChart>
      <c:catAx>
        <c:axId val="719657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719658776"/>
        <c:crosses val="autoZero"/>
        <c:auto val="1"/>
        <c:lblAlgn val="ctr"/>
        <c:lblOffset val="100"/>
        <c:noMultiLvlLbl val="0"/>
      </c:catAx>
      <c:valAx>
        <c:axId val="719658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196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Effect</a:t>
            </a:r>
            <a:r>
              <a:rPr lang="en-GB" baseline="0">
                <a:solidFill>
                  <a:schemeClr val="tx1"/>
                </a:solidFill>
              </a:rPr>
              <a:t> of efficiency on biodiesel activity (GWa/a)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40820240471424E-2"/>
          <c:y val="9.4550616939124352E-2"/>
          <c:w val="0.91941202914271436"/>
          <c:h val="0.80638310218195619"/>
        </c:manualLayout>
      </c:layout>
      <c:lineChart>
        <c:grouping val="standard"/>
        <c:varyColors val="0"/>
        <c:ser>
          <c:idx val="0"/>
          <c:order val="0"/>
          <c:tx>
            <c:strRef>
              <c:f>'effect of biodiesel efficiency'!$B$1</c:f>
              <c:strCache>
                <c:ptCount val="1"/>
                <c:pt idx="0">
                  <c:v>13% 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efficiency'!$B$2:$B$5</c:f>
              <c:numCache>
                <c:formatCode>General</c:formatCode>
                <c:ptCount val="4"/>
                <c:pt idx="0">
                  <c:v>1.1956590098481139</c:v>
                </c:pt>
                <c:pt idx="1">
                  <c:v>1.448150173491028</c:v>
                </c:pt>
                <c:pt idx="2">
                  <c:v>0.8834180392101757</c:v>
                </c:pt>
                <c:pt idx="3">
                  <c:v>0.66076927469758773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01-46A9-B8EE-736D7CA604C0}"/>
            </c:ext>
          </c:extLst>
        </c:ser>
        <c:ser>
          <c:idx val="1"/>
          <c:order val="1"/>
          <c:tx>
            <c:strRef>
              <c:f>'effect of biodiesel efficiency'!$C$1</c:f>
              <c:strCache>
                <c:ptCount val="1"/>
                <c:pt idx="0">
                  <c:v>20%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efficiency'!$C$2:$C$5</c:f>
              <c:numCache>
                <c:formatCode>General</c:formatCode>
                <c:ptCount val="4"/>
                <c:pt idx="0">
                  <c:v>1.716630936991635</c:v>
                </c:pt>
                <c:pt idx="1">
                  <c:v>1.8339864042458121</c:v>
                </c:pt>
                <c:pt idx="2">
                  <c:v>2.1123750372958621</c:v>
                </c:pt>
                <c:pt idx="3">
                  <c:v>1.0165681149193659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01-46A9-B8EE-736D7CA604C0}"/>
            </c:ext>
          </c:extLst>
        </c:ser>
        <c:ser>
          <c:idx val="2"/>
          <c:order val="2"/>
          <c:tx>
            <c:strRef>
              <c:f>'effect of biodiesel efficiency'!$D$1</c:f>
              <c:strCache>
                <c:ptCount val="1"/>
                <c:pt idx="0">
                  <c:v>30% eff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'effect of biodiesel efficiency'!$A$2:$A$5</c:f>
              <c:numCache>
                <c:formatCode>General</c:formatCode>
                <c:ptCount val="4"/>
                <c:pt idx="0">
                  <c:v>2040</c:v>
                </c:pt>
                <c:pt idx="1">
                  <c:v>2050</c:v>
                </c:pt>
                <c:pt idx="2">
                  <c:v>2060</c:v>
                </c:pt>
                <c:pt idx="3">
                  <c:v>2070</c:v>
                </c:pt>
              </c:numCache>
            </c:numRef>
          </c:cat>
          <c:val>
            <c:numRef>
              <c:f>'effect of biodiesel efficiency'!$D$2:$D$5</c:f>
              <c:numCache>
                <c:formatCode>General</c:formatCode>
                <c:ptCount val="4"/>
                <c:pt idx="0">
                  <c:v>1.971768478439385</c:v>
                </c:pt>
                <c:pt idx="1">
                  <c:v>2.670684919835475</c:v>
                </c:pt>
                <c:pt idx="2">
                  <c:v>2.675449097976343</c:v>
                </c:pt>
                <c:pt idx="3">
                  <c:v>1.5248521723790489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01-46A9-B8EE-736D7CA6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65528"/>
        <c:axId val="1111259296"/>
      </c:lineChart>
      <c:catAx>
        <c:axId val="111126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11259296"/>
        <c:crosses val="autoZero"/>
        <c:auto val="1"/>
        <c:lblAlgn val="ctr"/>
        <c:lblOffset val="100"/>
        <c:noMultiLvlLbl val="0"/>
      </c:catAx>
      <c:valAx>
        <c:axId val="111125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112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55471663549813"/>
          <c:y val="0.14003033062744269"/>
          <c:w val="0.1282677378952492"/>
          <c:h val="0.1580806928443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91512</xdr:colOff>
      <xdr:row>79</xdr:row>
      <xdr:rowOff>560</xdr:rowOff>
    </xdr:from>
    <xdr:to>
      <xdr:col>7</xdr:col>
      <xdr:colOff>174996</xdr:colOff>
      <xdr:row>92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C176-D1F3-4277-863F-4D288038B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5</xdr:row>
      <xdr:rowOff>79374</xdr:rowOff>
    </xdr:from>
    <xdr:to>
      <xdr:col>9</xdr:col>
      <xdr:colOff>444500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AECEF-9813-4225-8F41-A4206892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lson Manjong" id="{AF52C3E1-C994-4C08-B27A-0E33C51D522C}" userId="S::nelsonma@ntnu.no::066c34fd-cc45-4739-9f55-4f2a135685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2-04-11T19:53:37.75" personId="{AF52C3E1-C994-4C08-B27A-0E33C51D522C}" id="{53BE19CC-9919-46A5-BBAB-41C065CC203D}">
    <text>(IRENA, 2014)</text>
  </threadedComment>
  <threadedComment ref="R27" dT="2022-04-11T20:03:33.96" personId="{AF52C3E1-C994-4C08-B27A-0E33C51D522C}" id="{0C605478-393D-438A-A28D-67BE4E12CAE3}">
    <text>Total Installed Capacity: 1497MW =1.49GW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ieabioenergy.com/wp-content/uploads/2020/02/T41_CostReductionBiofuels-11_02_19-final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ncbi.nlm.nih.gov/pmc/articles/PMC3135615/" TargetMode="External"/><Relationship Id="rId1" Type="http://schemas.openxmlformats.org/officeDocument/2006/relationships/hyperlink" Target="http://www.keei.re.kr/web_keei/en_publish.nsf/by_report_types/C03614112D6BBF7449258219002FD365/$file/17-14-3.Cameroon_REMP-analysis(1124)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ea.org/countries/cameroon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D2C0-11A8-4633-8FB3-EF369705EEEB}">
  <dimension ref="A1:DX101"/>
  <sheetViews>
    <sheetView tabSelected="1" topLeftCell="A46" zoomScale="85" zoomScaleNormal="85" workbookViewId="0">
      <selection activeCell="B53" sqref="B53"/>
    </sheetView>
  </sheetViews>
  <sheetFormatPr defaultRowHeight="15.5" x14ac:dyDescent="0.35"/>
  <cols>
    <col min="1" max="1" width="20.26953125" style="4" customWidth="1"/>
    <col min="2" max="2" width="22" style="4" customWidth="1"/>
    <col min="3" max="7" width="13.26953125" style="4" bestFit="1" customWidth="1"/>
    <col min="8" max="8" width="20.26953125" style="4" customWidth="1"/>
    <col min="9" max="9" width="11.36328125" style="4" customWidth="1"/>
    <col min="10" max="12" width="8.7265625" style="4"/>
    <col min="13" max="13" width="24.36328125" style="4" customWidth="1"/>
    <col min="14" max="16" width="8.7265625" style="4"/>
    <col min="17" max="17" width="10.36328125" style="4" customWidth="1"/>
    <col min="18" max="16384" width="8.7265625" style="4"/>
  </cols>
  <sheetData>
    <row r="1" spans="1:128" ht="16" thickBot="1" x14ac:dyDescent="0.4">
      <c r="A1" s="3" t="s">
        <v>0</v>
      </c>
    </row>
    <row r="2" spans="1:128" x14ac:dyDescent="0.3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 t="s">
        <v>9</v>
      </c>
      <c r="J2" s="9" t="s">
        <v>10</v>
      </c>
      <c r="K2" s="4" t="s">
        <v>11</v>
      </c>
      <c r="N2" s="4" t="s">
        <v>10</v>
      </c>
    </row>
    <row r="3" spans="1:128" x14ac:dyDescent="0.35">
      <c r="A3" s="10" t="s">
        <v>12</v>
      </c>
      <c r="B3" s="11" t="s">
        <v>13</v>
      </c>
      <c r="C3" s="11" t="s">
        <v>14</v>
      </c>
      <c r="D3" s="11" t="s">
        <v>15</v>
      </c>
      <c r="E3" s="11"/>
      <c r="F3" s="12">
        <v>1153.538812785388</v>
      </c>
      <c r="G3" s="11" t="s">
        <v>11</v>
      </c>
      <c r="H3" s="13" t="s">
        <v>16</v>
      </c>
      <c r="I3" s="4" t="s">
        <v>17</v>
      </c>
      <c r="J3" s="4">
        <v>979</v>
      </c>
      <c r="K3" s="4">
        <f>+J3*1000/8760</f>
        <v>111.75799086757991</v>
      </c>
      <c r="M3" s="4" t="s">
        <v>18</v>
      </c>
      <c r="N3" s="4">
        <v>397.61399999999998</v>
      </c>
      <c r="O3" s="4">
        <f>+N3*1000/8760</f>
        <v>45.389726027397259</v>
      </c>
      <c r="P3" s="14" t="s">
        <v>19</v>
      </c>
    </row>
    <row r="4" spans="1:128" x14ac:dyDescent="0.35">
      <c r="A4" s="15" t="s">
        <v>12</v>
      </c>
      <c r="B4" s="16" t="s">
        <v>20</v>
      </c>
      <c r="C4" s="16" t="s">
        <v>14</v>
      </c>
      <c r="D4" s="16" t="s">
        <v>15</v>
      </c>
      <c r="E4" s="16"/>
      <c r="F4" s="17">
        <v>423.0593607305936</v>
      </c>
      <c r="G4" s="16" t="s">
        <v>11</v>
      </c>
      <c r="H4" s="13" t="s">
        <v>16</v>
      </c>
      <c r="I4" s="4" t="s">
        <v>13</v>
      </c>
      <c r="J4" s="4">
        <v>10105</v>
      </c>
      <c r="K4" s="4">
        <f t="shared" ref="K4:K5" si="0">+J4*1000/8760</f>
        <v>1153.538812785388</v>
      </c>
      <c r="M4" s="4" t="s">
        <v>21</v>
      </c>
      <c r="N4" s="4">
        <v>115</v>
      </c>
      <c r="O4" s="4">
        <f>+N4*1000/8760</f>
        <v>13.127853881278538</v>
      </c>
      <c r="P4" s="4" t="s">
        <v>22</v>
      </c>
    </row>
    <row r="5" spans="1:128" x14ac:dyDescent="0.35">
      <c r="A5" s="15" t="s">
        <v>12</v>
      </c>
      <c r="B5" s="16" t="s">
        <v>17</v>
      </c>
      <c r="C5" s="16" t="s">
        <v>14</v>
      </c>
      <c r="D5" s="16" t="s">
        <v>15</v>
      </c>
      <c r="E5" s="16"/>
      <c r="F5" s="17">
        <v>111.75799086757991</v>
      </c>
      <c r="G5" s="16" t="s">
        <v>11</v>
      </c>
      <c r="H5" s="18" t="s">
        <v>16</v>
      </c>
      <c r="I5" s="4" t="s">
        <v>23</v>
      </c>
      <c r="J5" s="4">
        <v>3706</v>
      </c>
      <c r="K5" s="4">
        <f t="shared" si="0"/>
        <v>423.0593607305936</v>
      </c>
    </row>
    <row r="6" spans="1:128" x14ac:dyDescent="0.35">
      <c r="A6" s="15" t="s">
        <v>12</v>
      </c>
      <c r="B6" s="16" t="s">
        <v>18</v>
      </c>
      <c r="C6" s="16" t="s">
        <v>14</v>
      </c>
      <c r="D6" s="16" t="s">
        <v>15</v>
      </c>
      <c r="E6" s="16"/>
      <c r="F6" s="17">
        <v>45.38973</v>
      </c>
      <c r="G6" s="16" t="s">
        <v>11</v>
      </c>
      <c r="H6" s="18" t="s">
        <v>24</v>
      </c>
    </row>
    <row r="7" spans="1:128" ht="16" thickBot="1" x14ac:dyDescent="0.4">
      <c r="A7" s="19" t="s">
        <v>12</v>
      </c>
      <c r="B7" s="20" t="s">
        <v>21</v>
      </c>
      <c r="C7" s="20" t="s">
        <v>14</v>
      </c>
      <c r="D7" s="20" t="s">
        <v>15</v>
      </c>
      <c r="E7" s="20"/>
      <c r="F7" s="21">
        <v>13.127853881278538</v>
      </c>
      <c r="G7" s="20" t="s">
        <v>11</v>
      </c>
      <c r="H7" s="22" t="s">
        <v>25</v>
      </c>
    </row>
    <row r="9" spans="1:128" ht="16" thickBot="1" x14ac:dyDescent="0.4">
      <c r="A9" s="3" t="s">
        <v>26</v>
      </c>
    </row>
    <row r="10" spans="1:128" x14ac:dyDescent="0.35">
      <c r="A10" s="5" t="s">
        <v>1</v>
      </c>
      <c r="B10" s="6" t="s">
        <v>2</v>
      </c>
      <c r="C10" s="6" t="s">
        <v>3</v>
      </c>
      <c r="D10" s="6" t="s">
        <v>6</v>
      </c>
      <c r="E10" s="6" t="s">
        <v>7</v>
      </c>
      <c r="F10" s="7" t="s">
        <v>8</v>
      </c>
    </row>
    <row r="11" spans="1:128" x14ac:dyDescent="0.35">
      <c r="A11" s="23" t="s">
        <v>12</v>
      </c>
      <c r="B11" s="24" t="s">
        <v>27</v>
      </c>
      <c r="C11" s="24" t="s">
        <v>14</v>
      </c>
      <c r="D11" s="25">
        <v>38.798999999999999</v>
      </c>
      <c r="E11" s="26" t="s">
        <v>28</v>
      </c>
      <c r="F11" s="13" t="s">
        <v>29</v>
      </c>
    </row>
    <row r="12" spans="1:128" ht="16" thickBot="1" x14ac:dyDescent="0.4">
      <c r="A12" s="27" t="s">
        <v>12</v>
      </c>
      <c r="B12" s="28" t="s">
        <v>30</v>
      </c>
      <c r="C12" s="28" t="s">
        <v>14</v>
      </c>
      <c r="D12" s="29">
        <v>161</v>
      </c>
      <c r="E12" s="30" t="s">
        <v>28</v>
      </c>
      <c r="F12" s="31" t="s">
        <v>29</v>
      </c>
    </row>
    <row r="15" spans="1:128" ht="16" thickBot="1" x14ac:dyDescent="0.4">
      <c r="A15" s="3" t="s">
        <v>31</v>
      </c>
    </row>
    <row r="16" spans="1:128" x14ac:dyDescent="0.35">
      <c r="A16" s="52" t="s">
        <v>32</v>
      </c>
      <c r="B16" s="53" t="s">
        <v>33</v>
      </c>
      <c r="C16" s="53" t="s">
        <v>33</v>
      </c>
      <c r="D16" s="53" t="s">
        <v>34</v>
      </c>
      <c r="E16" s="53" t="s">
        <v>34</v>
      </c>
      <c r="F16" s="53" t="s">
        <v>35</v>
      </c>
      <c r="G16" s="53" t="s">
        <v>35</v>
      </c>
      <c r="H16" s="53" t="s">
        <v>36</v>
      </c>
      <c r="I16" s="53" t="s">
        <v>36</v>
      </c>
      <c r="J16" s="53" t="s">
        <v>37</v>
      </c>
      <c r="K16" s="53" t="s">
        <v>37</v>
      </c>
      <c r="L16" s="53" t="s">
        <v>38</v>
      </c>
      <c r="M16" s="53" t="s">
        <v>38</v>
      </c>
      <c r="N16" s="53" t="s">
        <v>39</v>
      </c>
      <c r="O16" s="53" t="s">
        <v>39</v>
      </c>
      <c r="P16" s="53" t="s">
        <v>40</v>
      </c>
      <c r="Q16" s="53" t="s">
        <v>40</v>
      </c>
      <c r="R16" s="53" t="s">
        <v>41</v>
      </c>
      <c r="S16" s="53" t="s">
        <v>41</v>
      </c>
      <c r="T16" s="53" t="s">
        <v>42</v>
      </c>
      <c r="U16" s="53" t="s">
        <v>42</v>
      </c>
      <c r="V16" s="53" t="s">
        <v>43</v>
      </c>
      <c r="W16" s="53" t="s">
        <v>43</v>
      </c>
      <c r="X16" s="53" t="s">
        <v>44</v>
      </c>
      <c r="Y16" s="53" t="s">
        <v>44</v>
      </c>
      <c r="Z16" s="53" t="s">
        <v>44</v>
      </c>
      <c r="AA16" s="53" t="s">
        <v>45</v>
      </c>
      <c r="AB16" s="53" t="s">
        <v>45</v>
      </c>
      <c r="AC16" s="53" t="s">
        <v>45</v>
      </c>
      <c r="AD16" s="53" t="s">
        <v>46</v>
      </c>
      <c r="AE16" s="53" t="s">
        <v>46</v>
      </c>
      <c r="AF16" s="53" t="s">
        <v>47</v>
      </c>
      <c r="AG16" s="53" t="s">
        <v>47</v>
      </c>
      <c r="AH16" s="53" t="s">
        <v>48</v>
      </c>
      <c r="AI16" s="53" t="s">
        <v>48</v>
      </c>
      <c r="AJ16" s="53" t="s">
        <v>49</v>
      </c>
      <c r="AK16" s="53" t="s">
        <v>49</v>
      </c>
      <c r="AL16" s="53" t="s">
        <v>50</v>
      </c>
      <c r="AM16" s="53" t="s">
        <v>50</v>
      </c>
      <c r="AN16" s="53" t="s">
        <v>51</v>
      </c>
      <c r="AO16" s="53" t="s">
        <v>51</v>
      </c>
      <c r="AP16" s="53" t="s">
        <v>52</v>
      </c>
      <c r="AQ16" s="53" t="s">
        <v>52</v>
      </c>
      <c r="AR16" s="53" t="s">
        <v>53</v>
      </c>
      <c r="AS16" s="53" t="s">
        <v>53</v>
      </c>
      <c r="AT16" s="53" t="s">
        <v>54</v>
      </c>
      <c r="AU16" s="53" t="s">
        <v>54</v>
      </c>
      <c r="AV16" s="53" t="s">
        <v>55</v>
      </c>
      <c r="AW16" s="53" t="s">
        <v>55</v>
      </c>
      <c r="AX16" s="53" t="s">
        <v>56</v>
      </c>
      <c r="AY16" s="53" t="s">
        <v>56</v>
      </c>
      <c r="AZ16" s="53" t="s">
        <v>57</v>
      </c>
      <c r="BA16" s="53" t="s">
        <v>57</v>
      </c>
      <c r="BB16" s="53" t="s">
        <v>58</v>
      </c>
      <c r="BC16" s="53" t="s">
        <v>58</v>
      </c>
      <c r="BD16" s="53" t="s">
        <v>59</v>
      </c>
      <c r="BE16" s="53" t="s">
        <v>59</v>
      </c>
      <c r="BF16" s="53" t="s">
        <v>60</v>
      </c>
      <c r="BG16" s="53" t="s">
        <v>60</v>
      </c>
      <c r="BH16" s="53" t="s">
        <v>61</v>
      </c>
      <c r="BI16" s="53" t="s">
        <v>61</v>
      </c>
      <c r="BJ16" s="53" t="s">
        <v>62</v>
      </c>
      <c r="BK16" s="53" t="s">
        <v>62</v>
      </c>
      <c r="BL16" s="53" t="s">
        <v>63</v>
      </c>
      <c r="BM16" s="53" t="s">
        <v>63</v>
      </c>
      <c r="BN16" s="53" t="s">
        <v>64</v>
      </c>
      <c r="BO16" s="53" t="s">
        <v>64</v>
      </c>
      <c r="BP16" s="53" t="s">
        <v>65</v>
      </c>
      <c r="BQ16" s="53" t="s">
        <v>65</v>
      </c>
      <c r="BR16" s="53" t="s">
        <v>66</v>
      </c>
      <c r="BS16" s="53" t="s">
        <v>66</v>
      </c>
      <c r="BT16" s="53" t="s">
        <v>67</v>
      </c>
      <c r="BU16" s="53" t="s">
        <v>67</v>
      </c>
      <c r="BV16" s="53" t="s">
        <v>68</v>
      </c>
      <c r="BW16" s="53" t="s">
        <v>68</v>
      </c>
      <c r="BX16" s="53" t="s">
        <v>69</v>
      </c>
      <c r="BY16" s="53" t="s">
        <v>69</v>
      </c>
      <c r="BZ16" s="53" t="s">
        <v>70</v>
      </c>
      <c r="CA16" s="53" t="s">
        <v>70</v>
      </c>
      <c r="CB16" s="53" t="s">
        <v>71</v>
      </c>
      <c r="CC16" s="53" t="s">
        <v>71</v>
      </c>
      <c r="CD16" s="53" t="s">
        <v>72</v>
      </c>
      <c r="CE16" s="53" t="s">
        <v>72</v>
      </c>
      <c r="CF16" s="53" t="s">
        <v>73</v>
      </c>
      <c r="CG16" s="53" t="s">
        <v>73</v>
      </c>
      <c r="CH16" s="53" t="s">
        <v>74</v>
      </c>
      <c r="CI16" s="53" t="s">
        <v>74</v>
      </c>
      <c r="CJ16" s="53" t="s">
        <v>75</v>
      </c>
      <c r="CK16" s="53" t="s">
        <v>75</v>
      </c>
      <c r="CL16" s="53" t="s">
        <v>76</v>
      </c>
      <c r="CM16" s="53" t="s">
        <v>76</v>
      </c>
      <c r="CN16" s="53" t="s">
        <v>77</v>
      </c>
      <c r="CO16" s="53" t="s">
        <v>78</v>
      </c>
      <c r="CP16" s="53" t="s">
        <v>78</v>
      </c>
      <c r="CQ16" s="53" t="s">
        <v>79</v>
      </c>
      <c r="CR16" s="53" t="s">
        <v>79</v>
      </c>
      <c r="CS16" s="53" t="s">
        <v>80</v>
      </c>
      <c r="CT16" s="53" t="s">
        <v>80</v>
      </c>
      <c r="CU16" s="53" t="s">
        <v>81</v>
      </c>
      <c r="CV16" s="53" t="s">
        <v>82</v>
      </c>
      <c r="CW16" s="53" t="s">
        <v>83</v>
      </c>
      <c r="CX16" s="53" t="s">
        <v>83</v>
      </c>
      <c r="CY16" s="53" t="s">
        <v>84</v>
      </c>
      <c r="CZ16" s="53" t="s">
        <v>84</v>
      </c>
      <c r="DA16" s="53" t="s">
        <v>85</v>
      </c>
      <c r="DB16" s="53" t="s">
        <v>85</v>
      </c>
      <c r="DC16" s="53" t="s">
        <v>86</v>
      </c>
      <c r="DD16" s="53" t="s">
        <v>86</v>
      </c>
      <c r="DE16" s="53" t="s">
        <v>87</v>
      </c>
      <c r="DF16" s="53" t="s">
        <v>87</v>
      </c>
      <c r="DG16" s="53" t="s">
        <v>88</v>
      </c>
      <c r="DH16" s="53" t="s">
        <v>88</v>
      </c>
      <c r="DI16" s="53" t="s">
        <v>89</v>
      </c>
      <c r="DJ16" s="53" t="s">
        <v>89</v>
      </c>
      <c r="DK16" s="53" t="s">
        <v>90</v>
      </c>
      <c r="DL16" s="53" t="s">
        <v>90</v>
      </c>
      <c r="DM16" s="53" t="s">
        <v>91</v>
      </c>
      <c r="DN16" s="53" t="s">
        <v>91</v>
      </c>
      <c r="DO16" s="53" t="s">
        <v>92</v>
      </c>
      <c r="DP16" s="53" t="s">
        <v>92</v>
      </c>
      <c r="DQ16" s="53" t="s">
        <v>93</v>
      </c>
      <c r="DR16" s="53" t="s">
        <v>93</v>
      </c>
      <c r="DS16" s="53" t="s">
        <v>94</v>
      </c>
      <c r="DT16" s="53" t="s">
        <v>94</v>
      </c>
      <c r="DU16" s="53" t="s">
        <v>95</v>
      </c>
      <c r="DV16" s="53" t="s">
        <v>95</v>
      </c>
      <c r="DW16" s="53" t="s">
        <v>96</v>
      </c>
      <c r="DX16" s="54" t="s">
        <v>96</v>
      </c>
    </row>
    <row r="17" spans="1:128" x14ac:dyDescent="0.35">
      <c r="A17" s="55" t="s">
        <v>97</v>
      </c>
      <c r="B17" s="33">
        <v>2015</v>
      </c>
      <c r="C17" s="33">
        <v>2020</v>
      </c>
      <c r="D17" s="33">
        <v>2015</v>
      </c>
      <c r="E17" s="33">
        <v>2020</v>
      </c>
      <c r="F17" s="33">
        <v>2015</v>
      </c>
      <c r="G17" s="33">
        <v>2020</v>
      </c>
      <c r="H17" s="33">
        <v>2015</v>
      </c>
      <c r="I17" s="33">
        <v>2020</v>
      </c>
      <c r="J17" s="33">
        <v>2015</v>
      </c>
      <c r="K17" s="33">
        <v>2020</v>
      </c>
      <c r="L17" s="33">
        <v>2015</v>
      </c>
      <c r="M17" s="33">
        <v>2020</v>
      </c>
      <c r="N17" s="33">
        <v>2015</v>
      </c>
      <c r="O17" s="33">
        <v>2020</v>
      </c>
      <c r="P17" s="33">
        <v>2015</v>
      </c>
      <c r="Q17" s="33">
        <v>2020</v>
      </c>
      <c r="R17" s="33">
        <v>2015</v>
      </c>
      <c r="S17" s="33">
        <v>2020</v>
      </c>
      <c r="T17" s="33">
        <v>2015</v>
      </c>
      <c r="U17" s="33">
        <v>2020</v>
      </c>
      <c r="V17" s="33">
        <v>2015</v>
      </c>
      <c r="W17" s="33">
        <v>2020</v>
      </c>
      <c r="X17" s="33">
        <v>2015</v>
      </c>
      <c r="Y17" s="33">
        <v>2020</v>
      </c>
      <c r="Z17" s="33">
        <v>2015</v>
      </c>
      <c r="AA17" s="33">
        <v>2020</v>
      </c>
      <c r="AB17" s="33">
        <v>2015</v>
      </c>
      <c r="AC17" s="33">
        <v>2020</v>
      </c>
      <c r="AD17" s="33">
        <v>2015</v>
      </c>
      <c r="AE17" s="33">
        <v>2020</v>
      </c>
      <c r="AF17" s="33">
        <v>2015</v>
      </c>
      <c r="AG17" s="33">
        <v>2020</v>
      </c>
      <c r="AH17" s="33">
        <v>2015</v>
      </c>
      <c r="AI17" s="33">
        <v>2020</v>
      </c>
      <c r="AJ17" s="33">
        <v>2015</v>
      </c>
      <c r="AK17" s="33">
        <v>2020</v>
      </c>
      <c r="AL17" s="33">
        <v>2015</v>
      </c>
      <c r="AM17" s="33">
        <v>2020</v>
      </c>
      <c r="AN17" s="33">
        <v>2015</v>
      </c>
      <c r="AO17" s="33">
        <v>2020</v>
      </c>
      <c r="AP17" s="33">
        <v>2015</v>
      </c>
      <c r="AQ17" s="33">
        <v>2020</v>
      </c>
      <c r="AR17" s="33">
        <v>2015</v>
      </c>
      <c r="AS17" s="33">
        <v>2020</v>
      </c>
      <c r="AT17" s="33">
        <v>2015</v>
      </c>
      <c r="AU17" s="33">
        <v>2020</v>
      </c>
      <c r="AV17" s="33">
        <v>2015</v>
      </c>
      <c r="AW17" s="33">
        <v>2020</v>
      </c>
      <c r="AX17" s="33">
        <v>2015</v>
      </c>
      <c r="AY17" s="33">
        <v>2020</v>
      </c>
      <c r="AZ17" s="33">
        <v>2015</v>
      </c>
      <c r="BA17" s="33">
        <v>2020</v>
      </c>
      <c r="BB17" s="33">
        <v>2015</v>
      </c>
      <c r="BC17" s="33">
        <v>2020</v>
      </c>
      <c r="BD17" s="33">
        <v>2015</v>
      </c>
      <c r="BE17" s="33">
        <v>2020</v>
      </c>
      <c r="BF17" s="33">
        <v>2015</v>
      </c>
      <c r="BG17" s="33">
        <v>2020</v>
      </c>
      <c r="BH17" s="33">
        <v>2015</v>
      </c>
      <c r="BI17" s="33">
        <v>2020</v>
      </c>
      <c r="BJ17" s="33">
        <v>2015</v>
      </c>
      <c r="BK17" s="33">
        <v>2020</v>
      </c>
      <c r="BL17" s="33">
        <v>2015</v>
      </c>
      <c r="BM17" s="33">
        <v>2020</v>
      </c>
      <c r="BN17" s="33">
        <v>2015</v>
      </c>
      <c r="BO17" s="33">
        <v>2020</v>
      </c>
      <c r="BP17" s="33">
        <v>2015</v>
      </c>
      <c r="BQ17" s="33">
        <v>2020</v>
      </c>
      <c r="BR17" s="33">
        <v>2015</v>
      </c>
      <c r="BS17" s="33">
        <v>2020</v>
      </c>
      <c r="BT17" s="33">
        <v>2015</v>
      </c>
      <c r="BU17" s="33">
        <v>2020</v>
      </c>
      <c r="BV17" s="33">
        <v>2015</v>
      </c>
      <c r="BW17" s="33">
        <v>2020</v>
      </c>
      <c r="BX17" s="33">
        <v>2015</v>
      </c>
      <c r="BY17" s="33">
        <v>2020</v>
      </c>
      <c r="BZ17" s="33">
        <v>2015</v>
      </c>
      <c r="CA17" s="33">
        <v>2020</v>
      </c>
      <c r="CB17" s="33">
        <v>2015</v>
      </c>
      <c r="CC17" s="33">
        <v>2020</v>
      </c>
      <c r="CD17" s="33">
        <v>2015</v>
      </c>
      <c r="CE17" s="33">
        <v>2020</v>
      </c>
      <c r="CF17" s="33">
        <v>2015</v>
      </c>
      <c r="CG17" s="33">
        <v>2020</v>
      </c>
      <c r="CH17" s="33">
        <v>2015</v>
      </c>
      <c r="CI17" s="33">
        <v>2020</v>
      </c>
      <c r="CJ17" s="33">
        <v>2015</v>
      </c>
      <c r="CK17" s="33">
        <v>2020</v>
      </c>
      <c r="CL17" s="33">
        <v>2015</v>
      </c>
      <c r="CM17" s="33">
        <v>2020</v>
      </c>
      <c r="CN17" s="33">
        <v>2015</v>
      </c>
      <c r="CO17" s="33">
        <v>2015</v>
      </c>
      <c r="CP17" s="33">
        <v>2020</v>
      </c>
      <c r="CQ17" s="33">
        <v>2015</v>
      </c>
      <c r="CR17" s="33">
        <v>2020</v>
      </c>
      <c r="CS17" s="33">
        <v>2015</v>
      </c>
      <c r="CT17" s="33">
        <v>2020</v>
      </c>
      <c r="CU17" s="33">
        <v>2020</v>
      </c>
      <c r="CV17" s="33">
        <v>2020</v>
      </c>
      <c r="CW17" s="33">
        <v>2015</v>
      </c>
      <c r="CX17" s="33">
        <v>2020</v>
      </c>
      <c r="CY17" s="33">
        <v>2015</v>
      </c>
      <c r="CZ17" s="33">
        <v>2020</v>
      </c>
      <c r="DA17" s="33">
        <v>2015</v>
      </c>
      <c r="DB17" s="33">
        <v>2020</v>
      </c>
      <c r="DC17" s="33">
        <v>2015</v>
      </c>
      <c r="DD17" s="33">
        <v>2020</v>
      </c>
      <c r="DE17" s="33">
        <v>2015</v>
      </c>
      <c r="DF17" s="33">
        <v>2020</v>
      </c>
      <c r="DG17" s="33">
        <v>2015</v>
      </c>
      <c r="DH17" s="33">
        <v>2020</v>
      </c>
      <c r="DI17" s="33">
        <v>2015</v>
      </c>
      <c r="DJ17" s="33">
        <v>2020</v>
      </c>
      <c r="DK17" s="33">
        <v>2015</v>
      </c>
      <c r="DL17" s="33">
        <v>2020</v>
      </c>
      <c r="DM17" s="33">
        <v>2015</v>
      </c>
      <c r="DN17" s="33">
        <v>2020</v>
      </c>
      <c r="DO17" s="33">
        <v>2015</v>
      </c>
      <c r="DP17" s="33">
        <v>2020</v>
      </c>
      <c r="DQ17" s="33">
        <v>2015</v>
      </c>
      <c r="DR17" s="33">
        <v>2020</v>
      </c>
      <c r="DS17" s="33">
        <v>2015</v>
      </c>
      <c r="DT17" s="33">
        <v>2020</v>
      </c>
      <c r="DU17" s="33">
        <v>2015</v>
      </c>
      <c r="DV17" s="33">
        <v>2020</v>
      </c>
      <c r="DW17" s="33">
        <v>2015</v>
      </c>
      <c r="DX17" s="56">
        <v>2020</v>
      </c>
    </row>
    <row r="18" spans="1:128" x14ac:dyDescent="0.35">
      <c r="A18" s="55" t="s">
        <v>98</v>
      </c>
      <c r="B18" s="33" t="s">
        <v>99</v>
      </c>
      <c r="C18" s="33" t="s">
        <v>100</v>
      </c>
      <c r="D18" s="33" t="s">
        <v>99</v>
      </c>
      <c r="E18" s="33" t="s">
        <v>99</v>
      </c>
      <c r="F18" s="33" t="s">
        <v>99</v>
      </c>
      <c r="G18" s="33" t="s">
        <v>99</v>
      </c>
      <c r="H18" s="33" t="s">
        <v>99</v>
      </c>
      <c r="I18" s="33" t="s">
        <v>99</v>
      </c>
      <c r="J18" s="33" t="s">
        <v>99</v>
      </c>
      <c r="K18" s="33" t="s">
        <v>99</v>
      </c>
      <c r="L18" s="33" t="s">
        <v>99</v>
      </c>
      <c r="M18" s="33" t="s">
        <v>99</v>
      </c>
      <c r="N18" s="33" t="s">
        <v>99</v>
      </c>
      <c r="O18" s="33" t="s">
        <v>99</v>
      </c>
      <c r="P18" s="33" t="s">
        <v>99</v>
      </c>
      <c r="Q18" s="33" t="s">
        <v>99</v>
      </c>
      <c r="R18" s="33" t="s">
        <v>99</v>
      </c>
      <c r="S18" s="33" t="s">
        <v>99</v>
      </c>
      <c r="T18" s="33" t="s">
        <v>99</v>
      </c>
      <c r="U18" s="33" t="s">
        <v>99</v>
      </c>
      <c r="V18" s="33" t="s">
        <v>99</v>
      </c>
      <c r="W18" s="33" t="s">
        <v>99</v>
      </c>
      <c r="X18" s="33" t="s">
        <v>99</v>
      </c>
      <c r="Y18" s="33" t="s">
        <v>99</v>
      </c>
      <c r="Z18" s="33" t="s">
        <v>99</v>
      </c>
      <c r="AA18" s="33" t="s">
        <v>99</v>
      </c>
      <c r="AB18" s="33" t="s">
        <v>99</v>
      </c>
      <c r="AC18" s="33" t="s">
        <v>99</v>
      </c>
      <c r="AD18" s="33" t="s">
        <v>99</v>
      </c>
      <c r="AE18" s="33" t="s">
        <v>99</v>
      </c>
      <c r="AF18" s="33" t="s">
        <v>99</v>
      </c>
      <c r="AG18" s="33" t="s">
        <v>99</v>
      </c>
      <c r="AH18" s="33" t="s">
        <v>99</v>
      </c>
      <c r="AI18" s="33" t="s">
        <v>99</v>
      </c>
      <c r="AJ18" s="33" t="s">
        <v>99</v>
      </c>
      <c r="AK18" s="33" t="s">
        <v>99</v>
      </c>
      <c r="AL18" s="33" t="s">
        <v>99</v>
      </c>
      <c r="AM18" s="33" t="s">
        <v>99</v>
      </c>
      <c r="AN18" s="33" t="s">
        <v>99</v>
      </c>
      <c r="AO18" s="33" t="s">
        <v>99</v>
      </c>
      <c r="AP18" s="33" t="s">
        <v>99</v>
      </c>
      <c r="AQ18" s="33" t="s">
        <v>99</v>
      </c>
      <c r="AR18" s="33" t="s">
        <v>99</v>
      </c>
      <c r="AS18" s="33" t="s">
        <v>99</v>
      </c>
      <c r="AT18" s="33" t="s">
        <v>99</v>
      </c>
      <c r="AU18" s="33" t="s">
        <v>99</v>
      </c>
      <c r="AV18" s="33" t="s">
        <v>99</v>
      </c>
      <c r="AW18" s="33" t="s">
        <v>99</v>
      </c>
      <c r="AX18" s="33" t="s">
        <v>99</v>
      </c>
      <c r="AY18" s="33" t="s">
        <v>99</v>
      </c>
      <c r="AZ18" s="33" t="s">
        <v>99</v>
      </c>
      <c r="BA18" s="33" t="s">
        <v>99</v>
      </c>
      <c r="BB18" s="33" t="s">
        <v>99</v>
      </c>
      <c r="BC18" s="33" t="s">
        <v>99</v>
      </c>
      <c r="BD18" s="33" t="s">
        <v>99</v>
      </c>
      <c r="BE18" s="33" t="s">
        <v>99</v>
      </c>
      <c r="BF18" s="33" t="s">
        <v>99</v>
      </c>
      <c r="BG18" s="33" t="s">
        <v>99</v>
      </c>
      <c r="BH18" s="33" t="s">
        <v>99</v>
      </c>
      <c r="BI18" s="33" t="s">
        <v>99</v>
      </c>
      <c r="BJ18" s="33" t="s">
        <v>99</v>
      </c>
      <c r="BK18" s="33" t="s">
        <v>99</v>
      </c>
      <c r="BL18" s="33" t="s">
        <v>99</v>
      </c>
      <c r="BM18" s="33" t="s">
        <v>99</v>
      </c>
      <c r="BN18" s="33" t="s">
        <v>99</v>
      </c>
      <c r="BO18" s="33" t="s">
        <v>99</v>
      </c>
      <c r="BP18" s="33" t="s">
        <v>99</v>
      </c>
      <c r="BQ18" s="33" t="s">
        <v>99</v>
      </c>
      <c r="BR18" s="33" t="s">
        <v>99</v>
      </c>
      <c r="BS18" s="33" t="s">
        <v>99</v>
      </c>
      <c r="BT18" s="33" t="s">
        <v>99</v>
      </c>
      <c r="BU18" s="33" t="s">
        <v>99</v>
      </c>
      <c r="BV18" s="33" t="s">
        <v>99</v>
      </c>
      <c r="BW18" s="33" t="s">
        <v>99</v>
      </c>
      <c r="BX18" s="33" t="s">
        <v>99</v>
      </c>
      <c r="BY18" s="33" t="s">
        <v>99</v>
      </c>
      <c r="BZ18" s="33" t="s">
        <v>99</v>
      </c>
      <c r="CA18" s="33" t="s">
        <v>99</v>
      </c>
      <c r="CB18" s="33" t="s">
        <v>99</v>
      </c>
      <c r="CC18" s="33" t="s">
        <v>99</v>
      </c>
      <c r="CD18" s="33" t="s">
        <v>99</v>
      </c>
      <c r="CE18" s="33" t="s">
        <v>99</v>
      </c>
      <c r="CF18" s="33" t="s">
        <v>99</v>
      </c>
      <c r="CG18" s="33" t="s">
        <v>99</v>
      </c>
      <c r="CH18" s="33" t="s">
        <v>99</v>
      </c>
      <c r="CI18" s="33" t="s">
        <v>99</v>
      </c>
      <c r="CJ18" s="33" t="s">
        <v>99</v>
      </c>
      <c r="CK18" s="33" t="s">
        <v>99</v>
      </c>
      <c r="CL18" s="33" t="s">
        <v>99</v>
      </c>
      <c r="CM18" s="33" t="s">
        <v>99</v>
      </c>
      <c r="CN18" s="33" t="s">
        <v>99</v>
      </c>
      <c r="CO18" s="33" t="s">
        <v>99</v>
      </c>
      <c r="CP18" s="33" t="s">
        <v>99</v>
      </c>
      <c r="CQ18" s="33" t="s">
        <v>99</v>
      </c>
      <c r="CR18" s="33" t="s">
        <v>99</v>
      </c>
      <c r="CS18" s="33" t="s">
        <v>99</v>
      </c>
      <c r="CT18" s="33" t="s">
        <v>99</v>
      </c>
      <c r="CU18" s="33" t="s">
        <v>99</v>
      </c>
      <c r="CV18" s="33" t="s">
        <v>99</v>
      </c>
      <c r="CW18" s="33" t="s">
        <v>99</v>
      </c>
      <c r="CX18" s="33" t="s">
        <v>99</v>
      </c>
      <c r="CY18" s="33" t="s">
        <v>99</v>
      </c>
      <c r="CZ18" s="33" t="s">
        <v>99</v>
      </c>
      <c r="DA18" s="33" t="s">
        <v>99</v>
      </c>
      <c r="DB18" s="33" t="s">
        <v>99</v>
      </c>
      <c r="DC18" s="33" t="s">
        <v>99</v>
      </c>
      <c r="DD18" s="33" t="s">
        <v>99</v>
      </c>
      <c r="DE18" s="33" t="s">
        <v>99</v>
      </c>
      <c r="DF18" s="33" t="s">
        <v>99</v>
      </c>
      <c r="DG18" s="33" t="s">
        <v>99</v>
      </c>
      <c r="DH18" s="33" t="s">
        <v>99</v>
      </c>
      <c r="DI18" s="33" t="s">
        <v>99</v>
      </c>
      <c r="DJ18" s="33" t="s">
        <v>99</v>
      </c>
      <c r="DK18" s="33" t="s">
        <v>99</v>
      </c>
      <c r="DL18" s="33" t="s">
        <v>99</v>
      </c>
      <c r="DM18" s="33" t="s">
        <v>99</v>
      </c>
      <c r="DN18" s="33" t="s">
        <v>99</v>
      </c>
      <c r="DO18" s="33" t="s">
        <v>99</v>
      </c>
      <c r="DP18" s="33" t="s">
        <v>99</v>
      </c>
      <c r="DQ18" s="33" t="s">
        <v>99</v>
      </c>
      <c r="DR18" s="33" t="s">
        <v>99</v>
      </c>
      <c r="DS18" s="33" t="s">
        <v>100</v>
      </c>
      <c r="DT18" s="33" t="s">
        <v>99</v>
      </c>
      <c r="DU18" s="33" t="s">
        <v>99</v>
      </c>
      <c r="DV18" s="33" t="s">
        <v>99</v>
      </c>
      <c r="DW18" s="33" t="s">
        <v>99</v>
      </c>
      <c r="DX18" s="56" t="s">
        <v>100</v>
      </c>
    </row>
    <row r="19" spans="1:128" x14ac:dyDescent="0.35">
      <c r="A19" s="55" t="s">
        <v>101</v>
      </c>
      <c r="B19" s="33" t="s">
        <v>5</v>
      </c>
      <c r="C19" s="33" t="s">
        <v>5</v>
      </c>
      <c r="D19" s="33" t="s">
        <v>5</v>
      </c>
      <c r="E19" s="33" t="s">
        <v>5</v>
      </c>
      <c r="F19" s="33" t="s">
        <v>5</v>
      </c>
      <c r="G19" s="33" t="s">
        <v>5</v>
      </c>
      <c r="H19" s="33" t="s">
        <v>5</v>
      </c>
      <c r="I19" s="33" t="s">
        <v>5</v>
      </c>
      <c r="J19" s="33" t="s">
        <v>5</v>
      </c>
      <c r="K19" s="33" t="s">
        <v>5</v>
      </c>
      <c r="L19" s="33" t="s">
        <v>5</v>
      </c>
      <c r="M19" s="33" t="s">
        <v>5</v>
      </c>
      <c r="N19" s="33" t="s">
        <v>5</v>
      </c>
      <c r="O19" s="33" t="s">
        <v>5</v>
      </c>
      <c r="P19" s="33" t="s">
        <v>5</v>
      </c>
      <c r="Q19" s="33" t="s">
        <v>5</v>
      </c>
      <c r="R19" s="33" t="s">
        <v>5</v>
      </c>
      <c r="S19" s="33" t="s">
        <v>5</v>
      </c>
      <c r="T19" s="33" t="s">
        <v>5</v>
      </c>
      <c r="U19" s="33" t="s">
        <v>5</v>
      </c>
      <c r="V19" s="33" t="s">
        <v>5</v>
      </c>
      <c r="W19" s="33" t="s">
        <v>5</v>
      </c>
      <c r="X19" s="33" t="s">
        <v>5</v>
      </c>
      <c r="Y19" s="33" t="s">
        <v>5</v>
      </c>
      <c r="Z19" s="33" t="s">
        <v>5</v>
      </c>
      <c r="AA19" s="33" t="s">
        <v>5</v>
      </c>
      <c r="AB19" s="33" t="s">
        <v>5</v>
      </c>
      <c r="AC19" s="33" t="s">
        <v>5</v>
      </c>
      <c r="AD19" s="33" t="s">
        <v>5</v>
      </c>
      <c r="AE19" s="33" t="s">
        <v>5</v>
      </c>
      <c r="AF19" s="33" t="s">
        <v>5</v>
      </c>
      <c r="AG19" s="33" t="s">
        <v>5</v>
      </c>
      <c r="AH19" s="33" t="s">
        <v>5</v>
      </c>
      <c r="AI19" s="33" t="s">
        <v>5</v>
      </c>
      <c r="AJ19" s="33" t="s">
        <v>5</v>
      </c>
      <c r="AK19" s="33" t="s">
        <v>5</v>
      </c>
      <c r="AL19" s="33" t="s">
        <v>5</v>
      </c>
      <c r="AM19" s="33" t="s">
        <v>5</v>
      </c>
      <c r="AN19" s="33" t="s">
        <v>5</v>
      </c>
      <c r="AO19" s="33" t="s">
        <v>5</v>
      </c>
      <c r="AP19" s="33" t="s">
        <v>5</v>
      </c>
      <c r="AQ19" s="33" t="s">
        <v>5</v>
      </c>
      <c r="AR19" s="33" t="s">
        <v>5</v>
      </c>
      <c r="AS19" s="33" t="s">
        <v>5</v>
      </c>
      <c r="AT19" s="33" t="s">
        <v>5</v>
      </c>
      <c r="AU19" s="33" t="s">
        <v>5</v>
      </c>
      <c r="AV19" s="33" t="s">
        <v>5</v>
      </c>
      <c r="AW19" s="33" t="s">
        <v>5</v>
      </c>
      <c r="AX19" s="33" t="s">
        <v>5</v>
      </c>
      <c r="AY19" s="33" t="s">
        <v>5</v>
      </c>
      <c r="AZ19" s="33" t="s">
        <v>5</v>
      </c>
      <c r="BA19" s="33" t="s">
        <v>5</v>
      </c>
      <c r="BB19" s="33" t="s">
        <v>5</v>
      </c>
      <c r="BC19" s="33" t="s">
        <v>5</v>
      </c>
      <c r="BD19" s="33" t="s">
        <v>5</v>
      </c>
      <c r="BE19" s="33" t="s">
        <v>5</v>
      </c>
      <c r="BF19" s="33" t="s">
        <v>5</v>
      </c>
      <c r="BG19" s="33" t="s">
        <v>5</v>
      </c>
      <c r="BH19" s="33" t="s">
        <v>5</v>
      </c>
      <c r="BI19" s="33" t="s">
        <v>5</v>
      </c>
      <c r="BJ19" s="33" t="s">
        <v>5</v>
      </c>
      <c r="BK19" s="33" t="s">
        <v>5</v>
      </c>
      <c r="BL19" s="33" t="s">
        <v>5</v>
      </c>
      <c r="BM19" s="33" t="s">
        <v>5</v>
      </c>
      <c r="BN19" s="33" t="s">
        <v>5</v>
      </c>
      <c r="BO19" s="33" t="s">
        <v>5</v>
      </c>
      <c r="BP19" s="33" t="s">
        <v>5</v>
      </c>
      <c r="BQ19" s="33" t="s">
        <v>5</v>
      </c>
      <c r="BR19" s="33" t="s">
        <v>5</v>
      </c>
      <c r="BS19" s="33" t="s">
        <v>5</v>
      </c>
      <c r="BT19" s="33" t="s">
        <v>5</v>
      </c>
      <c r="BU19" s="33" t="s">
        <v>5</v>
      </c>
      <c r="BV19" s="33" t="s">
        <v>5</v>
      </c>
      <c r="BW19" s="33" t="s">
        <v>5</v>
      </c>
      <c r="BX19" s="33" t="s">
        <v>5</v>
      </c>
      <c r="BY19" s="33" t="s">
        <v>5</v>
      </c>
      <c r="BZ19" s="33" t="s">
        <v>5</v>
      </c>
      <c r="CA19" s="33" t="s">
        <v>5</v>
      </c>
      <c r="CB19" s="33" t="s">
        <v>5</v>
      </c>
      <c r="CC19" s="33" t="s">
        <v>5</v>
      </c>
      <c r="CD19" s="33" t="s">
        <v>5</v>
      </c>
      <c r="CE19" s="33" t="s">
        <v>5</v>
      </c>
      <c r="CF19" s="33" t="s">
        <v>5</v>
      </c>
      <c r="CG19" s="33" t="s">
        <v>5</v>
      </c>
      <c r="CH19" s="33" t="s">
        <v>5</v>
      </c>
      <c r="CI19" s="33" t="s">
        <v>5</v>
      </c>
      <c r="CJ19" s="33" t="s">
        <v>5</v>
      </c>
      <c r="CK19" s="33" t="s">
        <v>5</v>
      </c>
      <c r="CL19" s="33" t="s">
        <v>5</v>
      </c>
      <c r="CM19" s="33" t="s">
        <v>5</v>
      </c>
      <c r="CN19" s="33" t="s">
        <v>5</v>
      </c>
      <c r="CO19" s="33" t="s">
        <v>5</v>
      </c>
      <c r="CP19" s="33" t="s">
        <v>5</v>
      </c>
      <c r="CQ19" s="33" t="s">
        <v>5</v>
      </c>
      <c r="CR19" s="33" t="s">
        <v>5</v>
      </c>
      <c r="CS19" s="33" t="s">
        <v>5</v>
      </c>
      <c r="CT19" s="33" t="s">
        <v>5</v>
      </c>
      <c r="CU19" s="33" t="s">
        <v>5</v>
      </c>
      <c r="CV19" s="33" t="s">
        <v>5</v>
      </c>
      <c r="CW19" s="33" t="s">
        <v>5</v>
      </c>
      <c r="CX19" s="33" t="s">
        <v>5</v>
      </c>
      <c r="CY19" s="33" t="s">
        <v>5</v>
      </c>
      <c r="CZ19" s="33" t="s">
        <v>5</v>
      </c>
      <c r="DA19" s="33" t="s">
        <v>5</v>
      </c>
      <c r="DB19" s="33" t="s">
        <v>5</v>
      </c>
      <c r="DC19" s="33" t="s">
        <v>5</v>
      </c>
      <c r="DD19" s="33" t="s">
        <v>5</v>
      </c>
      <c r="DE19" s="33" t="s">
        <v>5</v>
      </c>
      <c r="DF19" s="33" t="s">
        <v>5</v>
      </c>
      <c r="DG19" s="33" t="s">
        <v>5</v>
      </c>
      <c r="DH19" s="33" t="s">
        <v>5</v>
      </c>
      <c r="DI19" s="33" t="s">
        <v>5</v>
      </c>
      <c r="DJ19" s="33" t="s">
        <v>5</v>
      </c>
      <c r="DK19" s="33" t="s">
        <v>5</v>
      </c>
      <c r="DL19" s="33" t="s">
        <v>5</v>
      </c>
      <c r="DM19" s="33" t="s">
        <v>5</v>
      </c>
      <c r="DN19" s="33" t="s">
        <v>5</v>
      </c>
      <c r="DO19" s="33" t="s">
        <v>5</v>
      </c>
      <c r="DP19" s="33" t="s">
        <v>5</v>
      </c>
      <c r="DQ19" s="33" t="s">
        <v>5</v>
      </c>
      <c r="DR19" s="33" t="s">
        <v>5</v>
      </c>
      <c r="DS19" s="33" t="s">
        <v>5</v>
      </c>
      <c r="DT19" s="33" t="s">
        <v>5</v>
      </c>
      <c r="DU19" s="33" t="s">
        <v>5</v>
      </c>
      <c r="DV19" s="33" t="s">
        <v>5</v>
      </c>
      <c r="DW19" s="33" t="s">
        <v>5</v>
      </c>
      <c r="DX19" s="56" t="s">
        <v>5</v>
      </c>
    </row>
    <row r="20" spans="1:128" x14ac:dyDescent="0.35">
      <c r="A20" s="55" t="s">
        <v>6</v>
      </c>
      <c r="B20" s="34">
        <v>8.2923643169711472</v>
      </c>
      <c r="C20" s="34">
        <v>9.2066088406900786</v>
      </c>
      <c r="D20" s="34">
        <v>0</v>
      </c>
      <c r="E20" s="34">
        <v>0</v>
      </c>
      <c r="F20" s="34">
        <v>5.0196594368341348E-2</v>
      </c>
      <c r="G20" s="34">
        <v>5.2434173642821325E-2</v>
      </c>
      <c r="H20" s="34">
        <v>6.8084411466261328</v>
      </c>
      <c r="I20" s="34">
        <v>7.5618023845764171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2.0547659817351763E-3</v>
      </c>
      <c r="AK20" s="34">
        <v>2.1842085235921033E-3</v>
      </c>
      <c r="AL20" s="34">
        <v>0.18984018264840335</v>
      </c>
      <c r="AM20" s="34">
        <v>0.21276319127346693</v>
      </c>
      <c r="AN20" s="34">
        <v>0</v>
      </c>
      <c r="AO20" s="34">
        <v>0</v>
      </c>
      <c r="AP20" s="34">
        <v>0.10908168442415106</v>
      </c>
      <c r="AQ20" s="34">
        <v>8.7487316083207201E-2</v>
      </c>
      <c r="AR20" s="34">
        <v>8.7899543378996137E-2</v>
      </c>
      <c r="AS20" s="34">
        <v>0.10277143581938185</v>
      </c>
      <c r="AT20" s="34">
        <v>5.2238711314054206E-2</v>
      </c>
      <c r="AU20" s="34">
        <v>6.1409183155758995E-2</v>
      </c>
      <c r="AV20" s="34">
        <v>8.7899543378996137E-2</v>
      </c>
      <c r="AW20" s="34">
        <v>0.16336567732115806</v>
      </c>
      <c r="AX20" s="34">
        <v>1.2018011161846875E-2</v>
      </c>
      <c r="AY20" s="34">
        <v>7.5209284627093453E-3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0.54126710426180025</v>
      </c>
      <c r="BG20" s="34">
        <v>0.78976488774734277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1.78938356164385</v>
      </c>
      <c r="BN20" s="34">
        <v>0.54726027080162798</v>
      </c>
      <c r="BO20" s="34">
        <v>2.5593607305936281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0.49760269216134334</v>
      </c>
      <c r="CC20" s="34">
        <v>0.5969685629122321</v>
      </c>
      <c r="CD20" s="34">
        <v>0</v>
      </c>
      <c r="CE20" s="34">
        <v>0</v>
      </c>
      <c r="CF20" s="34">
        <v>0.40953196347032289</v>
      </c>
      <c r="CG20" s="34">
        <v>0.16752283105022966</v>
      </c>
      <c r="CH20" s="34">
        <v>0</v>
      </c>
      <c r="CI20" s="34">
        <v>0</v>
      </c>
      <c r="CJ20" s="34">
        <v>4.0176306443430058E-2</v>
      </c>
      <c r="CK20" s="34">
        <v>4.7311009639777142E-2</v>
      </c>
      <c r="CL20" s="34">
        <v>0.86402841197362434</v>
      </c>
      <c r="CM20" s="34">
        <v>1.6497336377473495</v>
      </c>
      <c r="CN20" s="34">
        <v>0</v>
      </c>
      <c r="CO20" s="34">
        <v>0.2184360730593625</v>
      </c>
      <c r="CP20" s="34">
        <v>0.25719812278031667</v>
      </c>
      <c r="CQ20" s="34">
        <v>6.5585362760020832E-2</v>
      </c>
      <c r="CR20" s="34">
        <v>2.4713343480466967E-2</v>
      </c>
      <c r="CS20" s="34">
        <v>1.4015696347032076</v>
      </c>
      <c r="CT20" s="34">
        <v>1.4293569254185805</v>
      </c>
      <c r="CU20" s="34">
        <v>0</v>
      </c>
      <c r="CV20" s="34">
        <v>0</v>
      </c>
      <c r="CW20" s="34">
        <v>0</v>
      </c>
      <c r="CX20" s="34">
        <v>0</v>
      </c>
      <c r="CY20" s="34">
        <v>5.748306066083253</v>
      </c>
      <c r="CZ20" s="34">
        <v>4.4205874270675132</v>
      </c>
      <c r="DA20" s="34">
        <v>6.3621766298833586</v>
      </c>
      <c r="DB20" s="34">
        <v>4.8538158136733012</v>
      </c>
      <c r="DC20" s="34">
        <v>1.9075761003297971</v>
      </c>
      <c r="DD20" s="34">
        <v>0.37655178526129174</v>
      </c>
      <c r="DE20" s="34">
        <v>2.4568287385844947</v>
      </c>
      <c r="DF20" s="34">
        <v>0.93742088089802877</v>
      </c>
      <c r="DG20" s="34">
        <v>0</v>
      </c>
      <c r="DH20" s="34">
        <v>0</v>
      </c>
      <c r="DI20" s="34">
        <v>0</v>
      </c>
      <c r="DJ20" s="34">
        <v>0</v>
      </c>
      <c r="DK20" s="34">
        <v>1.1414922628107651E-3</v>
      </c>
      <c r="DL20" s="34">
        <v>2.2256310248604948E-3</v>
      </c>
      <c r="DM20" s="34">
        <v>0</v>
      </c>
      <c r="DN20" s="34">
        <v>0</v>
      </c>
      <c r="DO20" s="34">
        <v>0</v>
      </c>
      <c r="DP20" s="34">
        <v>0</v>
      </c>
      <c r="DQ20" s="34">
        <v>0.38904115613901891</v>
      </c>
      <c r="DR20" s="34">
        <v>0.41307927765094193</v>
      </c>
      <c r="DS20" s="34">
        <v>0.20319602993404526</v>
      </c>
      <c r="DT20" s="34">
        <v>0.21572171486555222</v>
      </c>
      <c r="DU20" s="34">
        <v>0</v>
      </c>
      <c r="DV20" s="34">
        <v>0</v>
      </c>
      <c r="DW20" s="34">
        <v>0</v>
      </c>
      <c r="DX20" s="57">
        <v>0</v>
      </c>
    </row>
    <row r="21" spans="1:128" ht="16" thickBot="1" x14ac:dyDescent="0.4">
      <c r="A21" s="58" t="s">
        <v>7</v>
      </c>
      <c r="B21" s="59" t="s">
        <v>11</v>
      </c>
      <c r="C21" s="59" t="s">
        <v>11</v>
      </c>
      <c r="D21" s="59" t="s">
        <v>11</v>
      </c>
      <c r="E21" s="59" t="s">
        <v>11</v>
      </c>
      <c r="F21" s="59" t="s">
        <v>11</v>
      </c>
      <c r="G21" s="59" t="s">
        <v>11</v>
      </c>
      <c r="H21" s="59" t="s">
        <v>11</v>
      </c>
      <c r="I21" s="59" t="s">
        <v>11</v>
      </c>
      <c r="J21" s="59" t="s">
        <v>11</v>
      </c>
      <c r="K21" s="59" t="s">
        <v>11</v>
      </c>
      <c r="L21" s="59" t="s">
        <v>11</v>
      </c>
      <c r="M21" s="59" t="s">
        <v>11</v>
      </c>
      <c r="N21" s="59" t="s">
        <v>11</v>
      </c>
      <c r="O21" s="59" t="s">
        <v>11</v>
      </c>
      <c r="P21" s="59" t="s">
        <v>11</v>
      </c>
      <c r="Q21" s="59" t="s">
        <v>11</v>
      </c>
      <c r="R21" s="59" t="s">
        <v>11</v>
      </c>
      <c r="S21" s="59" t="s">
        <v>11</v>
      </c>
      <c r="T21" s="59" t="s">
        <v>11</v>
      </c>
      <c r="U21" s="59" t="s">
        <v>11</v>
      </c>
      <c r="V21" s="59" t="s">
        <v>11</v>
      </c>
      <c r="W21" s="59" t="s">
        <v>11</v>
      </c>
      <c r="X21" s="59" t="s">
        <v>11</v>
      </c>
      <c r="Y21" s="59" t="s">
        <v>11</v>
      </c>
      <c r="Z21" s="59" t="s">
        <v>11</v>
      </c>
      <c r="AA21" s="59" t="s">
        <v>11</v>
      </c>
      <c r="AB21" s="59" t="s">
        <v>11</v>
      </c>
      <c r="AC21" s="59" t="s">
        <v>11</v>
      </c>
      <c r="AD21" s="59" t="s">
        <v>11</v>
      </c>
      <c r="AE21" s="59" t="s">
        <v>11</v>
      </c>
      <c r="AF21" s="59" t="s">
        <v>11</v>
      </c>
      <c r="AG21" s="59" t="s">
        <v>11</v>
      </c>
      <c r="AH21" s="59" t="s">
        <v>11</v>
      </c>
      <c r="AI21" s="59" t="s">
        <v>11</v>
      </c>
      <c r="AJ21" s="59" t="s">
        <v>11</v>
      </c>
      <c r="AK21" s="59" t="s">
        <v>11</v>
      </c>
      <c r="AL21" s="59" t="s">
        <v>11</v>
      </c>
      <c r="AM21" s="59" t="s">
        <v>11</v>
      </c>
      <c r="AN21" s="59" t="s">
        <v>11</v>
      </c>
      <c r="AO21" s="59" t="s">
        <v>11</v>
      </c>
      <c r="AP21" s="59" t="s">
        <v>11</v>
      </c>
      <c r="AQ21" s="59" t="s">
        <v>11</v>
      </c>
      <c r="AR21" s="59" t="s">
        <v>11</v>
      </c>
      <c r="AS21" s="59" t="s">
        <v>11</v>
      </c>
      <c r="AT21" s="59" t="s">
        <v>11</v>
      </c>
      <c r="AU21" s="59" t="s">
        <v>11</v>
      </c>
      <c r="AV21" s="59" t="s">
        <v>11</v>
      </c>
      <c r="AW21" s="59" t="s">
        <v>11</v>
      </c>
      <c r="AX21" s="59" t="s">
        <v>11</v>
      </c>
      <c r="AY21" s="59" t="s">
        <v>11</v>
      </c>
      <c r="AZ21" s="59" t="s">
        <v>11</v>
      </c>
      <c r="BA21" s="59" t="s">
        <v>11</v>
      </c>
      <c r="BB21" s="59" t="s">
        <v>11</v>
      </c>
      <c r="BC21" s="59" t="s">
        <v>11</v>
      </c>
      <c r="BD21" s="59" t="s">
        <v>11</v>
      </c>
      <c r="BE21" s="59" t="s">
        <v>11</v>
      </c>
      <c r="BF21" s="59" t="s">
        <v>11</v>
      </c>
      <c r="BG21" s="59" t="s">
        <v>11</v>
      </c>
      <c r="BH21" s="59" t="s">
        <v>11</v>
      </c>
      <c r="BI21" s="59" t="s">
        <v>11</v>
      </c>
      <c r="BJ21" s="59" t="s">
        <v>11</v>
      </c>
      <c r="BK21" s="59" t="s">
        <v>11</v>
      </c>
      <c r="BL21" s="59" t="s">
        <v>11</v>
      </c>
      <c r="BM21" s="59" t="s">
        <v>11</v>
      </c>
      <c r="BN21" s="59" t="s">
        <v>11</v>
      </c>
      <c r="BO21" s="59" t="s">
        <v>11</v>
      </c>
      <c r="BP21" s="59" t="s">
        <v>11</v>
      </c>
      <c r="BQ21" s="59" t="s">
        <v>11</v>
      </c>
      <c r="BR21" s="59" t="s">
        <v>11</v>
      </c>
      <c r="BS21" s="59" t="s">
        <v>11</v>
      </c>
      <c r="BT21" s="59" t="s">
        <v>11</v>
      </c>
      <c r="BU21" s="59" t="s">
        <v>11</v>
      </c>
      <c r="BV21" s="59" t="s">
        <v>11</v>
      </c>
      <c r="BW21" s="59" t="s">
        <v>11</v>
      </c>
      <c r="BX21" s="59" t="s">
        <v>11</v>
      </c>
      <c r="BY21" s="59" t="s">
        <v>11</v>
      </c>
      <c r="BZ21" s="59" t="s">
        <v>11</v>
      </c>
      <c r="CA21" s="59" t="s">
        <v>11</v>
      </c>
      <c r="CB21" s="59" t="s">
        <v>11</v>
      </c>
      <c r="CC21" s="59" t="s">
        <v>11</v>
      </c>
      <c r="CD21" s="59" t="s">
        <v>11</v>
      </c>
      <c r="CE21" s="59" t="s">
        <v>11</v>
      </c>
      <c r="CF21" s="59" t="s">
        <v>11</v>
      </c>
      <c r="CG21" s="59" t="s">
        <v>11</v>
      </c>
      <c r="CH21" s="59" t="s">
        <v>11</v>
      </c>
      <c r="CI21" s="59" t="s">
        <v>11</v>
      </c>
      <c r="CJ21" s="59" t="s">
        <v>11</v>
      </c>
      <c r="CK21" s="59" t="s">
        <v>11</v>
      </c>
      <c r="CL21" s="59" t="s">
        <v>11</v>
      </c>
      <c r="CM21" s="59" t="s">
        <v>11</v>
      </c>
      <c r="CN21" s="59" t="s">
        <v>11</v>
      </c>
      <c r="CO21" s="59" t="s">
        <v>11</v>
      </c>
      <c r="CP21" s="59" t="s">
        <v>11</v>
      </c>
      <c r="CQ21" s="59" t="s">
        <v>11</v>
      </c>
      <c r="CR21" s="59" t="s">
        <v>11</v>
      </c>
      <c r="CS21" s="59" t="s">
        <v>11</v>
      </c>
      <c r="CT21" s="59" t="s">
        <v>11</v>
      </c>
      <c r="CU21" s="59" t="s">
        <v>11</v>
      </c>
      <c r="CV21" s="59" t="s">
        <v>11</v>
      </c>
      <c r="CW21" s="59" t="s">
        <v>11</v>
      </c>
      <c r="CX21" s="59" t="s">
        <v>11</v>
      </c>
      <c r="CY21" s="59" t="s">
        <v>11</v>
      </c>
      <c r="CZ21" s="59" t="s">
        <v>11</v>
      </c>
      <c r="DA21" s="59" t="s">
        <v>11</v>
      </c>
      <c r="DB21" s="59" t="s">
        <v>11</v>
      </c>
      <c r="DC21" s="59" t="s">
        <v>11</v>
      </c>
      <c r="DD21" s="59" t="s">
        <v>11</v>
      </c>
      <c r="DE21" s="59" t="s">
        <v>11</v>
      </c>
      <c r="DF21" s="59" t="s">
        <v>11</v>
      </c>
      <c r="DG21" s="59" t="s">
        <v>11</v>
      </c>
      <c r="DH21" s="59" t="s">
        <v>11</v>
      </c>
      <c r="DI21" s="59" t="s">
        <v>11</v>
      </c>
      <c r="DJ21" s="59" t="s">
        <v>11</v>
      </c>
      <c r="DK21" s="59" t="s">
        <v>11</v>
      </c>
      <c r="DL21" s="59" t="s">
        <v>11</v>
      </c>
      <c r="DM21" s="59" t="s">
        <v>11</v>
      </c>
      <c r="DN21" s="59" t="s">
        <v>11</v>
      </c>
      <c r="DO21" s="59" t="s">
        <v>11</v>
      </c>
      <c r="DP21" s="59" t="s">
        <v>11</v>
      </c>
      <c r="DQ21" s="59" t="s">
        <v>11</v>
      </c>
      <c r="DR21" s="59" t="s">
        <v>11</v>
      </c>
      <c r="DS21" s="59" t="s">
        <v>11</v>
      </c>
      <c r="DT21" s="59" t="s">
        <v>11</v>
      </c>
      <c r="DU21" s="59" t="s">
        <v>11</v>
      </c>
      <c r="DV21" s="59" t="s">
        <v>11</v>
      </c>
      <c r="DW21" s="59" t="s">
        <v>11</v>
      </c>
      <c r="DX21" s="60" t="s">
        <v>11</v>
      </c>
    </row>
    <row r="24" spans="1:128" ht="16" thickBot="1" x14ac:dyDescent="0.4">
      <c r="A24" s="3" t="s">
        <v>102</v>
      </c>
    </row>
    <row r="25" spans="1:128" x14ac:dyDescent="0.35">
      <c r="A25" s="46" t="s">
        <v>32</v>
      </c>
      <c r="B25" s="53" t="s">
        <v>71</v>
      </c>
      <c r="C25" s="53" t="s">
        <v>71</v>
      </c>
      <c r="D25" s="53" t="s">
        <v>71</v>
      </c>
      <c r="E25" s="53" t="s">
        <v>71</v>
      </c>
      <c r="F25" s="53" t="s">
        <v>60</v>
      </c>
      <c r="G25" s="53" t="s">
        <v>60</v>
      </c>
      <c r="H25" s="53" t="s">
        <v>56</v>
      </c>
      <c r="I25" s="53" t="s">
        <v>56</v>
      </c>
      <c r="J25" s="53" t="s">
        <v>56</v>
      </c>
      <c r="K25" s="53" t="s">
        <v>56</v>
      </c>
      <c r="L25" s="53" t="s">
        <v>56</v>
      </c>
      <c r="M25" s="53" t="s">
        <v>56</v>
      </c>
      <c r="N25" s="53" t="s">
        <v>56</v>
      </c>
      <c r="O25" s="53" t="s">
        <v>56</v>
      </c>
      <c r="P25" s="53" t="s">
        <v>90</v>
      </c>
      <c r="Q25" s="54" t="s">
        <v>90</v>
      </c>
      <c r="R25" s="4" t="s">
        <v>103</v>
      </c>
    </row>
    <row r="26" spans="1:128" x14ac:dyDescent="0.35">
      <c r="A26" s="61" t="s">
        <v>104</v>
      </c>
      <c r="B26" s="33" t="s">
        <v>105</v>
      </c>
      <c r="C26" s="33" t="s">
        <v>106</v>
      </c>
      <c r="D26" s="33" t="s">
        <v>107</v>
      </c>
      <c r="E26" s="33">
        <v>2020</v>
      </c>
      <c r="F26" s="33">
        <v>2015</v>
      </c>
      <c r="G26" s="33">
        <v>2020</v>
      </c>
      <c r="H26" s="33">
        <v>1980</v>
      </c>
      <c r="I26" s="33">
        <v>1985</v>
      </c>
      <c r="J26" s="33">
        <v>1990</v>
      </c>
      <c r="K26" s="33">
        <v>1995</v>
      </c>
      <c r="L26" s="33">
        <v>2000</v>
      </c>
      <c r="M26" s="33">
        <v>2005</v>
      </c>
      <c r="N26" s="33">
        <v>2010</v>
      </c>
      <c r="O26" s="33">
        <v>2015</v>
      </c>
      <c r="P26" s="33">
        <v>2015</v>
      </c>
      <c r="Q26" s="56">
        <v>2020</v>
      </c>
    </row>
    <row r="27" spans="1:128" x14ac:dyDescent="0.35">
      <c r="A27" s="61" t="s">
        <v>6</v>
      </c>
      <c r="B27" s="33">
        <v>0.26400000000000001</v>
      </c>
      <c r="C27" s="33">
        <v>0.121</v>
      </c>
      <c r="D27" s="33">
        <v>0.36449999999999999</v>
      </c>
      <c r="E27" s="33">
        <v>1.4999999999999999E-2</v>
      </c>
      <c r="F27" s="33">
        <v>0.216</v>
      </c>
      <c r="G27" s="33">
        <v>5.0799999999999998E-2</v>
      </c>
      <c r="H27" s="33">
        <v>3.5600000000000002E-3</v>
      </c>
      <c r="I27" s="33">
        <v>2.6840000000000002E-3</v>
      </c>
      <c r="J27" s="33">
        <v>2.4518000000000002E-2</v>
      </c>
      <c r="K27" s="33">
        <v>2.323E-3</v>
      </c>
      <c r="L27" s="33">
        <v>2.8180000000000002E-3</v>
      </c>
      <c r="M27" s="33">
        <v>0.15026</v>
      </c>
      <c r="N27" s="33">
        <v>8.7999999999999995E-2</v>
      </c>
      <c r="O27" s="33">
        <v>0.1</v>
      </c>
      <c r="P27" s="33">
        <v>7.4000000000000003E-3</v>
      </c>
      <c r="Q27" s="56">
        <v>6.7999999999999996E-3</v>
      </c>
      <c r="R27" s="4">
        <f>SUM(B27:Q27)</f>
        <v>1.4196630000000003</v>
      </c>
    </row>
    <row r="28" spans="1:128" ht="16" thickBot="1" x14ac:dyDescent="0.4">
      <c r="A28" s="62" t="s">
        <v>7</v>
      </c>
      <c r="B28" s="59" t="s">
        <v>108</v>
      </c>
      <c r="C28" s="59" t="s">
        <v>108</v>
      </c>
      <c r="D28" s="59" t="s">
        <v>108</v>
      </c>
      <c r="E28" s="59" t="s">
        <v>108</v>
      </c>
      <c r="F28" s="59" t="s">
        <v>108</v>
      </c>
      <c r="G28" s="59" t="s">
        <v>108</v>
      </c>
      <c r="H28" s="59" t="s">
        <v>108</v>
      </c>
      <c r="I28" s="59" t="s">
        <v>108</v>
      </c>
      <c r="J28" s="59" t="s">
        <v>108</v>
      </c>
      <c r="K28" s="59" t="s">
        <v>108</v>
      </c>
      <c r="L28" s="59" t="s">
        <v>108</v>
      </c>
      <c r="M28" s="59" t="s">
        <v>108</v>
      </c>
      <c r="N28" s="59" t="s">
        <v>108</v>
      </c>
      <c r="O28" s="59" t="s">
        <v>108</v>
      </c>
      <c r="P28" s="59" t="s">
        <v>108</v>
      </c>
      <c r="Q28" s="60" t="s">
        <v>108</v>
      </c>
    </row>
    <row r="30" spans="1:128" ht="16" thickBot="1" x14ac:dyDescent="0.4">
      <c r="A30" s="3" t="s">
        <v>109</v>
      </c>
    </row>
    <row r="31" spans="1:128" x14ac:dyDescent="0.35">
      <c r="A31" s="46" t="s">
        <v>110</v>
      </c>
      <c r="B31" s="63">
        <v>2020</v>
      </c>
      <c r="C31" s="63">
        <v>2030</v>
      </c>
      <c r="D31" s="63">
        <v>2040</v>
      </c>
      <c r="E31" s="63">
        <v>2050</v>
      </c>
      <c r="F31" s="63">
        <v>2060</v>
      </c>
      <c r="G31" s="64">
        <v>2070</v>
      </c>
    </row>
    <row r="32" spans="1:128" ht="16" thickBot="1" x14ac:dyDescent="0.4">
      <c r="A32" s="62" t="s">
        <v>111</v>
      </c>
      <c r="B32" s="65">
        <v>23.654488854466301</v>
      </c>
      <c r="C32" s="65">
        <v>27.315490225829699</v>
      </c>
      <c r="D32" s="65">
        <v>30.620556245749501</v>
      </c>
      <c r="E32" s="65">
        <v>33.155573116931301</v>
      </c>
      <c r="F32" s="65">
        <v>34.970778231517798</v>
      </c>
      <c r="G32" s="66">
        <v>36.069479214804602</v>
      </c>
    </row>
    <row r="33" spans="1:16" ht="16" thickBot="1" x14ac:dyDescent="0.4"/>
    <row r="34" spans="1:16" x14ac:dyDescent="0.35">
      <c r="A34" s="46" t="s">
        <v>112</v>
      </c>
      <c r="B34" s="67">
        <v>50.313685714347898</v>
      </c>
      <c r="C34" s="67">
        <v>76.801169430334696</v>
      </c>
      <c r="D34" s="67">
        <v>115.831652801107</v>
      </c>
      <c r="E34" s="67">
        <v>168.17041124826699</v>
      </c>
      <c r="F34" s="67">
        <v>236.36563222363699</v>
      </c>
      <c r="G34" s="68">
        <v>321.66964459507602</v>
      </c>
    </row>
    <row r="35" spans="1:16" ht="16" thickBot="1" x14ac:dyDescent="0.4">
      <c r="A35" s="19" t="s">
        <v>113</v>
      </c>
      <c r="B35" s="69">
        <f>+B34/1000</f>
        <v>5.0313685714347897E-2</v>
      </c>
      <c r="C35" s="69">
        <f t="shared" ref="C35:G35" si="1">+C34/1000</f>
        <v>7.6801169430334701E-2</v>
      </c>
      <c r="D35" s="69">
        <f t="shared" si="1"/>
        <v>0.11583165280110699</v>
      </c>
      <c r="E35" s="69">
        <f t="shared" si="1"/>
        <v>0.16817041124826698</v>
      </c>
      <c r="F35" s="69">
        <f t="shared" si="1"/>
        <v>0.23636563222363699</v>
      </c>
      <c r="G35" s="70">
        <f t="shared" si="1"/>
        <v>0.32166964459507602</v>
      </c>
    </row>
    <row r="37" spans="1:16" ht="16" thickBot="1" x14ac:dyDescent="0.4">
      <c r="A37" s="3" t="s">
        <v>114</v>
      </c>
    </row>
    <row r="38" spans="1:16" x14ac:dyDescent="0.35">
      <c r="A38" s="46" t="s">
        <v>5</v>
      </c>
      <c r="B38" s="47">
        <v>2015</v>
      </c>
      <c r="C38" s="48">
        <v>2020</v>
      </c>
      <c r="D38" s="48">
        <v>2030</v>
      </c>
      <c r="E38" s="48">
        <v>2040</v>
      </c>
      <c r="F38" s="48">
        <v>2050</v>
      </c>
      <c r="G38" s="48">
        <v>2060</v>
      </c>
      <c r="H38" s="49">
        <v>2070</v>
      </c>
    </row>
    <row r="39" spans="1:16" ht="16" thickBot="1" x14ac:dyDescent="0.4">
      <c r="A39" s="19" t="s">
        <v>6</v>
      </c>
      <c r="B39" s="50">
        <v>4.1167922198753759E-2</v>
      </c>
      <c r="C39" s="50">
        <v>3.8053532718543615E-2</v>
      </c>
      <c r="D39" s="50">
        <v>4.320142117301784E-2</v>
      </c>
      <c r="E39" s="50">
        <v>4.1947752067695854E-2</v>
      </c>
      <c r="F39" s="50">
        <v>3.798776231027956E-2</v>
      </c>
      <c r="G39" s="50">
        <v>3.4626205856236325E-2</v>
      </c>
      <c r="H39" s="51">
        <v>3.1294199143476087E-2</v>
      </c>
    </row>
    <row r="42" spans="1:16" x14ac:dyDescent="0.35">
      <c r="A42" s="4" t="s">
        <v>115</v>
      </c>
    </row>
    <row r="43" spans="1:16" ht="16" thickBot="1" x14ac:dyDescent="0.4">
      <c r="A43" s="41" t="s">
        <v>119</v>
      </c>
      <c r="B43" s="1"/>
      <c r="C43" s="134" t="s">
        <v>11</v>
      </c>
      <c r="D43" s="134"/>
      <c r="E43" s="102" t="s">
        <v>131</v>
      </c>
      <c r="F43" s="102"/>
      <c r="G43" s="102"/>
      <c r="H43" s="102"/>
      <c r="I43" s="102"/>
    </row>
    <row r="44" spans="1:16" ht="16" thickBot="1" x14ac:dyDescent="0.4">
      <c r="A44" s="42"/>
      <c r="B44" s="37"/>
      <c r="C44" s="43">
        <v>2015</v>
      </c>
      <c r="D44" s="44">
        <v>2020</v>
      </c>
      <c r="E44" s="77">
        <v>2030</v>
      </c>
      <c r="F44" s="78">
        <v>2040</v>
      </c>
      <c r="G44" s="79">
        <v>2050</v>
      </c>
      <c r="H44" s="78">
        <v>2060</v>
      </c>
      <c r="I44" s="78">
        <v>2070</v>
      </c>
      <c r="N44" s="80">
        <v>2020</v>
      </c>
    </row>
    <row r="45" spans="1:16" x14ac:dyDescent="0.35">
      <c r="A45" s="153" t="s">
        <v>116</v>
      </c>
      <c r="B45" s="38" t="s">
        <v>120</v>
      </c>
      <c r="C45" s="71">
        <v>0.53719399699266912</v>
      </c>
      <c r="D45" s="72">
        <v>0.53005254813379465</v>
      </c>
      <c r="E45" s="90">
        <f>+$N$45*C34</f>
        <v>0.80909706729346909</v>
      </c>
      <c r="F45" s="91">
        <f t="shared" ref="F45:I45" si="2">+$N$45*D34</f>
        <v>1.2202815565997638</v>
      </c>
      <c r="G45" s="91">
        <f t="shared" si="2"/>
        <v>1.7716681602085924</v>
      </c>
      <c r="H45" s="91">
        <f t="shared" si="2"/>
        <v>2.4901019250049976</v>
      </c>
      <c r="I45" s="92">
        <f t="shared" si="2"/>
        <v>3.388776082573699</v>
      </c>
      <c r="L45" s="135" t="str">
        <f>+A45</f>
        <v>Industry</v>
      </c>
      <c r="M45" s="48" t="str">
        <f>+B45</f>
        <v>Electric Industry</v>
      </c>
      <c r="N45" s="85">
        <f>+D45/$B$34</f>
        <v>1.0534957648364849E-2</v>
      </c>
      <c r="O45" s="147" t="s">
        <v>127</v>
      </c>
    </row>
    <row r="46" spans="1:16" x14ac:dyDescent="0.35">
      <c r="A46" s="154"/>
      <c r="B46" s="39" t="s">
        <v>121</v>
      </c>
      <c r="C46" s="73">
        <v>0.1441112404198385</v>
      </c>
      <c r="D46" s="74">
        <v>0.22017979799365672</v>
      </c>
      <c r="E46" s="93">
        <f>+$N$46*C34</f>
        <v>0.3360927694077771</v>
      </c>
      <c r="F46" s="94">
        <f t="shared" ref="F46:I46" si="3">+$N$46*D34</f>
        <v>0.50689567963307114</v>
      </c>
      <c r="G46" s="94">
        <f t="shared" si="3"/>
        <v>0.73593748204764187</v>
      </c>
      <c r="H46" s="94">
        <f t="shared" si="3"/>
        <v>1.0343694049987342</v>
      </c>
      <c r="I46" s="95">
        <f t="shared" si="3"/>
        <v>1.4076718165657671</v>
      </c>
      <c r="L46" s="136"/>
      <c r="M46" s="35" t="str">
        <f t="shared" ref="M46:M51" si="4">+B46</f>
        <v>Thermal Industry</v>
      </c>
      <c r="N46" s="86">
        <f t="shared" ref="N46:N47" si="5">+D46/$B$34</f>
        <v>4.3761412996795876E-3</v>
      </c>
      <c r="O46" s="148"/>
      <c r="P46" s="4" t="s">
        <v>129</v>
      </c>
    </row>
    <row r="47" spans="1:16" ht="16" thickBot="1" x14ac:dyDescent="0.4">
      <c r="A47" s="155"/>
      <c r="B47" s="40" t="s">
        <v>122</v>
      </c>
      <c r="C47" s="75">
        <v>8.8811996096885795E-2</v>
      </c>
      <c r="D47" s="76">
        <v>0.10385777989019837</v>
      </c>
      <c r="E47" s="96">
        <f>+$N$47*C34</f>
        <v>0.15853338583245377</v>
      </c>
      <c r="F47" s="97">
        <f t="shared" ref="F47:I47" si="6">+$N$47*D34</f>
        <v>0.23910031893180636</v>
      </c>
      <c r="G47" s="97">
        <f t="shared" si="6"/>
        <v>0.34713826481779592</v>
      </c>
      <c r="H47" s="97">
        <f t="shared" si="6"/>
        <v>0.48790720569472473</v>
      </c>
      <c r="I47" s="98">
        <f t="shared" si="6"/>
        <v>0.66399220552802507</v>
      </c>
      <c r="L47" s="137"/>
      <c r="M47" s="84" t="str">
        <f t="shared" si="4"/>
        <v>Feedstock Industry</v>
      </c>
      <c r="N47" s="87">
        <f t="shared" si="5"/>
        <v>2.0642053631261081E-3</v>
      </c>
      <c r="O47" s="149"/>
    </row>
    <row r="48" spans="1:16" x14ac:dyDescent="0.35">
      <c r="A48" s="156" t="s">
        <v>117</v>
      </c>
      <c r="B48" s="39" t="s">
        <v>123</v>
      </c>
      <c r="C48" s="73">
        <v>0.20527361435524796</v>
      </c>
      <c r="D48" s="74">
        <v>0.21796104236908878</v>
      </c>
      <c r="E48" s="90">
        <f>+$N$48*C32</f>
        <v>0.25169483724947844</v>
      </c>
      <c r="F48" s="91">
        <f t="shared" ref="F48:I48" si="7">+$N$48*D32</f>
        <v>0.28214891466507891</v>
      </c>
      <c r="G48" s="91">
        <f t="shared" si="7"/>
        <v>0.30550747984336157</v>
      </c>
      <c r="H48" s="91">
        <f t="shared" si="7"/>
        <v>0.32223343834211265</v>
      </c>
      <c r="I48" s="92">
        <f t="shared" si="7"/>
        <v>0.33235726782084257</v>
      </c>
      <c r="L48" s="138" t="s">
        <v>126</v>
      </c>
      <c r="M48" s="82" t="str">
        <f t="shared" si="4"/>
        <v>Electric RC</v>
      </c>
      <c r="N48" s="85">
        <f>+D48/$B$32</f>
        <v>9.2143628091094706E-3</v>
      </c>
      <c r="O48" s="150" t="s">
        <v>128</v>
      </c>
    </row>
    <row r="49" spans="1:16" x14ac:dyDescent="0.35">
      <c r="A49" s="157"/>
      <c r="B49" s="39" t="s">
        <v>124</v>
      </c>
      <c r="C49" s="73">
        <v>0.34563950039423313</v>
      </c>
      <c r="D49" s="74">
        <v>0.39850987118756653</v>
      </c>
      <c r="E49" s="93">
        <f>+$N$49*C32</f>
        <v>0.46018717877580739</v>
      </c>
      <c r="F49" s="94">
        <f t="shared" ref="F49:I49" si="8">+$N$49*D32</f>
        <v>0.51586800290893831</v>
      </c>
      <c r="G49" s="94">
        <f t="shared" si="8"/>
        <v>0.55857572122018062</v>
      </c>
      <c r="H49" s="94">
        <f t="shared" si="8"/>
        <v>0.58915668878381888</v>
      </c>
      <c r="I49" s="95">
        <f t="shared" si="8"/>
        <v>0.60766662954039563</v>
      </c>
      <c r="L49" s="139"/>
      <c r="M49" s="32" t="str">
        <f t="shared" si="4"/>
        <v>Thermal (non-biomass) RC</v>
      </c>
      <c r="N49" s="88">
        <f t="shared" ref="N49:N50" si="9">+D49/$B$32</f>
        <v>1.6847114035707531E-2</v>
      </c>
      <c r="O49" s="151"/>
      <c r="P49" s="4" t="s">
        <v>130</v>
      </c>
    </row>
    <row r="50" spans="1:16" ht="16" thickBot="1" x14ac:dyDescent="0.4">
      <c r="A50" s="158"/>
      <c r="B50" s="39" t="s">
        <v>125</v>
      </c>
      <c r="C50" s="73">
        <v>6.8791458963762393</v>
      </c>
      <c r="D50" s="74">
        <v>7.6403214118850968</v>
      </c>
      <c r="E50" s="99">
        <f>+$N$50*C32</f>
        <v>8.8228127072439104</v>
      </c>
      <c r="F50" s="100">
        <f t="shared" ref="F50:I50" si="10">+$N$50*D32</f>
        <v>9.8903380651177599</v>
      </c>
      <c r="G50" s="100">
        <f t="shared" si="10"/>
        <v>10.709140103054136</v>
      </c>
      <c r="H50" s="100">
        <f t="shared" si="10"/>
        <v>11.295445332022121</v>
      </c>
      <c r="I50" s="101">
        <f t="shared" si="10"/>
        <v>11.65032210401715</v>
      </c>
      <c r="L50" s="140"/>
      <c r="M50" s="83" t="str">
        <f t="shared" si="4"/>
        <v xml:space="preserve">Primary Biomass </v>
      </c>
      <c r="N50" s="89">
        <f t="shared" si="9"/>
        <v>0.32299668189374114</v>
      </c>
      <c r="O50" s="152"/>
    </row>
    <row r="51" spans="1:16" ht="16" thickBot="1" x14ac:dyDescent="0.4">
      <c r="A51" s="45" t="s">
        <v>118</v>
      </c>
      <c r="B51" s="2" t="s">
        <v>118</v>
      </c>
      <c r="C51" s="112">
        <v>1.4161188117903114</v>
      </c>
      <c r="D51" s="113">
        <v>1.4788866419733457</v>
      </c>
      <c r="E51" s="114">
        <f>+$N$51*C34</f>
        <v>2.257441925509029</v>
      </c>
      <c r="F51" s="115">
        <f t="shared" ref="F51:H51" si="11">+$N$51*D34</f>
        <v>3.4046777057400437</v>
      </c>
      <c r="G51" s="115">
        <f t="shared" si="11"/>
        <v>4.9430879737618429</v>
      </c>
      <c r="H51" s="115">
        <f t="shared" si="11"/>
        <v>6.947572437879229</v>
      </c>
      <c r="I51" s="116">
        <f>+$N$51*G34</f>
        <v>9.4549412106438666</v>
      </c>
      <c r="L51" s="36"/>
      <c r="M51" s="81" t="str">
        <f t="shared" si="4"/>
        <v>Transport</v>
      </c>
      <c r="N51" s="88">
        <f>+D51/B34</f>
        <v>2.9393327500784012E-2</v>
      </c>
      <c r="O51" s="4" t="s">
        <v>127</v>
      </c>
    </row>
    <row r="52" spans="1:16" ht="16" thickBot="1" x14ac:dyDescent="0.4">
      <c r="C52" s="117">
        <f>SUM(C45:C51)</f>
        <v>9.6162950564254253</v>
      </c>
      <c r="D52" s="118">
        <f>SUM(D45:D51)</f>
        <v>10.589769093432746</v>
      </c>
      <c r="E52" s="118">
        <f t="shared" ref="E52:I52" si="12">SUM(E45:E51)</f>
        <v>13.095859871311925</v>
      </c>
      <c r="F52" s="118">
        <f t="shared" si="12"/>
        <v>16.059310243596464</v>
      </c>
      <c r="G52" s="118">
        <f t="shared" si="12"/>
        <v>19.371055184953551</v>
      </c>
      <c r="H52" s="118">
        <f t="shared" si="12"/>
        <v>23.166786432725736</v>
      </c>
      <c r="I52" s="119">
        <f t="shared" si="12"/>
        <v>27.505727316689747</v>
      </c>
    </row>
    <row r="55" spans="1:16" ht="16" thickBot="1" x14ac:dyDescent="0.4">
      <c r="A55" s="3" t="s">
        <v>132</v>
      </c>
    </row>
    <row r="56" spans="1:16" ht="16" thickBot="1" x14ac:dyDescent="0.4">
      <c r="A56" s="144" t="s">
        <v>136</v>
      </c>
      <c r="B56" s="145"/>
      <c r="C56" s="77">
        <v>2020</v>
      </c>
      <c r="D56" s="78">
        <v>2030</v>
      </c>
      <c r="E56" s="78">
        <v>2040</v>
      </c>
      <c r="F56" s="78">
        <v>2050</v>
      </c>
      <c r="G56" s="78">
        <v>2060</v>
      </c>
      <c r="H56" s="103">
        <v>2070</v>
      </c>
      <c r="J56" s="107" t="s">
        <v>138</v>
      </c>
    </row>
    <row r="57" spans="1:16" x14ac:dyDescent="0.35">
      <c r="A57" s="4" t="s">
        <v>133</v>
      </c>
      <c r="B57" s="4" t="s">
        <v>135</v>
      </c>
      <c r="C57" s="108">
        <v>517.75</v>
      </c>
      <c r="D57" s="108">
        <v>333.54</v>
      </c>
      <c r="E57" s="108">
        <v>225.63000000000002</v>
      </c>
      <c r="F57" s="108">
        <v>180.94000000000003</v>
      </c>
      <c r="G57" s="108">
        <v>180.94000000000003</v>
      </c>
      <c r="H57" s="108">
        <v>180.94000000000003</v>
      </c>
      <c r="I57" s="146"/>
      <c r="J57" s="106" t="s">
        <v>139</v>
      </c>
    </row>
    <row r="58" spans="1:16" x14ac:dyDescent="0.35">
      <c r="A58" s="4" t="s">
        <v>134</v>
      </c>
      <c r="B58" s="4" t="s">
        <v>135</v>
      </c>
      <c r="C58" s="105">
        <v>8.5020000000000007</v>
      </c>
      <c r="D58" s="105">
        <v>6.213000000000001</v>
      </c>
      <c r="E58" s="105">
        <v>4.9050000000000002</v>
      </c>
      <c r="F58" s="105">
        <v>4.0330000000000004</v>
      </c>
      <c r="G58" s="105">
        <v>4.0330000000000004</v>
      </c>
      <c r="H58" s="105">
        <v>4.0330000000000004</v>
      </c>
      <c r="I58" s="146"/>
      <c r="J58" s="106" t="s">
        <v>140</v>
      </c>
    </row>
    <row r="59" spans="1:16" ht="16" thickBot="1" x14ac:dyDescent="0.4">
      <c r="A59" s="4" t="s">
        <v>141</v>
      </c>
      <c r="B59" s="4" t="s">
        <v>142</v>
      </c>
      <c r="C59" s="108">
        <v>30</v>
      </c>
      <c r="D59" s="108">
        <v>35</v>
      </c>
      <c r="E59" s="108">
        <v>40</v>
      </c>
      <c r="F59" s="108">
        <v>40</v>
      </c>
      <c r="G59" s="108">
        <v>40</v>
      </c>
      <c r="H59" s="108">
        <v>40</v>
      </c>
      <c r="I59" s="104"/>
      <c r="J59" s="106"/>
    </row>
    <row r="60" spans="1:16" ht="16" thickBot="1" x14ac:dyDescent="0.4">
      <c r="A60" s="144" t="s">
        <v>137</v>
      </c>
      <c r="B60" s="145"/>
      <c r="C60" s="77">
        <v>2020</v>
      </c>
      <c r="D60" s="78">
        <v>2030</v>
      </c>
      <c r="E60" s="78">
        <v>2040</v>
      </c>
      <c r="F60" s="78">
        <v>2050</v>
      </c>
      <c r="G60" s="78">
        <v>2060</v>
      </c>
      <c r="H60" s="103">
        <v>2070</v>
      </c>
    </row>
    <row r="61" spans="1:16" x14ac:dyDescent="0.35">
      <c r="A61" s="4" t="s">
        <v>133</v>
      </c>
      <c r="B61" s="4" t="s">
        <v>135</v>
      </c>
      <c r="C61" s="108">
        <v>1253.5</v>
      </c>
      <c r="D61" s="108">
        <v>1090</v>
      </c>
      <c r="E61" s="108">
        <v>1024.6000000000001</v>
      </c>
      <c r="F61" s="108">
        <v>981.00000000000011</v>
      </c>
      <c r="G61" s="108">
        <v>981.00000000000011</v>
      </c>
      <c r="H61" s="108">
        <v>981.00000000000011</v>
      </c>
    </row>
    <row r="62" spans="1:16" x14ac:dyDescent="0.35">
      <c r="A62" s="4" t="s">
        <v>134</v>
      </c>
      <c r="B62" s="4" t="s">
        <v>135</v>
      </c>
      <c r="C62" s="105">
        <v>25.07</v>
      </c>
      <c r="D62" s="105">
        <v>21.8</v>
      </c>
      <c r="E62" s="105">
        <v>20.492000000000001</v>
      </c>
      <c r="F62" s="105">
        <v>19.62</v>
      </c>
      <c r="G62" s="105">
        <v>19.62</v>
      </c>
      <c r="H62" s="105">
        <v>19.62</v>
      </c>
    </row>
    <row r="63" spans="1:16" x14ac:dyDescent="0.35">
      <c r="A63" s="4" t="s">
        <v>141</v>
      </c>
      <c r="B63" s="4" t="s">
        <v>142</v>
      </c>
      <c r="C63" s="4">
        <v>25</v>
      </c>
      <c r="D63" s="4">
        <v>25</v>
      </c>
      <c r="E63" s="4">
        <v>25</v>
      </c>
      <c r="F63" s="4">
        <v>25</v>
      </c>
      <c r="G63" s="4">
        <v>25</v>
      </c>
      <c r="H63" s="4">
        <v>25</v>
      </c>
    </row>
    <row r="65" spans="1:6" x14ac:dyDescent="0.35">
      <c r="A65" s="4" t="s">
        <v>143</v>
      </c>
    </row>
    <row r="66" spans="1:6" x14ac:dyDescent="0.35">
      <c r="A66" s="4" t="s">
        <v>144</v>
      </c>
      <c r="B66" s="109">
        <v>0.13</v>
      </c>
      <c r="D66" s="110" t="s">
        <v>145</v>
      </c>
    </row>
    <row r="67" spans="1:6" x14ac:dyDescent="0.35">
      <c r="A67" s="4" t="s">
        <v>146</v>
      </c>
      <c r="B67" s="111" t="s">
        <v>147</v>
      </c>
      <c r="D67" s="110" t="s">
        <v>148</v>
      </c>
    </row>
    <row r="71" spans="1:6" x14ac:dyDescent="0.35">
      <c r="A71" s="4" t="s">
        <v>8</v>
      </c>
      <c r="B71" s="4" t="s">
        <v>155</v>
      </c>
      <c r="F71" s="110" t="s">
        <v>149</v>
      </c>
    </row>
    <row r="72" spans="1:6" x14ac:dyDescent="0.35">
      <c r="A72" s="4" t="s">
        <v>150</v>
      </c>
      <c r="B72" s="4">
        <v>290347</v>
      </c>
      <c r="C72" s="121">
        <f>+B72/$B$77</f>
        <v>0.71085599845267566</v>
      </c>
    </row>
    <row r="73" spans="1:6" x14ac:dyDescent="0.35">
      <c r="A73" s="4" t="s">
        <v>152</v>
      </c>
      <c r="B73" s="4">
        <v>74922</v>
      </c>
      <c r="C73" s="121">
        <f t="shared" ref="C73:C76" si="13">+B73/$B$77</f>
        <v>0.18343138767086059</v>
      </c>
    </row>
    <row r="74" spans="1:6" x14ac:dyDescent="0.35">
      <c r="A74" s="4" t="s">
        <v>153</v>
      </c>
      <c r="B74" s="4">
        <v>24282</v>
      </c>
      <c r="C74" s="121">
        <f t="shared" si="13"/>
        <v>5.9449573628891875E-2</v>
      </c>
    </row>
    <row r="75" spans="1:6" x14ac:dyDescent="0.35">
      <c r="A75" s="4" t="s">
        <v>151</v>
      </c>
      <c r="B75" s="4">
        <v>18826</v>
      </c>
      <c r="C75" s="121">
        <f t="shared" si="13"/>
        <v>4.6091659382979919E-2</v>
      </c>
    </row>
    <row r="76" spans="1:6" x14ac:dyDescent="0.35">
      <c r="A76" s="4" t="s">
        <v>154</v>
      </c>
      <c r="B76" s="120">
        <v>70</v>
      </c>
      <c r="C76" s="122">
        <f t="shared" si="13"/>
        <v>1.7138086459197888E-4</v>
      </c>
    </row>
    <row r="77" spans="1:6" x14ac:dyDescent="0.35">
      <c r="B77" s="4">
        <f>SUM(B72:B76)</f>
        <v>408447</v>
      </c>
    </row>
    <row r="95" spans="1:6" x14ac:dyDescent="0.35">
      <c r="C95" s="126">
        <v>2020</v>
      </c>
      <c r="D95" s="11">
        <v>2030</v>
      </c>
      <c r="E95" s="24">
        <v>2040</v>
      </c>
      <c r="F95" s="11">
        <v>2050</v>
      </c>
    </row>
    <row r="96" spans="1:6" x14ac:dyDescent="0.35">
      <c r="A96" s="32" t="s">
        <v>159</v>
      </c>
      <c r="B96" s="35" t="s">
        <v>160</v>
      </c>
      <c r="C96" s="130">
        <v>72.932527397260287</v>
      </c>
      <c r="D96" s="132">
        <v>90.785141712328766</v>
      </c>
      <c r="E96" s="125">
        <v>112.25267260273972</v>
      </c>
      <c r="F96" s="132">
        <v>133.11771739726029</v>
      </c>
    </row>
    <row r="97" spans="1:8" x14ac:dyDescent="0.35">
      <c r="A97" s="141" t="s">
        <v>12</v>
      </c>
      <c r="B97" s="11" t="s">
        <v>160</v>
      </c>
      <c r="C97" s="131">
        <v>10.589769093432746</v>
      </c>
      <c r="D97" s="133">
        <v>13.095859871311925</v>
      </c>
      <c r="E97" s="127">
        <v>16.059310243596464</v>
      </c>
      <c r="F97" s="133">
        <v>19.371055184953551</v>
      </c>
    </row>
    <row r="98" spans="1:8" x14ac:dyDescent="0.35">
      <c r="A98" s="142"/>
      <c r="B98" s="16" t="s">
        <v>161</v>
      </c>
      <c r="C98" s="128">
        <v>8.9</v>
      </c>
      <c r="D98" s="16">
        <v>10.07</v>
      </c>
      <c r="E98" s="129">
        <v>11.48</v>
      </c>
      <c r="F98" s="16">
        <v>13.5</v>
      </c>
    </row>
    <row r="99" spans="1:8" x14ac:dyDescent="0.35">
      <c r="A99" s="143"/>
      <c r="B99" s="36" t="s">
        <v>162</v>
      </c>
      <c r="C99" s="81">
        <v>9.27</v>
      </c>
      <c r="D99" s="36">
        <v>10.64</v>
      </c>
      <c r="E99" s="120">
        <v>12.6</v>
      </c>
      <c r="F99" s="36">
        <v>15.9</v>
      </c>
    </row>
    <row r="101" spans="1:8" x14ac:dyDescent="0.35">
      <c r="H101" s="4" t="s">
        <v>163</v>
      </c>
    </row>
  </sheetData>
  <mergeCells count="11">
    <mergeCell ref="O45:O47"/>
    <mergeCell ref="O48:O50"/>
    <mergeCell ref="A45:A47"/>
    <mergeCell ref="A48:A50"/>
    <mergeCell ref="C43:D43"/>
    <mergeCell ref="L45:L47"/>
    <mergeCell ref="L48:L50"/>
    <mergeCell ref="A97:A99"/>
    <mergeCell ref="A56:B56"/>
    <mergeCell ref="A60:B60"/>
    <mergeCell ref="I57:I58"/>
  </mergeCells>
  <hyperlinks>
    <hyperlink ref="P3" r:id="rId1" xr:uid="{8ADD16A7-A47E-4390-90DB-5D99C200B95C}"/>
    <hyperlink ref="D66" r:id="rId2" location=":~:text=Comparison%20of%20biomass%2Dto%2Dfuel,the%20biorefineries%20or%20power%20stations.&amp;text=values%20of%20the%20ester%2Ddiesel,(future)%20%5B6%5D." xr:uid="{45F55FB6-4BAB-4F1B-8001-66EB7D7DFCD5}"/>
    <hyperlink ref="D67" r:id="rId3" xr:uid="{7C380B57-0DCF-4FC8-B972-75C178A178B8}"/>
    <hyperlink ref="F71" r:id="rId4" xr:uid="{4F5DC9AC-7FD5-4A90-A092-B9407C63C4A9}"/>
  </hyperlinks>
  <pageMargins left="0.7" right="0.7" top="0.75" bottom="0.75" header="0.3" footer="0.3"/>
  <pageSetup paperSize="9" orientation="portrait" r:id="rId5"/>
  <ignoredErrors>
    <ignoredError sqref="C52 D52:I52" formulaRange="1"/>
  </ignoredError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A7DE-B7F1-4D25-80A0-AFDDD9EE1687}">
  <dimension ref="A1:M24"/>
  <sheetViews>
    <sheetView workbookViewId="0">
      <selection activeCell="P12" sqref="P12"/>
    </sheetView>
  </sheetViews>
  <sheetFormatPr defaultRowHeight="14.5" x14ac:dyDescent="0.35"/>
  <sheetData>
    <row r="1" spans="1:4" x14ac:dyDescent="0.35">
      <c r="A1" s="124"/>
      <c r="B1" s="123" t="s">
        <v>158</v>
      </c>
      <c r="C1" s="123" t="s">
        <v>157</v>
      </c>
      <c r="D1" s="123" t="s">
        <v>156</v>
      </c>
    </row>
    <row r="2" spans="1:4" x14ac:dyDescent="0.35">
      <c r="A2">
        <v>2040</v>
      </c>
      <c r="B2">
        <v>1.1956590098481139</v>
      </c>
      <c r="C2">
        <v>1.716630936991635</v>
      </c>
      <c r="D2">
        <v>1.971768478439385</v>
      </c>
    </row>
    <row r="3" spans="1:4" x14ac:dyDescent="0.35">
      <c r="A3">
        <v>2050</v>
      </c>
      <c r="B3">
        <v>1.448150173491028</v>
      </c>
      <c r="C3">
        <v>1.8339864042458121</v>
      </c>
      <c r="D3">
        <v>2.670684919835475</v>
      </c>
    </row>
    <row r="4" spans="1:4" x14ac:dyDescent="0.35">
      <c r="A4">
        <v>2060</v>
      </c>
      <c r="B4">
        <v>0.8834180392101757</v>
      </c>
      <c r="C4">
        <v>2.1123750372958621</v>
      </c>
      <c r="D4">
        <v>2.675449097976343</v>
      </c>
    </row>
    <row r="5" spans="1:4" x14ac:dyDescent="0.35">
      <c r="A5">
        <v>2070</v>
      </c>
      <c r="B5">
        <v>0.66076927469758773</v>
      </c>
      <c r="C5">
        <v>1.0165681149193659</v>
      </c>
      <c r="D5">
        <v>1.5248521723790489</v>
      </c>
    </row>
    <row r="24" spans="12:13" x14ac:dyDescent="0.35">
      <c r="L24">
        <f>250/60</f>
        <v>4.166666666666667</v>
      </c>
      <c r="M24">
        <f>60/20</f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effect of biodiesel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Manjong</dc:creator>
  <cp:lastModifiedBy>Nelson Manjong</cp:lastModifiedBy>
  <dcterms:created xsi:type="dcterms:W3CDTF">2022-04-11T20:13:40Z</dcterms:created>
  <dcterms:modified xsi:type="dcterms:W3CDTF">2022-04-29T20:06:18Z</dcterms:modified>
</cp:coreProperties>
</file>