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w % Complete" sheetId="1" r:id="rId3"/>
  </sheets>
  <definedNames/>
  <calcPr/>
</workbook>
</file>

<file path=xl/sharedStrings.xml><?xml version="1.0" encoding="utf-8"?>
<sst xmlns="http://schemas.openxmlformats.org/spreadsheetml/2006/main" count="45" uniqueCount="34">
  <si>
    <t>Project Schedule</t>
  </si>
  <si>
    <t>* = an automatically calculated cell</t>
  </si>
  <si>
    <t>TASK NAME</t>
  </si>
  <si>
    <t>START DATE</t>
  </si>
  <si>
    <t>DAY OF MONTH*</t>
  </si>
  <si>
    <t>END DATE</t>
  </si>
  <si>
    <t>DURATION* (WORK DAYS)</t>
  </si>
  <si>
    <t>DAYS COMPLETE*</t>
  </si>
  <si>
    <t>DAYS REMAINING*</t>
  </si>
  <si>
    <t>TEAM MEMBER</t>
  </si>
  <si>
    <t>PERCENT COMPLETE</t>
  </si>
  <si>
    <t>WEEK 1</t>
  </si>
  <si>
    <t>WEEK 2</t>
  </si>
  <si>
    <t>WEEK 3</t>
  </si>
  <si>
    <t>WEEK 4</t>
  </si>
  <si>
    <t>Design and Engineering</t>
  </si>
  <si>
    <t>Control Table</t>
  </si>
  <si>
    <t>Khaliq</t>
  </si>
  <si>
    <t>Architecture of the  System</t>
  </si>
  <si>
    <t>Architecture of the  Software</t>
  </si>
  <si>
    <t>Interface Agreement</t>
  </si>
  <si>
    <t>all members</t>
  </si>
  <si>
    <t>Verification</t>
  </si>
  <si>
    <t>Development of Software Modules (Interlocking, Visualization, Simulation)</t>
  </si>
  <si>
    <t>Architecture of Module</t>
  </si>
  <si>
    <t>Imran, Nihad, Khaliq</t>
  </si>
  <si>
    <t>Development of Module</t>
  </si>
  <si>
    <t>Testing of Module</t>
  </si>
  <si>
    <t>Afrasiyab</t>
  </si>
  <si>
    <t>Integration</t>
  </si>
  <si>
    <t>Testing of Integrated Modules</t>
  </si>
  <si>
    <t>Presentation of Project</t>
  </si>
  <si>
    <t>Final stage</t>
  </si>
  <si>
    <t>Imran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</si>
</sst>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&quot;/&quot;d"/>
    <numFmt numFmtId="166" formatCode="m/d"/>
  </numFmts>
  <fonts count="16">
    <font>
      <sz val="10.0"/>
      <color rgb="FF000000"/>
      <name val="Arial"/>
    </font>
    <font>
      <sz val="25.0"/>
      <color rgb="FF576C88"/>
      <name val="Calibri"/>
    </font>
    <font>
      <sz val="26.0"/>
      <color rgb="FF576C88"/>
      <name val="Calibri"/>
    </font>
    <font>
      <b/>
      <u/>
      <sz val="14.0"/>
      <color rgb="FF57BB8A"/>
      <name val="Calibri"/>
    </font>
    <font/>
    <font>
      <sz val="14.0"/>
      <color rgb="FF576C88"/>
      <name val="Calibri"/>
    </font>
    <font>
      <b/>
      <sz val="12.0"/>
      <color rgb="FF0B5394"/>
      <name val="Roboto"/>
    </font>
    <font>
      <sz val="12.0"/>
      <color rgb="FF0B5394"/>
      <name val="Roboto"/>
    </font>
    <font>
      <name val="Arial"/>
    </font>
    <font>
      <color rgb="FF576C88"/>
      <name val="Calibri"/>
    </font>
    <font>
      <b/>
      <sz val="10.0"/>
      <color rgb="FFFFFFFF"/>
      <name val="Calibri"/>
    </font>
    <font>
      <b/>
      <sz val="11.0"/>
      <color rgb="FF666666"/>
      <name val="Calibri"/>
    </font>
    <font>
      <b/>
      <sz val="12.0"/>
      <color rgb="FF000000"/>
      <name val="Calibri"/>
    </font>
    <font>
      <name val="Calibri"/>
    </font>
    <font>
      <sz val="11.0"/>
      <color rgb="FF434343"/>
      <name val="Calibri"/>
    </font>
    <font>
      <sz val="11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Border="1" applyFont="1"/>
    <xf borderId="1" fillId="2" fontId="3" numFmtId="0" xfId="0" applyAlignment="1" applyBorder="1" applyFont="1">
      <alignment readingOrder="0" vertical="center"/>
    </xf>
    <xf borderId="1" fillId="0" fontId="4" numFmtId="0" xfId="0" applyBorder="1" applyFont="1"/>
    <xf borderId="1" fillId="2" fontId="5" numFmtId="0" xfId="0" applyAlignment="1" applyBorder="1" applyFont="1">
      <alignment readingOrder="0" vertical="center"/>
    </xf>
    <xf borderId="1" fillId="2" fontId="6" numFmtId="0" xfId="0" applyBorder="1" applyFont="1"/>
    <xf borderId="1" fillId="2" fontId="7" numFmtId="0" xfId="0" applyAlignment="1" applyBorder="1" applyFont="1">
      <alignment shrinkToFit="0" wrapText="1"/>
    </xf>
    <xf borderId="1" fillId="2" fontId="8" numFmtId="0" xfId="0" applyBorder="1" applyFont="1"/>
    <xf borderId="0" fillId="2" fontId="9" numFmtId="0" xfId="0" applyAlignment="1" applyFont="1">
      <alignment horizontal="left" readingOrder="0"/>
    </xf>
    <xf borderId="0" fillId="0" fontId="10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center" readingOrder="0"/>
    </xf>
    <xf borderId="0" fillId="3" fontId="10" numFmtId="0" xfId="0" applyAlignment="1" applyFill="1" applyFont="1">
      <alignment horizontal="center" readingOrder="0" shrinkToFit="0" vertical="center" wrapText="1"/>
    </xf>
    <xf borderId="0" fillId="4" fontId="11" numFmtId="0" xfId="0" applyAlignment="1" applyFill="1" applyFont="1">
      <alignment horizontal="center"/>
    </xf>
    <xf borderId="0" fillId="4" fontId="11" numFmtId="0" xfId="0" applyAlignment="1" applyFont="1">
      <alignment horizontal="center" readingOrder="0"/>
    </xf>
    <xf borderId="0" fillId="5" fontId="11" numFmtId="0" xfId="0" applyAlignment="1" applyFill="1" applyFont="1">
      <alignment horizontal="center" readingOrder="0"/>
    </xf>
    <xf borderId="0" fillId="5" fontId="12" numFmtId="0" xfId="0" applyAlignment="1" applyFont="1">
      <alignment readingOrder="0"/>
    </xf>
    <xf borderId="0" fillId="5" fontId="13" numFmtId="0" xfId="0" applyFont="1"/>
    <xf borderId="0" fillId="0" fontId="13" numFmtId="0" xfId="0" applyFont="1"/>
    <xf borderId="0" fillId="0" fontId="13" numFmtId="164" xfId="0" applyFont="1" applyNumberFormat="1"/>
    <xf borderId="0" fillId="0" fontId="13" numFmtId="3" xfId="0" applyFont="1" applyNumberFormat="1"/>
    <xf borderId="0" fillId="0" fontId="14" numFmtId="0" xfId="0" applyAlignment="1" applyFont="1">
      <alignment readingOrder="0" shrinkToFit="0" wrapText="1"/>
    </xf>
    <xf borderId="0" fillId="0" fontId="14" numFmtId="165" xfId="0" applyAlignment="1" applyFont="1" applyNumberFormat="1">
      <alignment horizontal="center" readingOrder="0" shrinkToFit="0" wrapText="1"/>
    </xf>
    <xf borderId="0" fillId="6" fontId="14" numFmtId="0" xfId="0" applyAlignment="1" applyFill="1" applyFont="1">
      <alignment horizontal="center" readingOrder="0" shrinkToFit="0" wrapText="1"/>
    </xf>
    <xf borderId="0" fillId="2" fontId="14" numFmtId="165" xfId="0" applyAlignment="1" applyFont="1" applyNumberFormat="1">
      <alignment horizontal="center" readingOrder="0" shrinkToFit="0" wrapText="1"/>
    </xf>
    <xf borderId="0" fillId="6" fontId="15" numFmtId="0" xfId="0" applyAlignment="1" applyFont="1">
      <alignment horizontal="center"/>
    </xf>
    <xf borderId="0" fillId="7" fontId="14" numFmtId="9" xfId="0" applyAlignment="1" applyFill="1" applyFont="1" applyNumberFormat="1">
      <alignment horizontal="center" readingOrder="0" shrinkToFit="0" wrapText="1"/>
    </xf>
    <xf borderId="0" fillId="0" fontId="8" numFmtId="0" xfId="0" applyFont="1"/>
    <xf borderId="0" fillId="2" fontId="14" numFmtId="166" xfId="0" applyAlignment="1" applyFont="1" applyNumberFormat="1">
      <alignment horizontal="center" readingOrder="0" shrinkToFit="0" wrapText="1"/>
    </xf>
    <xf borderId="0" fillId="8" fontId="14" numFmtId="9" xfId="0" applyAlignment="1" applyFill="1" applyFont="1" applyNumberFormat="1">
      <alignment horizontal="center" readingOrder="0" shrinkToFit="0" wrapText="1"/>
    </xf>
    <xf borderId="0" fillId="9" fontId="14" numFmtId="9" xfId="0" applyAlignment="1" applyFill="1" applyFont="1" applyNumberFormat="1">
      <alignment horizontal="center" readingOrder="0" shrinkToFit="0" wrapText="1"/>
    </xf>
    <xf borderId="0" fillId="10" fontId="14" numFmtId="9" xfId="0" applyAlignment="1" applyFill="1" applyFont="1" applyNumberFormat="1">
      <alignment horizontal="center" readingOrder="0" shrinkToFit="0" wrapText="1"/>
    </xf>
    <xf borderId="0" fillId="5" fontId="13" numFmtId="0" xfId="0" applyAlignment="1" applyFont="1">
      <alignment horizontal="center"/>
    </xf>
    <xf borderId="0" fillId="11" fontId="14" numFmtId="9" xfId="0" applyAlignment="1" applyFill="1" applyFont="1" applyNumberFormat="1">
      <alignment horizontal="center" readingOrder="0" shrinkToFit="0" wrapText="1"/>
    </xf>
    <xf borderId="0" fillId="12" fontId="14" numFmtId="9" xfId="0" applyAlignment="1" applyFill="1" applyFont="1" applyNumberFormat="1">
      <alignment horizontal="center" readingOrder="0" shrinkToFit="0" wrapText="1"/>
    </xf>
    <xf borderId="0" fillId="2" fontId="14" numFmtId="9" xfId="0" applyAlignment="1" applyFont="1" applyNumberFormat="1">
      <alignment horizontal="center" readingOrder="0" shrinkToFit="0" wrapText="1"/>
    </xf>
    <xf borderId="0" fillId="2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000000"/>
            </a:solidFill>
          </c:spPr>
          <c:cat>
            <c:strRef>
              <c:f>'Gantt Chart w % Complete'!$B$6:$B$24</c:f>
            </c:strRef>
          </c:cat>
          <c:val>
            <c:numRef>
              <c:f>'Gantt Chart w % Complete'!$D$6:$D$24</c:f>
            </c:numRef>
          </c:val>
        </c:ser>
        <c:ser>
          <c:idx val="1"/>
          <c:order val="1"/>
          <c:spPr>
            <a:solidFill>
              <a:srgbClr val="5CBCD6"/>
            </a:solidFill>
          </c:spPr>
          <c:cat>
            <c:strRef>
              <c:f>'Gantt Chart w % Complete'!$B$6:$B$24</c:f>
            </c:strRef>
          </c:cat>
          <c:val>
            <c:numRef>
              <c:f>'Gantt Chart w % Complete'!$G$6:$G$24</c:f>
            </c:numRef>
          </c:val>
        </c:ser>
        <c:ser>
          <c:idx val="2"/>
          <c:order val="2"/>
          <c:spPr>
            <a:solidFill>
              <a:srgbClr val="6AD9F8"/>
            </a:solidFill>
          </c:spPr>
          <c:cat>
            <c:strRef>
              <c:f>'Gantt Chart w % Complete'!$B$6:$B$24</c:f>
            </c:strRef>
          </c:cat>
          <c:val>
            <c:numRef>
              <c:f>'Gantt Chart w % Complete'!$H$6:$H$24</c:f>
            </c:numRef>
          </c:val>
        </c:ser>
        <c:overlap val="100"/>
        <c:axId val="1189465523"/>
        <c:axId val="2036839861"/>
      </c:barChart>
      <c:catAx>
        <c:axId val="11894655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36839861"/>
      </c:catAx>
      <c:valAx>
        <c:axId val="2036839861"/>
        <c:scaling>
          <c:orientation val="minMax"/>
          <c:max val="3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Days of the Month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89465523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3</xdr:row>
      <xdr:rowOff>0</xdr:rowOff>
    </xdr:from>
    <xdr:ext cx="8391525" cy="5191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.86"/>
    <col customWidth="1" min="2" max="2" width="31.0"/>
    <col customWidth="1" min="3" max="9" width="12.29"/>
    <col customWidth="1" min="10" max="10" width="10.86"/>
    <col customWidth="1" min="11" max="12" width="7.29"/>
    <col customWidth="1" min="13" max="14" width="3.71"/>
    <col customWidth="1" min="15" max="15" width="6.43"/>
    <col customWidth="1" min="16" max="34" width="4.57"/>
    <col customWidth="1" min="35" max="36" width="7.29"/>
  </cols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  <c r="J1" s="5"/>
      <c r="K1" s="5"/>
      <c r="L1" s="5"/>
      <c r="M1" s="6"/>
      <c r="N1" s="6"/>
      <c r="O1" s="6"/>
      <c r="P1" s="6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8"/>
      <c r="AJ1" s="8"/>
    </row>
    <row r="2">
      <c r="A2" s="9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1"/>
      <c r="L2" s="11"/>
      <c r="M2" s="11"/>
      <c r="N2" s="11"/>
      <c r="O2" s="11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1"/>
    </row>
    <row r="3">
      <c r="A3" s="13"/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4"/>
      <c r="P3" s="15" t="s">
        <v>11</v>
      </c>
      <c r="U3" s="16" t="s">
        <v>12</v>
      </c>
      <c r="Z3" s="15" t="s">
        <v>13</v>
      </c>
      <c r="AE3" s="16" t="s">
        <v>14</v>
      </c>
      <c r="AJ3" s="11"/>
    </row>
    <row r="4">
      <c r="K4" s="11"/>
      <c r="L4" s="11"/>
      <c r="M4" s="11"/>
      <c r="N4" s="12"/>
      <c r="O4" s="11"/>
      <c r="P4" s="11"/>
      <c r="Q4" s="11"/>
      <c r="R4" s="11"/>
      <c r="S4" s="12"/>
      <c r="T4" s="11"/>
      <c r="U4" s="11"/>
      <c r="V4" s="11"/>
      <c r="W4" s="11"/>
      <c r="X4" s="12"/>
      <c r="Y4" s="11"/>
      <c r="Z4" s="11"/>
      <c r="AA4" s="11"/>
      <c r="AB4" s="11"/>
      <c r="AC4" s="12"/>
      <c r="AD4" s="11"/>
      <c r="AE4" s="11"/>
      <c r="AF4" s="11"/>
      <c r="AG4" s="11"/>
      <c r="AH4" s="12"/>
      <c r="AI4" s="11"/>
      <c r="AJ4" s="11"/>
    </row>
    <row r="5">
      <c r="A5" s="17" t="s">
        <v>15</v>
      </c>
      <c r="B5" s="18"/>
      <c r="C5" s="18"/>
      <c r="D5" s="18"/>
      <c r="E5" s="18"/>
      <c r="F5" s="18"/>
      <c r="G5" s="18"/>
      <c r="H5" s="18"/>
      <c r="I5" s="18"/>
      <c r="J5" s="18"/>
      <c r="K5" s="19"/>
      <c r="L5" s="20"/>
      <c r="M5" s="21"/>
      <c r="N5" s="21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6">
      <c r="B6" s="22" t="s">
        <v>16</v>
      </c>
      <c r="C6" s="23">
        <v>43747.0</v>
      </c>
      <c r="D6" s="24">
        <f t="shared" ref="D6:D10" si="1">DAY(C6)</f>
        <v>9</v>
      </c>
      <c r="E6" s="25">
        <v>43748.0</v>
      </c>
      <c r="F6" s="24">
        <f>IF(E6="","",SUM(G6:H6))</f>
        <v>1</v>
      </c>
      <c r="G6" s="26">
        <f t="shared" ref="G6:G10" si="2">IF(((E6)=""),"",(J6)*(E6-C6))</f>
        <v>1</v>
      </c>
      <c r="H6" s="24">
        <f t="shared" ref="H6:H10" si="3">IF(G6="","",(E6-C6)-G6)</f>
        <v>0</v>
      </c>
      <c r="I6" s="22" t="s">
        <v>17</v>
      </c>
      <c r="J6" s="27">
        <v>1.0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</row>
    <row r="7">
      <c r="B7" s="22" t="s">
        <v>18</v>
      </c>
      <c r="C7" s="23">
        <v>43748.0</v>
      </c>
      <c r="D7" s="24">
        <f t="shared" si="1"/>
        <v>10</v>
      </c>
      <c r="E7" s="29">
        <v>43749.0</v>
      </c>
      <c r="F7" s="24">
        <f t="shared" ref="F7:F10" si="4">IF(ISBLANK(C7),"", (E7-C7))</f>
        <v>1</v>
      </c>
      <c r="G7" s="26">
        <f t="shared" si="2"/>
        <v>1</v>
      </c>
      <c r="H7" s="24">
        <f t="shared" si="3"/>
        <v>0</v>
      </c>
      <c r="I7" s="22" t="s">
        <v>17</v>
      </c>
      <c r="J7" s="30">
        <v>1.0</v>
      </c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</row>
    <row r="8">
      <c r="B8" s="22" t="s">
        <v>19</v>
      </c>
      <c r="C8" s="23">
        <v>43752.0</v>
      </c>
      <c r="D8" s="24">
        <f t="shared" si="1"/>
        <v>14</v>
      </c>
      <c r="E8" s="25">
        <v>43753.0</v>
      </c>
      <c r="F8" s="24">
        <f t="shared" si="4"/>
        <v>1</v>
      </c>
      <c r="G8" s="26">
        <f t="shared" si="2"/>
        <v>1</v>
      </c>
      <c r="H8" s="24">
        <f t="shared" si="3"/>
        <v>0</v>
      </c>
      <c r="I8" s="22" t="s">
        <v>17</v>
      </c>
      <c r="J8" s="27">
        <v>1.0</v>
      </c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</row>
    <row r="9">
      <c r="B9" s="22" t="s">
        <v>20</v>
      </c>
      <c r="C9" s="23">
        <v>43753.0</v>
      </c>
      <c r="D9" s="24">
        <f t="shared" si="1"/>
        <v>15</v>
      </c>
      <c r="E9" s="25">
        <v>43755.0</v>
      </c>
      <c r="F9" s="24">
        <f t="shared" si="4"/>
        <v>2</v>
      </c>
      <c r="G9" s="26">
        <f t="shared" si="2"/>
        <v>2</v>
      </c>
      <c r="H9" s="24">
        <f t="shared" si="3"/>
        <v>0</v>
      </c>
      <c r="I9" s="22" t="s">
        <v>21</v>
      </c>
      <c r="J9" s="31">
        <v>1.0</v>
      </c>
    </row>
    <row r="10">
      <c r="B10" s="22" t="s">
        <v>22</v>
      </c>
      <c r="C10" s="23">
        <v>43756.0</v>
      </c>
      <c r="D10" s="24">
        <f t="shared" si="1"/>
        <v>18</v>
      </c>
      <c r="E10" s="25">
        <v>43766.0</v>
      </c>
      <c r="F10" s="24">
        <f t="shared" si="4"/>
        <v>10</v>
      </c>
      <c r="G10" s="26">
        <f t="shared" si="2"/>
        <v>10</v>
      </c>
      <c r="H10" s="24">
        <f t="shared" si="3"/>
        <v>0</v>
      </c>
      <c r="I10" s="22" t="s">
        <v>21</v>
      </c>
      <c r="J10" s="32">
        <v>1.0</v>
      </c>
    </row>
    <row r="11">
      <c r="A11" s="17" t="s">
        <v>23</v>
      </c>
      <c r="B11" s="33"/>
      <c r="C11" s="33"/>
      <c r="D11" s="33"/>
      <c r="E11" s="33"/>
      <c r="F11" s="33"/>
      <c r="G11" s="33"/>
      <c r="H11" s="33"/>
      <c r="I11" s="33"/>
      <c r="J11" s="33"/>
    </row>
    <row r="12">
      <c r="B12" s="22" t="s">
        <v>24</v>
      </c>
      <c r="C12" s="23">
        <v>43767.0</v>
      </c>
      <c r="D12" s="24">
        <f t="shared" ref="D12:D15" si="5">DAY(C12)</f>
        <v>29</v>
      </c>
      <c r="E12" s="25">
        <v>43769.0</v>
      </c>
      <c r="F12" s="24">
        <f t="shared" ref="F12:F15" si="6">IF(ISBLANK(C12),"", (E12-C12))</f>
        <v>2</v>
      </c>
      <c r="G12" s="26">
        <f t="shared" ref="G12:G15" si="7">IF(((E12)=""),"",(J12)*(E12-C12))</f>
        <v>0.04</v>
      </c>
      <c r="H12" s="24">
        <f t="shared" ref="H12:H15" si="8">IF(G12="","",(E12-C12)-G12)</f>
        <v>1.96</v>
      </c>
      <c r="I12" s="22" t="s">
        <v>25</v>
      </c>
      <c r="J12" s="34">
        <v>0.02</v>
      </c>
    </row>
    <row r="13">
      <c r="B13" s="22" t="s">
        <v>26</v>
      </c>
      <c r="C13" s="23">
        <v>43770.0</v>
      </c>
      <c r="D13" s="24">
        <f t="shared" si="5"/>
        <v>1</v>
      </c>
      <c r="E13" s="25">
        <v>43783.0</v>
      </c>
      <c r="F13" s="24">
        <f t="shared" si="6"/>
        <v>13</v>
      </c>
      <c r="G13" s="26">
        <f t="shared" si="7"/>
        <v>0</v>
      </c>
      <c r="H13" s="24">
        <f t="shared" si="8"/>
        <v>13</v>
      </c>
      <c r="I13" s="22" t="s">
        <v>25</v>
      </c>
      <c r="J13" s="35">
        <v>0.0</v>
      </c>
    </row>
    <row r="14">
      <c r="B14" s="22" t="s">
        <v>27</v>
      </c>
      <c r="C14" s="23">
        <v>43783.0</v>
      </c>
      <c r="D14" s="24">
        <f t="shared" si="5"/>
        <v>14</v>
      </c>
      <c r="E14" s="25">
        <v>43787.0</v>
      </c>
      <c r="F14" s="24">
        <f t="shared" si="6"/>
        <v>4</v>
      </c>
      <c r="G14" s="26">
        <f t="shared" si="7"/>
        <v>0</v>
      </c>
      <c r="H14" s="24">
        <f t="shared" si="8"/>
        <v>4</v>
      </c>
      <c r="I14" s="22" t="s">
        <v>28</v>
      </c>
      <c r="J14" s="36">
        <v>0.0</v>
      </c>
    </row>
    <row r="15">
      <c r="B15" s="22" t="s">
        <v>22</v>
      </c>
      <c r="C15" s="23">
        <v>43787.0</v>
      </c>
      <c r="D15" s="24">
        <f t="shared" si="5"/>
        <v>18</v>
      </c>
      <c r="E15" s="25">
        <v>43788.0</v>
      </c>
      <c r="F15" s="24">
        <f t="shared" si="6"/>
        <v>1</v>
      </c>
      <c r="G15" s="26">
        <f t="shared" si="7"/>
        <v>0</v>
      </c>
      <c r="H15" s="24">
        <f t="shared" si="8"/>
        <v>1</v>
      </c>
      <c r="I15" s="22" t="s">
        <v>21</v>
      </c>
      <c r="J15" s="36">
        <v>0.0</v>
      </c>
    </row>
    <row r="16">
      <c r="A16" s="17" t="s">
        <v>29</v>
      </c>
      <c r="B16" s="33"/>
      <c r="C16" s="33"/>
      <c r="D16" s="33"/>
      <c r="E16" s="33"/>
      <c r="F16" s="33"/>
      <c r="G16" s="33"/>
      <c r="H16" s="33"/>
      <c r="I16" s="33"/>
      <c r="J16" s="33"/>
    </row>
    <row r="17">
      <c r="B17" s="22" t="s">
        <v>29</v>
      </c>
      <c r="C17" s="23">
        <v>43788.0</v>
      </c>
      <c r="D17" s="24">
        <f t="shared" ref="D17:D19" si="9">DAY(C17)</f>
        <v>19</v>
      </c>
      <c r="E17" s="25">
        <v>43795.0</v>
      </c>
      <c r="F17" s="24">
        <f t="shared" ref="F17:F19" si="10">IF(ISBLANK(C17),"", (E17-C17))</f>
        <v>7</v>
      </c>
      <c r="G17" s="26">
        <f t="shared" ref="G17:G19" si="11">IF(((E17)=""),"",(J17)*(E17-C17))</f>
        <v>0</v>
      </c>
      <c r="H17" s="24">
        <f t="shared" ref="H17:H19" si="12">IF(G17="","",(E17-C17)-G17)</f>
        <v>7</v>
      </c>
      <c r="I17" s="22" t="s">
        <v>28</v>
      </c>
      <c r="J17" s="36">
        <v>0.0</v>
      </c>
    </row>
    <row r="18">
      <c r="B18" s="22" t="s">
        <v>30</v>
      </c>
      <c r="C18" s="23">
        <v>43795.0</v>
      </c>
      <c r="D18" s="24">
        <f t="shared" si="9"/>
        <v>26</v>
      </c>
      <c r="E18" s="25">
        <v>43798.0</v>
      </c>
      <c r="F18" s="24">
        <f t="shared" si="10"/>
        <v>3</v>
      </c>
      <c r="G18" s="26">
        <f t="shared" si="11"/>
        <v>0</v>
      </c>
      <c r="H18" s="24">
        <f t="shared" si="12"/>
        <v>3</v>
      </c>
      <c r="I18" s="22" t="s">
        <v>28</v>
      </c>
      <c r="J18" s="36">
        <v>0.0</v>
      </c>
    </row>
    <row r="19">
      <c r="B19" s="22" t="s">
        <v>22</v>
      </c>
      <c r="C19" s="23">
        <v>43799.0</v>
      </c>
      <c r="D19" s="24">
        <f t="shared" si="9"/>
        <v>30</v>
      </c>
      <c r="E19" s="25">
        <v>43804.0</v>
      </c>
      <c r="F19" s="24">
        <f t="shared" si="10"/>
        <v>5</v>
      </c>
      <c r="G19" s="26">
        <f t="shared" si="11"/>
        <v>0</v>
      </c>
      <c r="H19" s="24">
        <f t="shared" si="12"/>
        <v>5</v>
      </c>
      <c r="I19" s="22" t="s">
        <v>21</v>
      </c>
      <c r="J19" s="36">
        <v>0.0</v>
      </c>
    </row>
    <row r="20">
      <c r="A20" s="17" t="s">
        <v>31</v>
      </c>
      <c r="B20" s="33"/>
      <c r="C20" s="33"/>
      <c r="D20" s="33"/>
      <c r="E20" s="33"/>
      <c r="F20" s="33"/>
      <c r="G20" s="33"/>
      <c r="H20" s="33"/>
      <c r="I20" s="33"/>
      <c r="J20" s="33"/>
    </row>
    <row r="21">
      <c r="B21" s="22" t="s">
        <v>32</v>
      </c>
      <c r="C21" s="23">
        <v>43805.0</v>
      </c>
      <c r="D21" s="24">
        <f>DAY(C21)</f>
        <v>6</v>
      </c>
      <c r="E21" s="25">
        <v>43811.0</v>
      </c>
      <c r="F21" s="24">
        <f>IF(ISBLANK(C21),"", (E21-C21))</f>
        <v>6</v>
      </c>
      <c r="G21" s="26">
        <f>IF(((E21)=""),"",(J21)*(E21-C21))</f>
        <v>0</v>
      </c>
      <c r="H21" s="24">
        <f>IF(G21="","",(E21-C21)-G21)</f>
        <v>6</v>
      </c>
      <c r="I21" s="22" t="s">
        <v>33</v>
      </c>
      <c r="J21" s="36">
        <v>0.0</v>
      </c>
    </row>
    <row r="22">
      <c r="B22" s="22"/>
      <c r="C22" s="23"/>
      <c r="D22" s="24"/>
      <c r="E22" s="25"/>
      <c r="F22" s="24"/>
      <c r="G22" s="26"/>
      <c r="H22" s="24"/>
      <c r="I22" s="22"/>
      <c r="J22" s="36"/>
    </row>
    <row r="23">
      <c r="B23" s="22"/>
      <c r="C23" s="23"/>
      <c r="D23" s="24"/>
      <c r="E23" s="25"/>
      <c r="F23" s="24"/>
      <c r="G23" s="26"/>
      <c r="H23" s="24"/>
      <c r="I23" s="22"/>
      <c r="J23" s="36"/>
    </row>
    <row r="24">
      <c r="B24" s="22"/>
      <c r="C24" s="23"/>
      <c r="D24" s="24"/>
      <c r="E24" s="25"/>
      <c r="F24" s="24"/>
      <c r="G24" s="26"/>
      <c r="H24" s="24"/>
      <c r="I24" s="22"/>
      <c r="J24" s="36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</row>
    <row r="26">
      <c r="A26" s="28"/>
      <c r="B26" s="37"/>
      <c r="C26" s="28"/>
      <c r="D26" s="28"/>
      <c r="E26" s="28"/>
      <c r="F26" s="28"/>
      <c r="G26" s="28"/>
      <c r="H26" s="28"/>
      <c r="I26" s="28"/>
      <c r="J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</row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</sheetData>
  <mergeCells count="16">
    <mergeCell ref="H3:H4"/>
    <mergeCell ref="I3:I4"/>
    <mergeCell ref="Z3:AD3"/>
    <mergeCell ref="U3:Y3"/>
    <mergeCell ref="K3:O3"/>
    <mergeCell ref="P3:T3"/>
    <mergeCell ref="AE3:AI3"/>
    <mergeCell ref="J3:J4"/>
    <mergeCell ref="E3:E4"/>
    <mergeCell ref="C3:C4"/>
    <mergeCell ref="D3:D4"/>
    <mergeCell ref="A3:A4"/>
    <mergeCell ref="B3:B4"/>
    <mergeCell ref="G3:G4"/>
    <mergeCell ref="E1:I1"/>
    <mergeCell ref="F3:F4"/>
  </mergeCells>
  <conditionalFormatting sqref="J6:J10 J12:J15 J17:J19 J21:J24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6:C10 E6:E10 C12:C15 E12:E15 C17:C19 E17:E19 C21:C24 E21:E24">
      <formula1>OR(NOT(ISERROR(DATEVALUE(C6))), AND(ISNUMBER(C6), LEFT(CELL("format", C6))="D"))</formula1>
    </dataValidation>
  </dataValidations>
  <drawing r:id="rId1"/>
</worksheet>
</file>