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Recruit\Michael Denisov\"/>
    </mc:Choice>
  </mc:AlternateContent>
  <bookViews>
    <workbookView xWindow="0" yWindow="0" windowWidth="20490" windowHeight="7755"/>
  </bookViews>
  <sheets>
    <sheet name="Sheet1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7" i="2" l="1"/>
  <c r="E13" i="1" l="1"/>
  <c r="F13" i="1" s="1"/>
  <c r="E24" i="2"/>
  <c r="E19" i="2"/>
  <c r="E21" i="2" s="1"/>
  <c r="H17" i="2"/>
  <c r="H16" i="2"/>
  <c r="H15" i="2"/>
  <c r="H14" i="2"/>
  <c r="H13" i="2"/>
  <c r="H12" i="2"/>
  <c r="H11" i="2"/>
  <c r="H10" i="2"/>
  <c r="F8" i="2"/>
  <c r="F9" i="2" s="1"/>
  <c r="H9" i="2" s="1"/>
  <c r="H7" i="2"/>
  <c r="H6" i="2"/>
  <c r="H8" i="2" l="1"/>
  <c r="F19" i="2" s="1"/>
  <c r="E11" i="1" l="1"/>
  <c r="F11" i="1" s="1"/>
  <c r="E12" i="1"/>
  <c r="F12" i="1" s="1"/>
  <c r="E10" i="1"/>
  <c r="F10" i="1" s="1"/>
  <c r="F15" i="1" s="1"/>
  <c r="E5" i="1" l="1"/>
  <c r="F17" i="1" s="1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machines only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still didn't shipped the machine.</t>
        </r>
      </text>
    </comment>
  </commentList>
</comments>
</file>

<file path=xl/sharedStrings.xml><?xml version="1.0" encoding="utf-8"?>
<sst xmlns="http://schemas.openxmlformats.org/spreadsheetml/2006/main" count="78" uniqueCount="50">
  <si>
    <t>TP</t>
  </si>
  <si>
    <t>13 monthly payments</t>
  </si>
  <si>
    <t>Total Payment</t>
  </si>
  <si>
    <t>1--3</t>
  </si>
  <si>
    <t>4--6</t>
  </si>
  <si>
    <t>€</t>
  </si>
  <si>
    <t>Company</t>
  </si>
  <si>
    <t>Country</t>
  </si>
  <si>
    <t>Invoice</t>
  </si>
  <si>
    <t xml:space="preserve">Total Deal </t>
  </si>
  <si>
    <t>Accumulated Payments</t>
  </si>
  <si>
    <t>Currency</t>
  </si>
  <si>
    <t>Current Commision</t>
  </si>
  <si>
    <t>Carisma</t>
  </si>
  <si>
    <t>U.S.A</t>
  </si>
  <si>
    <t>EI168000001</t>
  </si>
  <si>
    <t>$</t>
  </si>
  <si>
    <t>already paid</t>
  </si>
  <si>
    <t>Papergraphics</t>
  </si>
  <si>
    <t>U.K</t>
  </si>
  <si>
    <t>EI168000019</t>
  </si>
  <si>
    <t>Visutech</t>
  </si>
  <si>
    <t>Sweden</t>
  </si>
  <si>
    <t>EI168000044</t>
  </si>
  <si>
    <t>Matset</t>
  </si>
  <si>
    <t>Turkey</t>
  </si>
  <si>
    <t>EI168000094</t>
  </si>
  <si>
    <t>EI168000026</t>
  </si>
  <si>
    <t>EI168000077</t>
  </si>
  <si>
    <t>3D RU</t>
  </si>
  <si>
    <t>Russia</t>
  </si>
  <si>
    <t>EI168000079</t>
  </si>
  <si>
    <t>NTG Digital</t>
  </si>
  <si>
    <t>Italy</t>
  </si>
  <si>
    <t>Marie Freres SAS</t>
  </si>
  <si>
    <t>France</t>
  </si>
  <si>
    <t>Total sales</t>
  </si>
  <si>
    <t>Total Commision (€)</t>
  </si>
  <si>
    <t>Monthly</t>
  </si>
  <si>
    <t>*</t>
  </si>
  <si>
    <t>1% quarterly payments from all of the company deals (machines only) in EMEA contries (Europe, Middle east &amp; Africa, include Turkey).</t>
  </si>
  <si>
    <t>Michael</t>
  </si>
  <si>
    <t>7--9</t>
  </si>
  <si>
    <t>10--12 and above</t>
  </si>
  <si>
    <t>Teritory</t>
  </si>
  <si>
    <t>Greece</t>
  </si>
  <si>
    <t>Nordic</t>
  </si>
  <si>
    <t>Belgium</t>
  </si>
  <si>
    <t>Poland</t>
  </si>
  <si>
    <t>Carizma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</si>
</sst>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_ [$€-2]\ * #,##0_ ;_ [$€-2]\ * \-#,##0_ ;_ [$€-2]\ * &quot;-&quot;??_ ;_ @_ "/>
    <numFmt numFmtId="167" formatCode="0.0%"/>
  </numFmts>
  <fonts count="7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1" fillId="2" borderId="0" xfId="1" applyNumberFormat="1" applyFont="1" applyFill="1"/>
    <xf numFmtId="164" fontId="1" fillId="0" borderId="0" xfId="1" applyNumberFormat="1" applyFont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1" fillId="0" borderId="1" xfId="1" applyNumberFormat="1" applyFont="1" applyBorder="1"/>
    <xf numFmtId="0" fontId="1" fillId="0" borderId="0" xfId="0" applyFont="1"/>
    <xf numFmtId="0" fontId="1" fillId="5" borderId="1" xfId="0" applyFont="1" applyFill="1" applyBorder="1"/>
    <xf numFmtId="0" fontId="0" fillId="0" borderId="1" xfId="0" applyFill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4" fontId="0" fillId="0" borderId="0" xfId="0" applyNumberFormat="1"/>
    <xf numFmtId="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1" applyNumberFormat="1" applyFont="1" applyBorder="1"/>
    <xf numFmtId="166" fontId="0" fillId="0" borderId="1" xfId="1" applyNumberFormat="1" applyFont="1" applyBorder="1"/>
    <xf numFmtId="9" fontId="0" fillId="0" borderId="0" xfId="0" applyNumberFormat="1"/>
    <xf numFmtId="166" fontId="0" fillId="0" borderId="0" xfId="0" applyNumberFormat="1"/>
    <xf numFmtId="166" fontId="0" fillId="2" borderId="1" xfId="1" applyNumberFormat="1" applyFont="1" applyFill="1" applyBorder="1"/>
    <xf numFmtId="166" fontId="1" fillId="2" borderId="1" xfId="1" applyNumberFormat="1" applyFont="1" applyFill="1" applyBorder="1"/>
    <xf numFmtId="167" fontId="0" fillId="2" borderId="1" xfId="2" applyNumberFormat="1" applyFont="1" applyFill="1" applyBorder="1"/>
    <xf numFmtId="164" fontId="4" fillId="0" borderId="0" xfId="1" applyNumberFormat="1" applyFont="1"/>
    <xf numFmtId="166" fontId="0" fillId="0" borderId="0" xfId="1" applyNumberFormat="1" applyFont="1" applyBorder="1"/>
    <xf numFmtId="166" fontId="0" fillId="2" borderId="1" xfId="0" applyNumberFormat="1" applyFill="1" applyBorder="1"/>
    <xf numFmtId="9" fontId="0" fillId="2" borderId="0" xfId="0" applyNumberFormat="1" applyFill="1"/>
    <xf numFmtId="166" fontId="0" fillId="2" borderId="0" xfId="0" applyNumberFormat="1" applyFill="1"/>
    <xf numFmtId="166" fontId="0" fillId="3" borderId="1" xfId="1" applyNumberFormat="1" applyFont="1" applyFill="1" applyBorder="1"/>
    <xf numFmtId="164" fontId="0" fillId="3" borderId="1" xfId="1" applyNumberFormat="1" applyFont="1" applyFill="1" applyBorder="1"/>
    <xf numFmtId="166" fontId="1" fillId="3" borderId="1" xfId="1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7"/>
  <sheetViews>
    <sheetView tabSelected="1" zoomScale="115" zoomScaleNormal="115" workbookViewId="0">
      <selection activeCell="H11" sqref="H11"/>
    </sheetView>
  </sheetViews>
  <sheetFormatPr defaultRowHeight="15" x14ac:dyDescent="0.25"/>
  <cols>
    <col min="1" max="1" width="3.5703125" style="1" customWidth="1"/>
    <col min="2" max="3" width="21.5703125" style="1" bestFit="1" customWidth="1"/>
    <col min="4" max="5" width="12.42578125" style="1" bestFit="1" customWidth="1"/>
    <col min="6" max="7" width="13.7109375" style="1" bestFit="1" customWidth="1"/>
    <col min="8" max="8" width="18.42578125" style="1" bestFit="1" customWidth="1"/>
    <col min="9" max="9" width="9.7109375" style="1" bestFit="1" customWidth="1"/>
    <col min="10" max="11" width="9.140625" style="1"/>
    <col min="12" max="12" width="14.42578125" style="1" customWidth="1"/>
    <col min="13" max="13" width="10.5703125" style="1" bestFit="1" customWidth="1"/>
    <col min="14" max="18" width="9.140625" style="1"/>
    <col min="19" max="19" width="9.42578125" style="1" bestFit="1" customWidth="1"/>
    <col min="20" max="16384" width="9.140625" style="1"/>
  </cols>
  <sheetData>
    <row r="1" spans="3:8" x14ac:dyDescent="0.25">
      <c r="C1" s="2" t="s">
        <v>41</v>
      </c>
      <c r="F1" s="5"/>
      <c r="G1" s="5">
        <v>12</v>
      </c>
      <c r="H1" s="6"/>
    </row>
    <row r="2" spans="3:8" x14ac:dyDescent="0.25">
      <c r="F2" s="5" t="s">
        <v>0</v>
      </c>
      <c r="G2" s="18">
        <v>280000</v>
      </c>
      <c r="H2" s="5"/>
    </row>
    <row r="4" spans="3:8" x14ac:dyDescent="0.25">
      <c r="C4" s="3" t="s">
        <v>1</v>
      </c>
    </row>
    <row r="5" spans="3:8" x14ac:dyDescent="0.25">
      <c r="C5" s="29">
        <v>5000</v>
      </c>
      <c r="D5" s="30">
        <v>13</v>
      </c>
      <c r="E5" s="31">
        <f>D5*C5</f>
        <v>65000</v>
      </c>
    </row>
    <row r="10" spans="3:8" x14ac:dyDescent="0.25">
      <c r="C10" s="4" t="s">
        <v>3</v>
      </c>
      <c r="D10" s="23">
        <v>0.01</v>
      </c>
      <c r="E10" s="4">
        <f>D10*$G$2</f>
        <v>2800</v>
      </c>
      <c r="F10" s="21">
        <f>E10*3</f>
        <v>8400</v>
      </c>
    </row>
    <row r="11" spans="3:8" x14ac:dyDescent="0.25">
      <c r="C11" s="4" t="s">
        <v>4</v>
      </c>
      <c r="D11" s="23">
        <v>1.4999999999999999E-2</v>
      </c>
      <c r="E11" s="4">
        <f>D11*$G$2</f>
        <v>4200</v>
      </c>
      <c r="F11" s="21">
        <f>E11*3</f>
        <v>12600</v>
      </c>
    </row>
    <row r="12" spans="3:8" x14ac:dyDescent="0.25">
      <c r="C12" s="4" t="s">
        <v>42</v>
      </c>
      <c r="D12" s="23">
        <v>0.02</v>
      </c>
      <c r="E12" s="4">
        <f>D12*$G$2</f>
        <v>5600</v>
      </c>
      <c r="F12" s="21">
        <f>E12*3</f>
        <v>16800</v>
      </c>
    </row>
    <row r="13" spans="3:8" x14ac:dyDescent="0.25">
      <c r="C13" s="4" t="s">
        <v>43</v>
      </c>
      <c r="D13" s="23">
        <v>2.5000000000000001E-2</v>
      </c>
      <c r="E13" s="4">
        <f>D13*$G$2</f>
        <v>7000</v>
      </c>
      <c r="F13" s="21">
        <f>E13*3</f>
        <v>21000</v>
      </c>
    </row>
    <row r="15" spans="3:8" x14ac:dyDescent="0.25">
      <c r="D15" s="1" t="s">
        <v>2</v>
      </c>
      <c r="F15" s="22">
        <f>SUM(F10:F13)</f>
        <v>58800</v>
      </c>
    </row>
    <row r="17" spans="3:6" x14ac:dyDescent="0.25">
      <c r="F17" s="1">
        <f>E5+F15</f>
        <v>123800</v>
      </c>
    </row>
    <row r="18" spans="3:6" x14ac:dyDescent="0.25">
      <c r="C18" s="3" t="s">
        <v>44</v>
      </c>
    </row>
    <row r="19" spans="3:6" x14ac:dyDescent="0.25">
      <c r="C19" s="1" t="s">
        <v>35</v>
      </c>
    </row>
    <row r="20" spans="3:6" x14ac:dyDescent="0.25">
      <c r="C20" s="1" t="s">
        <v>33</v>
      </c>
    </row>
    <row r="21" spans="3:6" x14ac:dyDescent="0.25">
      <c r="C21" s="1" t="s">
        <v>45</v>
      </c>
    </row>
    <row r="22" spans="3:6" x14ac:dyDescent="0.25">
      <c r="C22" s="1" t="s">
        <v>25</v>
      </c>
    </row>
    <row r="23" spans="3:6" x14ac:dyDescent="0.25">
      <c r="C23" s="1" t="s">
        <v>46</v>
      </c>
    </row>
    <row r="24" spans="3:6" x14ac:dyDescent="0.25">
      <c r="C24" s="1" t="s">
        <v>47</v>
      </c>
    </row>
    <row r="25" spans="3:6" x14ac:dyDescent="0.25">
      <c r="C25" s="1" t="s">
        <v>30</v>
      </c>
    </row>
    <row r="26" spans="3:6" x14ac:dyDescent="0.25">
      <c r="C26" s="24" t="s">
        <v>48</v>
      </c>
    </row>
    <row r="27" spans="3:6" x14ac:dyDescent="0.25">
      <c r="E2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9"/>
  <sheetViews>
    <sheetView workbookViewId="0">
      <selection activeCell="E26" sqref="E26"/>
    </sheetView>
  </sheetViews>
  <sheetFormatPr defaultRowHeight="15" x14ac:dyDescent="0.25"/>
  <cols>
    <col min="1" max="1" width="2.85546875" bestFit="1" customWidth="1"/>
    <col min="2" max="2" width="16.42578125" bestFit="1" customWidth="1"/>
    <col min="3" max="3" width="19.85546875" bestFit="1" customWidth="1"/>
    <col min="4" max="4" width="12.7109375" bestFit="1" customWidth="1"/>
    <col min="5" max="5" width="21.42578125" bestFit="1" customWidth="1"/>
    <col min="6" max="6" width="21.42578125" customWidth="1"/>
    <col min="7" max="7" width="9" bestFit="1" customWidth="1"/>
    <col min="8" max="8" width="18.28515625" bestFit="1" customWidth="1"/>
    <col min="9" max="9" width="10.5703125" bestFit="1" customWidth="1"/>
    <col min="12" max="13" width="9.85546875" bestFit="1" customWidth="1"/>
  </cols>
  <sheetData>
    <row r="3" spans="1:13" x14ac:dyDescent="0.25">
      <c r="B3" s="32" t="s">
        <v>5</v>
      </c>
      <c r="C3" s="33"/>
      <c r="D3" s="33"/>
      <c r="E3" s="33"/>
      <c r="F3" s="33"/>
      <c r="G3" s="33"/>
      <c r="H3" s="33"/>
    </row>
    <row r="4" spans="1:13" s="7" customFormat="1" x14ac:dyDescent="0.25"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</row>
    <row r="5" spans="1:13" x14ac:dyDescent="0.25">
      <c r="A5">
        <v>1</v>
      </c>
      <c r="B5" s="9" t="s">
        <v>13</v>
      </c>
      <c r="C5" s="10" t="s">
        <v>14</v>
      </c>
      <c r="D5" s="10" t="s">
        <v>15</v>
      </c>
      <c r="E5" s="5">
        <v>300000</v>
      </c>
      <c r="F5" s="5"/>
      <c r="G5" s="5" t="s">
        <v>16</v>
      </c>
      <c r="H5" s="5">
        <v>0</v>
      </c>
      <c r="I5" t="s">
        <v>17</v>
      </c>
    </row>
    <row r="6" spans="1:13" x14ac:dyDescent="0.25">
      <c r="A6">
        <v>2</v>
      </c>
      <c r="B6" s="9" t="s">
        <v>18</v>
      </c>
      <c r="C6" s="10" t="s">
        <v>19</v>
      </c>
      <c r="D6" s="10" t="s">
        <v>20</v>
      </c>
      <c r="E6" s="11">
        <v>210000</v>
      </c>
      <c r="F6" s="5">
        <v>210000</v>
      </c>
      <c r="G6" s="5" t="s">
        <v>5</v>
      </c>
      <c r="H6" s="5">
        <f>1%*F6</f>
        <v>2100</v>
      </c>
    </row>
    <row r="7" spans="1:13" x14ac:dyDescent="0.25">
      <c r="A7">
        <v>3</v>
      </c>
      <c r="B7" s="9" t="s">
        <v>21</v>
      </c>
      <c r="C7" s="10" t="s">
        <v>22</v>
      </c>
      <c r="D7" s="10" t="s">
        <v>23</v>
      </c>
      <c r="E7" s="12">
        <v>245000</v>
      </c>
      <c r="F7" s="12">
        <v>245000</v>
      </c>
      <c r="G7" s="5" t="s">
        <v>5</v>
      </c>
      <c r="H7" s="5">
        <f t="shared" ref="H7:H17" si="0">1%*F7</f>
        <v>2450</v>
      </c>
      <c r="L7" s="13"/>
      <c r="M7" s="14"/>
    </row>
    <row r="8" spans="1:13" x14ac:dyDescent="0.25">
      <c r="A8">
        <v>4</v>
      </c>
      <c r="B8" s="9" t="s">
        <v>24</v>
      </c>
      <c r="C8" s="9" t="s">
        <v>25</v>
      </c>
      <c r="D8" s="9" t="s">
        <v>26</v>
      </c>
      <c r="E8" s="12">
        <v>218625</v>
      </c>
      <c r="F8" s="12">
        <f>E8</f>
        <v>218625</v>
      </c>
      <c r="G8" s="5" t="s">
        <v>5</v>
      </c>
      <c r="H8" s="5">
        <f t="shared" si="0"/>
        <v>2186.25</v>
      </c>
      <c r="L8" s="13"/>
      <c r="M8" s="14"/>
    </row>
    <row r="9" spans="1:13" x14ac:dyDescent="0.25">
      <c r="A9">
        <v>5</v>
      </c>
      <c r="B9" s="9" t="s">
        <v>24</v>
      </c>
      <c r="C9" s="9" t="s">
        <v>25</v>
      </c>
      <c r="D9" s="9"/>
      <c r="E9" s="12">
        <v>218625</v>
      </c>
      <c r="F9" s="12">
        <f>278790-F8</f>
        <v>60165</v>
      </c>
      <c r="G9" s="5" t="s">
        <v>5</v>
      </c>
      <c r="H9" s="5">
        <f t="shared" si="0"/>
        <v>601.65</v>
      </c>
      <c r="M9" s="14"/>
    </row>
    <row r="10" spans="1:13" x14ac:dyDescent="0.25">
      <c r="A10">
        <v>6</v>
      </c>
      <c r="B10" s="9" t="s">
        <v>18</v>
      </c>
      <c r="C10" s="9" t="s">
        <v>19</v>
      </c>
      <c r="D10" s="11" t="s">
        <v>27</v>
      </c>
      <c r="E10" s="11">
        <v>210000</v>
      </c>
      <c r="F10" s="12">
        <v>210000</v>
      </c>
      <c r="G10" s="5" t="s">
        <v>5</v>
      </c>
      <c r="H10" s="5">
        <f t="shared" si="0"/>
        <v>2100</v>
      </c>
    </row>
    <row r="11" spans="1:13" x14ac:dyDescent="0.25">
      <c r="A11">
        <v>7</v>
      </c>
      <c r="B11" s="9" t="s">
        <v>18</v>
      </c>
      <c r="C11" s="9" t="s">
        <v>19</v>
      </c>
      <c r="D11" s="9" t="s">
        <v>28</v>
      </c>
      <c r="E11" s="12">
        <v>240000</v>
      </c>
      <c r="F11" s="12">
        <v>240000</v>
      </c>
      <c r="G11" s="5" t="s">
        <v>5</v>
      </c>
      <c r="H11" s="5">
        <f t="shared" si="0"/>
        <v>2400</v>
      </c>
    </row>
    <row r="12" spans="1:13" x14ac:dyDescent="0.25">
      <c r="A12">
        <v>8</v>
      </c>
      <c r="B12" s="9" t="s">
        <v>18</v>
      </c>
      <c r="C12" s="9" t="s">
        <v>19</v>
      </c>
      <c r="D12" s="9"/>
      <c r="E12" s="12">
        <v>240000</v>
      </c>
      <c r="F12" s="12">
        <v>48800</v>
      </c>
      <c r="G12" s="5" t="s">
        <v>5</v>
      </c>
      <c r="H12" s="5">
        <f t="shared" si="0"/>
        <v>488</v>
      </c>
      <c r="L12" s="13"/>
      <c r="M12" s="14"/>
    </row>
    <row r="13" spans="1:13" x14ac:dyDescent="0.25">
      <c r="A13">
        <v>9</v>
      </c>
      <c r="B13" s="9" t="s">
        <v>29</v>
      </c>
      <c r="C13" s="9" t="s">
        <v>30</v>
      </c>
      <c r="D13" s="9" t="s">
        <v>31</v>
      </c>
      <c r="E13" s="12">
        <v>245000</v>
      </c>
      <c r="F13" s="12">
        <v>245000</v>
      </c>
      <c r="G13" s="5" t="s">
        <v>5</v>
      </c>
      <c r="H13" s="5">
        <f t="shared" si="0"/>
        <v>2450</v>
      </c>
      <c r="M13" s="14"/>
    </row>
    <row r="14" spans="1:13" x14ac:dyDescent="0.25">
      <c r="A14">
        <v>10</v>
      </c>
      <c r="B14" s="9" t="s">
        <v>32</v>
      </c>
      <c r="C14" s="9" t="s">
        <v>33</v>
      </c>
      <c r="D14" s="9"/>
      <c r="E14" s="12">
        <v>210000</v>
      </c>
      <c r="F14" s="12">
        <v>30000</v>
      </c>
      <c r="G14" s="5" t="s">
        <v>5</v>
      </c>
      <c r="H14" s="5">
        <f t="shared" si="0"/>
        <v>300</v>
      </c>
    </row>
    <row r="15" spans="1:13" x14ac:dyDescent="0.25">
      <c r="A15">
        <v>11</v>
      </c>
      <c r="B15" s="9" t="s">
        <v>29</v>
      </c>
      <c r="C15" s="9" t="s">
        <v>30</v>
      </c>
      <c r="D15" s="9"/>
      <c r="E15" s="12">
        <v>280000</v>
      </c>
      <c r="F15" s="12">
        <v>20000</v>
      </c>
      <c r="G15" s="5" t="s">
        <v>5</v>
      </c>
      <c r="H15" s="5">
        <f t="shared" si="0"/>
        <v>200</v>
      </c>
    </row>
    <row r="16" spans="1:13" x14ac:dyDescent="0.25">
      <c r="A16">
        <v>12</v>
      </c>
      <c r="B16" s="9" t="s">
        <v>34</v>
      </c>
      <c r="C16" s="9" t="s">
        <v>35</v>
      </c>
      <c r="D16" s="9"/>
      <c r="E16" s="12">
        <v>300000</v>
      </c>
      <c r="F16" s="12">
        <v>30000</v>
      </c>
      <c r="G16" s="5" t="s">
        <v>5</v>
      </c>
      <c r="H16" s="5">
        <f t="shared" si="0"/>
        <v>300</v>
      </c>
    </row>
    <row r="17" spans="1:13" x14ac:dyDescent="0.25">
      <c r="A17">
        <v>13</v>
      </c>
      <c r="B17" s="9" t="s">
        <v>34</v>
      </c>
      <c r="C17" s="9" t="s">
        <v>35</v>
      </c>
      <c r="D17" s="9"/>
      <c r="E17" s="12">
        <v>300000</v>
      </c>
      <c r="F17" s="12">
        <v>30000</v>
      </c>
      <c r="G17" s="5" t="s">
        <v>5</v>
      </c>
      <c r="H17" s="5">
        <f t="shared" si="0"/>
        <v>300</v>
      </c>
    </row>
    <row r="18" spans="1:13" x14ac:dyDescent="0.25">
      <c r="B18" s="15"/>
      <c r="C18" s="15"/>
      <c r="D18" s="15"/>
      <c r="E18" s="16"/>
      <c r="F18" s="16"/>
      <c r="G18" s="16"/>
      <c r="H18" s="17"/>
      <c r="L18" s="13"/>
      <c r="M18" s="14"/>
    </row>
    <row r="19" spans="1:13" x14ac:dyDescent="0.25">
      <c r="B19" s="15"/>
      <c r="C19" s="15"/>
      <c r="D19" t="s">
        <v>36</v>
      </c>
      <c r="E19" s="18">
        <f>SUM(E5:E18)</f>
        <v>3217250</v>
      </c>
      <c r="F19" s="16">
        <f>H6+H7+H8+H9+H10+H11+H12+H13+H14+H15+H16+H17</f>
        <v>15875.9</v>
      </c>
      <c r="G19" s="16"/>
      <c r="H19" s="17"/>
    </row>
    <row r="21" spans="1:13" x14ac:dyDescent="0.25">
      <c r="C21" s="16" t="s">
        <v>37</v>
      </c>
      <c r="D21" s="27">
        <v>0.01</v>
      </c>
      <c r="E21" s="21">
        <f>E19*D21</f>
        <v>32172.5</v>
      </c>
    </row>
    <row r="22" spans="1:13" x14ac:dyDescent="0.25">
      <c r="C22" s="16"/>
      <c r="D22" s="19" t="s">
        <v>49</v>
      </c>
      <c r="E22" s="25">
        <v>25000</v>
      </c>
    </row>
    <row r="23" spans="1:13" x14ac:dyDescent="0.25">
      <c r="D23">
        <v>12</v>
      </c>
    </row>
    <row r="24" spans="1:13" x14ac:dyDescent="0.25">
      <c r="C24" t="s">
        <v>38</v>
      </c>
      <c r="D24" s="18">
        <v>5000</v>
      </c>
      <c r="E24" s="26">
        <f>D24*D23</f>
        <v>60000</v>
      </c>
    </row>
    <row r="26" spans="1:13" x14ac:dyDescent="0.25">
      <c r="E26" s="28">
        <f>E24+E21</f>
        <v>92172.5</v>
      </c>
    </row>
    <row r="27" spans="1:13" x14ac:dyDescent="0.25">
      <c r="E27" s="20">
        <f>E24+E22+E21</f>
        <v>117172.5</v>
      </c>
    </row>
    <row r="29" spans="1:13" x14ac:dyDescent="0.25">
      <c r="A29" t="s">
        <v>39</v>
      </c>
      <c r="B29" t="s">
        <v>40</v>
      </c>
    </row>
  </sheetData>
  <mergeCells count="1">
    <mergeCell ref="B3: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Zimerman</dc:creator>
  <cp:lastModifiedBy>Erez Zimerman</cp:lastModifiedBy>
  <dcterms:created xsi:type="dcterms:W3CDTF">2016-11-19T13:21:44Z</dcterms:created>
  <dcterms:modified xsi:type="dcterms:W3CDTF">2017-01-10T16:49:34Z</dcterms:modified>
</cp:coreProperties>
</file>