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PY\NB\Rsch01\files\"/>
    </mc:Choice>
  </mc:AlternateContent>
  <xr:revisionPtr revIDLastSave="0" documentId="13_ncr:1_{4EB4FB1B-DC3B-4493-99EF-C0C6C3EEE3BF}" xr6:coauthVersionLast="45" xr6:coauthVersionMax="45" xr10:uidLastSave="{00000000-0000-0000-0000-000000000000}"/>
  <bookViews>
    <workbookView xWindow="720" yWindow="1320" windowWidth="23020" windowHeight="19490" xr2:uid="{00000000-000D-0000-FFFF-FFFF00000000}"/>
  </bookViews>
  <sheets>
    <sheet name="report-서울시 의료기관 (구별) 통계-2011-20" sheetId="1" r:id="rId1"/>
    <sheet name="DistCode" sheetId="2" r:id="rId2"/>
  </sheets>
  <definedNames>
    <definedName name="lstBizNum">DistCode!$G$2:$G$27</definedName>
    <definedName name="lstDistCode">DistCode!$A$2:$A$27</definedName>
    <definedName name="lstDistName">DistCode!$B$2:$B$27</definedName>
    <definedName name="lstEmpNum">DistCode!$F$2:$F$27</definedName>
    <definedName name="lstPopNum">DistCode!$E$2:$E$27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2" l="1"/>
  <c r="F27" i="2"/>
  <c r="E27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I17" i="1" l="1"/>
  <c r="AJ17" i="1"/>
  <c r="AH17" i="1"/>
  <c r="AI23" i="1"/>
  <c r="AH23" i="1"/>
  <c r="AJ23" i="1"/>
  <c r="AI15" i="1"/>
  <c r="AH15" i="1"/>
  <c r="AJ15" i="1"/>
  <c r="AI7" i="1"/>
  <c r="AJ7" i="1"/>
  <c r="AH7" i="1"/>
  <c r="AJ22" i="1"/>
  <c r="AI22" i="1"/>
  <c r="AH22" i="1"/>
  <c r="AJ14" i="1"/>
  <c r="AI14" i="1"/>
  <c r="AH14" i="1"/>
  <c r="AJ6" i="1"/>
  <c r="AI6" i="1"/>
  <c r="AH6" i="1"/>
  <c r="AJ24" i="1"/>
  <c r="AI24" i="1"/>
  <c r="AH24" i="1"/>
  <c r="AJ21" i="1"/>
  <c r="AI21" i="1"/>
  <c r="AH21" i="1"/>
  <c r="AJ13" i="1"/>
  <c r="AI13" i="1"/>
  <c r="AH13" i="1"/>
  <c r="AJ5" i="1"/>
  <c r="AI5" i="1"/>
  <c r="AH5" i="1"/>
  <c r="AJ9" i="1"/>
  <c r="AI9" i="1"/>
  <c r="AH9" i="1"/>
  <c r="AJ8" i="1"/>
  <c r="AH8" i="1"/>
  <c r="AI8" i="1"/>
  <c r="AH12" i="1"/>
  <c r="AJ12" i="1"/>
  <c r="AI12" i="1"/>
  <c r="AH4" i="1"/>
  <c r="AJ4" i="1"/>
  <c r="AI4" i="1"/>
  <c r="AI16" i="1"/>
  <c r="AH16" i="1"/>
  <c r="AJ16" i="1"/>
  <c r="AH20" i="1"/>
  <c r="AJ20" i="1"/>
  <c r="AI20" i="1"/>
  <c r="AI19" i="1"/>
  <c r="AH19" i="1"/>
  <c r="AJ19" i="1"/>
  <c r="AI11" i="1"/>
  <c r="AH11" i="1"/>
  <c r="AJ11" i="1"/>
  <c r="AI3" i="1"/>
  <c r="AJ3" i="1"/>
  <c r="AH3" i="1"/>
  <c r="AH25" i="1"/>
  <c r="AJ25" i="1"/>
  <c r="AI25" i="1"/>
  <c r="AJ26" i="1"/>
  <c r="AI26" i="1"/>
  <c r="AH26" i="1"/>
  <c r="AJ18" i="1"/>
  <c r="AI18" i="1"/>
  <c r="AH18" i="1"/>
  <c r="AJ10" i="1"/>
  <c r="AI10" i="1"/>
  <c r="AH10" i="1"/>
  <c r="AJ2" i="1"/>
  <c r="AH2" i="1"/>
  <c r="A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AF1" authorId="0" shapeId="0" xr:uid="{ABC15B56-C222-4B95-82B7-E4204502ED6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AG1" authorId="0" shapeId="0" xr:uid="{5EC8039C-DCA0-42A7-9232-4DF4B7B6DFC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AH1" authorId="1" shapeId="0" xr:uid="{11536BFF-8C51-4D00-A4D8-41B0E63C9964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AI1" authorId="1" shapeId="0" xr:uid="{9199209D-2AEB-4F21-9FB9-D5104830C2C2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AJ1" authorId="1" shapeId="0" xr:uid="{9A565C4D-21CB-4AEB-A81E-E0245362300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</author>
    <author>KW Nam</author>
  </authors>
  <commentList>
    <comment ref="A1" authorId="0" shapeId="0" xr:uid="{C3A6C046-19A8-4A86-802E-AFE8D44D422F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시군구코드</t>
        </r>
      </text>
    </comment>
    <comment ref="B1" authorId="0" shapeId="0" xr:uid="{B38B3544-D8C3-4C21-82C1-B73722EAAABE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시군구명</t>
        </r>
      </text>
    </comment>
    <comment ref="C1" authorId="1" shapeId="0" xr:uid="{EE5C4921-3E03-4F60-B3A7-21537245C76F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D1" authorId="1" shapeId="0" xr:uid="{6F472A66-2EC1-4EB6-9F8E-644E674B8A28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E1" authorId="0" shapeId="0" xr:uid="{351A49DA-4077-4639-968C-06DAC8A273E6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F1" authorId="0" shapeId="0" xr:uid="{525BD40E-0021-427A-92E9-4366B40B101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G1" authorId="0" shapeId="0" xr:uid="{E93A4005-A2DF-43C9-B839-FBD80CAE1245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</commentList>
</comments>
</file>

<file path=xl/sharedStrings.xml><?xml version="1.0" encoding="utf-8"?>
<sst xmlns="http://schemas.openxmlformats.org/spreadsheetml/2006/main" count="462" uniqueCount="140">
  <si>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</si>
  <si>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</si>
  <si>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</si>
  <si>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</si>
  <si>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</si>
  <si>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</si>
  <si>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</si>
  <si>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</si>
  <si>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</si>
  <si>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</si>
  <si>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</si>
  <si>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</si>
  <si>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</si>
  <si>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</si>
  <si>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</si>
  <si>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</si>
  <si>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</si>
  <si>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</si>
  <si>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</si>
  <si>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</si>
  <si>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</si>
  <si>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</si>
  <si>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</si>
  <si>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</si>
  <si>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</si>
  <si>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</si>
  <si>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11320</t>
  </si>
  <si>
    <t>37.6658609</t>
  </si>
  <si>
    <t>127.0317674</t>
  </si>
  <si>
    <t>11380</t>
  </si>
  <si>
    <t>37.6176125</t>
  </si>
  <si>
    <t>126.9227004</t>
  </si>
  <si>
    <t>11230</t>
  </si>
  <si>
    <t>37.5838012</t>
  </si>
  <si>
    <t>127.0507003</t>
  </si>
  <si>
    <t>11590</t>
  </si>
  <si>
    <t>37.4965037</t>
  </si>
  <si>
    <t>126.9443073</t>
  </si>
  <si>
    <t>11545</t>
  </si>
  <si>
    <t>37.4600969</t>
  </si>
  <si>
    <t>126.9001546</t>
  </si>
  <si>
    <t>11530</t>
  </si>
  <si>
    <t>37.4954856</t>
  </si>
  <si>
    <t>126.858121</t>
  </si>
  <si>
    <t>11110</t>
  </si>
  <si>
    <t>37.5990998</t>
  </si>
  <si>
    <t>126.9861493</t>
  </si>
  <si>
    <t>11305</t>
  </si>
  <si>
    <t>37.6469954</t>
  </si>
  <si>
    <t>127.0147158</t>
  </si>
  <si>
    <t>11260</t>
  </si>
  <si>
    <t>37.5953795</t>
  </si>
  <si>
    <t>127.0939669</t>
  </si>
  <si>
    <t>11680</t>
  </si>
  <si>
    <t>37.4959854</t>
  </si>
  <si>
    <t>127.0664091</t>
  </si>
  <si>
    <t>11500</t>
  </si>
  <si>
    <t>37.5657617</t>
  </si>
  <si>
    <t>126.8226561</t>
  </si>
  <si>
    <t>11140</t>
  </si>
  <si>
    <t>37.5579452</t>
  </si>
  <si>
    <t>126.9941904</t>
  </si>
  <si>
    <t>11740</t>
  </si>
  <si>
    <t>37.5492077</t>
  </si>
  <si>
    <t>127.1464824</t>
  </si>
  <si>
    <t>11215</t>
  </si>
  <si>
    <t>37.5481445</t>
  </si>
  <si>
    <t>127.0857528</t>
  </si>
  <si>
    <t>11440</t>
  </si>
  <si>
    <t>37.5622906</t>
  </si>
  <si>
    <t>126.9087803</t>
  </si>
  <si>
    <t>11650</t>
  </si>
  <si>
    <t>37.4769528</t>
  </si>
  <si>
    <t>127.0378103</t>
  </si>
  <si>
    <t>11290</t>
  </si>
  <si>
    <t>37.606991</t>
  </si>
  <si>
    <t>127.0232185</t>
  </si>
  <si>
    <t>11350</t>
  </si>
  <si>
    <t>37.655264</t>
  </si>
  <si>
    <t>127.0771201</t>
  </si>
  <si>
    <t>11710</t>
  </si>
  <si>
    <t>37.5048534</t>
  </si>
  <si>
    <t>127.1144822</t>
  </si>
  <si>
    <t>11410</t>
  </si>
  <si>
    <t>37.5820369</t>
  </si>
  <si>
    <t>126.9356665</t>
  </si>
  <si>
    <t>11470</t>
  </si>
  <si>
    <t>37.5270616</t>
  </si>
  <si>
    <t>126.8561534</t>
  </si>
  <si>
    <t>11560</t>
  </si>
  <si>
    <t>37.520641</t>
  </si>
  <si>
    <t>126.9139242</t>
  </si>
  <si>
    <t>11620</t>
  </si>
  <si>
    <t>37.4653993</t>
  </si>
  <si>
    <t>126.9438071</t>
  </si>
  <si>
    <t>11200</t>
  </si>
  <si>
    <t>37.5506753</t>
  </si>
  <si>
    <t>127.0409622</t>
  </si>
  <si>
    <t>11170</t>
  </si>
  <si>
    <t>37.5311008</t>
  </si>
  <si>
    <t>126.9810742</t>
  </si>
  <si>
    <t>서울시</t>
    <phoneticPr fontId="18" type="noConversion"/>
  </si>
  <si>
    <t>DistCode</t>
    <phoneticPr fontId="18" type="noConversion"/>
  </si>
  <si>
    <t>Year</t>
    <phoneticPr fontId="18" type="noConversion"/>
  </si>
  <si>
    <t>DistName</t>
    <phoneticPr fontId="18" type="noConversion"/>
  </si>
  <si>
    <t>Tot_Hspt_Num</t>
    <phoneticPr fontId="18" type="noConversion"/>
  </si>
  <si>
    <t>Tot_Bed_Num</t>
    <phoneticPr fontId="18" type="noConversion"/>
  </si>
  <si>
    <t>종합병원_병원수</t>
    <phoneticPr fontId="18" type="noConversion"/>
  </si>
  <si>
    <t>종합병원_병상수</t>
    <phoneticPr fontId="18" type="noConversion"/>
  </si>
  <si>
    <t>병원_병원수</t>
    <phoneticPr fontId="18" type="noConversion"/>
  </si>
  <si>
    <t>병원_병상수</t>
    <phoneticPr fontId="18" type="noConversion"/>
  </si>
  <si>
    <t>의원_병원수</t>
    <phoneticPr fontId="18" type="noConversion"/>
  </si>
  <si>
    <t>의원_병상수</t>
    <phoneticPr fontId="18" type="noConversion"/>
  </si>
  <si>
    <t>부속병의원_병원수</t>
    <phoneticPr fontId="18" type="noConversion"/>
  </si>
  <si>
    <t>부속병의원_병상수</t>
    <phoneticPr fontId="18" type="noConversion"/>
  </si>
  <si>
    <t>요양병원_병원수</t>
    <phoneticPr fontId="18" type="noConversion"/>
  </si>
  <si>
    <t>요양병원_병상수</t>
    <phoneticPr fontId="18" type="noConversion"/>
  </si>
  <si>
    <t>노인전문병원_병원수</t>
    <phoneticPr fontId="18" type="noConversion"/>
  </si>
  <si>
    <t>노인전문병원_병상수</t>
    <phoneticPr fontId="18" type="noConversion"/>
  </si>
  <si>
    <t>결핵병원_병원수</t>
    <phoneticPr fontId="18" type="noConversion"/>
  </si>
  <si>
    <t>결핵병원_병상수</t>
    <phoneticPr fontId="18" type="noConversion"/>
  </si>
  <si>
    <t>정신병원_병원수</t>
    <phoneticPr fontId="18" type="noConversion"/>
  </si>
  <si>
    <t>정신병원_병상수</t>
    <phoneticPr fontId="18" type="noConversion"/>
  </si>
  <si>
    <t>치과병원_병원수</t>
    <phoneticPr fontId="18" type="noConversion"/>
  </si>
  <si>
    <t>치과병원_병상수</t>
    <phoneticPr fontId="18" type="noConversion"/>
  </si>
  <si>
    <t>치과의원_병원수</t>
    <phoneticPr fontId="18" type="noConversion"/>
  </si>
  <si>
    <t>치과의원_병상수</t>
    <phoneticPr fontId="18" type="noConversion"/>
  </si>
  <si>
    <t>한방병원_병원수</t>
    <phoneticPr fontId="18" type="noConversion"/>
  </si>
  <si>
    <t>한방병원_병상수</t>
    <phoneticPr fontId="18" type="noConversion"/>
  </si>
  <si>
    <t>한방의원_병원수</t>
    <phoneticPr fontId="18" type="noConversion"/>
  </si>
  <si>
    <t>한방의원_병상수</t>
    <phoneticPr fontId="18" type="noConversion"/>
  </si>
  <si>
    <t>조산원_병원수</t>
    <phoneticPr fontId="18" type="noConversion"/>
  </si>
  <si>
    <t>조산원_병상수</t>
    <phoneticPr fontId="18" type="noConversion"/>
  </si>
  <si>
    <t>Pop_num</t>
    <phoneticPr fontId="20" type="noConversion"/>
  </si>
  <si>
    <t>Emp_num</t>
    <phoneticPr fontId="20" type="noConversion"/>
  </si>
  <si>
    <t>Biz_num</t>
    <phoneticPr fontId="20" type="noConversion"/>
  </si>
  <si>
    <t>Dist_code</t>
    <phoneticPr fontId="20" type="noConversion"/>
  </si>
  <si>
    <t>Dist_name</t>
    <phoneticPr fontId="20" type="noConversion"/>
  </si>
  <si>
    <t>Latitude</t>
    <phoneticPr fontId="20" type="noConversion"/>
  </si>
  <si>
    <t>Longitude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</si>
</sst>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"/>
  <sheetViews>
    <sheetView tabSelected="1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AF1" sqref="AF1:AG26"/>
    </sheetView>
  </sheetViews>
  <sheetFormatPr defaultRowHeight="17" x14ac:dyDescent="0.45"/>
  <cols>
    <col min="2" max="2" width="9" style="4"/>
  </cols>
  <sheetData>
    <row r="1" spans="1:36" x14ac:dyDescent="0.45">
      <c r="A1" t="s">
        <v>103</v>
      </c>
      <c r="B1" s="4" t="s">
        <v>102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s="2" t="s">
        <v>138</v>
      </c>
      <c r="AG1" s="2" t="s">
        <v>139</v>
      </c>
      <c r="AH1" s="2" t="s">
        <v>133</v>
      </c>
      <c r="AI1" s="2" t="s">
        <v>134</v>
      </c>
      <c r="AJ1" s="2" t="s">
        <v>135</v>
      </c>
    </row>
    <row r="2" spans="1:36" x14ac:dyDescent="0.45">
      <c r="A2">
        <v>2018</v>
      </c>
      <c r="B2" s="4" t="str">
        <f t="shared" ref="B2:B10" si="0">INDEX(lstDistCode,MATCH(C2,lstDistName,0))</f>
        <v>11110</v>
      </c>
      <c r="C2" t="s">
        <v>0</v>
      </c>
      <c r="D2">
        <v>500</v>
      </c>
      <c r="E2" s="1">
        <v>3408</v>
      </c>
      <c r="F2">
        <v>4</v>
      </c>
      <c r="G2" s="1">
        <v>2970</v>
      </c>
      <c r="H2">
        <v>2</v>
      </c>
      <c r="I2">
        <v>225</v>
      </c>
      <c r="J2">
        <v>186</v>
      </c>
      <c r="K2">
        <v>170</v>
      </c>
      <c r="L2">
        <v>8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>
        <v>1</v>
      </c>
      <c r="W2">
        <v>40</v>
      </c>
      <c r="X2">
        <v>163</v>
      </c>
      <c r="Y2" t="s">
        <v>1</v>
      </c>
      <c r="Z2" t="s">
        <v>1</v>
      </c>
      <c r="AA2" t="s">
        <v>1</v>
      </c>
      <c r="AB2">
        <v>136</v>
      </c>
      <c r="AC2">
        <v>3</v>
      </c>
      <c r="AD2" t="s">
        <v>1</v>
      </c>
      <c r="AE2" t="s">
        <v>1</v>
      </c>
      <c r="AF2" s="3">
        <v>37.665860899999998</v>
      </c>
      <c r="AG2" s="3">
        <v>127.03176740000001</v>
      </c>
      <c r="AH2">
        <f>INDEX(lstPopNum,MATCH($B2,lstDistCode,0))</f>
        <v>164348</v>
      </c>
      <c r="AI2">
        <f>INDEX(lstEmpNum,MATCH($B2,lstDistCode,0))</f>
        <v>269106</v>
      </c>
      <c r="AJ2">
        <f>INDEX(lstBizNum,MATCH($B2,lstDistCode,0))</f>
        <v>40871</v>
      </c>
    </row>
    <row r="3" spans="1:36" x14ac:dyDescent="0.45">
      <c r="A3">
        <v>2018</v>
      </c>
      <c r="B3" s="4" t="str">
        <f t="shared" si="0"/>
        <v>11140</v>
      </c>
      <c r="C3" t="s">
        <v>2</v>
      </c>
      <c r="D3">
        <v>562</v>
      </c>
      <c r="E3" s="1">
        <v>1473</v>
      </c>
      <c r="F3">
        <v>3</v>
      </c>
      <c r="G3">
        <v>974</v>
      </c>
      <c r="H3">
        <v>3</v>
      </c>
      <c r="I3">
        <v>261</v>
      </c>
      <c r="J3">
        <v>234</v>
      </c>
      <c r="K3">
        <v>185</v>
      </c>
      <c r="L3">
        <v>13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>
        <v>6</v>
      </c>
      <c r="W3" t="s">
        <v>1</v>
      </c>
      <c r="X3">
        <v>208</v>
      </c>
      <c r="Y3" t="s">
        <v>1</v>
      </c>
      <c r="Z3">
        <v>1</v>
      </c>
      <c r="AA3">
        <v>53</v>
      </c>
      <c r="AB3">
        <v>94</v>
      </c>
      <c r="AC3" t="s">
        <v>1</v>
      </c>
      <c r="AD3" t="s">
        <v>1</v>
      </c>
      <c r="AE3" t="s">
        <v>1</v>
      </c>
      <c r="AF3" s="3">
        <v>37.6176125</v>
      </c>
      <c r="AG3" s="3">
        <v>126.9227004</v>
      </c>
      <c r="AH3">
        <f>INDEX(lstPopNum,MATCH($B3,lstDistCode,0))</f>
        <v>135139</v>
      </c>
      <c r="AI3">
        <f>INDEX(lstEmpNum,MATCH($B3,lstDistCode,0))</f>
        <v>423808</v>
      </c>
      <c r="AJ3">
        <f>INDEX(lstBizNum,MATCH($B3,lstDistCode,0))</f>
        <v>66190</v>
      </c>
    </row>
    <row r="4" spans="1:36" x14ac:dyDescent="0.45">
      <c r="A4">
        <v>2018</v>
      </c>
      <c r="B4" s="4" t="str">
        <f t="shared" si="0"/>
        <v>11170</v>
      </c>
      <c r="C4" t="s">
        <v>3</v>
      </c>
      <c r="D4">
        <v>309</v>
      </c>
      <c r="E4">
        <v>992</v>
      </c>
      <c r="F4">
        <v>1</v>
      </c>
      <c r="G4">
        <v>725</v>
      </c>
      <c r="H4">
        <v>2</v>
      </c>
      <c r="I4">
        <v>172</v>
      </c>
      <c r="J4">
        <v>131</v>
      </c>
      <c r="K4">
        <v>95</v>
      </c>
      <c r="L4">
        <v>3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>
        <v>108</v>
      </c>
      <c r="Y4" t="s">
        <v>1</v>
      </c>
      <c r="Z4" t="s">
        <v>1</v>
      </c>
      <c r="AA4" t="s">
        <v>1</v>
      </c>
      <c r="AB4">
        <v>63</v>
      </c>
      <c r="AC4" t="s">
        <v>1</v>
      </c>
      <c r="AD4">
        <v>1</v>
      </c>
      <c r="AE4" t="s">
        <v>1</v>
      </c>
      <c r="AF4" s="3">
        <v>37.583801200000003</v>
      </c>
      <c r="AG4" s="3">
        <v>127.0507003</v>
      </c>
      <c r="AH4">
        <f>INDEX(lstPopNum,MATCH($B4,lstDistCode,0))</f>
        <v>245411</v>
      </c>
      <c r="AI4">
        <f>INDEX(lstEmpNum,MATCH($B4,lstDistCode,0))</f>
        <v>133446</v>
      </c>
      <c r="AJ4">
        <f>INDEX(lstBizNum,MATCH($B4,lstDistCode,0))</f>
        <v>21178</v>
      </c>
    </row>
    <row r="5" spans="1:36" x14ac:dyDescent="0.45">
      <c r="A5">
        <v>2018</v>
      </c>
      <c r="B5" s="4" t="str">
        <f t="shared" si="0"/>
        <v>11200</v>
      </c>
      <c r="C5" t="s">
        <v>4</v>
      </c>
      <c r="D5">
        <v>433</v>
      </c>
      <c r="E5" s="1">
        <v>1874</v>
      </c>
      <c r="F5">
        <v>1</v>
      </c>
      <c r="G5">
        <v>845</v>
      </c>
      <c r="H5">
        <v>5</v>
      </c>
      <c r="I5">
        <v>403</v>
      </c>
      <c r="J5">
        <v>197</v>
      </c>
      <c r="K5">
        <v>119</v>
      </c>
      <c r="L5" t="s">
        <v>1</v>
      </c>
      <c r="M5" t="s">
        <v>1</v>
      </c>
      <c r="N5">
        <v>3</v>
      </c>
      <c r="O5">
        <v>507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>
        <v>1</v>
      </c>
      <c r="W5" t="s">
        <v>1</v>
      </c>
      <c r="X5">
        <v>131</v>
      </c>
      <c r="Y5" t="s">
        <v>1</v>
      </c>
      <c r="Z5" t="s">
        <v>1</v>
      </c>
      <c r="AA5" t="s">
        <v>1</v>
      </c>
      <c r="AB5">
        <v>95</v>
      </c>
      <c r="AC5" t="s">
        <v>1</v>
      </c>
      <c r="AD5" t="s">
        <v>1</v>
      </c>
      <c r="AE5" t="s">
        <v>1</v>
      </c>
      <c r="AF5" s="3">
        <v>37.496503699999998</v>
      </c>
      <c r="AG5" s="3">
        <v>126.94430730000001</v>
      </c>
      <c r="AH5">
        <f>INDEX(lstPopNum,MATCH($B5,lstDistCode,0))</f>
        <v>314551</v>
      </c>
      <c r="AI5">
        <f>INDEX(lstEmpNum,MATCH($B5,lstDistCode,0))</f>
        <v>162019</v>
      </c>
      <c r="AJ5">
        <f>INDEX(lstBizNum,MATCH($B5,lstDistCode,0))</f>
        <v>26130</v>
      </c>
    </row>
    <row r="6" spans="1:36" x14ac:dyDescent="0.45">
      <c r="A6">
        <v>2018</v>
      </c>
      <c r="B6" s="4" t="str">
        <f t="shared" si="0"/>
        <v>11215</v>
      </c>
      <c r="C6" t="s">
        <v>5</v>
      </c>
      <c r="D6">
        <v>553</v>
      </c>
      <c r="E6" s="1">
        <v>2322</v>
      </c>
      <c r="F6">
        <v>2</v>
      </c>
      <c r="G6" s="1">
        <v>1097</v>
      </c>
      <c r="H6">
        <v>5</v>
      </c>
      <c r="I6">
        <v>438</v>
      </c>
      <c r="J6">
        <v>269</v>
      </c>
      <c r="K6">
        <v>519</v>
      </c>
      <c r="L6" t="s">
        <v>1</v>
      </c>
      <c r="M6" t="s">
        <v>1</v>
      </c>
      <c r="N6">
        <v>2</v>
      </c>
      <c r="O6">
        <v>234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>
        <v>2</v>
      </c>
      <c r="W6" t="s">
        <v>1</v>
      </c>
      <c r="X6">
        <v>152</v>
      </c>
      <c r="Y6" t="s">
        <v>1</v>
      </c>
      <c r="Z6" t="s">
        <v>1</v>
      </c>
      <c r="AA6" t="s">
        <v>1</v>
      </c>
      <c r="AB6">
        <v>121</v>
      </c>
      <c r="AC6">
        <v>34</v>
      </c>
      <c r="AD6" t="s">
        <v>1</v>
      </c>
      <c r="AE6" t="s">
        <v>1</v>
      </c>
      <c r="AF6" s="3">
        <v>37.460096900000003</v>
      </c>
      <c r="AG6" s="3">
        <v>126.90015459999999</v>
      </c>
      <c r="AH6">
        <f>INDEX(lstPopNum,MATCH($B6,lstDistCode,0))</f>
        <v>371671</v>
      </c>
      <c r="AI6">
        <f>INDEX(lstEmpNum,MATCH($B6,lstDistCode,0))</f>
        <v>123689</v>
      </c>
      <c r="AJ6">
        <f>INDEX(lstBizNum,MATCH($B6,lstDistCode,0))</f>
        <v>24531</v>
      </c>
    </row>
    <row r="7" spans="1:36" x14ac:dyDescent="0.45">
      <c r="A7">
        <v>2018</v>
      </c>
      <c r="B7" s="4" t="str">
        <f t="shared" si="0"/>
        <v>11230</v>
      </c>
      <c r="C7" t="s">
        <v>6</v>
      </c>
      <c r="D7">
        <v>618</v>
      </c>
      <c r="E7" s="1">
        <v>5688</v>
      </c>
      <c r="F7">
        <v>5</v>
      </c>
      <c r="G7" s="1">
        <v>2002</v>
      </c>
      <c r="H7">
        <v>14</v>
      </c>
      <c r="I7" s="1">
        <v>1608</v>
      </c>
      <c r="J7">
        <v>252</v>
      </c>
      <c r="K7">
        <v>474</v>
      </c>
      <c r="L7" t="s">
        <v>1</v>
      </c>
      <c r="M7" t="s">
        <v>1</v>
      </c>
      <c r="N7">
        <v>8</v>
      </c>
      <c r="O7" s="1">
        <v>1390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>
        <v>3</v>
      </c>
      <c r="W7">
        <v>26</v>
      </c>
      <c r="X7">
        <v>156</v>
      </c>
      <c r="Y7" t="s">
        <v>1</v>
      </c>
      <c r="Z7">
        <v>1</v>
      </c>
      <c r="AA7">
        <v>183</v>
      </c>
      <c r="AB7">
        <v>178</v>
      </c>
      <c r="AC7" t="s">
        <v>1</v>
      </c>
      <c r="AD7">
        <v>1</v>
      </c>
      <c r="AE7">
        <v>5</v>
      </c>
      <c r="AF7" s="3">
        <v>37.495485600000002</v>
      </c>
      <c r="AG7" s="3">
        <v>126.858121</v>
      </c>
      <c r="AH7">
        <f>INDEX(lstPopNum,MATCH($B7,lstDistCode,0))</f>
        <v>364962</v>
      </c>
      <c r="AI7">
        <f>INDEX(lstEmpNum,MATCH($B7,lstDistCode,0))</f>
        <v>143858</v>
      </c>
      <c r="AJ7">
        <f>INDEX(lstBizNum,MATCH($B7,lstDistCode,0))</f>
        <v>32994</v>
      </c>
    </row>
    <row r="8" spans="1:36" x14ac:dyDescent="0.45">
      <c r="A8">
        <v>2018</v>
      </c>
      <c r="B8" s="4" t="str">
        <f t="shared" si="0"/>
        <v>11260</v>
      </c>
      <c r="C8" t="s">
        <v>7</v>
      </c>
      <c r="D8">
        <v>498</v>
      </c>
      <c r="E8" s="1">
        <v>3049</v>
      </c>
      <c r="F8">
        <v>3</v>
      </c>
      <c r="G8" s="1">
        <v>1041</v>
      </c>
      <c r="H8">
        <v>12</v>
      </c>
      <c r="I8">
        <v>831</v>
      </c>
      <c r="J8">
        <v>228</v>
      </c>
      <c r="K8">
        <v>667</v>
      </c>
      <c r="L8" t="s">
        <v>1</v>
      </c>
      <c r="M8" t="s">
        <v>1</v>
      </c>
      <c r="N8">
        <v>2</v>
      </c>
      <c r="O8">
        <v>286</v>
      </c>
      <c r="P8" t="s">
        <v>1</v>
      </c>
      <c r="Q8" t="s">
        <v>1</v>
      </c>
      <c r="R8" t="s">
        <v>1</v>
      </c>
      <c r="S8" t="s">
        <v>1</v>
      </c>
      <c r="T8">
        <v>1</v>
      </c>
      <c r="U8">
        <v>199</v>
      </c>
      <c r="V8" t="s">
        <v>1</v>
      </c>
      <c r="W8" t="s">
        <v>1</v>
      </c>
      <c r="X8">
        <v>146</v>
      </c>
      <c r="Y8" t="s">
        <v>1</v>
      </c>
      <c r="Z8" t="s">
        <v>1</v>
      </c>
      <c r="AA8" t="s">
        <v>1</v>
      </c>
      <c r="AB8">
        <v>106</v>
      </c>
      <c r="AC8">
        <v>25</v>
      </c>
      <c r="AD8" t="s">
        <v>1</v>
      </c>
      <c r="AE8" t="s">
        <v>1</v>
      </c>
      <c r="AF8" s="3">
        <v>37.599099799999998</v>
      </c>
      <c r="AG8" s="3">
        <v>126.98614929999999</v>
      </c>
      <c r="AH8">
        <f>INDEX(lstPopNum,MATCH($B8,lstDistCode,0))</f>
        <v>411552</v>
      </c>
      <c r="AI8">
        <f>INDEX(lstEmpNum,MATCH($B8,lstDistCode,0))</f>
        <v>99241</v>
      </c>
      <c r="AJ8">
        <f>INDEX(lstBizNum,MATCH($B8,lstDistCode,0))</f>
        <v>27287</v>
      </c>
    </row>
    <row r="9" spans="1:36" x14ac:dyDescent="0.45">
      <c r="A9">
        <v>2018</v>
      </c>
      <c r="B9" s="4" t="str">
        <f t="shared" si="0"/>
        <v>11290</v>
      </c>
      <c r="C9" t="s">
        <v>8</v>
      </c>
      <c r="D9">
        <v>531</v>
      </c>
      <c r="E9" s="1">
        <v>3402</v>
      </c>
      <c r="F9">
        <v>1</v>
      </c>
      <c r="G9" s="1">
        <v>1048</v>
      </c>
      <c r="H9">
        <v>7</v>
      </c>
      <c r="I9">
        <v>511</v>
      </c>
      <c r="J9">
        <v>251</v>
      </c>
      <c r="K9">
        <v>451</v>
      </c>
      <c r="L9">
        <v>1</v>
      </c>
      <c r="M9" t="s">
        <v>1</v>
      </c>
      <c r="N9">
        <v>6</v>
      </c>
      <c r="O9" s="1">
        <v>1161</v>
      </c>
      <c r="P9">
        <v>1</v>
      </c>
      <c r="Q9">
        <v>230</v>
      </c>
      <c r="R9" t="s">
        <v>1</v>
      </c>
      <c r="S9" t="s">
        <v>1</v>
      </c>
      <c r="T9" t="s">
        <v>1</v>
      </c>
      <c r="U9" t="s">
        <v>1</v>
      </c>
      <c r="V9">
        <v>1</v>
      </c>
      <c r="W9" t="s">
        <v>1</v>
      </c>
      <c r="X9">
        <v>151</v>
      </c>
      <c r="Y9" t="s">
        <v>1</v>
      </c>
      <c r="Z9" t="s">
        <v>1</v>
      </c>
      <c r="AA9" t="s">
        <v>1</v>
      </c>
      <c r="AB9">
        <v>112</v>
      </c>
      <c r="AC9">
        <v>1</v>
      </c>
      <c r="AD9" t="s">
        <v>1</v>
      </c>
      <c r="AE9" t="s">
        <v>1</v>
      </c>
      <c r="AF9" s="3">
        <v>37.646995399999987</v>
      </c>
      <c r="AG9" s="3">
        <v>127.0147158</v>
      </c>
      <c r="AH9">
        <f>INDEX(lstPopNum,MATCH($B9,lstDistCode,0))</f>
        <v>453902</v>
      </c>
      <c r="AI9">
        <f>INDEX(lstEmpNum,MATCH($B9,lstDistCode,0))</f>
        <v>113893</v>
      </c>
      <c r="AJ9">
        <f>INDEX(lstBizNum,MATCH($B9,lstDistCode,0))</f>
        <v>24690</v>
      </c>
    </row>
    <row r="10" spans="1:36" x14ac:dyDescent="0.45">
      <c r="A10">
        <v>2018</v>
      </c>
      <c r="B10" s="4" t="str">
        <f t="shared" si="0"/>
        <v>11305</v>
      </c>
      <c r="C10" t="s">
        <v>9</v>
      </c>
      <c r="D10">
        <v>451</v>
      </c>
      <c r="E10" s="1">
        <v>2205</v>
      </c>
      <c r="F10">
        <v>1</v>
      </c>
      <c r="G10">
        <v>201</v>
      </c>
      <c r="H10">
        <v>8</v>
      </c>
      <c r="I10">
        <v>766</v>
      </c>
      <c r="J10">
        <v>223</v>
      </c>
      <c r="K10">
        <v>446</v>
      </c>
      <c r="L10" t="s">
        <v>1</v>
      </c>
      <c r="M10" t="s">
        <v>1</v>
      </c>
      <c r="N10">
        <v>6</v>
      </c>
      <c r="O10">
        <v>755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>
        <v>1</v>
      </c>
      <c r="W10" t="s">
        <v>1</v>
      </c>
      <c r="X10">
        <v>118</v>
      </c>
      <c r="Y10">
        <v>1</v>
      </c>
      <c r="Z10" t="s">
        <v>1</v>
      </c>
      <c r="AA10" t="s">
        <v>1</v>
      </c>
      <c r="AB10">
        <v>94</v>
      </c>
      <c r="AC10">
        <v>36</v>
      </c>
      <c r="AD10" t="s">
        <v>1</v>
      </c>
      <c r="AE10" t="s">
        <v>1</v>
      </c>
      <c r="AF10" s="3">
        <v>37.5953795</v>
      </c>
      <c r="AG10" s="3">
        <v>127.0939669</v>
      </c>
      <c r="AH10">
        <f>INDEX(lstPopNum,MATCH($B10,lstDistCode,0))</f>
        <v>327511</v>
      </c>
      <c r="AI10">
        <f>INDEX(lstEmpNum,MATCH($B10,lstDistCode,0))</f>
        <v>69787</v>
      </c>
      <c r="AJ10">
        <f>INDEX(lstBizNum,MATCH($B10,lstDistCode,0))</f>
        <v>18654</v>
      </c>
    </row>
    <row r="11" spans="1:36" x14ac:dyDescent="0.45">
      <c r="A11">
        <v>2018</v>
      </c>
      <c r="B11" s="4" t="str">
        <f t="shared" ref="B11:B26" si="1">INDEX(lstDistCode,MATCH(C11,lstDistName,0))</f>
        <v>11320</v>
      </c>
      <c r="C11" t="s">
        <v>10</v>
      </c>
      <c r="D11">
        <v>364</v>
      </c>
      <c r="E11" s="1">
        <v>2988</v>
      </c>
      <c r="F11">
        <v>1</v>
      </c>
      <c r="G11">
        <v>417</v>
      </c>
      <c r="H11">
        <v>8</v>
      </c>
      <c r="I11" s="1">
        <v>1205</v>
      </c>
      <c r="J11">
        <v>156</v>
      </c>
      <c r="K11">
        <v>174</v>
      </c>
      <c r="L11">
        <v>1</v>
      </c>
      <c r="M11" t="s">
        <v>1</v>
      </c>
      <c r="N11">
        <v>7</v>
      </c>
      <c r="O11">
        <v>860</v>
      </c>
      <c r="P11">
        <v>1</v>
      </c>
      <c r="Q11">
        <v>162</v>
      </c>
      <c r="R11" t="s">
        <v>1</v>
      </c>
      <c r="S11" t="s">
        <v>1</v>
      </c>
      <c r="T11" t="s">
        <v>1</v>
      </c>
      <c r="U11" t="s">
        <v>1</v>
      </c>
      <c r="V11">
        <v>1</v>
      </c>
      <c r="W11" t="s">
        <v>1</v>
      </c>
      <c r="X11">
        <v>103</v>
      </c>
      <c r="Y11" t="s">
        <v>1</v>
      </c>
      <c r="Z11">
        <v>2</v>
      </c>
      <c r="AA11">
        <v>170</v>
      </c>
      <c r="AB11">
        <v>84</v>
      </c>
      <c r="AC11" t="s">
        <v>1</v>
      </c>
      <c r="AD11" t="s">
        <v>1</v>
      </c>
      <c r="AE11" t="s">
        <v>1</v>
      </c>
      <c r="AF11" s="3">
        <v>37.495985400000002</v>
      </c>
      <c r="AG11" s="3">
        <v>127.0664091</v>
      </c>
      <c r="AH11">
        <f>INDEX(lstPopNum,MATCH($B11,lstDistCode,0))</f>
        <v>345041</v>
      </c>
      <c r="AI11">
        <f>INDEX(lstEmpNum,MATCH($B11,lstDistCode,0))</f>
        <v>68669</v>
      </c>
      <c r="AJ11">
        <f>INDEX(lstBizNum,MATCH($B11,lstDistCode,0))</f>
        <v>18455</v>
      </c>
    </row>
    <row r="12" spans="1:36" x14ac:dyDescent="0.45">
      <c r="A12">
        <v>2018</v>
      </c>
      <c r="B12" s="4" t="str">
        <f t="shared" si="1"/>
        <v>11350</v>
      </c>
      <c r="C12" t="s">
        <v>11</v>
      </c>
      <c r="D12">
        <v>721</v>
      </c>
      <c r="E12" s="1">
        <v>3773</v>
      </c>
      <c r="F12">
        <v>3</v>
      </c>
      <c r="G12" s="1">
        <v>1657</v>
      </c>
      <c r="H12">
        <v>6</v>
      </c>
      <c r="I12">
        <v>419</v>
      </c>
      <c r="J12">
        <v>352</v>
      </c>
      <c r="K12">
        <v>425</v>
      </c>
      <c r="L12" t="s">
        <v>1</v>
      </c>
      <c r="M12" t="s">
        <v>1</v>
      </c>
      <c r="N12">
        <v>7</v>
      </c>
      <c r="O12" s="1">
        <v>1185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>
        <v>2</v>
      </c>
      <c r="W12" t="s">
        <v>1</v>
      </c>
      <c r="X12">
        <v>192</v>
      </c>
      <c r="Y12" t="s">
        <v>1</v>
      </c>
      <c r="Z12">
        <v>2</v>
      </c>
      <c r="AA12">
        <v>85</v>
      </c>
      <c r="AB12">
        <v>157</v>
      </c>
      <c r="AC12">
        <v>2</v>
      </c>
      <c r="AD12" t="s">
        <v>1</v>
      </c>
      <c r="AE12" t="s">
        <v>1</v>
      </c>
      <c r="AF12" s="3">
        <v>37.565761700000003</v>
      </c>
      <c r="AG12" s="3">
        <v>126.8226561</v>
      </c>
      <c r="AH12">
        <f>INDEX(lstPopNum,MATCH($B12,lstDistCode,0))</f>
        <v>555803</v>
      </c>
      <c r="AI12">
        <f>INDEX(lstEmpNum,MATCH($B12,lstDistCode,0))</f>
        <v>114736</v>
      </c>
      <c r="AJ12">
        <f>INDEX(lstBizNum,MATCH($B12,lstDistCode,0))</f>
        <v>25827</v>
      </c>
    </row>
    <row r="13" spans="1:36" x14ac:dyDescent="0.45">
      <c r="A13">
        <v>2018</v>
      </c>
      <c r="B13" s="4" t="str">
        <f t="shared" si="1"/>
        <v>11380</v>
      </c>
      <c r="C13" t="s">
        <v>12</v>
      </c>
      <c r="D13">
        <v>646</v>
      </c>
      <c r="E13" s="1">
        <v>3013</v>
      </c>
      <c r="F13">
        <v>1</v>
      </c>
      <c r="G13">
        <v>200</v>
      </c>
      <c r="H13">
        <v>10</v>
      </c>
      <c r="I13">
        <v>842</v>
      </c>
      <c r="J13">
        <v>310</v>
      </c>
      <c r="K13">
        <v>446</v>
      </c>
      <c r="L13" t="s">
        <v>1</v>
      </c>
      <c r="M13" t="s">
        <v>1</v>
      </c>
      <c r="N13">
        <v>5</v>
      </c>
      <c r="O13">
        <v>956</v>
      </c>
      <c r="P13" t="s">
        <v>1</v>
      </c>
      <c r="Q13" t="s">
        <v>1</v>
      </c>
      <c r="R13">
        <v>1</v>
      </c>
      <c r="S13">
        <v>436</v>
      </c>
      <c r="T13" t="s">
        <v>1</v>
      </c>
      <c r="U13" t="s">
        <v>1</v>
      </c>
      <c r="V13">
        <v>1</v>
      </c>
      <c r="W13" t="s">
        <v>1</v>
      </c>
      <c r="X13">
        <v>175</v>
      </c>
      <c r="Y13" t="s">
        <v>1</v>
      </c>
      <c r="Z13">
        <v>2</v>
      </c>
      <c r="AA13">
        <v>76</v>
      </c>
      <c r="AB13">
        <v>141</v>
      </c>
      <c r="AC13">
        <v>57</v>
      </c>
      <c r="AD13" t="s">
        <v>1</v>
      </c>
      <c r="AE13" t="s">
        <v>1</v>
      </c>
      <c r="AF13" s="3">
        <v>37.557945200000013</v>
      </c>
      <c r="AG13" s="3">
        <v>126.99419039999999</v>
      </c>
      <c r="AH13">
        <f>INDEX(lstPopNum,MATCH($B13,lstDistCode,0))</f>
        <v>490253</v>
      </c>
      <c r="AI13">
        <f>INDEX(lstEmpNum,MATCH($B13,lstDistCode,0))</f>
        <v>87693</v>
      </c>
      <c r="AJ13">
        <f>INDEX(lstBizNum,MATCH($B13,lstDistCode,0))</f>
        <v>24179</v>
      </c>
    </row>
    <row r="14" spans="1:36" x14ac:dyDescent="0.45">
      <c r="A14">
        <v>2018</v>
      </c>
      <c r="B14" s="4" t="str">
        <f t="shared" si="1"/>
        <v>11410</v>
      </c>
      <c r="C14" t="s">
        <v>13</v>
      </c>
      <c r="D14">
        <v>430</v>
      </c>
      <c r="E14" s="1">
        <v>3799</v>
      </c>
      <c r="F14">
        <v>2</v>
      </c>
      <c r="G14" s="1">
        <v>2659</v>
      </c>
      <c r="H14">
        <v>5</v>
      </c>
      <c r="I14">
        <v>265</v>
      </c>
      <c r="J14">
        <v>205</v>
      </c>
      <c r="K14">
        <v>307</v>
      </c>
      <c r="L14" t="s">
        <v>1</v>
      </c>
      <c r="M14" t="s">
        <v>1</v>
      </c>
      <c r="N14">
        <v>3</v>
      </c>
      <c r="O14">
        <v>435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>
        <v>2</v>
      </c>
      <c r="W14">
        <v>7</v>
      </c>
      <c r="X14">
        <v>121</v>
      </c>
      <c r="Y14" t="s">
        <v>1</v>
      </c>
      <c r="Z14">
        <v>1</v>
      </c>
      <c r="AA14">
        <v>90</v>
      </c>
      <c r="AB14">
        <v>91</v>
      </c>
      <c r="AC14">
        <v>36</v>
      </c>
      <c r="AD14" t="s">
        <v>1</v>
      </c>
      <c r="AE14" t="s">
        <v>1</v>
      </c>
      <c r="AF14" s="3">
        <v>37.549207699999997</v>
      </c>
      <c r="AG14" s="3">
        <v>127.1464824</v>
      </c>
      <c r="AH14">
        <f>INDEX(lstPopNum,MATCH($B14,lstDistCode,0))</f>
        <v>324871</v>
      </c>
      <c r="AI14">
        <f>INDEX(lstEmpNum,MATCH($B14,lstDistCode,0))</f>
        <v>111615</v>
      </c>
      <c r="AJ14">
        <f>INDEX(lstBizNum,MATCH($B14,lstDistCode,0))</f>
        <v>19612</v>
      </c>
    </row>
    <row r="15" spans="1:36" x14ac:dyDescent="0.45">
      <c r="A15">
        <v>2018</v>
      </c>
      <c r="B15" s="4" t="str">
        <f t="shared" si="1"/>
        <v>11440</v>
      </c>
      <c r="C15" t="s">
        <v>14</v>
      </c>
      <c r="D15">
        <v>716</v>
      </c>
      <c r="E15">
        <v>694</v>
      </c>
      <c r="F15" t="s">
        <v>1</v>
      </c>
      <c r="G15" t="s">
        <v>1</v>
      </c>
      <c r="H15">
        <v>2</v>
      </c>
      <c r="I15">
        <v>202</v>
      </c>
      <c r="J15">
        <v>358</v>
      </c>
      <c r="K15">
        <v>202</v>
      </c>
      <c r="L15">
        <v>1</v>
      </c>
      <c r="M15" t="s">
        <v>1</v>
      </c>
      <c r="N15">
        <v>2</v>
      </c>
      <c r="O15">
        <v>211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>
        <v>3</v>
      </c>
      <c r="W15" t="s">
        <v>1</v>
      </c>
      <c r="X15">
        <v>196</v>
      </c>
      <c r="Y15" t="s">
        <v>1</v>
      </c>
      <c r="Z15">
        <v>1</v>
      </c>
      <c r="AA15">
        <v>33</v>
      </c>
      <c r="AB15">
        <v>153</v>
      </c>
      <c r="AC15">
        <v>46</v>
      </c>
      <c r="AD15" t="s">
        <v>1</v>
      </c>
      <c r="AE15" t="s">
        <v>1</v>
      </c>
      <c r="AF15" s="3">
        <v>37.548144499999999</v>
      </c>
      <c r="AG15" s="3">
        <v>127.08575279999999</v>
      </c>
      <c r="AH15">
        <f>INDEX(lstPopNum,MATCH($B15,lstDistCode,0))</f>
        <v>385624</v>
      </c>
      <c r="AI15">
        <f>INDEX(lstEmpNum,MATCH($B15,lstDistCode,0))</f>
        <v>252534</v>
      </c>
      <c r="AJ15">
        <f>INDEX(lstBizNum,MATCH($B15,lstDistCode,0))</f>
        <v>36504</v>
      </c>
    </row>
    <row r="16" spans="1:36" x14ac:dyDescent="0.45">
      <c r="A16">
        <v>2018</v>
      </c>
      <c r="B16" s="4" t="str">
        <f t="shared" si="1"/>
        <v>11470</v>
      </c>
      <c r="C16" t="s">
        <v>15</v>
      </c>
      <c r="D16">
        <v>627</v>
      </c>
      <c r="E16" s="1">
        <v>2791</v>
      </c>
      <c r="F16">
        <v>2</v>
      </c>
      <c r="G16" s="1">
        <v>1074</v>
      </c>
      <c r="H16">
        <v>6</v>
      </c>
      <c r="I16">
        <v>777</v>
      </c>
      <c r="J16">
        <v>277</v>
      </c>
      <c r="K16">
        <v>379</v>
      </c>
      <c r="L16" t="s">
        <v>1</v>
      </c>
      <c r="M16" t="s">
        <v>1</v>
      </c>
      <c r="N16">
        <v>4</v>
      </c>
      <c r="O16">
        <v>279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>
        <v>4</v>
      </c>
      <c r="W16" t="s">
        <v>1</v>
      </c>
      <c r="X16">
        <v>179</v>
      </c>
      <c r="Y16" t="s">
        <v>1</v>
      </c>
      <c r="Z16">
        <v>3</v>
      </c>
      <c r="AA16">
        <v>196</v>
      </c>
      <c r="AB16">
        <v>152</v>
      </c>
      <c r="AC16">
        <v>86</v>
      </c>
      <c r="AD16" t="s">
        <v>1</v>
      </c>
      <c r="AE16" t="s">
        <v>1</v>
      </c>
      <c r="AF16" s="3">
        <v>37.562290599999997</v>
      </c>
      <c r="AG16" s="3">
        <v>126.9087803</v>
      </c>
      <c r="AH16">
        <f>INDEX(lstPopNum,MATCH($B16,lstDistCode,0))</f>
        <v>473087</v>
      </c>
      <c r="AI16">
        <f>INDEX(lstEmpNum,MATCH($B16,lstDistCode,0))</f>
        <v>119443</v>
      </c>
      <c r="AJ16">
        <f>INDEX(lstBizNum,MATCH($B16,lstDistCode,0))</f>
        <v>26297</v>
      </c>
    </row>
    <row r="17" spans="1:36" x14ac:dyDescent="0.45">
      <c r="A17">
        <v>2018</v>
      </c>
      <c r="B17" s="4" t="str">
        <f t="shared" si="1"/>
        <v>11500</v>
      </c>
      <c r="C17" t="s">
        <v>16</v>
      </c>
      <c r="D17">
        <v>804</v>
      </c>
      <c r="E17" s="1">
        <v>3616</v>
      </c>
      <c r="F17">
        <v>4</v>
      </c>
      <c r="G17">
        <v>816</v>
      </c>
      <c r="H17">
        <v>15</v>
      </c>
      <c r="I17" s="1">
        <v>1205</v>
      </c>
      <c r="J17">
        <v>369</v>
      </c>
      <c r="K17">
        <v>612</v>
      </c>
      <c r="L17">
        <v>2</v>
      </c>
      <c r="M17" t="s">
        <v>1</v>
      </c>
      <c r="N17">
        <v>4</v>
      </c>
      <c r="O17">
        <v>691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>
        <v>3</v>
      </c>
      <c r="W17" t="s">
        <v>1</v>
      </c>
      <c r="X17">
        <v>216</v>
      </c>
      <c r="Y17" t="s">
        <v>1</v>
      </c>
      <c r="Z17">
        <v>3</v>
      </c>
      <c r="AA17">
        <v>183</v>
      </c>
      <c r="AB17">
        <v>187</v>
      </c>
      <c r="AC17">
        <v>107</v>
      </c>
      <c r="AD17">
        <v>1</v>
      </c>
      <c r="AE17">
        <v>2</v>
      </c>
      <c r="AF17" s="3">
        <v>37.476952799999999</v>
      </c>
      <c r="AG17" s="3">
        <v>127.0378103</v>
      </c>
      <c r="AH17">
        <f>INDEX(lstPopNum,MATCH($B17,lstDistCode,0))</f>
        <v>608361</v>
      </c>
      <c r="AI17">
        <f>INDEX(lstEmpNum,MATCH($B17,lstDistCode,0))</f>
        <v>199289</v>
      </c>
      <c r="AJ17">
        <f>INDEX(lstBizNum,MATCH($B17,lstDistCode,0))</f>
        <v>33273</v>
      </c>
    </row>
    <row r="18" spans="1:36" x14ac:dyDescent="0.45">
      <c r="A18">
        <v>2018</v>
      </c>
      <c r="B18" s="4" t="str">
        <f t="shared" si="1"/>
        <v>11530</v>
      </c>
      <c r="C18" t="s">
        <v>17</v>
      </c>
      <c r="D18">
        <v>557</v>
      </c>
      <c r="E18" s="1">
        <v>4403</v>
      </c>
      <c r="F18">
        <v>2</v>
      </c>
      <c r="G18" s="1">
        <v>1264</v>
      </c>
      <c r="H18">
        <v>8</v>
      </c>
      <c r="I18">
        <v>560</v>
      </c>
      <c r="J18">
        <v>259</v>
      </c>
      <c r="K18">
        <v>400</v>
      </c>
      <c r="L18">
        <v>3</v>
      </c>
      <c r="M18" t="s">
        <v>1</v>
      </c>
      <c r="N18">
        <v>7</v>
      </c>
      <c r="O18" s="1">
        <v>1652</v>
      </c>
      <c r="P18">
        <v>1</v>
      </c>
      <c r="Q18">
        <v>430</v>
      </c>
      <c r="R18" t="s">
        <v>1</v>
      </c>
      <c r="S18" t="s">
        <v>1</v>
      </c>
      <c r="T18" t="s">
        <v>1</v>
      </c>
      <c r="U18" t="s">
        <v>1</v>
      </c>
      <c r="V18">
        <v>2</v>
      </c>
      <c r="W18" t="s">
        <v>1</v>
      </c>
      <c r="X18">
        <v>164</v>
      </c>
      <c r="Y18" t="s">
        <v>1</v>
      </c>
      <c r="Z18">
        <v>1</v>
      </c>
      <c r="AA18">
        <v>55</v>
      </c>
      <c r="AB18">
        <v>110</v>
      </c>
      <c r="AC18">
        <v>42</v>
      </c>
      <c r="AD18" t="s">
        <v>1</v>
      </c>
      <c r="AE18" t="s">
        <v>1</v>
      </c>
      <c r="AF18" s="3">
        <v>37.606991000000001</v>
      </c>
      <c r="AG18" s="3">
        <v>127.0232185</v>
      </c>
      <c r="AH18">
        <f>INDEX(lstPopNum,MATCH($B18,lstDistCode,0))</f>
        <v>440396</v>
      </c>
      <c r="AI18">
        <f>INDEX(lstEmpNum,MATCH($B18,lstDistCode,0))</f>
        <v>210506</v>
      </c>
      <c r="AJ18">
        <f>INDEX(lstBizNum,MATCH($B18,lstDistCode,0))</f>
        <v>37445</v>
      </c>
    </row>
    <row r="19" spans="1:36" x14ac:dyDescent="0.45">
      <c r="A19">
        <v>2018</v>
      </c>
      <c r="B19" s="4" t="str">
        <f t="shared" si="1"/>
        <v>11545</v>
      </c>
      <c r="C19" t="s">
        <v>18</v>
      </c>
      <c r="D19">
        <v>340</v>
      </c>
      <c r="E19" s="1">
        <v>1911</v>
      </c>
      <c r="F19">
        <v>1</v>
      </c>
      <c r="G19">
        <v>225</v>
      </c>
      <c r="H19">
        <v>6</v>
      </c>
      <c r="I19">
        <v>626</v>
      </c>
      <c r="J19">
        <v>152</v>
      </c>
      <c r="K19">
        <v>342</v>
      </c>
      <c r="L19" t="s">
        <v>1</v>
      </c>
      <c r="M19" t="s">
        <v>1</v>
      </c>
      <c r="N19">
        <v>4</v>
      </c>
      <c r="O19">
        <v>621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>
        <v>103</v>
      </c>
      <c r="Y19" t="s">
        <v>1</v>
      </c>
      <c r="Z19">
        <v>1</v>
      </c>
      <c r="AA19">
        <v>47</v>
      </c>
      <c r="AB19">
        <v>73</v>
      </c>
      <c r="AC19">
        <v>50</v>
      </c>
      <c r="AD19" t="s">
        <v>1</v>
      </c>
      <c r="AE19" t="s">
        <v>1</v>
      </c>
      <c r="AF19" s="3">
        <v>37.655264000000003</v>
      </c>
      <c r="AG19" s="3">
        <v>127.0771201</v>
      </c>
      <c r="AH19">
        <f>INDEX(lstPopNum,MATCH($B19,lstDistCode,0))</f>
        <v>253344</v>
      </c>
      <c r="AI19">
        <f>INDEX(lstEmpNum,MATCH($B19,lstDistCode,0))</f>
        <v>223058</v>
      </c>
      <c r="AJ19">
        <f>INDEX(lstBizNum,MATCH($B19,lstDistCode,0))</f>
        <v>30080</v>
      </c>
    </row>
    <row r="20" spans="1:36" x14ac:dyDescent="0.45">
      <c r="A20">
        <v>2018</v>
      </c>
      <c r="B20" s="4" t="str">
        <f t="shared" si="1"/>
        <v>11560</v>
      </c>
      <c r="C20" t="s">
        <v>19</v>
      </c>
      <c r="D20">
        <v>743</v>
      </c>
      <c r="E20" s="1">
        <v>5642</v>
      </c>
      <c r="F20">
        <v>7</v>
      </c>
      <c r="G20" s="1">
        <v>2128</v>
      </c>
      <c r="H20">
        <v>8</v>
      </c>
      <c r="I20">
        <v>851</v>
      </c>
      <c r="J20">
        <v>326</v>
      </c>
      <c r="K20">
        <v>392</v>
      </c>
      <c r="L20">
        <v>10</v>
      </c>
      <c r="M20" t="s">
        <v>1</v>
      </c>
      <c r="N20">
        <v>12</v>
      </c>
      <c r="O20" s="1">
        <v>2202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>
        <v>2</v>
      </c>
      <c r="W20" t="s">
        <v>1</v>
      </c>
      <c r="X20">
        <v>232</v>
      </c>
      <c r="Y20" t="s">
        <v>1</v>
      </c>
      <c r="Z20">
        <v>1</v>
      </c>
      <c r="AA20">
        <v>55</v>
      </c>
      <c r="AB20">
        <v>145</v>
      </c>
      <c r="AC20">
        <v>14</v>
      </c>
      <c r="AD20" t="s">
        <v>1</v>
      </c>
      <c r="AE20" t="s">
        <v>1</v>
      </c>
      <c r="AF20" s="3">
        <v>37.504853400000002</v>
      </c>
      <c r="AG20" s="3">
        <v>127.1144822</v>
      </c>
      <c r="AH20">
        <f>INDEX(lstPopNum,MATCH($B20,lstDistCode,0))</f>
        <v>403988</v>
      </c>
      <c r="AI20">
        <f>INDEX(lstEmpNum,MATCH($B20,lstDistCode,0))</f>
        <v>362524</v>
      </c>
      <c r="AJ20">
        <f>INDEX(lstBizNum,MATCH($B20,lstDistCode,0))</f>
        <v>44512</v>
      </c>
    </row>
    <row r="21" spans="1:36" x14ac:dyDescent="0.45">
      <c r="A21">
        <v>2018</v>
      </c>
      <c r="B21" s="4" t="str">
        <f t="shared" si="1"/>
        <v>11590</v>
      </c>
      <c r="C21" t="s">
        <v>20</v>
      </c>
      <c r="D21">
        <v>571</v>
      </c>
      <c r="E21" s="1">
        <v>2927</v>
      </c>
      <c r="F21">
        <v>2</v>
      </c>
      <c r="G21" s="1">
        <v>1599</v>
      </c>
      <c r="H21">
        <v>5</v>
      </c>
      <c r="I21">
        <v>393</v>
      </c>
      <c r="J21">
        <v>257</v>
      </c>
      <c r="K21">
        <v>323</v>
      </c>
      <c r="L21" t="s">
        <v>1</v>
      </c>
      <c r="M21" t="s">
        <v>1</v>
      </c>
      <c r="N21">
        <v>3</v>
      </c>
      <c r="O21">
        <v>535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>
        <v>2</v>
      </c>
      <c r="W21" t="s">
        <v>1</v>
      </c>
      <c r="X21">
        <v>169</v>
      </c>
      <c r="Y21" t="s">
        <v>1</v>
      </c>
      <c r="Z21">
        <v>1</v>
      </c>
      <c r="AA21">
        <v>30</v>
      </c>
      <c r="AB21">
        <v>132</v>
      </c>
      <c r="AC21">
        <v>47</v>
      </c>
      <c r="AD21" t="s">
        <v>1</v>
      </c>
      <c r="AE21" t="s">
        <v>1</v>
      </c>
      <c r="AF21" s="3">
        <v>37.582036899999999</v>
      </c>
      <c r="AG21" s="3">
        <v>126.9356665</v>
      </c>
      <c r="AH21">
        <f>INDEX(lstPopNum,MATCH($B21,lstDistCode,0))</f>
        <v>406715</v>
      </c>
      <c r="AI21">
        <f>INDEX(lstEmpNum,MATCH($B21,lstDistCode,0))</f>
        <v>103915</v>
      </c>
      <c r="AJ21">
        <f>INDEX(lstBizNum,MATCH($B21,lstDistCode,0))</f>
        <v>19609</v>
      </c>
    </row>
    <row r="22" spans="1:36" x14ac:dyDescent="0.45">
      <c r="A22">
        <v>2018</v>
      </c>
      <c r="B22" s="4" t="str">
        <f t="shared" si="1"/>
        <v>11620</v>
      </c>
      <c r="C22" t="s">
        <v>21</v>
      </c>
      <c r="D22">
        <v>681</v>
      </c>
      <c r="E22" s="1">
        <v>2406</v>
      </c>
      <c r="F22">
        <v>2</v>
      </c>
      <c r="G22">
        <v>484</v>
      </c>
      <c r="H22">
        <v>9</v>
      </c>
      <c r="I22">
        <v>604</v>
      </c>
      <c r="J22">
        <v>306</v>
      </c>
      <c r="K22">
        <v>527</v>
      </c>
      <c r="L22">
        <v>3</v>
      </c>
      <c r="M22" t="s">
        <v>1</v>
      </c>
      <c r="N22">
        <v>3</v>
      </c>
      <c r="O22">
        <v>677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>
        <v>1</v>
      </c>
      <c r="W22" t="s">
        <v>1</v>
      </c>
      <c r="X22">
        <v>203</v>
      </c>
      <c r="Y22" t="s">
        <v>1</v>
      </c>
      <c r="Z22" t="s">
        <v>1</v>
      </c>
      <c r="AA22" t="s">
        <v>1</v>
      </c>
      <c r="AB22">
        <v>154</v>
      </c>
      <c r="AC22">
        <v>114</v>
      </c>
      <c r="AD22" t="s">
        <v>1</v>
      </c>
      <c r="AE22" t="s">
        <v>1</v>
      </c>
      <c r="AF22" s="3">
        <v>37.527061600000003</v>
      </c>
      <c r="AG22" s="3">
        <v>126.8561534</v>
      </c>
      <c r="AH22">
        <f>INDEX(lstPopNum,MATCH($B22,lstDistCode,0))</f>
        <v>522292</v>
      </c>
      <c r="AI22">
        <f>INDEX(lstEmpNum,MATCH($B22,lstDistCode,0))</f>
        <v>119180</v>
      </c>
      <c r="AJ22">
        <f>INDEX(lstBizNum,MATCH($B22,lstDistCode,0))</f>
        <v>26235</v>
      </c>
    </row>
    <row r="23" spans="1:36" x14ac:dyDescent="0.45">
      <c r="A23">
        <v>2018</v>
      </c>
      <c r="B23" s="4" t="str">
        <f t="shared" si="1"/>
        <v>11650</v>
      </c>
      <c r="C23" t="s">
        <v>22</v>
      </c>
      <c r="D23" s="1">
        <v>1209</v>
      </c>
      <c r="E23" s="1">
        <v>3501</v>
      </c>
      <c r="F23">
        <v>1</v>
      </c>
      <c r="G23" s="1">
        <v>1356</v>
      </c>
      <c r="H23">
        <v>11</v>
      </c>
      <c r="I23">
        <v>948</v>
      </c>
      <c r="J23">
        <v>606</v>
      </c>
      <c r="K23">
        <v>324</v>
      </c>
      <c r="L23">
        <v>6</v>
      </c>
      <c r="M23" t="s">
        <v>1</v>
      </c>
      <c r="N23">
        <v>4</v>
      </c>
      <c r="O23">
        <v>571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>
        <v>5</v>
      </c>
      <c r="W23" t="s">
        <v>1</v>
      </c>
      <c r="X23">
        <v>309</v>
      </c>
      <c r="Y23">
        <v>8</v>
      </c>
      <c r="Z23">
        <v>5</v>
      </c>
      <c r="AA23">
        <v>289</v>
      </c>
      <c r="AB23">
        <v>262</v>
      </c>
      <c r="AC23">
        <v>5</v>
      </c>
      <c r="AD23" t="s">
        <v>1</v>
      </c>
      <c r="AE23" t="s">
        <v>1</v>
      </c>
      <c r="AF23" s="3">
        <v>37.520640999999998</v>
      </c>
      <c r="AG23" s="3">
        <v>126.9139242</v>
      </c>
      <c r="AH23">
        <f>INDEX(lstPopNum,MATCH($B23,lstDistCode,0))</f>
        <v>445164</v>
      </c>
      <c r="AI23">
        <f>INDEX(lstEmpNum,MATCH($B23,lstDistCode,0))</f>
        <v>439963</v>
      </c>
      <c r="AJ23">
        <f>INDEX(lstBizNum,MATCH($B23,lstDistCode,0))</f>
        <v>47061</v>
      </c>
    </row>
    <row r="24" spans="1:36" x14ac:dyDescent="0.45">
      <c r="A24">
        <v>2018</v>
      </c>
      <c r="B24" s="4" t="str">
        <f t="shared" si="1"/>
        <v>11680</v>
      </c>
      <c r="C24" t="s">
        <v>23</v>
      </c>
      <c r="D24" s="1">
        <v>2619</v>
      </c>
      <c r="E24" s="1">
        <v>8368</v>
      </c>
      <c r="F24">
        <v>4</v>
      </c>
      <c r="G24" s="1">
        <v>3115</v>
      </c>
      <c r="H24">
        <v>33</v>
      </c>
      <c r="I24" s="1">
        <v>2099</v>
      </c>
      <c r="J24" s="1">
        <v>1604</v>
      </c>
      <c r="K24" s="1">
        <v>1449</v>
      </c>
      <c r="L24">
        <v>5</v>
      </c>
      <c r="M24" t="s">
        <v>1</v>
      </c>
      <c r="N24">
        <v>9</v>
      </c>
      <c r="O24" s="1">
        <v>1048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>
        <v>16</v>
      </c>
      <c r="W24">
        <v>1</v>
      </c>
      <c r="X24">
        <v>572</v>
      </c>
      <c r="Y24">
        <v>50</v>
      </c>
      <c r="Z24">
        <v>10</v>
      </c>
      <c r="AA24">
        <v>592</v>
      </c>
      <c r="AB24">
        <v>366</v>
      </c>
      <c r="AC24">
        <v>14</v>
      </c>
      <c r="AD24" t="s">
        <v>1</v>
      </c>
      <c r="AE24" t="s">
        <v>1</v>
      </c>
      <c r="AF24" s="3">
        <v>37.465399299999987</v>
      </c>
      <c r="AG24" s="3">
        <v>126.9438071</v>
      </c>
      <c r="AH24">
        <f>INDEX(lstPopNum,MATCH($B24,lstDistCode,0))</f>
        <v>557865</v>
      </c>
      <c r="AI24">
        <f>INDEX(lstEmpNum,MATCH($B24,lstDistCode,0))</f>
        <v>711278</v>
      </c>
      <c r="AJ24">
        <f>INDEX(lstBizNum,MATCH($B24,lstDistCode,0))</f>
        <v>73590</v>
      </c>
    </row>
    <row r="25" spans="1:36" x14ac:dyDescent="0.45">
      <c r="A25">
        <v>2018</v>
      </c>
      <c r="B25" s="4" t="str">
        <f t="shared" si="1"/>
        <v>11710</v>
      </c>
      <c r="C25" t="s">
        <v>24</v>
      </c>
      <c r="D25" s="1">
        <v>1132</v>
      </c>
      <c r="E25" s="1">
        <v>6513</v>
      </c>
      <c r="F25">
        <v>2</v>
      </c>
      <c r="G25" s="1">
        <v>3155</v>
      </c>
      <c r="H25">
        <v>16</v>
      </c>
      <c r="I25" s="1">
        <v>1324</v>
      </c>
      <c r="J25">
        <v>529</v>
      </c>
      <c r="K25">
        <v>704</v>
      </c>
      <c r="L25">
        <v>3</v>
      </c>
      <c r="M25" t="s">
        <v>1</v>
      </c>
      <c r="N25">
        <v>7</v>
      </c>
      <c r="O25" s="1">
        <v>1009</v>
      </c>
      <c r="P25">
        <v>1</v>
      </c>
      <c r="Q25">
        <v>213</v>
      </c>
      <c r="R25" t="s">
        <v>1</v>
      </c>
      <c r="S25" t="s">
        <v>1</v>
      </c>
      <c r="T25" t="s">
        <v>1</v>
      </c>
      <c r="U25" t="s">
        <v>1</v>
      </c>
      <c r="V25">
        <v>3</v>
      </c>
      <c r="W25" t="s">
        <v>1</v>
      </c>
      <c r="X25">
        <v>318</v>
      </c>
      <c r="Y25" t="s">
        <v>1</v>
      </c>
      <c r="Z25">
        <v>2</v>
      </c>
      <c r="AA25">
        <v>82</v>
      </c>
      <c r="AB25">
        <v>251</v>
      </c>
      <c r="AC25">
        <v>26</v>
      </c>
      <c r="AD25" t="s">
        <v>1</v>
      </c>
      <c r="AE25" t="s">
        <v>1</v>
      </c>
      <c r="AF25" s="3">
        <v>37.550675299999988</v>
      </c>
      <c r="AG25" s="3">
        <v>127.0409622</v>
      </c>
      <c r="AH25">
        <f>INDEX(lstPopNum,MATCH($B25,lstDistCode,0))</f>
        <v>671994</v>
      </c>
      <c r="AI25">
        <f>INDEX(lstEmpNum,MATCH($B25,lstDistCode,0))</f>
        <v>302517</v>
      </c>
      <c r="AJ25">
        <f>INDEX(lstBizNum,MATCH($B25,lstDistCode,0))</f>
        <v>45375</v>
      </c>
    </row>
    <row r="26" spans="1:36" x14ac:dyDescent="0.45">
      <c r="A26">
        <v>2018</v>
      </c>
      <c r="B26" s="4" t="str">
        <f t="shared" si="1"/>
        <v>11740</v>
      </c>
      <c r="C26" t="s">
        <v>25</v>
      </c>
      <c r="D26">
        <v>772</v>
      </c>
      <c r="E26" s="1">
        <v>5778</v>
      </c>
      <c r="F26">
        <v>3</v>
      </c>
      <c r="G26" s="1">
        <v>2266</v>
      </c>
      <c r="H26">
        <v>15</v>
      </c>
      <c r="I26">
        <v>949</v>
      </c>
      <c r="J26">
        <v>342</v>
      </c>
      <c r="K26">
        <v>618</v>
      </c>
      <c r="L26">
        <v>3</v>
      </c>
      <c r="M26" t="s">
        <v>1</v>
      </c>
      <c r="N26">
        <v>6</v>
      </c>
      <c r="O26" s="1">
        <v>1497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>
        <v>3</v>
      </c>
      <c r="W26">
        <v>10</v>
      </c>
      <c r="X26">
        <v>213</v>
      </c>
      <c r="Y26" t="s">
        <v>1</v>
      </c>
      <c r="Z26">
        <v>5</v>
      </c>
      <c r="AA26">
        <v>364</v>
      </c>
      <c r="AB26">
        <v>182</v>
      </c>
      <c r="AC26">
        <v>74</v>
      </c>
      <c r="AD26" t="s">
        <v>1</v>
      </c>
      <c r="AE26" t="s">
        <v>1</v>
      </c>
      <c r="AF26" s="3">
        <v>37.531100799999997</v>
      </c>
      <c r="AG26" s="3">
        <v>126.98107419999999</v>
      </c>
      <c r="AH26">
        <f>INDEX(lstPopNum,MATCH($B26,lstDistCode,0))</f>
        <v>438225</v>
      </c>
      <c r="AI26">
        <f>INDEX(lstEmpNum,MATCH($B26,lstDistCode,0))</f>
        <v>143061</v>
      </c>
      <c r="AJ26">
        <f>INDEX(lstBizNum,MATCH($B26,lstDistCode,0))</f>
        <v>30079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G27" sqref="G2:G27"/>
    </sheetView>
  </sheetViews>
  <sheetFormatPr defaultRowHeight="17" x14ac:dyDescent="0.45"/>
  <cols>
    <col min="3" max="3" width="10.6640625" bestFit="1" customWidth="1"/>
    <col min="4" max="4" width="11.75" bestFit="1" customWidth="1"/>
    <col min="5" max="5" width="9.1640625" bestFit="1" customWidth="1"/>
  </cols>
  <sheetData>
    <row r="1" spans="1:7" x14ac:dyDescent="0.45">
      <c r="A1" s="2" t="s">
        <v>136</v>
      </c>
      <c r="B1" s="2" t="s">
        <v>137</v>
      </c>
      <c r="C1" s="2" t="s">
        <v>138</v>
      </c>
      <c r="D1" s="2" t="s">
        <v>139</v>
      </c>
      <c r="E1" s="2" t="s">
        <v>133</v>
      </c>
      <c r="F1" s="2" t="s">
        <v>134</v>
      </c>
      <c r="G1" s="2" t="s">
        <v>135</v>
      </c>
    </row>
    <row r="2" spans="1:7" x14ac:dyDescent="0.45">
      <c r="A2" s="3" t="s">
        <v>26</v>
      </c>
      <c r="B2" s="3" t="s">
        <v>10</v>
      </c>
      <c r="C2" s="3" t="s">
        <v>27</v>
      </c>
      <c r="D2" s="3" t="s">
        <v>28</v>
      </c>
      <c r="E2" s="3">
        <v>345041</v>
      </c>
      <c r="F2" s="3">
        <v>68669</v>
      </c>
      <c r="G2" s="3">
        <v>18455</v>
      </c>
    </row>
    <row r="3" spans="1:7" x14ac:dyDescent="0.45">
      <c r="A3" s="3" t="s">
        <v>29</v>
      </c>
      <c r="B3" s="3" t="s">
        <v>12</v>
      </c>
      <c r="C3" s="3" t="s">
        <v>30</v>
      </c>
      <c r="D3" s="3" t="s">
        <v>31</v>
      </c>
      <c r="E3" s="3">
        <v>490253</v>
      </c>
      <c r="F3" s="3">
        <v>87693</v>
      </c>
      <c r="G3" s="3">
        <v>24179</v>
      </c>
    </row>
    <row r="4" spans="1:7" x14ac:dyDescent="0.45">
      <c r="A4" s="3" t="s">
        <v>32</v>
      </c>
      <c r="B4" s="3" t="s">
        <v>6</v>
      </c>
      <c r="C4" s="3" t="s">
        <v>33</v>
      </c>
      <c r="D4" s="3" t="s">
        <v>34</v>
      </c>
      <c r="E4" s="3">
        <v>364962</v>
      </c>
      <c r="F4" s="3">
        <v>143858</v>
      </c>
      <c r="G4" s="3">
        <v>32994</v>
      </c>
    </row>
    <row r="5" spans="1:7" x14ac:dyDescent="0.45">
      <c r="A5" s="3" t="s">
        <v>35</v>
      </c>
      <c r="B5" s="3" t="s">
        <v>20</v>
      </c>
      <c r="C5" s="3" t="s">
        <v>36</v>
      </c>
      <c r="D5" s="3" t="s">
        <v>37</v>
      </c>
      <c r="E5" s="3">
        <v>406715</v>
      </c>
      <c r="F5" s="3">
        <v>103915</v>
      </c>
      <c r="G5" s="3">
        <v>19609</v>
      </c>
    </row>
    <row r="6" spans="1:7" x14ac:dyDescent="0.45">
      <c r="A6" s="3" t="s">
        <v>38</v>
      </c>
      <c r="B6" s="3" t="s">
        <v>18</v>
      </c>
      <c r="C6" s="3" t="s">
        <v>39</v>
      </c>
      <c r="D6" s="3" t="s">
        <v>40</v>
      </c>
      <c r="E6" s="3">
        <v>253344</v>
      </c>
      <c r="F6" s="3">
        <v>223058</v>
      </c>
      <c r="G6" s="3">
        <v>30080</v>
      </c>
    </row>
    <row r="7" spans="1:7" x14ac:dyDescent="0.45">
      <c r="A7" s="3" t="s">
        <v>41</v>
      </c>
      <c r="B7" s="3" t="s">
        <v>17</v>
      </c>
      <c r="C7" s="3" t="s">
        <v>42</v>
      </c>
      <c r="D7" s="3" t="s">
        <v>43</v>
      </c>
      <c r="E7" s="3">
        <v>440396</v>
      </c>
      <c r="F7" s="3">
        <v>210506</v>
      </c>
      <c r="G7" s="3">
        <v>37445</v>
      </c>
    </row>
    <row r="8" spans="1:7" x14ac:dyDescent="0.45">
      <c r="A8" s="3" t="s">
        <v>44</v>
      </c>
      <c r="B8" s="3" t="s">
        <v>0</v>
      </c>
      <c r="C8" s="3" t="s">
        <v>45</v>
      </c>
      <c r="D8" s="3" t="s">
        <v>46</v>
      </c>
      <c r="E8" s="3">
        <v>164348</v>
      </c>
      <c r="F8" s="3">
        <v>269106</v>
      </c>
      <c r="G8" s="3">
        <v>40871</v>
      </c>
    </row>
    <row r="9" spans="1:7" x14ac:dyDescent="0.45">
      <c r="A9" s="3" t="s">
        <v>47</v>
      </c>
      <c r="B9" s="3" t="s">
        <v>9</v>
      </c>
      <c r="C9" s="3" t="s">
        <v>48</v>
      </c>
      <c r="D9" s="3" t="s">
        <v>49</v>
      </c>
      <c r="E9" s="3">
        <v>327511</v>
      </c>
      <c r="F9" s="3">
        <v>69787</v>
      </c>
      <c r="G9" s="3">
        <v>18654</v>
      </c>
    </row>
    <row r="10" spans="1:7" x14ac:dyDescent="0.45">
      <c r="A10" s="3" t="s">
        <v>50</v>
      </c>
      <c r="B10" s="3" t="s">
        <v>7</v>
      </c>
      <c r="C10" s="3" t="s">
        <v>51</v>
      </c>
      <c r="D10" s="3" t="s">
        <v>52</v>
      </c>
      <c r="E10" s="3">
        <v>411552</v>
      </c>
      <c r="F10" s="3">
        <v>99241</v>
      </c>
      <c r="G10" s="3">
        <v>27287</v>
      </c>
    </row>
    <row r="11" spans="1:7" x14ac:dyDescent="0.45">
      <c r="A11" s="3" t="s">
        <v>53</v>
      </c>
      <c r="B11" s="3" t="s">
        <v>23</v>
      </c>
      <c r="C11" s="3" t="s">
        <v>54</v>
      </c>
      <c r="D11" s="3" t="s">
        <v>55</v>
      </c>
      <c r="E11" s="3">
        <v>557865</v>
      </c>
      <c r="F11" s="3">
        <v>711278</v>
      </c>
      <c r="G11" s="3">
        <v>73590</v>
      </c>
    </row>
    <row r="12" spans="1:7" x14ac:dyDescent="0.45">
      <c r="A12" s="3" t="s">
        <v>56</v>
      </c>
      <c r="B12" s="3" t="s">
        <v>16</v>
      </c>
      <c r="C12" s="3" t="s">
        <v>57</v>
      </c>
      <c r="D12" s="3" t="s">
        <v>58</v>
      </c>
      <c r="E12" s="3">
        <v>608361</v>
      </c>
      <c r="F12" s="3">
        <v>199289</v>
      </c>
      <c r="G12" s="3">
        <v>33273</v>
      </c>
    </row>
    <row r="13" spans="1:7" x14ac:dyDescent="0.45">
      <c r="A13" s="3" t="s">
        <v>59</v>
      </c>
      <c r="B13" s="3" t="s">
        <v>2</v>
      </c>
      <c r="C13" s="3" t="s">
        <v>60</v>
      </c>
      <c r="D13" s="3" t="s">
        <v>61</v>
      </c>
      <c r="E13" s="3">
        <v>135139</v>
      </c>
      <c r="F13" s="3">
        <v>423808</v>
      </c>
      <c r="G13" s="3">
        <v>66190</v>
      </c>
    </row>
    <row r="14" spans="1:7" x14ac:dyDescent="0.45">
      <c r="A14" s="3" t="s">
        <v>62</v>
      </c>
      <c r="B14" s="3" t="s">
        <v>25</v>
      </c>
      <c r="C14" s="3" t="s">
        <v>63</v>
      </c>
      <c r="D14" s="3" t="s">
        <v>64</v>
      </c>
      <c r="E14" s="3">
        <v>438225</v>
      </c>
      <c r="F14" s="3">
        <v>143061</v>
      </c>
      <c r="G14" s="3">
        <v>30079</v>
      </c>
    </row>
    <row r="15" spans="1:7" x14ac:dyDescent="0.45">
      <c r="A15" s="3" t="s">
        <v>65</v>
      </c>
      <c r="B15" s="3" t="s">
        <v>5</v>
      </c>
      <c r="C15" s="3" t="s">
        <v>66</v>
      </c>
      <c r="D15" s="3" t="s">
        <v>67</v>
      </c>
      <c r="E15" s="3">
        <v>371671</v>
      </c>
      <c r="F15" s="3">
        <v>123689</v>
      </c>
      <c r="G15" s="3">
        <v>24531</v>
      </c>
    </row>
    <row r="16" spans="1:7" x14ac:dyDescent="0.45">
      <c r="A16" s="3" t="s">
        <v>68</v>
      </c>
      <c r="B16" s="3" t="s">
        <v>14</v>
      </c>
      <c r="C16" s="3" t="s">
        <v>69</v>
      </c>
      <c r="D16" s="3" t="s">
        <v>70</v>
      </c>
      <c r="E16" s="3">
        <v>385624</v>
      </c>
      <c r="F16" s="3">
        <v>252534</v>
      </c>
      <c r="G16" s="3">
        <v>36504</v>
      </c>
    </row>
    <row r="17" spans="1:7" x14ac:dyDescent="0.45">
      <c r="A17" s="3" t="s">
        <v>71</v>
      </c>
      <c r="B17" s="3" t="s">
        <v>22</v>
      </c>
      <c r="C17" s="3" t="s">
        <v>72</v>
      </c>
      <c r="D17" s="3" t="s">
        <v>73</v>
      </c>
      <c r="E17" s="3">
        <v>445164</v>
      </c>
      <c r="F17" s="3">
        <v>439963</v>
      </c>
      <c r="G17" s="3">
        <v>47061</v>
      </c>
    </row>
    <row r="18" spans="1:7" x14ac:dyDescent="0.45">
      <c r="A18" s="3" t="s">
        <v>74</v>
      </c>
      <c r="B18" s="3" t="s">
        <v>8</v>
      </c>
      <c r="C18" s="3" t="s">
        <v>75</v>
      </c>
      <c r="D18" s="3" t="s">
        <v>76</v>
      </c>
      <c r="E18" s="3">
        <v>453902</v>
      </c>
      <c r="F18" s="3">
        <v>113893</v>
      </c>
      <c r="G18" s="3">
        <v>24690</v>
      </c>
    </row>
    <row r="19" spans="1:7" x14ac:dyDescent="0.45">
      <c r="A19" s="3" t="s">
        <v>77</v>
      </c>
      <c r="B19" s="3" t="s">
        <v>11</v>
      </c>
      <c r="C19" s="3" t="s">
        <v>78</v>
      </c>
      <c r="D19" s="3" t="s">
        <v>79</v>
      </c>
      <c r="E19" s="3">
        <v>555803</v>
      </c>
      <c r="F19" s="3">
        <v>114736</v>
      </c>
      <c r="G19" s="3">
        <v>25827</v>
      </c>
    </row>
    <row r="20" spans="1:7" x14ac:dyDescent="0.45">
      <c r="A20" s="3" t="s">
        <v>80</v>
      </c>
      <c r="B20" s="3" t="s">
        <v>24</v>
      </c>
      <c r="C20" s="3" t="s">
        <v>81</v>
      </c>
      <c r="D20" s="3" t="s">
        <v>82</v>
      </c>
      <c r="E20" s="3">
        <v>671994</v>
      </c>
      <c r="F20" s="3">
        <v>302517</v>
      </c>
      <c r="G20" s="3">
        <v>45375</v>
      </c>
    </row>
    <row r="21" spans="1:7" x14ac:dyDescent="0.45">
      <c r="A21" s="3" t="s">
        <v>83</v>
      </c>
      <c r="B21" s="3" t="s">
        <v>13</v>
      </c>
      <c r="C21" s="3" t="s">
        <v>84</v>
      </c>
      <c r="D21" s="3" t="s">
        <v>85</v>
      </c>
      <c r="E21" s="3">
        <v>324871</v>
      </c>
      <c r="F21" s="3">
        <v>111615</v>
      </c>
      <c r="G21" s="3">
        <v>19612</v>
      </c>
    </row>
    <row r="22" spans="1:7" x14ac:dyDescent="0.45">
      <c r="A22" s="3" t="s">
        <v>86</v>
      </c>
      <c r="B22" s="3" t="s">
        <v>15</v>
      </c>
      <c r="C22" s="3" t="s">
        <v>87</v>
      </c>
      <c r="D22" s="3" t="s">
        <v>88</v>
      </c>
      <c r="E22" s="3">
        <v>473087</v>
      </c>
      <c r="F22" s="3">
        <v>119443</v>
      </c>
      <c r="G22" s="3">
        <v>26297</v>
      </c>
    </row>
    <row r="23" spans="1:7" x14ac:dyDescent="0.45">
      <c r="A23" s="3" t="s">
        <v>89</v>
      </c>
      <c r="B23" s="3" t="s">
        <v>19</v>
      </c>
      <c r="C23" s="3" t="s">
        <v>90</v>
      </c>
      <c r="D23" s="3" t="s">
        <v>91</v>
      </c>
      <c r="E23" s="3">
        <v>403988</v>
      </c>
      <c r="F23" s="3">
        <v>362524</v>
      </c>
      <c r="G23" s="3">
        <v>44512</v>
      </c>
    </row>
    <row r="24" spans="1:7" x14ac:dyDescent="0.45">
      <c r="A24" s="3" t="s">
        <v>92</v>
      </c>
      <c r="B24" s="3" t="s">
        <v>21</v>
      </c>
      <c r="C24" s="3" t="s">
        <v>93</v>
      </c>
      <c r="D24" s="3" t="s">
        <v>94</v>
      </c>
      <c r="E24" s="3">
        <v>522292</v>
      </c>
      <c r="F24" s="3">
        <v>119180</v>
      </c>
      <c r="G24" s="3">
        <v>26235</v>
      </c>
    </row>
    <row r="25" spans="1:7" x14ac:dyDescent="0.45">
      <c r="A25" s="3" t="s">
        <v>95</v>
      </c>
      <c r="B25" s="3" t="s">
        <v>4</v>
      </c>
      <c r="C25" s="3" t="s">
        <v>96</v>
      </c>
      <c r="D25" s="3" t="s">
        <v>97</v>
      </c>
      <c r="E25" s="3">
        <v>314551</v>
      </c>
      <c r="F25" s="3">
        <v>162019</v>
      </c>
      <c r="G25" s="3">
        <v>26130</v>
      </c>
    </row>
    <row r="26" spans="1:7" x14ac:dyDescent="0.45">
      <c r="A26" s="3" t="s">
        <v>98</v>
      </c>
      <c r="B26" s="3" t="s">
        <v>3</v>
      </c>
      <c r="C26" s="3" t="s">
        <v>99</v>
      </c>
      <c r="D26" s="3" t="s">
        <v>100</v>
      </c>
      <c r="E26" s="3">
        <v>245411</v>
      </c>
      <c r="F26" s="3">
        <v>133446</v>
      </c>
      <c r="G26" s="3">
        <v>21178</v>
      </c>
    </row>
    <row r="27" spans="1:7" x14ac:dyDescent="0.45">
      <c r="A27" s="4">
        <v>10000</v>
      </c>
      <c r="B27" s="3" t="s">
        <v>101</v>
      </c>
      <c r="C27">
        <v>0</v>
      </c>
      <c r="D27">
        <v>0</v>
      </c>
      <c r="E27" s="3">
        <f>SUM(E2:E26)</f>
        <v>10112070</v>
      </c>
      <c r="F27" s="3">
        <f>SUM(F2:F26)</f>
        <v>5108828</v>
      </c>
      <c r="G27" s="3">
        <f>SUM(G2:G26)</f>
        <v>820658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report-서울시 의료기관 (구별) 통계-2011-20</vt:lpstr>
      <vt:lpstr>DistCode</vt:lpstr>
      <vt:lpstr>lstBizNum</vt:lpstr>
      <vt:lpstr>lstDistCode</vt:lpstr>
      <vt:lpstr>lstDistName</vt:lpstr>
      <vt:lpstr>lstEmpNum</vt:lpstr>
      <vt:lpstr>lstPopNum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 Nam</dc:creator>
  <cp:lastModifiedBy>i</cp:lastModifiedBy>
  <dcterms:created xsi:type="dcterms:W3CDTF">2020-08-02T14:53:51Z</dcterms:created>
  <dcterms:modified xsi:type="dcterms:W3CDTF">2020-08-04T12:32:10Z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42a2b36b-c1f9-41b4-9e83-e9806f9ec6ec</vt:lpwstr>
  </property>
</Properties>
</file>