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PY\NB\Rsch01\files\"/>
    </mc:Choice>
  </mc:AlternateContent>
  <xr:revisionPtr revIDLastSave="0" documentId="13_ncr:1_{D32BFFB6-1D29-4BFA-93EA-BD187A31EBAD}" xr6:coauthVersionLast="45" xr6:coauthVersionMax="45" xr10:uidLastSave="{00000000-0000-0000-0000-000000000000}"/>
  <bookViews>
    <workbookView xWindow="2660" yWindow="3260" windowWidth="28800" windowHeight="15460" xr2:uid="{00000000-000D-0000-FFFF-FFFF00000000}"/>
  </bookViews>
  <sheets>
    <sheet name="Beds_2018" sheetId="7" r:id="rId1"/>
    <sheet name="sortBy_전체병상수" sheetId="3" r:id="rId2"/>
    <sheet name="sortBy_인당병상수" sheetId="5" r:id="rId3"/>
    <sheet name="sortBy_사업체수" sheetId="6" r:id="rId4"/>
    <sheet name="report-서울시 의료기관 (구별) 통계-2011-20" sheetId="1" r:id="rId5"/>
    <sheet name="DistCode" sheetId="2" r:id="rId6"/>
  </sheets>
  <definedNames>
    <definedName name="lstBizNum">DistCode!$G$2:$G$27</definedName>
    <definedName name="lstDistCode">DistCode!$A$2:$A$27</definedName>
    <definedName name="lstDistName">DistCode!$B$2:$B$27</definedName>
    <definedName name="lstEmpNum">DistCode!$F$2:$F$27</definedName>
    <definedName name="lstPopNum">DistCode!$E$2:$E$27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6" i="3" l="1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B13" i="6" l="1"/>
  <c r="S13" i="6" s="1"/>
  <c r="B5" i="6"/>
  <c r="R5" i="6" s="1"/>
  <c r="B2" i="6"/>
  <c r="Q2" i="6" s="1"/>
  <c r="B4" i="6"/>
  <c r="S4" i="6" s="1"/>
  <c r="B16" i="6"/>
  <c r="S16" i="6" s="1"/>
  <c r="R24" i="6"/>
  <c r="B24" i="6"/>
  <c r="Q24" i="6" s="1"/>
  <c r="B6" i="6"/>
  <c r="Q6" i="6" s="1"/>
  <c r="B12" i="6"/>
  <c r="S12" i="6" s="1"/>
  <c r="B8" i="6"/>
  <c r="R8" i="6" s="1"/>
  <c r="R10" i="6"/>
  <c r="B10" i="6"/>
  <c r="Q10" i="6" s="1"/>
  <c r="B15" i="6"/>
  <c r="Q15" i="6" s="1"/>
  <c r="B9" i="6"/>
  <c r="S9" i="6" s="1"/>
  <c r="B23" i="6"/>
  <c r="R23" i="6" s="1"/>
  <c r="S21" i="6"/>
  <c r="R21" i="6"/>
  <c r="B21" i="6"/>
  <c r="Q21" i="6" s="1"/>
  <c r="B18" i="6"/>
  <c r="Q18" i="6" s="1"/>
  <c r="B26" i="6"/>
  <c r="S26" i="6" s="1"/>
  <c r="B25" i="6"/>
  <c r="R25" i="6" s="1"/>
  <c r="R19" i="6"/>
  <c r="B19" i="6"/>
  <c r="Q19" i="6" s="1"/>
  <c r="B14" i="6"/>
  <c r="Q14" i="6" s="1"/>
  <c r="B11" i="6"/>
  <c r="S11" i="6" s="1"/>
  <c r="B20" i="6"/>
  <c r="R20" i="6" s="1"/>
  <c r="R17" i="6"/>
  <c r="B17" i="6"/>
  <c r="Q17" i="6" s="1"/>
  <c r="B22" i="6"/>
  <c r="Q22" i="6" s="1"/>
  <c r="B3" i="6"/>
  <c r="S3" i="6" s="1"/>
  <c r="B7" i="6"/>
  <c r="R7" i="6" s="1"/>
  <c r="B22" i="5"/>
  <c r="S22" i="5" s="1"/>
  <c r="B18" i="5"/>
  <c r="R18" i="5" s="1"/>
  <c r="B24" i="5"/>
  <c r="Q24" i="5" s="1"/>
  <c r="B16" i="5"/>
  <c r="R16" i="5" s="1"/>
  <c r="B4" i="5"/>
  <c r="S4" i="5" s="1"/>
  <c r="B12" i="5"/>
  <c r="R12" i="5" s="1"/>
  <c r="B23" i="5"/>
  <c r="Q23" i="5" s="1"/>
  <c r="B15" i="5"/>
  <c r="R15" i="5" s="1"/>
  <c r="B19" i="5"/>
  <c r="S19" i="5" s="1"/>
  <c r="B6" i="5"/>
  <c r="R6" i="5" s="1"/>
  <c r="B5" i="5"/>
  <c r="Q5" i="5" s="1"/>
  <c r="B2" i="5"/>
  <c r="R2" i="5" s="1"/>
  <c r="B21" i="5"/>
  <c r="S21" i="5" s="1"/>
  <c r="B8" i="5"/>
  <c r="R8" i="5" s="1"/>
  <c r="B11" i="5"/>
  <c r="Q11" i="5" s="1"/>
  <c r="B17" i="5"/>
  <c r="S17" i="5" s="1"/>
  <c r="B10" i="5"/>
  <c r="S10" i="5" s="1"/>
  <c r="S14" i="5"/>
  <c r="B14" i="5"/>
  <c r="R14" i="5" s="1"/>
  <c r="B13" i="5"/>
  <c r="Q13" i="5" s="1"/>
  <c r="B25" i="5"/>
  <c r="S25" i="5" s="1"/>
  <c r="B9" i="5"/>
  <c r="S9" i="5" s="1"/>
  <c r="S7" i="5"/>
  <c r="B7" i="5"/>
  <c r="R7" i="5" s="1"/>
  <c r="B3" i="5"/>
  <c r="Q3" i="5" s="1"/>
  <c r="B20" i="5"/>
  <c r="S20" i="5" s="1"/>
  <c r="B26" i="5"/>
  <c r="S26" i="5" s="1"/>
  <c r="B4" i="3"/>
  <c r="Z4" i="3" s="1"/>
  <c r="B3" i="3"/>
  <c r="X3" i="3" s="1"/>
  <c r="B2" i="3"/>
  <c r="V2" i="3" s="1"/>
  <c r="B11" i="3"/>
  <c r="Z11" i="3" s="1"/>
  <c r="B19" i="3"/>
  <c r="Z19" i="3" s="1"/>
  <c r="B17" i="3"/>
  <c r="X17" i="3" s="1"/>
  <c r="X6" i="3"/>
  <c r="B6" i="3"/>
  <c r="V6" i="3" s="1"/>
  <c r="B22" i="3"/>
  <c r="Z22" i="3" s="1"/>
  <c r="B7" i="3"/>
  <c r="Z7" i="3" s="1"/>
  <c r="B10" i="3"/>
  <c r="X10" i="3" s="1"/>
  <c r="B18" i="3"/>
  <c r="V18" i="3" s="1"/>
  <c r="B26" i="3"/>
  <c r="Z26" i="3" s="1"/>
  <c r="B8" i="3"/>
  <c r="Z8" i="3" s="1"/>
  <c r="B15" i="3"/>
  <c r="V15" i="3" s="1"/>
  <c r="B9" i="3"/>
  <c r="V9" i="3" s="1"/>
  <c r="B16" i="3"/>
  <c r="Z16" i="3" s="1"/>
  <c r="B21" i="3"/>
  <c r="Z21" i="3" s="1"/>
  <c r="B13" i="3"/>
  <c r="V13" i="3" s="1"/>
  <c r="B14" i="3"/>
  <c r="V14" i="3" s="1"/>
  <c r="B5" i="3"/>
  <c r="V5" i="3" s="1"/>
  <c r="B20" i="3"/>
  <c r="Z20" i="3" s="1"/>
  <c r="B23" i="3"/>
  <c r="V23" i="3" s="1"/>
  <c r="B25" i="3"/>
  <c r="V25" i="3" s="1"/>
  <c r="B24" i="3"/>
  <c r="Z24" i="3" s="1"/>
  <c r="B12" i="3"/>
  <c r="X12" i="3" s="1"/>
  <c r="S19" i="6" l="1"/>
  <c r="S17" i="6"/>
  <c r="S24" i="6"/>
  <c r="S10" i="6"/>
  <c r="R2" i="6"/>
  <c r="R22" i="6"/>
  <c r="R14" i="6"/>
  <c r="R18" i="6"/>
  <c r="R15" i="6"/>
  <c r="R6" i="6"/>
  <c r="S7" i="6"/>
  <c r="S20" i="6"/>
  <c r="S25" i="6"/>
  <c r="S23" i="6"/>
  <c r="S8" i="6"/>
  <c r="S5" i="6"/>
  <c r="H18" i="6"/>
  <c r="F18" i="6"/>
  <c r="E18" i="6"/>
  <c r="H15" i="6"/>
  <c r="F15" i="6"/>
  <c r="E15" i="6"/>
  <c r="H6" i="6"/>
  <c r="F6" i="6"/>
  <c r="E6" i="6"/>
  <c r="H22" i="6"/>
  <c r="F22" i="6"/>
  <c r="E22" i="6"/>
  <c r="H14" i="6"/>
  <c r="F14" i="6"/>
  <c r="E14" i="6"/>
  <c r="E17" i="6"/>
  <c r="F17" i="6"/>
  <c r="H17" i="6"/>
  <c r="E19" i="6"/>
  <c r="H19" i="6"/>
  <c r="F19" i="6"/>
  <c r="E21" i="6"/>
  <c r="H21" i="6"/>
  <c r="F21" i="6"/>
  <c r="E10" i="6"/>
  <c r="F10" i="6"/>
  <c r="H10" i="6"/>
  <c r="E24" i="6"/>
  <c r="F24" i="6"/>
  <c r="H24" i="6"/>
  <c r="H2" i="6"/>
  <c r="E2" i="6"/>
  <c r="F2" i="6"/>
  <c r="Q3" i="6"/>
  <c r="Q11" i="6"/>
  <c r="Q26" i="6"/>
  <c r="Q9" i="6"/>
  <c r="Q12" i="6"/>
  <c r="Q4" i="6"/>
  <c r="Q7" i="6"/>
  <c r="R3" i="6"/>
  <c r="S22" i="6"/>
  <c r="Q20" i="6"/>
  <c r="R11" i="6"/>
  <c r="S14" i="6"/>
  <c r="Q25" i="6"/>
  <c r="R26" i="6"/>
  <c r="S18" i="6"/>
  <c r="Q23" i="6"/>
  <c r="R9" i="6"/>
  <c r="S15" i="6"/>
  <c r="Q8" i="6"/>
  <c r="R12" i="6"/>
  <c r="S6" i="6"/>
  <c r="Q16" i="6"/>
  <c r="R4" i="6"/>
  <c r="S2" i="6"/>
  <c r="Q13" i="6"/>
  <c r="R16" i="6"/>
  <c r="Q5" i="6"/>
  <c r="R13" i="6"/>
  <c r="R3" i="5"/>
  <c r="R11" i="5"/>
  <c r="R21" i="5"/>
  <c r="R5" i="5"/>
  <c r="R19" i="5"/>
  <c r="R23" i="5"/>
  <c r="R4" i="5"/>
  <c r="S24" i="5"/>
  <c r="R13" i="5"/>
  <c r="R26" i="5"/>
  <c r="S3" i="5"/>
  <c r="R9" i="5"/>
  <c r="S13" i="5"/>
  <c r="R10" i="5"/>
  <c r="S11" i="5"/>
  <c r="S5" i="5"/>
  <c r="S23" i="5"/>
  <c r="S2" i="5"/>
  <c r="S15" i="5"/>
  <c r="S16" i="5"/>
  <c r="H3" i="5"/>
  <c r="F3" i="5"/>
  <c r="E3" i="5"/>
  <c r="H13" i="5"/>
  <c r="F13" i="5"/>
  <c r="E13" i="5"/>
  <c r="H23" i="5"/>
  <c r="F23" i="5"/>
  <c r="E23" i="5"/>
  <c r="H24" i="5"/>
  <c r="F24" i="5"/>
  <c r="E24" i="5"/>
  <c r="H11" i="5"/>
  <c r="F11" i="5"/>
  <c r="E11" i="5"/>
  <c r="H5" i="5"/>
  <c r="F5" i="5"/>
  <c r="E5" i="5"/>
  <c r="Q20" i="5"/>
  <c r="Q25" i="5"/>
  <c r="Q17" i="5"/>
  <c r="S8" i="5"/>
  <c r="Q2" i="5"/>
  <c r="S6" i="5"/>
  <c r="Q15" i="5"/>
  <c r="S12" i="5"/>
  <c r="Q16" i="5"/>
  <c r="R24" i="5"/>
  <c r="S18" i="5"/>
  <c r="Q26" i="5"/>
  <c r="R20" i="5"/>
  <c r="Q9" i="5"/>
  <c r="R25" i="5"/>
  <c r="Q10" i="5"/>
  <c r="R17" i="5"/>
  <c r="Q21" i="5"/>
  <c r="Q19" i="5"/>
  <c r="Q4" i="5"/>
  <c r="Q22" i="5"/>
  <c r="Q8" i="5"/>
  <c r="Q6" i="5"/>
  <c r="Q12" i="5"/>
  <c r="Q18" i="5"/>
  <c r="R22" i="5"/>
  <c r="X15" i="3"/>
  <c r="Z10" i="3"/>
  <c r="Q7" i="5"/>
  <c r="Q14" i="5"/>
  <c r="X25" i="3"/>
  <c r="Z6" i="3"/>
  <c r="Z12" i="3"/>
  <c r="X13" i="3"/>
  <c r="Z14" i="3"/>
  <c r="Z9" i="3"/>
  <c r="Z18" i="3"/>
  <c r="Z17" i="3"/>
  <c r="Z2" i="3"/>
  <c r="AA4" i="3" s="1"/>
  <c r="X23" i="3"/>
  <c r="Z23" i="3"/>
  <c r="X14" i="3"/>
  <c r="Z13" i="3"/>
  <c r="X9" i="3"/>
  <c r="Z15" i="3"/>
  <c r="X18" i="3"/>
  <c r="I2" i="3"/>
  <c r="F2" i="3"/>
  <c r="E2" i="3"/>
  <c r="E23" i="3"/>
  <c r="I23" i="3"/>
  <c r="F23" i="3"/>
  <c r="I5" i="3"/>
  <c r="F5" i="3"/>
  <c r="E5" i="3"/>
  <c r="E13" i="3"/>
  <c r="F13" i="3"/>
  <c r="I13" i="3"/>
  <c r="E15" i="3"/>
  <c r="F15" i="3"/>
  <c r="I15" i="3"/>
  <c r="I6" i="3"/>
  <c r="E6" i="3"/>
  <c r="F6" i="3"/>
  <c r="E14" i="3"/>
  <c r="I14" i="3"/>
  <c r="F14" i="3"/>
  <c r="I9" i="3"/>
  <c r="F9" i="3"/>
  <c r="E9" i="3"/>
  <c r="I18" i="3"/>
  <c r="F18" i="3"/>
  <c r="E18" i="3"/>
  <c r="I25" i="3"/>
  <c r="F25" i="3"/>
  <c r="E25" i="3"/>
  <c r="V11" i="3"/>
  <c r="X2" i="3"/>
  <c r="Y12" i="3" s="1"/>
  <c r="Z3" i="3"/>
  <c r="AA3" i="3" s="1"/>
  <c r="V24" i="3"/>
  <c r="V26" i="3"/>
  <c r="V12" i="3"/>
  <c r="X24" i="3"/>
  <c r="Z25" i="3"/>
  <c r="V7" i="3"/>
  <c r="X22" i="3"/>
  <c r="V19" i="3"/>
  <c r="W19" i="3" s="1"/>
  <c r="X11" i="3"/>
  <c r="V4" i="3"/>
  <c r="V16" i="3"/>
  <c r="V22" i="3"/>
  <c r="V20" i="3"/>
  <c r="X5" i="3"/>
  <c r="V21" i="3"/>
  <c r="X16" i="3"/>
  <c r="V8" i="3"/>
  <c r="X26" i="3"/>
  <c r="X20" i="3"/>
  <c r="Z5" i="3"/>
  <c r="X21" i="3"/>
  <c r="X8" i="3"/>
  <c r="Y8" i="3" s="1"/>
  <c r="V10" i="3"/>
  <c r="X7" i="3"/>
  <c r="V17" i="3"/>
  <c r="X19" i="3"/>
  <c r="V3" i="3"/>
  <c r="W6" i="3" s="1"/>
  <c r="X4" i="3"/>
  <c r="Y16" i="3" l="1"/>
  <c r="W7" i="3"/>
  <c r="W11" i="3"/>
  <c r="AA15" i="3"/>
  <c r="AA18" i="3"/>
  <c r="W2" i="3"/>
  <c r="Y7" i="3"/>
  <c r="Y5" i="3"/>
  <c r="Y21" i="3"/>
  <c r="W20" i="3"/>
  <c r="AA25" i="3"/>
  <c r="Y9" i="3"/>
  <c r="AA9" i="3"/>
  <c r="AA10" i="3"/>
  <c r="Y10" i="3"/>
  <c r="AA19" i="3"/>
  <c r="Y17" i="3"/>
  <c r="AA13" i="3"/>
  <c r="AA14" i="3"/>
  <c r="Y15" i="3"/>
  <c r="W13" i="3"/>
  <c r="AA26" i="3"/>
  <c r="AA8" i="3"/>
  <c r="Y6" i="3"/>
  <c r="Y3" i="3"/>
  <c r="Y4" i="3"/>
  <c r="AA5" i="3"/>
  <c r="Y20" i="3"/>
  <c r="W12" i="3"/>
  <c r="Y14" i="3"/>
  <c r="Y13" i="3"/>
  <c r="W5" i="3"/>
  <c r="AA20" i="3"/>
  <c r="AA7" i="3"/>
  <c r="Y24" i="3"/>
  <c r="Y19" i="3"/>
  <c r="Y26" i="3"/>
  <c r="W4" i="3"/>
  <c r="W26" i="3"/>
  <c r="AA23" i="3"/>
  <c r="AA12" i="3"/>
  <c r="AA11" i="3"/>
  <c r="W15" i="3"/>
  <c r="AA21" i="3"/>
  <c r="W22" i="3"/>
  <c r="W3" i="3"/>
  <c r="W16" i="3"/>
  <c r="W17" i="3"/>
  <c r="W8" i="3"/>
  <c r="Y11" i="3"/>
  <c r="W24" i="3"/>
  <c r="Y23" i="3"/>
  <c r="AA6" i="3"/>
  <c r="W18" i="3"/>
  <c r="W9" i="3"/>
  <c r="AA2" i="3"/>
  <c r="Y25" i="3"/>
  <c r="W23" i="3"/>
  <c r="W25" i="3"/>
  <c r="W14" i="3"/>
  <c r="W10" i="3"/>
  <c r="W21" i="3"/>
  <c r="Y22" i="3"/>
  <c r="Y2" i="3"/>
  <c r="Y18" i="3"/>
  <c r="AA17" i="3"/>
  <c r="AA16" i="3"/>
  <c r="AA24" i="3"/>
  <c r="AA22" i="3"/>
  <c r="E5" i="6"/>
  <c r="H5" i="6"/>
  <c r="F5" i="6"/>
  <c r="F8" i="6"/>
  <c r="E8" i="6"/>
  <c r="H8" i="6"/>
  <c r="F7" i="6"/>
  <c r="E7" i="6"/>
  <c r="H7" i="6"/>
  <c r="H26" i="6"/>
  <c r="F26" i="6"/>
  <c r="E26" i="6"/>
  <c r="F16" i="6"/>
  <c r="E16" i="6"/>
  <c r="H16" i="6"/>
  <c r="F20" i="6"/>
  <c r="E20" i="6"/>
  <c r="H20" i="6"/>
  <c r="H4" i="6"/>
  <c r="F4" i="6"/>
  <c r="E4" i="6"/>
  <c r="H11" i="6"/>
  <c r="F11" i="6"/>
  <c r="E11" i="6"/>
  <c r="F13" i="6"/>
  <c r="E13" i="6"/>
  <c r="H13" i="6"/>
  <c r="F25" i="6"/>
  <c r="E25" i="6"/>
  <c r="H25" i="6"/>
  <c r="H12" i="6"/>
  <c r="F12" i="6"/>
  <c r="E12" i="6"/>
  <c r="H3" i="6"/>
  <c r="F3" i="6"/>
  <c r="E3" i="6"/>
  <c r="F23" i="6"/>
  <c r="E23" i="6"/>
  <c r="H23" i="6"/>
  <c r="H9" i="6"/>
  <c r="F9" i="6"/>
  <c r="E9" i="6"/>
  <c r="E14" i="5"/>
  <c r="H14" i="5"/>
  <c r="F14" i="5"/>
  <c r="E8" i="5"/>
  <c r="H8" i="5"/>
  <c r="F8" i="5"/>
  <c r="F21" i="5"/>
  <c r="E21" i="5"/>
  <c r="H21" i="5"/>
  <c r="F9" i="5"/>
  <c r="E9" i="5"/>
  <c r="H9" i="5"/>
  <c r="H25" i="5"/>
  <c r="F25" i="5"/>
  <c r="E25" i="5"/>
  <c r="E7" i="5"/>
  <c r="H7" i="5"/>
  <c r="F7" i="5"/>
  <c r="E18" i="5"/>
  <c r="H18" i="5"/>
  <c r="F18" i="5"/>
  <c r="F22" i="5"/>
  <c r="E22" i="5"/>
  <c r="H22" i="5"/>
  <c r="H16" i="5"/>
  <c r="F16" i="5"/>
  <c r="E16" i="5"/>
  <c r="H2" i="5"/>
  <c r="F2" i="5"/>
  <c r="E2" i="5"/>
  <c r="H20" i="5"/>
  <c r="F20" i="5"/>
  <c r="E20" i="5"/>
  <c r="E12" i="5"/>
  <c r="H12" i="5"/>
  <c r="F12" i="5"/>
  <c r="F4" i="5"/>
  <c r="E4" i="5"/>
  <c r="H4" i="5"/>
  <c r="F10" i="5"/>
  <c r="E10" i="5"/>
  <c r="H10" i="5"/>
  <c r="F26" i="5"/>
  <c r="E26" i="5"/>
  <c r="H26" i="5"/>
  <c r="E6" i="5"/>
  <c r="H6" i="5"/>
  <c r="F6" i="5"/>
  <c r="F19" i="5"/>
  <c r="E19" i="5"/>
  <c r="H19" i="5"/>
  <c r="H15" i="5"/>
  <c r="F15" i="5"/>
  <c r="E15" i="5"/>
  <c r="H17" i="5"/>
  <c r="F17" i="5"/>
  <c r="E17" i="5"/>
  <c r="F21" i="3"/>
  <c r="E21" i="3"/>
  <c r="I21" i="3"/>
  <c r="E3" i="3"/>
  <c r="I3" i="3"/>
  <c r="J3" i="3" s="1"/>
  <c r="F3" i="3"/>
  <c r="I16" i="3"/>
  <c r="F16" i="3"/>
  <c r="E16" i="3"/>
  <c r="F12" i="3"/>
  <c r="E12" i="3"/>
  <c r="I12" i="3"/>
  <c r="F4" i="3"/>
  <c r="E4" i="3"/>
  <c r="I4" i="3"/>
  <c r="I26" i="3"/>
  <c r="F26" i="3"/>
  <c r="E26" i="3"/>
  <c r="F8" i="3"/>
  <c r="I8" i="3"/>
  <c r="E8" i="3"/>
  <c r="I24" i="3"/>
  <c r="F24" i="3"/>
  <c r="E24" i="3"/>
  <c r="E10" i="3"/>
  <c r="F10" i="3"/>
  <c r="I10" i="3"/>
  <c r="F7" i="3"/>
  <c r="I7" i="3"/>
  <c r="J7" i="3" s="1"/>
  <c r="E7" i="3"/>
  <c r="I11" i="3"/>
  <c r="F11" i="3"/>
  <c r="E11" i="3"/>
  <c r="E17" i="3"/>
  <c r="I17" i="3"/>
  <c r="F17" i="3"/>
  <c r="F20" i="3"/>
  <c r="E20" i="3"/>
  <c r="I20" i="3"/>
  <c r="I22" i="3"/>
  <c r="F22" i="3"/>
  <c r="E22" i="3"/>
  <c r="F19" i="3"/>
  <c r="E19" i="3"/>
  <c r="I19" i="3"/>
  <c r="J19" i="3" s="1"/>
  <c r="G27" i="2"/>
  <c r="F27" i="2"/>
  <c r="E27" i="2"/>
  <c r="J20" i="3" l="1"/>
  <c r="J16" i="3"/>
  <c r="J24" i="3"/>
  <c r="J2" i="3"/>
  <c r="J8" i="3"/>
  <c r="J9" i="3"/>
  <c r="J17" i="3"/>
  <c r="J5" i="3"/>
  <c r="J12" i="3"/>
  <c r="J10" i="3"/>
  <c r="J21" i="3"/>
  <c r="J15" i="3"/>
  <c r="J18" i="3"/>
  <c r="J13" i="3"/>
  <c r="J26" i="3"/>
  <c r="J6" i="3"/>
  <c r="J23" i="3"/>
  <c r="J14" i="3"/>
  <c r="J22" i="3"/>
  <c r="J11" i="3"/>
  <c r="J4" i="3"/>
  <c r="J25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R17" i="1" l="1"/>
  <c r="S17" i="1"/>
  <c r="Q17" i="1"/>
  <c r="H17" i="1" s="1"/>
  <c r="R23" i="1"/>
  <c r="Q23" i="1"/>
  <c r="H23" i="1" s="1"/>
  <c r="S23" i="1"/>
  <c r="R15" i="1"/>
  <c r="Q15" i="1"/>
  <c r="H15" i="1" s="1"/>
  <c r="S15" i="1"/>
  <c r="R7" i="1"/>
  <c r="S7" i="1"/>
  <c r="Q7" i="1"/>
  <c r="H7" i="1" s="1"/>
  <c r="S22" i="1"/>
  <c r="R22" i="1"/>
  <c r="Q22" i="1"/>
  <c r="H22" i="1" s="1"/>
  <c r="S14" i="1"/>
  <c r="R14" i="1"/>
  <c r="Q14" i="1"/>
  <c r="H14" i="1" s="1"/>
  <c r="S6" i="1"/>
  <c r="R6" i="1"/>
  <c r="Q6" i="1"/>
  <c r="H6" i="1" s="1"/>
  <c r="S24" i="1"/>
  <c r="R24" i="1"/>
  <c r="Q24" i="1"/>
  <c r="H24" i="1" s="1"/>
  <c r="S21" i="1"/>
  <c r="R21" i="1"/>
  <c r="Q21" i="1"/>
  <c r="H21" i="1" s="1"/>
  <c r="S13" i="1"/>
  <c r="R13" i="1"/>
  <c r="Q13" i="1"/>
  <c r="H13" i="1" s="1"/>
  <c r="S5" i="1"/>
  <c r="R5" i="1"/>
  <c r="Q5" i="1"/>
  <c r="H5" i="1" s="1"/>
  <c r="S9" i="1"/>
  <c r="R9" i="1"/>
  <c r="Q9" i="1"/>
  <c r="H9" i="1" s="1"/>
  <c r="S8" i="1"/>
  <c r="Q8" i="1"/>
  <c r="H8" i="1" s="1"/>
  <c r="R8" i="1"/>
  <c r="Q12" i="1"/>
  <c r="H12" i="1" s="1"/>
  <c r="S12" i="1"/>
  <c r="R12" i="1"/>
  <c r="Q4" i="1"/>
  <c r="H4" i="1" s="1"/>
  <c r="S4" i="1"/>
  <c r="R4" i="1"/>
  <c r="R16" i="1"/>
  <c r="Q16" i="1"/>
  <c r="H16" i="1" s="1"/>
  <c r="S16" i="1"/>
  <c r="Q20" i="1"/>
  <c r="H20" i="1" s="1"/>
  <c r="S20" i="1"/>
  <c r="R20" i="1"/>
  <c r="R19" i="1"/>
  <c r="Q19" i="1"/>
  <c r="H19" i="1" s="1"/>
  <c r="S19" i="1"/>
  <c r="R11" i="1"/>
  <c r="Q11" i="1"/>
  <c r="H11" i="1" s="1"/>
  <c r="S11" i="1"/>
  <c r="R3" i="1"/>
  <c r="S3" i="1"/>
  <c r="Q3" i="1"/>
  <c r="H3" i="1" s="1"/>
  <c r="Q25" i="1"/>
  <c r="H25" i="1" s="1"/>
  <c r="S25" i="1"/>
  <c r="R25" i="1"/>
  <c r="S26" i="1"/>
  <c r="R26" i="1"/>
  <c r="Q26" i="1"/>
  <c r="H26" i="1" s="1"/>
  <c r="S18" i="1"/>
  <c r="R18" i="1"/>
  <c r="Q18" i="1"/>
  <c r="H18" i="1" s="1"/>
  <c r="S10" i="1"/>
  <c r="R10" i="1"/>
  <c r="Q10" i="1"/>
  <c r="H10" i="1" s="1"/>
  <c r="S2" i="1"/>
  <c r="Q2" i="1"/>
  <c r="R2" i="1"/>
  <c r="H2" i="1" l="1"/>
  <c r="E2" i="1"/>
  <c r="F26" i="1"/>
  <c r="E26" i="1"/>
  <c r="F25" i="1"/>
  <c r="E25" i="1"/>
  <c r="E19" i="1"/>
  <c r="F19" i="1"/>
  <c r="F10" i="1"/>
  <c r="E10" i="1"/>
  <c r="E3" i="1"/>
  <c r="F3" i="1"/>
  <c r="E11" i="1"/>
  <c r="F11" i="1"/>
  <c r="F12" i="1"/>
  <c r="E12" i="1"/>
  <c r="E9" i="1"/>
  <c r="F9" i="1"/>
  <c r="F24" i="1"/>
  <c r="E24" i="1"/>
  <c r="F7" i="1"/>
  <c r="E7" i="1"/>
  <c r="F15" i="1"/>
  <c r="E15" i="1"/>
  <c r="F18" i="1"/>
  <c r="E18" i="1"/>
  <c r="F16" i="1"/>
  <c r="E16" i="1"/>
  <c r="F4" i="1"/>
  <c r="E4" i="1"/>
  <c r="E21" i="1"/>
  <c r="F21" i="1"/>
  <c r="F22" i="1"/>
  <c r="E22" i="1"/>
  <c r="E17" i="1"/>
  <c r="F17" i="1"/>
  <c r="F2" i="1"/>
  <c r="F8" i="1"/>
  <c r="E8" i="1"/>
  <c r="E13" i="1"/>
  <c r="F13" i="1"/>
  <c r="E14" i="1"/>
  <c r="F14" i="1"/>
  <c r="F20" i="1"/>
  <c r="E20" i="1"/>
  <c r="E5" i="1"/>
  <c r="F5" i="1"/>
  <c r="F6" i="1"/>
  <c r="E6" i="1"/>
  <c r="F23" i="1"/>
  <c r="E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</author>
    <author>KW Nam</author>
  </authors>
  <commentList>
    <comment ref="G1" authorId="0" shapeId="0" xr:uid="{882B313E-1CE3-4547-8CD5-43F5797C32B4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H1" authorId="0" shapeId="0" xr:uid="{E568E704-28F2-40C5-AF49-564A8F5F67AF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I1" authorId="0" shapeId="0" xr:uid="{191B02AD-A618-4492-AED8-76034EC8FE55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J1" authorId="1" shapeId="0" xr:uid="{979C6272-3753-4866-BF7D-5EFD347E3BF3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K1" authorId="1" shapeId="0" xr:uid="{193200D7-9800-4BED-8A9D-CEA4A7E71C97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T1" authorId="0" shapeId="0" xr:uid="{F5264A52-8476-4283-BD4C-1B40FB265A82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U1" authorId="0" shapeId="0" xr:uid="{11995353-9176-4A75-8C07-4E52C7933647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V1" authorId="1" shapeId="0" xr:uid="{71F78C94-3C57-41E4-B9E0-FD716322DFE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X1" authorId="1" shapeId="0" xr:uid="{2E9274B5-DB32-42BD-95F6-0D88A05F60F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Z1" authorId="1" shapeId="0" xr:uid="{AFEC4C32-D320-40B5-972F-ACD00D6EAECA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AB1" authorId="0" shapeId="0" xr:uid="{E146E08D-2598-4AC8-A719-FB3A2937A29D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AD1" authorId="0" shapeId="0" xr:uid="{B69A727D-CDAE-483E-BC73-238365DDA81D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O1" authorId="0" shapeId="0" xr:uid="{0C4FC456-D2EE-450A-8871-A53B8EC70E1E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P1" authorId="0" shapeId="0" xr:uid="{74107FB6-45DE-45B4-86F4-6FC71CCEF935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Q1" authorId="1" shapeId="0" xr:uid="{FBB769A1-325D-44B1-BF8A-942E34082F87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R1" authorId="1" shapeId="0" xr:uid="{F3B0EFB4-7594-4810-A7C0-54CDA2A65F5D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S1" authorId="1" shapeId="0" xr:uid="{637A30A6-08EF-4459-A05A-7B7E1C1ADA6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T1" authorId="0" shapeId="0" xr:uid="{186E5545-CBB4-4BFF-B1C7-3DCB104AAA32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U1" authorId="0" shapeId="0" xr:uid="{E812957E-997A-417D-984C-812EB30CB4DE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O1" authorId="0" shapeId="0" xr:uid="{4D639D1E-28C5-4BDF-A6F1-DCFBAB1A05B6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P1" authorId="0" shapeId="0" xr:uid="{44F776AE-CF76-432F-B3C0-3994F0AD3D98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Q1" authorId="1" shapeId="0" xr:uid="{BDE27CEB-3383-41EF-BC7D-D27FFE5118D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R1" authorId="1" shapeId="0" xr:uid="{577AE62A-D5BB-4555-881A-ABBABF3DBE5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S1" authorId="1" shapeId="0" xr:uid="{100289E3-A7DD-4319-B7E5-7C33FE00BBE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T1" authorId="0" shapeId="0" xr:uid="{5B16C06B-0017-4D86-99A3-93A7DB862474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U1" authorId="0" shapeId="0" xr:uid="{824D150E-1F22-4A5B-B3A7-A71727019411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O1" authorId="0" shapeId="0" xr:uid="{ABC15B56-C222-4B95-82B7-E4204502ED6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P1" authorId="0" shapeId="0" xr:uid="{5EC8039C-DCA0-42A7-9232-4DF4B7B6DFC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Q1" authorId="1" shapeId="0" xr:uid="{11536BFF-8C51-4D00-A4D8-41B0E63C9964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R1" authorId="1" shapeId="0" xr:uid="{9199209D-2AEB-4F21-9FB9-D5104830C2C2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S1" authorId="1" shapeId="0" xr:uid="{9A565C4D-21CB-4AEB-A81E-E0245362300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T1" authorId="0" shapeId="0" xr:uid="{027BB678-9F49-4363-B92F-677B2B5ACDC1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U1" authorId="0" shapeId="0" xr:uid="{E21D1241-3C6B-4F0D-B1D0-D86BA449A4C4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</author>
    <author>KW Nam</author>
  </authors>
  <commentList>
    <comment ref="A1" authorId="0" shapeId="0" xr:uid="{C3A6C046-19A8-4A86-802E-AFE8D44D422F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시군구코드</t>
        </r>
      </text>
    </comment>
    <comment ref="B1" authorId="0" shapeId="0" xr:uid="{B38B3544-D8C3-4C21-82C1-B73722EAAABE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시군구명</t>
        </r>
      </text>
    </comment>
    <comment ref="C1" authorId="1" shapeId="0" xr:uid="{EE5C4921-3E03-4F60-B3A7-21537245C76F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D1" authorId="1" shapeId="0" xr:uid="{6F472A66-2EC1-4EB6-9F8E-644E674B8A28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E1" authorId="0" shapeId="0" xr:uid="{351A49DA-4077-4639-968C-06DAC8A273E6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F1" authorId="0" shapeId="0" xr:uid="{525BD40E-0021-427A-92E9-4366B40B101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G1" authorId="0" shapeId="0" xr:uid="{E93A4005-A2DF-43C9-B839-FBD80CAE1245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</commentList>
</comments>
</file>

<file path=xl/sharedStrings.xml><?xml version="1.0" encoding="utf-8"?>
<sst xmlns="http://schemas.openxmlformats.org/spreadsheetml/2006/main" count="345" uniqueCount="136">
  <si>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</si>
  <si>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</si>
  <si>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</si>
  <si>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</si>
  <si>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</si>
  <si>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</si>
  <si>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</si>
  <si>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</si>
  <si>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</si>
  <si>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</si>
  <si>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</si>
  <si>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</si>
  <si>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</si>
  <si>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</si>
  <si>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</si>
  <si>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</si>
  <si>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</si>
  <si>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</si>
  <si>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</si>
  <si>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</si>
  <si>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</si>
  <si>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</si>
  <si>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</si>
  <si>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</si>
  <si>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</si>
  <si>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</si>
  <si>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11320</t>
  </si>
  <si>
    <t>37.6658609</t>
  </si>
  <si>
    <t>127.0317674</t>
  </si>
  <si>
    <t>11380</t>
  </si>
  <si>
    <t>37.6176125</t>
  </si>
  <si>
    <t>126.9227004</t>
  </si>
  <si>
    <t>11230</t>
  </si>
  <si>
    <t>37.5838012</t>
  </si>
  <si>
    <t>127.0507003</t>
  </si>
  <si>
    <t>11590</t>
  </si>
  <si>
    <t>37.4965037</t>
  </si>
  <si>
    <t>126.9443073</t>
  </si>
  <si>
    <t>11545</t>
  </si>
  <si>
    <t>37.4600969</t>
  </si>
  <si>
    <t>126.9001546</t>
  </si>
  <si>
    <t>11530</t>
  </si>
  <si>
    <t>37.4954856</t>
  </si>
  <si>
    <t>126.858121</t>
  </si>
  <si>
    <t>11110</t>
  </si>
  <si>
    <t>37.5990998</t>
  </si>
  <si>
    <t>126.9861493</t>
  </si>
  <si>
    <t>11305</t>
  </si>
  <si>
    <t>37.6469954</t>
  </si>
  <si>
    <t>127.0147158</t>
  </si>
  <si>
    <t>11260</t>
  </si>
  <si>
    <t>37.5953795</t>
  </si>
  <si>
    <t>127.0939669</t>
  </si>
  <si>
    <t>11680</t>
  </si>
  <si>
    <t>37.4959854</t>
  </si>
  <si>
    <t>127.0664091</t>
  </si>
  <si>
    <t>11500</t>
  </si>
  <si>
    <t>37.5657617</t>
  </si>
  <si>
    <t>126.8226561</t>
  </si>
  <si>
    <t>11140</t>
  </si>
  <si>
    <t>37.5579452</t>
  </si>
  <si>
    <t>126.9941904</t>
  </si>
  <si>
    <t>11740</t>
  </si>
  <si>
    <t>37.5492077</t>
  </si>
  <si>
    <t>127.1464824</t>
  </si>
  <si>
    <t>11215</t>
  </si>
  <si>
    <t>37.5481445</t>
  </si>
  <si>
    <t>127.0857528</t>
  </si>
  <si>
    <t>11440</t>
  </si>
  <si>
    <t>37.5622906</t>
  </si>
  <si>
    <t>126.9087803</t>
  </si>
  <si>
    <t>11650</t>
  </si>
  <si>
    <t>37.4769528</t>
  </si>
  <si>
    <t>127.0378103</t>
  </si>
  <si>
    <t>11290</t>
  </si>
  <si>
    <t>37.606991</t>
  </si>
  <si>
    <t>127.0232185</t>
  </si>
  <si>
    <t>11350</t>
  </si>
  <si>
    <t>37.655264</t>
  </si>
  <si>
    <t>127.0771201</t>
  </si>
  <si>
    <t>11710</t>
  </si>
  <si>
    <t>37.5048534</t>
  </si>
  <si>
    <t>127.1144822</t>
  </si>
  <si>
    <t>11410</t>
  </si>
  <si>
    <t>37.5820369</t>
  </si>
  <si>
    <t>126.9356665</t>
  </si>
  <si>
    <t>11470</t>
  </si>
  <si>
    <t>37.5270616</t>
  </si>
  <si>
    <t>126.8561534</t>
  </si>
  <si>
    <t>11560</t>
  </si>
  <si>
    <t>37.520641</t>
  </si>
  <si>
    <t>126.9139242</t>
  </si>
  <si>
    <t>11620</t>
  </si>
  <si>
    <t>37.4653993</t>
  </si>
  <si>
    <t>126.9438071</t>
  </si>
  <si>
    <t>11200</t>
  </si>
  <si>
    <t>37.5506753</t>
  </si>
  <si>
    <t>127.0409622</t>
  </si>
  <si>
    <t>11170</t>
  </si>
  <si>
    <t>37.5311008</t>
  </si>
  <si>
    <t>126.9810742</t>
  </si>
  <si>
    <t>서울시</t>
    <phoneticPr fontId="18" type="noConversion"/>
  </si>
  <si>
    <t>Year</t>
    <phoneticPr fontId="18" type="noConversion"/>
  </si>
  <si>
    <t>Tot_Bed_Num</t>
    <phoneticPr fontId="18" type="noConversion"/>
  </si>
  <si>
    <t>Pop_num</t>
    <phoneticPr fontId="20" type="noConversion"/>
  </si>
  <si>
    <t>Emp_num</t>
    <phoneticPr fontId="20" type="noConversion"/>
  </si>
  <si>
    <t>Biz_num</t>
    <phoneticPr fontId="20" type="noConversion"/>
  </si>
  <si>
    <t>Dist_code</t>
    <phoneticPr fontId="20" type="noConversion"/>
  </si>
  <si>
    <t>Dist_name</t>
    <phoneticPr fontId="20" type="noConversion"/>
  </si>
  <si>
    <t>Latitude</t>
    <phoneticPr fontId="20" type="noConversion"/>
  </si>
  <si>
    <t>Longitude</t>
    <phoneticPr fontId="20" type="noConversion"/>
  </si>
  <si>
    <t>Dist_code</t>
    <phoneticPr fontId="18" type="noConversion"/>
  </si>
  <si>
    <t>Dist_name</t>
    <phoneticPr fontId="18" type="noConversion"/>
  </si>
  <si>
    <t>Lvl_idx</t>
    <phoneticPr fontId="18" type="noConversion"/>
  </si>
  <si>
    <t>Dist_totPrd</t>
    <phoneticPr fontId="18" type="noConversion"/>
  </si>
  <si>
    <t>Tot_MediInst_Num</t>
    <phoneticPr fontId="18" type="noConversion"/>
  </si>
  <si>
    <t>Pop_by_MediInst</t>
    <phoneticPr fontId="18" type="noConversion"/>
  </si>
  <si>
    <t>GenHspt_hspt_num</t>
    <phoneticPr fontId="18" type="noConversion"/>
  </si>
  <si>
    <t>GenHspt_bed_num</t>
    <phoneticPr fontId="18" type="noConversion"/>
  </si>
  <si>
    <t>Hspt_hspt_num</t>
    <phoneticPr fontId="18" type="noConversion"/>
  </si>
  <si>
    <t>Hspt_bed_num</t>
    <phoneticPr fontId="18" type="noConversion"/>
  </si>
  <si>
    <t>Clnc_hspt_num</t>
    <phoneticPr fontId="18" type="noConversion"/>
  </si>
  <si>
    <t>Clnc_bed_num</t>
    <phoneticPr fontId="18" type="noConversion"/>
  </si>
  <si>
    <t>Bed_byPop</t>
    <phoneticPr fontId="18" type="noConversion"/>
  </si>
  <si>
    <t>MediInst_byPop</t>
    <phoneticPr fontId="18" type="noConversion"/>
  </si>
  <si>
    <t>Tot_Bed_Num_rank</t>
    <phoneticPr fontId="18" type="noConversion"/>
  </si>
  <si>
    <t>GenHspt_bed_num_rank</t>
    <phoneticPr fontId="18" type="noConversion"/>
  </si>
  <si>
    <t>Hspt_bed_num_rank</t>
    <phoneticPr fontId="18" type="noConversion"/>
  </si>
  <si>
    <t>Beds_per_1</t>
    <phoneticPr fontId="18" type="noConversion"/>
  </si>
  <si>
    <t>Beds_per_1_rank</t>
    <phoneticPr fontId="18" type="noConversion"/>
  </si>
  <si>
    <t>Clnc_bed_num_rank</t>
    <phoneticPr fontId="18" type="noConversion"/>
  </si>
  <si>
    <t>Pop_num_rank</t>
    <phoneticPr fontId="18" type="noConversion"/>
  </si>
  <si>
    <t>Emp_num_rank</t>
    <phoneticPr fontId="18" type="noConversion"/>
  </si>
  <si>
    <t>Biz_num_rank</t>
    <phoneticPr fontId="18" type="noConversion"/>
  </si>
  <si>
    <t>Dist_totPrd_rank</t>
    <phoneticPr fontId="18" type="noConversion"/>
  </si>
  <si>
    <t>Lvl_idx_rank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</si>
</sst>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_);[Red]\(0.0\)"/>
    <numFmt numFmtId="178" formatCode="0.00_ ;[Red]\-0.00\ "/>
    <numFmt numFmtId="179" formatCode="0_ ;[Red]\-0\ 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  <xf numFmtId="0" fontId="19" fillId="0" borderId="11" xfId="0" applyFont="1" applyFill="1" applyBorder="1" applyAlignment="1">
      <alignment horizontal="center" vertical="top"/>
    </xf>
    <xf numFmtId="178" fontId="19" fillId="0" borderId="11" xfId="0" applyNumberFormat="1" applyFont="1" applyFill="1" applyBorder="1" applyAlignment="1">
      <alignment horizontal="center" vertical="top"/>
    </xf>
    <xf numFmtId="178" fontId="0" fillId="0" borderId="0" xfId="0" applyNumberFormat="1">
      <alignment vertical="center"/>
    </xf>
    <xf numFmtId="178" fontId="0" fillId="33" borderId="0" xfId="0" applyNumberFormat="1" applyFill="1">
      <alignment vertical="center"/>
    </xf>
    <xf numFmtId="0" fontId="0" fillId="0" borderId="12" xfId="0" applyBorder="1">
      <alignment vertical="center"/>
    </xf>
    <xf numFmtId="3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8" fontId="0" fillId="33" borderId="12" xfId="0" applyNumberFormat="1" applyFill="1" applyBorder="1">
      <alignment vertical="center"/>
    </xf>
    <xf numFmtId="178" fontId="0" fillId="33" borderId="13" xfId="0" applyNumberFormat="1" applyFill="1" applyBorder="1">
      <alignment vertical="center"/>
    </xf>
    <xf numFmtId="178" fontId="0" fillId="33" borderId="14" xfId="0" applyNumberFormat="1" applyFill="1" applyBorder="1">
      <alignment vertical="center"/>
    </xf>
    <xf numFmtId="0" fontId="19" fillId="0" borderId="15" xfId="0" applyFont="1" applyBorder="1" applyAlignment="1">
      <alignment horizontal="center" vertical="top"/>
    </xf>
    <xf numFmtId="0" fontId="19" fillId="0" borderId="1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0" fillId="34" borderId="0" xfId="0" applyFill="1" applyBorder="1">
      <alignment vertical="center"/>
    </xf>
    <xf numFmtId="3" fontId="0" fillId="34" borderId="0" xfId="0" applyNumberFormat="1" applyFill="1" applyBorder="1">
      <alignment vertical="center"/>
    </xf>
    <xf numFmtId="0" fontId="0" fillId="34" borderId="0" xfId="0" applyFill="1">
      <alignment vertical="center"/>
    </xf>
    <xf numFmtId="179" fontId="0" fillId="34" borderId="0" xfId="0" applyNumberFormat="1" applyFill="1">
      <alignment vertical="center"/>
    </xf>
    <xf numFmtId="3" fontId="0" fillId="34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1960-CDF0-436F-A608-8A17E96BA048}">
  <dimension ref="A1:K26"/>
  <sheetViews>
    <sheetView tabSelected="1" workbookViewId="0">
      <pane xSplit="2" ySplit="1" topLeftCell="C2" activePane="bottomRight" state="frozen"/>
      <selection pane="topRight" activeCell="G1" sqref="G1"/>
      <selection pane="bottomLeft" activeCell="A2" sqref="A2"/>
      <selection pane="bottomRight" activeCell="J16" sqref="J16"/>
    </sheetView>
  </sheetViews>
  <sheetFormatPr defaultRowHeight="17" x14ac:dyDescent="0.45"/>
  <cols>
    <col min="11" max="11" width="8.6640625" style="9"/>
  </cols>
  <sheetData>
    <row r="1" spans="1:11" x14ac:dyDescent="0.45">
      <c r="A1" t="s">
        <v>102</v>
      </c>
      <c r="B1" t="s">
        <v>112</v>
      </c>
      <c r="C1" s="11" t="s">
        <v>103</v>
      </c>
      <c r="D1" t="s">
        <v>118</v>
      </c>
      <c r="E1" t="s">
        <v>120</v>
      </c>
      <c r="F1" t="s">
        <v>122</v>
      </c>
      <c r="G1" s="2" t="s">
        <v>104</v>
      </c>
      <c r="H1" s="2" t="s">
        <v>105</v>
      </c>
      <c r="I1" s="2" t="s">
        <v>106</v>
      </c>
      <c r="J1" s="7" t="s">
        <v>114</v>
      </c>
      <c r="K1" s="8" t="s">
        <v>113</v>
      </c>
    </row>
    <row r="2" spans="1:11" x14ac:dyDescent="0.45">
      <c r="A2">
        <v>2018</v>
      </c>
      <c r="B2" t="s">
        <v>23</v>
      </c>
      <c r="C2" s="12">
        <v>8368</v>
      </c>
      <c r="D2" s="1">
        <v>3115</v>
      </c>
      <c r="E2" s="1">
        <v>2099</v>
      </c>
      <c r="F2" s="1">
        <v>1449</v>
      </c>
      <c r="G2">
        <v>557865</v>
      </c>
      <c r="H2">
        <v>711278</v>
      </c>
      <c r="I2">
        <v>73590</v>
      </c>
      <c r="J2">
        <v>112138</v>
      </c>
      <c r="K2" s="9">
        <v>307.37</v>
      </c>
    </row>
    <row r="3" spans="1:11" x14ac:dyDescent="0.45">
      <c r="A3">
        <v>2018</v>
      </c>
      <c r="B3" t="s">
        <v>24</v>
      </c>
      <c r="C3" s="12">
        <v>6513</v>
      </c>
      <c r="D3" s="1">
        <v>3155</v>
      </c>
      <c r="E3" s="1">
        <v>1324</v>
      </c>
      <c r="F3">
        <v>704</v>
      </c>
      <c r="G3">
        <v>671994</v>
      </c>
      <c r="H3">
        <v>302517</v>
      </c>
      <c r="I3">
        <v>45375</v>
      </c>
      <c r="J3">
        <v>35084</v>
      </c>
      <c r="K3" s="9">
        <v>96.16</v>
      </c>
    </row>
    <row r="4" spans="1:11" x14ac:dyDescent="0.45">
      <c r="A4">
        <v>2018</v>
      </c>
      <c r="B4" t="s">
        <v>25</v>
      </c>
      <c r="C4" s="12">
        <v>5778</v>
      </c>
      <c r="D4" s="1">
        <v>2266</v>
      </c>
      <c r="E4">
        <v>949</v>
      </c>
      <c r="F4">
        <v>618</v>
      </c>
      <c r="G4">
        <v>438225</v>
      </c>
      <c r="H4">
        <v>143061</v>
      </c>
      <c r="I4">
        <v>30079</v>
      </c>
      <c r="J4">
        <v>17071</v>
      </c>
      <c r="K4" s="9">
        <v>46.79</v>
      </c>
    </row>
    <row r="5" spans="1:11" x14ac:dyDescent="0.45">
      <c r="A5">
        <v>2018</v>
      </c>
      <c r="B5" t="s">
        <v>6</v>
      </c>
      <c r="C5" s="12">
        <v>5688</v>
      </c>
      <c r="D5" s="1">
        <v>2002</v>
      </c>
      <c r="E5" s="1">
        <v>1608</v>
      </c>
      <c r="F5">
        <v>474</v>
      </c>
      <c r="G5">
        <v>364962</v>
      </c>
      <c r="H5">
        <v>143858</v>
      </c>
      <c r="I5">
        <v>32994</v>
      </c>
      <c r="J5">
        <v>19844</v>
      </c>
      <c r="K5" s="9">
        <v>54.39</v>
      </c>
    </row>
    <row r="6" spans="1:11" x14ac:dyDescent="0.45">
      <c r="A6">
        <v>2018</v>
      </c>
      <c r="B6" t="s">
        <v>19</v>
      </c>
      <c r="C6" s="12">
        <v>5642</v>
      </c>
      <c r="D6" s="1">
        <v>2128</v>
      </c>
      <c r="E6">
        <v>851</v>
      </c>
      <c r="F6">
        <v>392</v>
      </c>
      <c r="G6">
        <v>403988</v>
      </c>
      <c r="H6">
        <v>362524</v>
      </c>
      <c r="I6">
        <v>44512</v>
      </c>
      <c r="J6">
        <v>68672</v>
      </c>
      <c r="K6" s="9">
        <v>188.23</v>
      </c>
    </row>
    <row r="7" spans="1:11" x14ac:dyDescent="0.45">
      <c r="A7">
        <v>2018</v>
      </c>
      <c r="B7" t="s">
        <v>17</v>
      </c>
      <c r="C7" s="12">
        <v>4403</v>
      </c>
      <c r="D7" s="1">
        <v>1264</v>
      </c>
      <c r="E7">
        <v>560</v>
      </c>
      <c r="F7">
        <v>400</v>
      </c>
      <c r="G7">
        <v>440396</v>
      </c>
      <c r="H7">
        <v>210506</v>
      </c>
      <c r="I7">
        <v>37445</v>
      </c>
      <c r="J7">
        <v>27023</v>
      </c>
      <c r="K7" s="9">
        <v>74.069999999999993</v>
      </c>
    </row>
    <row r="8" spans="1:11" x14ac:dyDescent="0.45">
      <c r="A8">
        <v>2018</v>
      </c>
      <c r="B8" t="s">
        <v>13</v>
      </c>
      <c r="C8" s="12">
        <v>3799</v>
      </c>
      <c r="D8" s="1">
        <v>2659</v>
      </c>
      <c r="E8">
        <v>265</v>
      </c>
      <c r="F8">
        <v>307</v>
      </c>
      <c r="G8">
        <v>324871</v>
      </c>
      <c r="H8">
        <v>111615</v>
      </c>
      <c r="I8">
        <v>19612</v>
      </c>
      <c r="J8">
        <v>23408</v>
      </c>
      <c r="K8" s="9">
        <v>64.16</v>
      </c>
    </row>
    <row r="9" spans="1:11" x14ac:dyDescent="0.45">
      <c r="A9">
        <v>2018</v>
      </c>
      <c r="B9" t="s">
        <v>11</v>
      </c>
      <c r="C9" s="12">
        <v>3773</v>
      </c>
      <c r="D9" s="1">
        <v>1657</v>
      </c>
      <c r="E9">
        <v>419</v>
      </c>
      <c r="F9">
        <v>425</v>
      </c>
      <c r="G9">
        <v>555803</v>
      </c>
      <c r="H9">
        <v>114736</v>
      </c>
      <c r="I9">
        <v>25827</v>
      </c>
      <c r="J9">
        <v>9445</v>
      </c>
      <c r="K9" s="9">
        <v>25.89</v>
      </c>
    </row>
    <row r="10" spans="1:11" x14ac:dyDescent="0.45">
      <c r="A10">
        <v>2018</v>
      </c>
      <c r="B10" t="s">
        <v>16</v>
      </c>
      <c r="C10" s="12">
        <v>3616</v>
      </c>
      <c r="D10">
        <v>816</v>
      </c>
      <c r="E10" s="1">
        <v>1205</v>
      </c>
      <c r="F10">
        <v>612</v>
      </c>
      <c r="G10">
        <v>608361</v>
      </c>
      <c r="H10">
        <v>199289</v>
      </c>
      <c r="I10">
        <v>33273</v>
      </c>
      <c r="J10">
        <v>18736</v>
      </c>
      <c r="K10" s="9">
        <v>51.35</v>
      </c>
    </row>
    <row r="11" spans="1:11" x14ac:dyDescent="0.45">
      <c r="A11">
        <v>2018</v>
      </c>
      <c r="B11" t="s">
        <v>22</v>
      </c>
      <c r="C11" s="12">
        <v>3501</v>
      </c>
      <c r="D11" s="1">
        <v>1356</v>
      </c>
      <c r="E11">
        <v>948</v>
      </c>
      <c r="F11">
        <v>324</v>
      </c>
      <c r="G11">
        <v>445164</v>
      </c>
      <c r="H11">
        <v>439963</v>
      </c>
      <c r="I11">
        <v>47061</v>
      </c>
      <c r="J11">
        <v>70523</v>
      </c>
      <c r="K11" s="9">
        <v>193.3</v>
      </c>
    </row>
    <row r="12" spans="1:11" x14ac:dyDescent="0.45">
      <c r="A12">
        <v>2018</v>
      </c>
      <c r="B12" t="s">
        <v>0</v>
      </c>
      <c r="C12" s="12">
        <v>3408</v>
      </c>
      <c r="D12" s="1">
        <v>2970</v>
      </c>
      <c r="E12">
        <v>225</v>
      </c>
      <c r="F12">
        <v>170</v>
      </c>
      <c r="G12">
        <v>164348</v>
      </c>
      <c r="H12">
        <v>269106</v>
      </c>
      <c r="I12">
        <v>40871</v>
      </c>
      <c r="J12">
        <v>175296</v>
      </c>
      <c r="K12" s="9">
        <v>480.48</v>
      </c>
    </row>
    <row r="13" spans="1:11" x14ac:dyDescent="0.45">
      <c r="A13">
        <v>2018</v>
      </c>
      <c r="B13" t="s">
        <v>8</v>
      </c>
      <c r="C13" s="12">
        <v>3402</v>
      </c>
      <c r="D13" s="1">
        <v>1048</v>
      </c>
      <c r="E13">
        <v>511</v>
      </c>
      <c r="F13">
        <v>451</v>
      </c>
      <c r="G13">
        <v>453902</v>
      </c>
      <c r="H13">
        <v>113893</v>
      </c>
      <c r="I13">
        <v>24690</v>
      </c>
      <c r="J13">
        <v>11527</v>
      </c>
      <c r="K13" s="9">
        <v>31.6</v>
      </c>
    </row>
    <row r="14" spans="1:11" x14ac:dyDescent="0.45">
      <c r="A14">
        <v>2018</v>
      </c>
      <c r="B14" t="s">
        <v>7</v>
      </c>
      <c r="C14" s="12">
        <v>3049</v>
      </c>
      <c r="D14" s="1">
        <v>1041</v>
      </c>
      <c r="E14">
        <v>831</v>
      </c>
      <c r="F14">
        <v>667</v>
      </c>
      <c r="G14">
        <v>411552</v>
      </c>
      <c r="H14">
        <v>99241</v>
      </c>
      <c r="I14">
        <v>27287</v>
      </c>
      <c r="J14">
        <v>9968</v>
      </c>
      <c r="K14" s="9">
        <v>27.32</v>
      </c>
    </row>
    <row r="15" spans="1:11" x14ac:dyDescent="0.45">
      <c r="A15">
        <v>2018</v>
      </c>
      <c r="B15" t="s">
        <v>12</v>
      </c>
      <c r="C15" s="12">
        <v>3013</v>
      </c>
      <c r="D15">
        <v>200</v>
      </c>
      <c r="E15">
        <v>842</v>
      </c>
      <c r="F15">
        <v>446</v>
      </c>
      <c r="G15">
        <v>490253</v>
      </c>
      <c r="H15">
        <v>87693</v>
      </c>
      <c r="I15">
        <v>24179</v>
      </c>
      <c r="J15">
        <v>8277</v>
      </c>
      <c r="K15" s="9">
        <v>22.69</v>
      </c>
    </row>
    <row r="16" spans="1:11" x14ac:dyDescent="0.45">
      <c r="A16">
        <v>2018</v>
      </c>
      <c r="B16" t="s">
        <v>10</v>
      </c>
      <c r="C16" s="12">
        <v>2988</v>
      </c>
      <c r="D16">
        <v>417</v>
      </c>
      <c r="E16" s="1">
        <v>1205</v>
      </c>
      <c r="F16">
        <v>174</v>
      </c>
      <c r="G16">
        <v>345041</v>
      </c>
      <c r="H16">
        <v>68669</v>
      </c>
      <c r="I16">
        <v>18455</v>
      </c>
      <c r="J16">
        <v>8309</v>
      </c>
      <c r="K16" s="9">
        <v>22.77</v>
      </c>
    </row>
    <row r="17" spans="1:11" x14ac:dyDescent="0.45">
      <c r="A17">
        <v>2018</v>
      </c>
      <c r="B17" t="s">
        <v>20</v>
      </c>
      <c r="C17" s="12">
        <v>2927</v>
      </c>
      <c r="D17" s="1">
        <v>1599</v>
      </c>
      <c r="E17">
        <v>393</v>
      </c>
      <c r="F17">
        <v>323</v>
      </c>
      <c r="G17">
        <v>406715</v>
      </c>
      <c r="H17">
        <v>103915</v>
      </c>
      <c r="I17">
        <v>19609</v>
      </c>
      <c r="J17">
        <v>12707</v>
      </c>
      <c r="K17" s="9">
        <v>34.83</v>
      </c>
    </row>
    <row r="18" spans="1:11" x14ac:dyDescent="0.45">
      <c r="A18">
        <v>2018</v>
      </c>
      <c r="B18" t="s">
        <v>15</v>
      </c>
      <c r="C18" s="12">
        <v>2791</v>
      </c>
      <c r="D18" s="1">
        <v>1074</v>
      </c>
      <c r="E18">
        <v>777</v>
      </c>
      <c r="F18">
        <v>379</v>
      </c>
      <c r="G18">
        <v>473087</v>
      </c>
      <c r="H18">
        <v>119443</v>
      </c>
      <c r="I18">
        <v>26297</v>
      </c>
      <c r="J18">
        <v>13008</v>
      </c>
      <c r="K18" s="9">
        <v>35.65</v>
      </c>
    </row>
    <row r="19" spans="1:11" x14ac:dyDescent="0.45">
      <c r="A19">
        <v>2018</v>
      </c>
      <c r="B19" t="s">
        <v>21</v>
      </c>
      <c r="C19" s="12">
        <v>2406</v>
      </c>
      <c r="D19">
        <v>484</v>
      </c>
      <c r="E19">
        <v>604</v>
      </c>
      <c r="F19">
        <v>527</v>
      </c>
      <c r="G19">
        <v>522292</v>
      </c>
      <c r="H19">
        <v>119180</v>
      </c>
      <c r="I19">
        <v>26235</v>
      </c>
      <c r="J19">
        <v>10318</v>
      </c>
      <c r="K19" s="9">
        <v>28.28</v>
      </c>
    </row>
    <row r="20" spans="1:11" x14ac:dyDescent="0.45">
      <c r="A20">
        <v>2018</v>
      </c>
      <c r="B20" t="s">
        <v>5</v>
      </c>
      <c r="C20" s="12">
        <v>2322</v>
      </c>
      <c r="D20" s="1">
        <v>1097</v>
      </c>
      <c r="E20">
        <v>438</v>
      </c>
      <c r="F20">
        <v>519</v>
      </c>
      <c r="G20">
        <v>371671</v>
      </c>
      <c r="H20">
        <v>123689</v>
      </c>
      <c r="I20">
        <v>24531</v>
      </c>
      <c r="J20">
        <v>16273</v>
      </c>
      <c r="K20" s="9">
        <v>44.6</v>
      </c>
    </row>
    <row r="21" spans="1:11" x14ac:dyDescent="0.45">
      <c r="A21">
        <v>2018</v>
      </c>
      <c r="B21" t="s">
        <v>9</v>
      </c>
      <c r="C21" s="12">
        <v>2205</v>
      </c>
      <c r="D21">
        <v>201</v>
      </c>
      <c r="E21">
        <v>766</v>
      </c>
      <c r="F21">
        <v>446</v>
      </c>
      <c r="G21">
        <v>327511</v>
      </c>
      <c r="H21">
        <v>69787</v>
      </c>
      <c r="I21">
        <v>18654</v>
      </c>
      <c r="J21">
        <v>8903</v>
      </c>
      <c r="K21" s="9">
        <v>24.4</v>
      </c>
    </row>
    <row r="22" spans="1:11" x14ac:dyDescent="0.45">
      <c r="A22">
        <v>2018</v>
      </c>
      <c r="B22" t="s">
        <v>18</v>
      </c>
      <c r="C22" s="12">
        <v>1911</v>
      </c>
      <c r="D22">
        <v>225</v>
      </c>
      <c r="E22">
        <v>626</v>
      </c>
      <c r="F22">
        <v>342</v>
      </c>
      <c r="G22">
        <v>253344</v>
      </c>
      <c r="H22">
        <v>223058</v>
      </c>
      <c r="I22">
        <v>30080</v>
      </c>
      <c r="J22">
        <v>60304</v>
      </c>
      <c r="K22" s="9">
        <v>165.29</v>
      </c>
    </row>
    <row r="23" spans="1:11" x14ac:dyDescent="0.45">
      <c r="A23">
        <v>2018</v>
      </c>
      <c r="B23" t="s">
        <v>4</v>
      </c>
      <c r="C23" s="12">
        <v>1874</v>
      </c>
      <c r="D23">
        <v>845</v>
      </c>
      <c r="E23">
        <v>403</v>
      </c>
      <c r="F23">
        <v>119</v>
      </c>
      <c r="G23">
        <v>314551</v>
      </c>
      <c r="H23">
        <v>162019</v>
      </c>
      <c r="I23">
        <v>26130</v>
      </c>
      <c r="J23">
        <v>35625</v>
      </c>
      <c r="K23" s="9">
        <v>97.65</v>
      </c>
    </row>
    <row r="24" spans="1:11" x14ac:dyDescent="0.45">
      <c r="A24">
        <v>2018</v>
      </c>
      <c r="B24" t="s">
        <v>2</v>
      </c>
      <c r="C24" s="12">
        <v>1473</v>
      </c>
      <c r="D24">
        <v>974</v>
      </c>
      <c r="E24">
        <v>261</v>
      </c>
      <c r="F24">
        <v>185</v>
      </c>
      <c r="G24">
        <v>135139</v>
      </c>
      <c r="H24">
        <v>423808</v>
      </c>
      <c r="I24">
        <v>66190</v>
      </c>
      <c r="J24">
        <v>381660</v>
      </c>
      <c r="K24" s="9">
        <v>1046.1099999999999</v>
      </c>
    </row>
    <row r="25" spans="1:11" x14ac:dyDescent="0.45">
      <c r="A25">
        <v>2018</v>
      </c>
      <c r="B25" t="s">
        <v>3</v>
      </c>
      <c r="C25" s="13">
        <v>992</v>
      </c>
      <c r="D25">
        <v>725</v>
      </c>
      <c r="E25">
        <v>172</v>
      </c>
      <c r="F25">
        <v>95</v>
      </c>
      <c r="G25">
        <v>245411</v>
      </c>
      <c r="H25">
        <v>133446</v>
      </c>
      <c r="I25">
        <v>21178</v>
      </c>
      <c r="J25">
        <v>45774</v>
      </c>
      <c r="K25" s="9">
        <v>125.46</v>
      </c>
    </row>
    <row r="26" spans="1:11" ht="17.5" thickBot="1" x14ac:dyDescent="0.5">
      <c r="A26">
        <v>2018</v>
      </c>
      <c r="B26" t="s">
        <v>14</v>
      </c>
      <c r="C26" s="14">
        <v>694</v>
      </c>
      <c r="D26">
        <v>0</v>
      </c>
      <c r="E26">
        <v>202</v>
      </c>
      <c r="F26">
        <v>202</v>
      </c>
      <c r="G26">
        <v>385624</v>
      </c>
      <c r="H26">
        <v>252534</v>
      </c>
      <c r="I26">
        <v>36504</v>
      </c>
      <c r="J26">
        <v>43428</v>
      </c>
      <c r="K26" s="9">
        <v>119.04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E608-ECFE-40CB-89A7-797461E724FD}">
  <dimension ref="A1:AE26"/>
  <sheetViews>
    <sheetView workbookViewId="0">
      <pane xSplit="6" ySplit="1" topLeftCell="M2" activePane="bottomRight" state="frozen"/>
      <selection pane="topRight" activeCell="G1" sqref="G1"/>
      <selection pane="bottomLeft" activeCell="A2" sqref="A2"/>
      <selection pane="bottomRight" activeCell="Z2" sqref="Z2:Z26"/>
    </sheetView>
  </sheetViews>
  <sheetFormatPr defaultRowHeight="17" x14ac:dyDescent="0.45"/>
  <cols>
    <col min="2" max="2" width="9" style="4"/>
    <col min="5" max="5" width="9" style="6"/>
    <col min="6" max="6" width="9.08203125" style="5" bestFit="1" customWidth="1"/>
    <col min="8" max="8" width="9" style="23"/>
    <col min="9" max="9" width="9" style="10"/>
    <col min="10" max="10" width="9" style="24"/>
    <col min="13" max="13" width="9" style="23"/>
    <col min="16" max="16" width="9" style="23"/>
    <col min="19" max="19" width="9" style="23"/>
    <col min="23" max="23" width="9" style="23"/>
    <col min="25" max="25" width="9" style="23"/>
    <col min="27" max="27" width="9" style="23"/>
    <col min="29" max="29" width="9" style="23"/>
    <col min="30" max="30" width="9" style="9"/>
    <col min="31" max="31" width="9" style="23"/>
  </cols>
  <sheetData>
    <row r="1" spans="1:31" x14ac:dyDescent="0.45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s="11" t="s">
        <v>103</v>
      </c>
      <c r="H1" s="21" t="s">
        <v>125</v>
      </c>
      <c r="I1" s="10" t="s">
        <v>128</v>
      </c>
      <c r="J1" s="24" t="s">
        <v>129</v>
      </c>
      <c r="K1" t="s">
        <v>117</v>
      </c>
      <c r="L1" t="s">
        <v>118</v>
      </c>
      <c r="M1" s="23" t="s">
        <v>126</v>
      </c>
      <c r="N1" t="s">
        <v>119</v>
      </c>
      <c r="O1" t="s">
        <v>120</v>
      </c>
      <c r="P1" s="23" t="s">
        <v>127</v>
      </c>
      <c r="Q1" t="s">
        <v>121</v>
      </c>
      <c r="R1" t="s">
        <v>122</v>
      </c>
      <c r="S1" s="23" t="s">
        <v>130</v>
      </c>
      <c r="T1" s="2" t="s">
        <v>109</v>
      </c>
      <c r="U1" s="2" t="s">
        <v>110</v>
      </c>
      <c r="V1" s="2" t="s">
        <v>104</v>
      </c>
      <c r="W1" s="23" t="s">
        <v>131</v>
      </c>
      <c r="X1" s="2" t="s">
        <v>105</v>
      </c>
      <c r="Y1" s="23" t="s">
        <v>132</v>
      </c>
      <c r="Z1" s="2" t="s">
        <v>106</v>
      </c>
      <c r="AA1" s="23" t="s">
        <v>133</v>
      </c>
      <c r="AB1" s="7" t="s">
        <v>114</v>
      </c>
      <c r="AC1" s="23" t="s">
        <v>134</v>
      </c>
      <c r="AD1" s="8" t="s">
        <v>113</v>
      </c>
      <c r="AE1" s="23" t="s">
        <v>135</v>
      </c>
    </row>
    <row r="2" spans="1:31" x14ac:dyDescent="0.45">
      <c r="A2">
        <v>2018</v>
      </c>
      <c r="B2" s="4" t="str">
        <f t="shared" ref="B2:B26" si="0">INDEX(lstDistCode,MATCH(C2,lstDistName,0))</f>
        <v>11680</v>
      </c>
      <c r="C2" t="s">
        <v>23</v>
      </c>
      <c r="D2" s="1">
        <v>2619</v>
      </c>
      <c r="E2" s="6">
        <f t="shared" ref="E2:E11" si="1">V2/D2</f>
        <v>213.00687285223367</v>
      </c>
      <c r="F2" s="5">
        <f t="shared" ref="F2:F26" si="2">D2/V2</f>
        <v>4.6946841977897882E-3</v>
      </c>
      <c r="G2" s="12">
        <v>8368</v>
      </c>
      <c r="H2" s="22">
        <f>_xlfn.RANK.EQ(G2,$G$2:$G$26,0)</f>
        <v>1</v>
      </c>
      <c r="I2" s="10">
        <f t="shared" ref="I2:I26" si="3">$V2/G2</f>
        <v>66.666467495219891</v>
      </c>
      <c r="J2" s="24">
        <f>_xlfn.RANK.EQ(I2,I$2:I$26,1)</f>
        <v>3</v>
      </c>
      <c r="K2">
        <v>4</v>
      </c>
      <c r="L2" s="1">
        <v>3115</v>
      </c>
      <c r="M2" s="25">
        <f>_xlfn.RANK.EQ(L2,L$2:L$26,0)</f>
        <v>2</v>
      </c>
      <c r="N2">
        <v>33</v>
      </c>
      <c r="O2" s="1">
        <v>2099</v>
      </c>
      <c r="P2" s="25">
        <f>_xlfn.RANK.EQ(O2,O$2:O$26,0)</f>
        <v>1</v>
      </c>
      <c r="Q2" s="1">
        <v>1604</v>
      </c>
      <c r="R2" s="1">
        <v>1449</v>
      </c>
      <c r="S2" s="25">
        <f>_xlfn.RANK.EQ(R2,R$2:R$26,0)</f>
        <v>1</v>
      </c>
      <c r="T2" s="3">
        <v>37.465399299999987</v>
      </c>
      <c r="U2" s="3">
        <v>126.9438071</v>
      </c>
      <c r="V2">
        <f t="shared" ref="V2:V26" si="4">INDEX(lstPopNum,MATCH($B2,lstDistCode,0))</f>
        <v>557865</v>
      </c>
      <c r="W2" s="25">
        <f>_xlfn.RANK.EQ(V2,V$2:V$26,0)</f>
        <v>3</v>
      </c>
      <c r="X2">
        <f t="shared" ref="X2:X26" si="5">INDEX(lstEmpNum,MATCH($B2,lstDistCode,0))</f>
        <v>711278</v>
      </c>
      <c r="Y2" s="25">
        <f>_xlfn.RANK.EQ(X2,X$2:X$26,0)</f>
        <v>1</v>
      </c>
      <c r="Z2">
        <f t="shared" ref="Z2:Z26" si="6">INDEX(lstBizNum,MATCH($B2,lstDistCode,0))</f>
        <v>73590</v>
      </c>
      <c r="AA2" s="25">
        <f>_xlfn.RANK.EQ(Z2,Z$2:Z$26,0)</f>
        <v>1</v>
      </c>
      <c r="AB2">
        <v>112138</v>
      </c>
      <c r="AC2" s="25">
        <f>_xlfn.RANK.EQ(AB2,AB$2:AB$26,0)</f>
        <v>3</v>
      </c>
      <c r="AD2" s="9">
        <v>307.37</v>
      </c>
      <c r="AE2" s="25">
        <f>_xlfn.RANK.EQ(AD2,AD$2:AD$26,0)</f>
        <v>3</v>
      </c>
    </row>
    <row r="3" spans="1:31" x14ac:dyDescent="0.45">
      <c r="A3">
        <v>2018</v>
      </c>
      <c r="B3" s="4" t="str">
        <f t="shared" si="0"/>
        <v>11710</v>
      </c>
      <c r="C3" t="s">
        <v>24</v>
      </c>
      <c r="D3" s="1">
        <v>1132</v>
      </c>
      <c r="E3" s="6">
        <f t="shared" si="1"/>
        <v>593.63427561837455</v>
      </c>
      <c r="F3" s="5">
        <f t="shared" si="2"/>
        <v>1.6845388500492564E-3</v>
      </c>
      <c r="G3" s="12">
        <v>6513</v>
      </c>
      <c r="H3" s="22">
        <f t="shared" ref="H3:H26" si="7">_xlfn.RANK.EQ(G3,$G$2:$G$26,0)</f>
        <v>2</v>
      </c>
      <c r="I3" s="10">
        <f t="shared" si="3"/>
        <v>103.17733763242745</v>
      </c>
      <c r="J3" s="24">
        <f t="shared" ref="J3:J26" si="8">_xlfn.RANK.EQ(I3,I$2:I$26,1)</f>
        <v>9</v>
      </c>
      <c r="K3">
        <v>2</v>
      </c>
      <c r="L3" s="1">
        <v>3155</v>
      </c>
      <c r="M3" s="25">
        <f t="shared" ref="M3:M26" si="9">_xlfn.RANK.EQ(L3,L$2:L$26,0)</f>
        <v>1</v>
      </c>
      <c r="N3">
        <v>16</v>
      </c>
      <c r="O3" s="1">
        <v>1324</v>
      </c>
      <c r="P3" s="25">
        <f t="shared" ref="P3:P26" si="10">_xlfn.RANK.EQ(O3,O$2:O$26,0)</f>
        <v>3</v>
      </c>
      <c r="Q3">
        <v>529</v>
      </c>
      <c r="R3">
        <v>704</v>
      </c>
      <c r="S3" s="25">
        <f t="shared" ref="S3:S26" si="11">_xlfn.RANK.EQ(R3,R$2:R$26,0)</f>
        <v>2</v>
      </c>
      <c r="T3" s="3">
        <v>37.550675299999988</v>
      </c>
      <c r="U3" s="3">
        <v>127.0409622</v>
      </c>
      <c r="V3">
        <f t="shared" si="4"/>
        <v>671994</v>
      </c>
      <c r="W3" s="25">
        <f t="shared" ref="W3:Y26" si="12">_xlfn.RANK.EQ(V3,V$2:V$26,0)</f>
        <v>1</v>
      </c>
      <c r="X3">
        <f t="shared" si="5"/>
        <v>302517</v>
      </c>
      <c r="Y3" s="25">
        <f t="shared" si="12"/>
        <v>5</v>
      </c>
      <c r="Z3">
        <f t="shared" si="6"/>
        <v>45375</v>
      </c>
      <c r="AA3" s="25">
        <f t="shared" ref="AA3:AC3" si="13">_xlfn.RANK.EQ(Z3,Z$2:Z$26,0)</f>
        <v>4</v>
      </c>
      <c r="AB3">
        <v>35084</v>
      </c>
      <c r="AC3" s="25">
        <f t="shared" si="13"/>
        <v>10</v>
      </c>
      <c r="AD3" s="9">
        <v>96.16</v>
      </c>
      <c r="AE3" s="25">
        <f t="shared" ref="AE3" si="14">_xlfn.RANK.EQ(AD3,AD$2:AD$26,0)</f>
        <v>10</v>
      </c>
    </row>
    <row r="4" spans="1:31" x14ac:dyDescent="0.45">
      <c r="A4">
        <v>2018</v>
      </c>
      <c r="B4" s="4" t="str">
        <f t="shared" si="0"/>
        <v>11740</v>
      </c>
      <c r="C4" t="s">
        <v>25</v>
      </c>
      <c r="D4">
        <v>772</v>
      </c>
      <c r="E4" s="6">
        <f t="shared" si="1"/>
        <v>567.6489637305699</v>
      </c>
      <c r="F4" s="5">
        <f t="shared" si="2"/>
        <v>1.7616521193450853E-3</v>
      </c>
      <c r="G4" s="12">
        <v>5778</v>
      </c>
      <c r="H4" s="22">
        <f t="shared" si="7"/>
        <v>3</v>
      </c>
      <c r="I4" s="10">
        <f t="shared" si="3"/>
        <v>75.843717549325021</v>
      </c>
      <c r="J4" s="24">
        <f t="shared" si="8"/>
        <v>5</v>
      </c>
      <c r="K4">
        <v>3</v>
      </c>
      <c r="L4" s="1">
        <v>2266</v>
      </c>
      <c r="M4" s="25">
        <f t="shared" si="9"/>
        <v>5</v>
      </c>
      <c r="N4">
        <v>15</v>
      </c>
      <c r="O4">
        <v>949</v>
      </c>
      <c r="P4" s="25">
        <f t="shared" si="10"/>
        <v>6</v>
      </c>
      <c r="Q4">
        <v>342</v>
      </c>
      <c r="R4">
        <v>618</v>
      </c>
      <c r="S4" s="25">
        <f t="shared" si="11"/>
        <v>4</v>
      </c>
      <c r="T4" s="3">
        <v>37.531100799999997</v>
      </c>
      <c r="U4" s="3">
        <v>126.98107419999999</v>
      </c>
      <c r="V4">
        <f t="shared" si="4"/>
        <v>438225</v>
      </c>
      <c r="W4" s="25">
        <f t="shared" si="12"/>
        <v>11</v>
      </c>
      <c r="X4">
        <f t="shared" si="5"/>
        <v>143061</v>
      </c>
      <c r="Y4" s="25">
        <f t="shared" si="12"/>
        <v>13</v>
      </c>
      <c r="Z4">
        <f t="shared" si="6"/>
        <v>30079</v>
      </c>
      <c r="AA4" s="25">
        <f t="shared" ref="AA4:AC4" si="15">_xlfn.RANK.EQ(Z4,Z$2:Z$26,0)</f>
        <v>12</v>
      </c>
      <c r="AB4">
        <v>17071</v>
      </c>
      <c r="AC4" s="25">
        <f t="shared" si="15"/>
        <v>15</v>
      </c>
      <c r="AD4" s="9">
        <v>46.79</v>
      </c>
      <c r="AE4" s="25">
        <f t="shared" ref="AE4" si="16">_xlfn.RANK.EQ(AD4,AD$2:AD$26,0)</f>
        <v>15</v>
      </c>
    </row>
    <row r="5" spans="1:31" x14ac:dyDescent="0.45">
      <c r="A5">
        <v>2018</v>
      </c>
      <c r="B5" s="4" t="str">
        <f t="shared" si="0"/>
        <v>11230</v>
      </c>
      <c r="C5" t="s">
        <v>6</v>
      </c>
      <c r="D5">
        <v>618</v>
      </c>
      <c r="E5" s="6">
        <f t="shared" si="1"/>
        <v>590.55339805825247</v>
      </c>
      <c r="F5" s="5">
        <f t="shared" si="2"/>
        <v>1.6933269765071431E-3</v>
      </c>
      <c r="G5" s="12">
        <v>5688</v>
      </c>
      <c r="H5" s="22">
        <f t="shared" si="7"/>
        <v>4</v>
      </c>
      <c r="I5" s="10">
        <f t="shared" si="3"/>
        <v>64.163502109704638</v>
      </c>
      <c r="J5" s="24">
        <f t="shared" si="8"/>
        <v>2</v>
      </c>
      <c r="K5">
        <v>5</v>
      </c>
      <c r="L5" s="1">
        <v>2002</v>
      </c>
      <c r="M5" s="25">
        <f t="shared" si="9"/>
        <v>7</v>
      </c>
      <c r="N5">
        <v>14</v>
      </c>
      <c r="O5" s="1">
        <v>1608</v>
      </c>
      <c r="P5" s="25">
        <f t="shared" si="10"/>
        <v>2</v>
      </c>
      <c r="Q5">
        <v>252</v>
      </c>
      <c r="R5">
        <v>474</v>
      </c>
      <c r="S5" s="25">
        <f t="shared" si="11"/>
        <v>8</v>
      </c>
      <c r="T5" s="3">
        <v>37.495485600000002</v>
      </c>
      <c r="U5" s="3">
        <v>126.858121</v>
      </c>
      <c r="V5">
        <f t="shared" si="4"/>
        <v>364962</v>
      </c>
      <c r="W5" s="25">
        <f t="shared" si="12"/>
        <v>17</v>
      </c>
      <c r="X5">
        <f t="shared" si="5"/>
        <v>143858</v>
      </c>
      <c r="Y5" s="25">
        <f t="shared" si="12"/>
        <v>12</v>
      </c>
      <c r="Z5">
        <f t="shared" si="6"/>
        <v>32994</v>
      </c>
      <c r="AA5" s="25">
        <f t="shared" ref="AA5:AC5" si="17">_xlfn.RANK.EQ(Z5,Z$2:Z$26,0)</f>
        <v>10</v>
      </c>
      <c r="AB5">
        <v>19844</v>
      </c>
      <c r="AC5" s="25">
        <f t="shared" si="17"/>
        <v>13</v>
      </c>
      <c r="AD5" s="9">
        <v>54.39</v>
      </c>
      <c r="AE5" s="25">
        <f t="shared" ref="AE5" si="18">_xlfn.RANK.EQ(AD5,AD$2:AD$26,0)</f>
        <v>13</v>
      </c>
    </row>
    <row r="6" spans="1:31" x14ac:dyDescent="0.45">
      <c r="A6">
        <v>2018</v>
      </c>
      <c r="B6" s="4" t="str">
        <f t="shared" si="0"/>
        <v>11560</v>
      </c>
      <c r="C6" t="s">
        <v>19</v>
      </c>
      <c r="D6">
        <v>743</v>
      </c>
      <c r="E6" s="6">
        <f t="shared" si="1"/>
        <v>543.72543741588152</v>
      </c>
      <c r="F6" s="5">
        <f t="shared" si="2"/>
        <v>1.8391635395110745E-3</v>
      </c>
      <c r="G6" s="12">
        <v>5642</v>
      </c>
      <c r="H6" s="22">
        <f t="shared" si="7"/>
        <v>5</v>
      </c>
      <c r="I6" s="10">
        <f t="shared" si="3"/>
        <v>71.603686635944698</v>
      </c>
      <c r="J6" s="24">
        <f t="shared" si="8"/>
        <v>4</v>
      </c>
      <c r="K6">
        <v>7</v>
      </c>
      <c r="L6" s="1">
        <v>2128</v>
      </c>
      <c r="M6" s="25">
        <f t="shared" si="9"/>
        <v>6</v>
      </c>
      <c r="N6">
        <v>8</v>
      </c>
      <c r="O6">
        <v>851</v>
      </c>
      <c r="P6" s="25">
        <f t="shared" si="10"/>
        <v>8</v>
      </c>
      <c r="Q6">
        <v>326</v>
      </c>
      <c r="R6">
        <v>392</v>
      </c>
      <c r="S6" s="25">
        <f t="shared" si="11"/>
        <v>14</v>
      </c>
      <c r="T6" s="3">
        <v>37.504853400000002</v>
      </c>
      <c r="U6" s="3">
        <v>127.1144822</v>
      </c>
      <c r="V6">
        <f t="shared" si="4"/>
        <v>403988</v>
      </c>
      <c r="W6" s="25">
        <f t="shared" si="12"/>
        <v>14</v>
      </c>
      <c r="X6">
        <f t="shared" si="5"/>
        <v>362524</v>
      </c>
      <c r="Y6" s="25">
        <f t="shared" si="12"/>
        <v>4</v>
      </c>
      <c r="Z6">
        <f t="shared" si="6"/>
        <v>44512</v>
      </c>
      <c r="AA6" s="25">
        <f t="shared" ref="AA6:AC6" si="19">_xlfn.RANK.EQ(Z6,Z$2:Z$26,0)</f>
        <v>5</v>
      </c>
      <c r="AB6">
        <v>68672</v>
      </c>
      <c r="AC6" s="25">
        <f t="shared" si="19"/>
        <v>5</v>
      </c>
      <c r="AD6" s="9">
        <v>188.23</v>
      </c>
      <c r="AE6" s="25">
        <f t="shared" ref="AE6" si="20">_xlfn.RANK.EQ(AD6,AD$2:AD$26,0)</f>
        <v>5</v>
      </c>
    </row>
    <row r="7" spans="1:31" x14ac:dyDescent="0.45">
      <c r="A7">
        <v>2018</v>
      </c>
      <c r="B7" s="4" t="str">
        <f t="shared" si="0"/>
        <v>11530</v>
      </c>
      <c r="C7" t="s">
        <v>17</v>
      </c>
      <c r="D7">
        <v>557</v>
      </c>
      <c r="E7" s="6">
        <f t="shared" si="1"/>
        <v>790.65709156193896</v>
      </c>
      <c r="F7" s="5">
        <f t="shared" si="2"/>
        <v>1.2647707971916184E-3</v>
      </c>
      <c r="G7" s="12">
        <v>4403</v>
      </c>
      <c r="H7" s="22">
        <f t="shared" si="7"/>
        <v>6</v>
      </c>
      <c r="I7" s="10">
        <f t="shared" si="3"/>
        <v>100.02180331592096</v>
      </c>
      <c r="J7" s="24">
        <f t="shared" si="8"/>
        <v>8</v>
      </c>
      <c r="K7">
        <v>2</v>
      </c>
      <c r="L7" s="1">
        <v>1264</v>
      </c>
      <c r="M7" s="25">
        <f t="shared" si="9"/>
        <v>11</v>
      </c>
      <c r="N7">
        <v>8</v>
      </c>
      <c r="O7">
        <v>560</v>
      </c>
      <c r="P7" s="25">
        <f t="shared" si="10"/>
        <v>15</v>
      </c>
      <c r="Q7">
        <v>259</v>
      </c>
      <c r="R7">
        <v>400</v>
      </c>
      <c r="S7" s="25">
        <f t="shared" si="11"/>
        <v>13</v>
      </c>
      <c r="T7" s="3">
        <v>37.606991000000001</v>
      </c>
      <c r="U7" s="3">
        <v>127.0232185</v>
      </c>
      <c r="V7">
        <f t="shared" si="4"/>
        <v>440396</v>
      </c>
      <c r="W7" s="25">
        <f t="shared" si="12"/>
        <v>10</v>
      </c>
      <c r="X7">
        <f t="shared" si="5"/>
        <v>210506</v>
      </c>
      <c r="Y7" s="25">
        <f t="shared" si="12"/>
        <v>9</v>
      </c>
      <c r="Z7">
        <f t="shared" si="6"/>
        <v>37445</v>
      </c>
      <c r="AA7" s="25">
        <f t="shared" ref="AA7:AC7" si="21">_xlfn.RANK.EQ(Z7,Z$2:Z$26,0)</f>
        <v>7</v>
      </c>
      <c r="AB7">
        <v>27023</v>
      </c>
      <c r="AC7" s="25">
        <f t="shared" si="21"/>
        <v>11</v>
      </c>
      <c r="AD7" s="9">
        <v>74.069999999999993</v>
      </c>
      <c r="AE7" s="25">
        <f t="shared" ref="AE7" si="22">_xlfn.RANK.EQ(AD7,AD$2:AD$26,0)</f>
        <v>11</v>
      </c>
    </row>
    <row r="8" spans="1:31" x14ac:dyDescent="0.45">
      <c r="A8">
        <v>2018</v>
      </c>
      <c r="B8" s="4" t="str">
        <f t="shared" si="0"/>
        <v>11410</v>
      </c>
      <c r="C8" t="s">
        <v>13</v>
      </c>
      <c r="D8">
        <v>430</v>
      </c>
      <c r="E8" s="6">
        <f t="shared" si="1"/>
        <v>755.51395348837207</v>
      </c>
      <c r="F8" s="5">
        <f t="shared" si="2"/>
        <v>1.3236022913710366E-3</v>
      </c>
      <c r="G8" s="12">
        <v>3799</v>
      </c>
      <c r="H8" s="22">
        <f t="shared" si="7"/>
        <v>7</v>
      </c>
      <c r="I8" s="10">
        <f t="shared" si="3"/>
        <v>85.514872334824958</v>
      </c>
      <c r="J8" s="24">
        <f t="shared" si="8"/>
        <v>6</v>
      </c>
      <c r="K8">
        <v>2</v>
      </c>
      <c r="L8" s="1">
        <v>2659</v>
      </c>
      <c r="M8" s="25">
        <f t="shared" si="9"/>
        <v>4</v>
      </c>
      <c r="N8">
        <v>5</v>
      </c>
      <c r="O8">
        <v>265</v>
      </c>
      <c r="P8" s="25">
        <f t="shared" si="10"/>
        <v>21</v>
      </c>
      <c r="Q8">
        <v>205</v>
      </c>
      <c r="R8">
        <v>307</v>
      </c>
      <c r="S8" s="25">
        <f t="shared" si="11"/>
        <v>19</v>
      </c>
      <c r="T8" s="3">
        <v>37.549207699999997</v>
      </c>
      <c r="U8" s="3">
        <v>127.1464824</v>
      </c>
      <c r="V8">
        <f t="shared" si="4"/>
        <v>324871</v>
      </c>
      <c r="W8" s="25">
        <f t="shared" si="12"/>
        <v>20</v>
      </c>
      <c r="X8">
        <f t="shared" si="5"/>
        <v>111615</v>
      </c>
      <c r="Y8" s="25">
        <f t="shared" si="12"/>
        <v>20</v>
      </c>
      <c r="Z8">
        <f t="shared" si="6"/>
        <v>19612</v>
      </c>
      <c r="AA8" s="25">
        <f t="shared" ref="AA8:AC8" si="23">_xlfn.RANK.EQ(Z8,Z$2:Z$26,0)</f>
        <v>22</v>
      </c>
      <c r="AB8">
        <v>23408</v>
      </c>
      <c r="AC8" s="25">
        <f t="shared" si="23"/>
        <v>12</v>
      </c>
      <c r="AD8" s="9">
        <v>64.16</v>
      </c>
      <c r="AE8" s="25">
        <f t="shared" ref="AE8" si="24">_xlfn.RANK.EQ(AD8,AD$2:AD$26,0)</f>
        <v>12</v>
      </c>
    </row>
    <row r="9" spans="1:31" x14ac:dyDescent="0.45">
      <c r="A9">
        <v>2018</v>
      </c>
      <c r="B9" s="4" t="str">
        <f t="shared" si="0"/>
        <v>11350</v>
      </c>
      <c r="C9" t="s">
        <v>11</v>
      </c>
      <c r="D9">
        <v>721</v>
      </c>
      <c r="E9" s="6">
        <f t="shared" si="1"/>
        <v>770.87794729542304</v>
      </c>
      <c r="F9" s="5">
        <f t="shared" si="2"/>
        <v>1.2972222172244483E-3</v>
      </c>
      <c r="G9" s="12">
        <v>3773</v>
      </c>
      <c r="H9" s="22">
        <f t="shared" si="7"/>
        <v>8</v>
      </c>
      <c r="I9" s="10">
        <f t="shared" si="3"/>
        <v>147.31062814736285</v>
      </c>
      <c r="J9" s="24">
        <f t="shared" si="8"/>
        <v>16</v>
      </c>
      <c r="K9">
        <v>3</v>
      </c>
      <c r="L9" s="1">
        <v>1657</v>
      </c>
      <c r="M9" s="25">
        <f t="shared" si="9"/>
        <v>8</v>
      </c>
      <c r="N9">
        <v>6</v>
      </c>
      <c r="O9">
        <v>419</v>
      </c>
      <c r="P9" s="25">
        <f t="shared" si="10"/>
        <v>18</v>
      </c>
      <c r="Q9">
        <v>352</v>
      </c>
      <c r="R9">
        <v>425</v>
      </c>
      <c r="S9" s="25">
        <f t="shared" si="11"/>
        <v>12</v>
      </c>
      <c r="T9" s="3">
        <v>37.565761700000003</v>
      </c>
      <c r="U9" s="3">
        <v>126.8226561</v>
      </c>
      <c r="V9">
        <f t="shared" si="4"/>
        <v>555803</v>
      </c>
      <c r="W9" s="25">
        <f t="shared" si="12"/>
        <v>4</v>
      </c>
      <c r="X9">
        <f t="shared" si="5"/>
        <v>114736</v>
      </c>
      <c r="Y9" s="25">
        <f t="shared" si="12"/>
        <v>18</v>
      </c>
      <c r="Z9">
        <f t="shared" si="6"/>
        <v>25827</v>
      </c>
      <c r="AA9" s="25">
        <f t="shared" ref="AA9:AC9" si="25">_xlfn.RANK.EQ(Z9,Z$2:Z$26,0)</f>
        <v>17</v>
      </c>
      <c r="AB9">
        <v>9445</v>
      </c>
      <c r="AC9" s="25">
        <f t="shared" si="25"/>
        <v>22</v>
      </c>
      <c r="AD9" s="9">
        <v>25.89</v>
      </c>
      <c r="AE9" s="25">
        <f t="shared" ref="AE9" si="26">_xlfn.RANK.EQ(AD9,AD$2:AD$26,0)</f>
        <v>22</v>
      </c>
    </row>
    <row r="10" spans="1:31" x14ac:dyDescent="0.45">
      <c r="A10">
        <v>2018</v>
      </c>
      <c r="B10" s="4" t="str">
        <f t="shared" si="0"/>
        <v>11500</v>
      </c>
      <c r="C10" t="s">
        <v>16</v>
      </c>
      <c r="D10">
        <v>804</v>
      </c>
      <c r="E10" s="6">
        <f t="shared" si="1"/>
        <v>756.66791044776119</v>
      </c>
      <c r="F10" s="5">
        <f t="shared" si="2"/>
        <v>1.321583730712521E-3</v>
      </c>
      <c r="G10" s="12">
        <v>3616</v>
      </c>
      <c r="H10" s="22">
        <f t="shared" si="7"/>
        <v>9</v>
      </c>
      <c r="I10" s="10">
        <f t="shared" si="3"/>
        <v>168.24142699115043</v>
      </c>
      <c r="J10" s="24">
        <f t="shared" si="8"/>
        <v>21</v>
      </c>
      <c r="K10">
        <v>4</v>
      </c>
      <c r="L10">
        <v>816</v>
      </c>
      <c r="M10" s="23">
        <f t="shared" si="9"/>
        <v>18</v>
      </c>
      <c r="N10">
        <v>15</v>
      </c>
      <c r="O10" s="1">
        <v>1205</v>
      </c>
      <c r="P10" s="23">
        <f t="shared" si="10"/>
        <v>4</v>
      </c>
      <c r="Q10">
        <v>369</v>
      </c>
      <c r="R10">
        <v>612</v>
      </c>
      <c r="S10" s="23">
        <f t="shared" si="11"/>
        <v>5</v>
      </c>
      <c r="T10" s="3">
        <v>37.476952799999999</v>
      </c>
      <c r="U10" s="3">
        <v>127.0378103</v>
      </c>
      <c r="V10">
        <f t="shared" si="4"/>
        <v>608361</v>
      </c>
      <c r="W10" s="23">
        <f t="shared" si="12"/>
        <v>2</v>
      </c>
      <c r="X10">
        <f t="shared" si="5"/>
        <v>199289</v>
      </c>
      <c r="Y10" s="23">
        <f t="shared" si="12"/>
        <v>10</v>
      </c>
      <c r="Z10">
        <f t="shared" si="6"/>
        <v>33273</v>
      </c>
      <c r="AA10" s="23">
        <f t="shared" ref="AA10:AC10" si="27">_xlfn.RANK.EQ(Z10,Z$2:Z$26,0)</f>
        <v>9</v>
      </c>
      <c r="AB10">
        <v>18736</v>
      </c>
      <c r="AC10" s="23">
        <f t="shared" si="27"/>
        <v>14</v>
      </c>
      <c r="AD10" s="9">
        <v>51.35</v>
      </c>
      <c r="AE10" s="23">
        <f t="shared" ref="AE10" si="28">_xlfn.RANK.EQ(AD10,AD$2:AD$26,0)</f>
        <v>14</v>
      </c>
    </row>
    <row r="11" spans="1:31" x14ac:dyDescent="0.45">
      <c r="A11">
        <v>2018</v>
      </c>
      <c r="B11" s="4" t="str">
        <f t="shared" si="0"/>
        <v>11650</v>
      </c>
      <c r="C11" t="s">
        <v>22</v>
      </c>
      <c r="D11" s="1">
        <v>1209</v>
      </c>
      <c r="E11" s="6">
        <f t="shared" si="1"/>
        <v>368.20843672456573</v>
      </c>
      <c r="F11" s="5">
        <f t="shared" si="2"/>
        <v>2.7158530339380545E-3</v>
      </c>
      <c r="G11" s="12">
        <v>3501</v>
      </c>
      <c r="H11" s="22">
        <f t="shared" si="7"/>
        <v>10</v>
      </c>
      <c r="I11" s="10">
        <f t="shared" si="3"/>
        <v>127.15338474721509</v>
      </c>
      <c r="J11" s="24">
        <f t="shared" si="8"/>
        <v>11</v>
      </c>
      <c r="K11">
        <v>1</v>
      </c>
      <c r="L11" s="1">
        <v>1356</v>
      </c>
      <c r="M11" s="25">
        <f t="shared" si="9"/>
        <v>10</v>
      </c>
      <c r="N11">
        <v>11</v>
      </c>
      <c r="O11">
        <v>948</v>
      </c>
      <c r="P11" s="25">
        <f t="shared" si="10"/>
        <v>7</v>
      </c>
      <c r="Q11">
        <v>606</v>
      </c>
      <c r="R11">
        <v>324</v>
      </c>
      <c r="S11" s="25">
        <f t="shared" si="11"/>
        <v>17</v>
      </c>
      <c r="T11" s="3">
        <v>37.520640999999998</v>
      </c>
      <c r="U11" s="3">
        <v>126.9139242</v>
      </c>
      <c r="V11">
        <f t="shared" si="4"/>
        <v>445164</v>
      </c>
      <c r="W11" s="25">
        <f t="shared" si="12"/>
        <v>9</v>
      </c>
      <c r="X11">
        <f t="shared" si="5"/>
        <v>439963</v>
      </c>
      <c r="Y11" s="25">
        <f t="shared" si="12"/>
        <v>2</v>
      </c>
      <c r="Z11">
        <f t="shared" si="6"/>
        <v>47061</v>
      </c>
      <c r="AA11" s="25">
        <f t="shared" ref="AA11:AC11" si="29">_xlfn.RANK.EQ(Z11,Z$2:Z$26,0)</f>
        <v>3</v>
      </c>
      <c r="AB11">
        <v>70523</v>
      </c>
      <c r="AC11" s="25">
        <f t="shared" si="29"/>
        <v>4</v>
      </c>
      <c r="AD11" s="9">
        <v>193.3</v>
      </c>
      <c r="AE11" s="25">
        <f t="shared" ref="AE11" si="30">_xlfn.RANK.EQ(AD11,AD$2:AD$26,0)</f>
        <v>4</v>
      </c>
    </row>
    <row r="12" spans="1:31" x14ac:dyDescent="0.45">
      <c r="A12">
        <v>2018</v>
      </c>
      <c r="B12" s="4" t="str">
        <f t="shared" si="0"/>
        <v>11110</v>
      </c>
      <c r="C12" t="s">
        <v>0</v>
      </c>
      <c r="D12">
        <v>500</v>
      </c>
      <c r="E12" s="6">
        <f>$V12/D12</f>
        <v>328.69600000000003</v>
      </c>
      <c r="F12" s="5">
        <f t="shared" si="2"/>
        <v>3.0423248229366952E-3</v>
      </c>
      <c r="G12" s="12">
        <v>3408</v>
      </c>
      <c r="H12" s="22">
        <f t="shared" si="7"/>
        <v>11</v>
      </c>
      <c r="I12" s="10">
        <f t="shared" si="3"/>
        <v>48.224178403755872</v>
      </c>
      <c r="J12" s="24">
        <f t="shared" si="8"/>
        <v>1</v>
      </c>
      <c r="K12">
        <v>4</v>
      </c>
      <c r="L12" s="1">
        <v>2970</v>
      </c>
      <c r="M12" s="25">
        <f t="shared" si="9"/>
        <v>3</v>
      </c>
      <c r="N12">
        <v>2</v>
      </c>
      <c r="O12">
        <v>225</v>
      </c>
      <c r="P12" s="25">
        <f t="shared" si="10"/>
        <v>23</v>
      </c>
      <c r="Q12">
        <v>186</v>
      </c>
      <c r="R12">
        <v>170</v>
      </c>
      <c r="S12" s="25">
        <f t="shared" si="11"/>
        <v>23</v>
      </c>
      <c r="T12" s="3">
        <v>37.665860899999998</v>
      </c>
      <c r="U12" s="3">
        <v>127.03176740000001</v>
      </c>
      <c r="V12">
        <f t="shared" si="4"/>
        <v>164348</v>
      </c>
      <c r="W12" s="25">
        <f t="shared" si="12"/>
        <v>24</v>
      </c>
      <c r="X12">
        <f t="shared" si="5"/>
        <v>269106</v>
      </c>
      <c r="Y12" s="25">
        <f t="shared" si="12"/>
        <v>6</v>
      </c>
      <c r="Z12">
        <f t="shared" si="6"/>
        <v>40871</v>
      </c>
      <c r="AA12" s="25">
        <f t="shared" ref="AA12:AC12" si="31">_xlfn.RANK.EQ(Z12,Z$2:Z$26,0)</f>
        <v>6</v>
      </c>
      <c r="AB12">
        <v>175296</v>
      </c>
      <c r="AC12" s="25">
        <f t="shared" si="31"/>
        <v>2</v>
      </c>
      <c r="AD12" s="9">
        <v>480.48</v>
      </c>
      <c r="AE12" s="25">
        <f t="shared" ref="AE12" si="32">_xlfn.RANK.EQ(AD12,AD$2:AD$26,0)</f>
        <v>2</v>
      </c>
    </row>
    <row r="13" spans="1:31" x14ac:dyDescent="0.45">
      <c r="A13">
        <v>2018</v>
      </c>
      <c r="B13" s="4" t="str">
        <f t="shared" si="0"/>
        <v>11290</v>
      </c>
      <c r="C13" t="s">
        <v>8</v>
      </c>
      <c r="D13">
        <v>531</v>
      </c>
      <c r="E13" s="6">
        <f t="shared" ref="E13:E26" si="33">V13/D13</f>
        <v>854.80602636534843</v>
      </c>
      <c r="F13" s="5">
        <f t="shared" si="2"/>
        <v>1.1698560482218629E-3</v>
      </c>
      <c r="G13" s="12">
        <v>3402</v>
      </c>
      <c r="H13" s="22">
        <f t="shared" si="7"/>
        <v>12</v>
      </c>
      <c r="I13" s="10">
        <f t="shared" si="3"/>
        <v>133.42210464432688</v>
      </c>
      <c r="J13" s="24">
        <f t="shared" si="8"/>
        <v>13</v>
      </c>
      <c r="K13">
        <v>1</v>
      </c>
      <c r="L13" s="1">
        <v>1048</v>
      </c>
      <c r="M13" s="25">
        <f t="shared" si="9"/>
        <v>14</v>
      </c>
      <c r="N13">
        <v>7</v>
      </c>
      <c r="O13">
        <v>511</v>
      </c>
      <c r="P13" s="25">
        <f t="shared" si="10"/>
        <v>16</v>
      </c>
      <c r="Q13">
        <v>251</v>
      </c>
      <c r="R13">
        <v>451</v>
      </c>
      <c r="S13" s="25">
        <f t="shared" si="11"/>
        <v>9</v>
      </c>
      <c r="T13" s="3">
        <v>37.646995399999987</v>
      </c>
      <c r="U13" s="3">
        <v>127.0147158</v>
      </c>
      <c r="V13">
        <f t="shared" si="4"/>
        <v>453902</v>
      </c>
      <c r="W13" s="25">
        <f t="shared" si="12"/>
        <v>8</v>
      </c>
      <c r="X13">
        <f t="shared" si="5"/>
        <v>113893</v>
      </c>
      <c r="Y13" s="25">
        <f t="shared" si="12"/>
        <v>19</v>
      </c>
      <c r="Z13">
        <f t="shared" si="6"/>
        <v>24690</v>
      </c>
      <c r="AA13" s="25">
        <f t="shared" ref="AA13:AC13" si="34">_xlfn.RANK.EQ(Z13,Z$2:Z$26,0)</f>
        <v>18</v>
      </c>
      <c r="AB13">
        <v>11527</v>
      </c>
      <c r="AC13" s="25">
        <f t="shared" si="34"/>
        <v>19</v>
      </c>
      <c r="AD13" s="9">
        <v>31.6</v>
      </c>
      <c r="AE13" s="25">
        <f t="shared" ref="AE13" si="35">_xlfn.RANK.EQ(AD13,AD$2:AD$26,0)</f>
        <v>19</v>
      </c>
    </row>
    <row r="14" spans="1:31" x14ac:dyDescent="0.45">
      <c r="A14">
        <v>2018</v>
      </c>
      <c r="B14" s="4" t="str">
        <f t="shared" si="0"/>
        <v>11260</v>
      </c>
      <c r="C14" t="s">
        <v>7</v>
      </c>
      <c r="D14">
        <v>498</v>
      </c>
      <c r="E14" s="6">
        <f t="shared" si="33"/>
        <v>826.40963855421683</v>
      </c>
      <c r="F14" s="5">
        <f t="shared" si="2"/>
        <v>1.2100536505714951E-3</v>
      </c>
      <c r="G14" s="12">
        <v>3049</v>
      </c>
      <c r="H14" s="22">
        <f t="shared" si="7"/>
        <v>13</v>
      </c>
      <c r="I14" s="10">
        <f t="shared" si="3"/>
        <v>134.97933748770089</v>
      </c>
      <c r="J14" s="24">
        <f t="shared" si="8"/>
        <v>14</v>
      </c>
      <c r="K14">
        <v>3</v>
      </c>
      <c r="L14" s="1">
        <v>1041</v>
      </c>
      <c r="M14" s="25">
        <f t="shared" si="9"/>
        <v>15</v>
      </c>
      <c r="N14">
        <v>12</v>
      </c>
      <c r="O14">
        <v>831</v>
      </c>
      <c r="P14" s="25">
        <f t="shared" si="10"/>
        <v>10</v>
      </c>
      <c r="Q14">
        <v>228</v>
      </c>
      <c r="R14">
        <v>667</v>
      </c>
      <c r="S14" s="25">
        <f t="shared" si="11"/>
        <v>3</v>
      </c>
      <c r="T14" s="3">
        <v>37.599099799999998</v>
      </c>
      <c r="U14" s="3">
        <v>126.98614929999999</v>
      </c>
      <c r="V14">
        <f t="shared" si="4"/>
        <v>411552</v>
      </c>
      <c r="W14" s="25">
        <f t="shared" si="12"/>
        <v>12</v>
      </c>
      <c r="X14">
        <f t="shared" si="5"/>
        <v>99241</v>
      </c>
      <c r="Y14" s="25">
        <f t="shared" si="12"/>
        <v>22</v>
      </c>
      <c r="Z14">
        <f t="shared" si="6"/>
        <v>27287</v>
      </c>
      <c r="AA14" s="25">
        <f t="shared" ref="AA14:AC14" si="36">_xlfn.RANK.EQ(Z14,Z$2:Z$26,0)</f>
        <v>13</v>
      </c>
      <c r="AB14">
        <v>9968</v>
      </c>
      <c r="AC14" s="25">
        <f t="shared" si="36"/>
        <v>21</v>
      </c>
      <c r="AD14" s="9">
        <v>27.32</v>
      </c>
      <c r="AE14" s="25">
        <f t="shared" ref="AE14" si="37">_xlfn.RANK.EQ(AD14,AD$2:AD$26,0)</f>
        <v>21</v>
      </c>
    </row>
    <row r="15" spans="1:31" x14ac:dyDescent="0.45">
      <c r="A15">
        <v>2018</v>
      </c>
      <c r="B15" s="4" t="str">
        <f t="shared" si="0"/>
        <v>11380</v>
      </c>
      <c r="C15" t="s">
        <v>12</v>
      </c>
      <c r="D15">
        <v>646</v>
      </c>
      <c r="E15" s="6">
        <f t="shared" si="33"/>
        <v>758.90557275541801</v>
      </c>
      <c r="F15" s="5">
        <f t="shared" si="2"/>
        <v>1.3176869901866995E-3</v>
      </c>
      <c r="G15" s="12">
        <v>3013</v>
      </c>
      <c r="H15" s="22">
        <f t="shared" si="7"/>
        <v>14</v>
      </c>
      <c r="I15" s="10">
        <f t="shared" si="3"/>
        <v>162.71257882509127</v>
      </c>
      <c r="J15" s="24">
        <f t="shared" si="8"/>
        <v>19</v>
      </c>
      <c r="K15">
        <v>1</v>
      </c>
      <c r="L15">
        <v>200</v>
      </c>
      <c r="M15" s="23">
        <f t="shared" si="9"/>
        <v>24</v>
      </c>
      <c r="N15">
        <v>10</v>
      </c>
      <c r="O15">
        <v>842</v>
      </c>
      <c r="P15" s="23">
        <f t="shared" si="10"/>
        <v>9</v>
      </c>
      <c r="Q15">
        <v>310</v>
      </c>
      <c r="R15">
        <v>446</v>
      </c>
      <c r="S15" s="23">
        <f t="shared" si="11"/>
        <v>10</v>
      </c>
      <c r="T15" s="3">
        <v>37.557945200000013</v>
      </c>
      <c r="U15" s="3">
        <v>126.99419039999999</v>
      </c>
      <c r="V15">
        <f t="shared" si="4"/>
        <v>490253</v>
      </c>
      <c r="W15" s="23">
        <f t="shared" si="12"/>
        <v>6</v>
      </c>
      <c r="X15">
        <f t="shared" si="5"/>
        <v>87693</v>
      </c>
      <c r="Y15" s="23">
        <f t="shared" si="12"/>
        <v>23</v>
      </c>
      <c r="Z15">
        <f t="shared" si="6"/>
        <v>24179</v>
      </c>
      <c r="AA15" s="23">
        <f t="shared" ref="AA15:AC15" si="38">_xlfn.RANK.EQ(Z15,Z$2:Z$26,0)</f>
        <v>20</v>
      </c>
      <c r="AB15">
        <v>8277</v>
      </c>
      <c r="AC15" s="23">
        <f t="shared" si="38"/>
        <v>25</v>
      </c>
      <c r="AD15" s="9">
        <v>22.69</v>
      </c>
      <c r="AE15" s="23">
        <f t="shared" ref="AE15" si="39">_xlfn.RANK.EQ(AD15,AD$2:AD$26,0)</f>
        <v>25</v>
      </c>
    </row>
    <row r="16" spans="1:31" x14ac:dyDescent="0.45">
      <c r="A16">
        <v>2018</v>
      </c>
      <c r="B16" s="4" t="str">
        <f t="shared" si="0"/>
        <v>11320</v>
      </c>
      <c r="C16" t="s">
        <v>10</v>
      </c>
      <c r="D16">
        <v>364</v>
      </c>
      <c r="E16" s="6">
        <f t="shared" si="33"/>
        <v>947.91483516483515</v>
      </c>
      <c r="F16" s="5">
        <f t="shared" si="2"/>
        <v>1.0549470932439914E-3</v>
      </c>
      <c r="G16" s="12">
        <v>2988</v>
      </c>
      <c r="H16" s="22">
        <f t="shared" si="7"/>
        <v>15</v>
      </c>
      <c r="I16" s="10">
        <f t="shared" si="3"/>
        <v>115.47556894243641</v>
      </c>
      <c r="J16" s="24">
        <f t="shared" si="8"/>
        <v>10</v>
      </c>
      <c r="K16">
        <v>1</v>
      </c>
      <c r="L16">
        <v>417</v>
      </c>
      <c r="M16" s="23">
        <f t="shared" si="9"/>
        <v>21</v>
      </c>
      <c r="N16">
        <v>8</v>
      </c>
      <c r="O16" s="1">
        <v>1205</v>
      </c>
      <c r="P16" s="23">
        <f t="shared" si="10"/>
        <v>4</v>
      </c>
      <c r="Q16">
        <v>156</v>
      </c>
      <c r="R16">
        <v>174</v>
      </c>
      <c r="S16" s="23">
        <f t="shared" si="11"/>
        <v>22</v>
      </c>
      <c r="T16" s="3">
        <v>37.495985400000002</v>
      </c>
      <c r="U16" s="3">
        <v>127.0664091</v>
      </c>
      <c r="V16">
        <f t="shared" si="4"/>
        <v>345041</v>
      </c>
      <c r="W16" s="23">
        <f t="shared" si="12"/>
        <v>18</v>
      </c>
      <c r="X16">
        <f t="shared" si="5"/>
        <v>68669</v>
      </c>
      <c r="Y16" s="23">
        <f t="shared" si="12"/>
        <v>25</v>
      </c>
      <c r="Z16">
        <f t="shared" si="6"/>
        <v>18455</v>
      </c>
      <c r="AA16" s="23">
        <f t="shared" ref="AA16:AC16" si="40">_xlfn.RANK.EQ(Z16,Z$2:Z$26,0)</f>
        <v>25</v>
      </c>
      <c r="AB16">
        <v>8309</v>
      </c>
      <c r="AC16" s="23">
        <f t="shared" si="40"/>
        <v>24</v>
      </c>
      <c r="AD16" s="9">
        <v>22.77</v>
      </c>
      <c r="AE16" s="23">
        <f t="shared" ref="AE16" si="41">_xlfn.RANK.EQ(AD16,AD$2:AD$26,0)</f>
        <v>24</v>
      </c>
    </row>
    <row r="17" spans="1:31" x14ac:dyDescent="0.45">
      <c r="A17">
        <v>2018</v>
      </c>
      <c r="B17" s="4" t="str">
        <f t="shared" si="0"/>
        <v>11590</v>
      </c>
      <c r="C17" t="s">
        <v>20</v>
      </c>
      <c r="D17">
        <v>571</v>
      </c>
      <c r="E17" s="6">
        <f t="shared" si="33"/>
        <v>712.28546409807359</v>
      </c>
      <c r="F17" s="5">
        <f t="shared" si="2"/>
        <v>1.4039314999446787E-3</v>
      </c>
      <c r="G17" s="12">
        <v>2927</v>
      </c>
      <c r="H17" s="22">
        <f t="shared" si="7"/>
        <v>16</v>
      </c>
      <c r="I17" s="10">
        <f t="shared" si="3"/>
        <v>138.95285275025623</v>
      </c>
      <c r="J17" s="24">
        <f t="shared" si="8"/>
        <v>15</v>
      </c>
      <c r="K17">
        <v>2</v>
      </c>
      <c r="L17" s="1">
        <v>1599</v>
      </c>
      <c r="M17" s="25">
        <f t="shared" si="9"/>
        <v>9</v>
      </c>
      <c r="N17">
        <v>5</v>
      </c>
      <c r="O17">
        <v>393</v>
      </c>
      <c r="P17" s="25">
        <f t="shared" si="10"/>
        <v>20</v>
      </c>
      <c r="Q17">
        <v>257</v>
      </c>
      <c r="R17">
        <v>323</v>
      </c>
      <c r="S17" s="25">
        <f t="shared" si="11"/>
        <v>18</v>
      </c>
      <c r="T17" s="3">
        <v>37.582036899999999</v>
      </c>
      <c r="U17" s="3">
        <v>126.9356665</v>
      </c>
      <c r="V17">
        <f t="shared" si="4"/>
        <v>406715</v>
      </c>
      <c r="W17" s="25">
        <f t="shared" si="12"/>
        <v>13</v>
      </c>
      <c r="X17">
        <f t="shared" si="5"/>
        <v>103915</v>
      </c>
      <c r="Y17" s="25">
        <f t="shared" si="12"/>
        <v>21</v>
      </c>
      <c r="Z17">
        <f t="shared" si="6"/>
        <v>19609</v>
      </c>
      <c r="AA17" s="25">
        <f t="shared" ref="AA17:AC17" si="42">_xlfn.RANK.EQ(Z17,Z$2:Z$26,0)</f>
        <v>23</v>
      </c>
      <c r="AB17">
        <v>12707</v>
      </c>
      <c r="AC17" s="25">
        <f t="shared" si="42"/>
        <v>18</v>
      </c>
      <c r="AD17" s="9">
        <v>34.83</v>
      </c>
      <c r="AE17" s="25">
        <f t="shared" ref="AE17" si="43">_xlfn.RANK.EQ(AD17,AD$2:AD$26,0)</f>
        <v>18</v>
      </c>
    </row>
    <row r="18" spans="1:31" x14ac:dyDescent="0.45">
      <c r="A18">
        <v>2018</v>
      </c>
      <c r="B18" s="4" t="str">
        <f t="shared" si="0"/>
        <v>11470</v>
      </c>
      <c r="C18" t="s">
        <v>15</v>
      </c>
      <c r="D18">
        <v>627</v>
      </c>
      <c r="E18" s="6">
        <f t="shared" si="33"/>
        <v>754.52472089314199</v>
      </c>
      <c r="F18" s="5">
        <f t="shared" si="2"/>
        <v>1.3253376228896587E-3</v>
      </c>
      <c r="G18" s="12">
        <v>2791</v>
      </c>
      <c r="H18" s="22">
        <f t="shared" si="7"/>
        <v>17</v>
      </c>
      <c r="I18" s="10">
        <f t="shared" si="3"/>
        <v>169.50447868147617</v>
      </c>
      <c r="J18" s="24">
        <f t="shared" si="8"/>
        <v>22</v>
      </c>
      <c r="K18">
        <v>2</v>
      </c>
      <c r="L18" s="1">
        <v>1074</v>
      </c>
      <c r="M18" s="25">
        <f t="shared" si="9"/>
        <v>13</v>
      </c>
      <c r="N18">
        <v>6</v>
      </c>
      <c r="O18">
        <v>777</v>
      </c>
      <c r="P18" s="25">
        <f t="shared" si="10"/>
        <v>11</v>
      </c>
      <c r="Q18">
        <v>277</v>
      </c>
      <c r="R18">
        <v>379</v>
      </c>
      <c r="S18" s="25">
        <f t="shared" si="11"/>
        <v>15</v>
      </c>
      <c r="T18" s="3">
        <v>37.562290599999997</v>
      </c>
      <c r="U18" s="3">
        <v>126.9087803</v>
      </c>
      <c r="V18">
        <f t="shared" si="4"/>
        <v>473087</v>
      </c>
      <c r="W18" s="25">
        <f t="shared" si="12"/>
        <v>7</v>
      </c>
      <c r="X18">
        <f t="shared" si="5"/>
        <v>119443</v>
      </c>
      <c r="Y18" s="25">
        <f t="shared" si="12"/>
        <v>16</v>
      </c>
      <c r="Z18">
        <f t="shared" si="6"/>
        <v>26297</v>
      </c>
      <c r="AA18" s="25">
        <f t="shared" ref="AA18:AC18" si="44">_xlfn.RANK.EQ(Z18,Z$2:Z$26,0)</f>
        <v>14</v>
      </c>
      <c r="AB18">
        <v>13008</v>
      </c>
      <c r="AC18" s="25">
        <f t="shared" si="44"/>
        <v>17</v>
      </c>
      <c r="AD18" s="9">
        <v>35.65</v>
      </c>
      <c r="AE18" s="25">
        <f t="shared" ref="AE18" si="45">_xlfn.RANK.EQ(AD18,AD$2:AD$26,0)</f>
        <v>17</v>
      </c>
    </row>
    <row r="19" spans="1:31" x14ac:dyDescent="0.45">
      <c r="A19">
        <v>2018</v>
      </c>
      <c r="B19" s="4" t="str">
        <f t="shared" si="0"/>
        <v>11620</v>
      </c>
      <c r="C19" t="s">
        <v>21</v>
      </c>
      <c r="D19">
        <v>681</v>
      </c>
      <c r="E19" s="6">
        <f t="shared" si="33"/>
        <v>766.94860499265781</v>
      </c>
      <c r="F19" s="5">
        <f t="shared" si="2"/>
        <v>1.3038683341885383E-3</v>
      </c>
      <c r="G19" s="12">
        <v>2406</v>
      </c>
      <c r="H19" s="22">
        <f t="shared" si="7"/>
        <v>18</v>
      </c>
      <c r="I19" s="10">
        <f t="shared" si="3"/>
        <v>217.07896924355776</v>
      </c>
      <c r="J19" s="24">
        <f t="shared" si="8"/>
        <v>23</v>
      </c>
      <c r="K19">
        <v>2</v>
      </c>
      <c r="L19">
        <v>484</v>
      </c>
      <c r="M19" s="23">
        <f t="shared" si="9"/>
        <v>20</v>
      </c>
      <c r="N19">
        <v>9</v>
      </c>
      <c r="O19">
        <v>604</v>
      </c>
      <c r="P19" s="23">
        <f t="shared" si="10"/>
        <v>14</v>
      </c>
      <c r="Q19">
        <v>306</v>
      </c>
      <c r="R19">
        <v>527</v>
      </c>
      <c r="S19" s="23">
        <f t="shared" si="11"/>
        <v>6</v>
      </c>
      <c r="T19" s="3">
        <v>37.527061600000003</v>
      </c>
      <c r="U19" s="3">
        <v>126.8561534</v>
      </c>
      <c r="V19">
        <f t="shared" si="4"/>
        <v>522292</v>
      </c>
      <c r="W19" s="23">
        <f t="shared" si="12"/>
        <v>5</v>
      </c>
      <c r="X19">
        <f t="shared" si="5"/>
        <v>119180</v>
      </c>
      <c r="Y19" s="23">
        <f t="shared" si="12"/>
        <v>17</v>
      </c>
      <c r="Z19">
        <f t="shared" si="6"/>
        <v>26235</v>
      </c>
      <c r="AA19" s="23">
        <f t="shared" ref="AA19:AC19" si="46">_xlfn.RANK.EQ(Z19,Z$2:Z$26,0)</f>
        <v>15</v>
      </c>
      <c r="AB19">
        <v>10318</v>
      </c>
      <c r="AC19" s="23">
        <f t="shared" si="46"/>
        <v>20</v>
      </c>
      <c r="AD19" s="9">
        <v>28.28</v>
      </c>
      <c r="AE19" s="23">
        <f t="shared" ref="AE19" si="47">_xlfn.RANK.EQ(AD19,AD$2:AD$26,0)</f>
        <v>20</v>
      </c>
    </row>
    <row r="20" spans="1:31" x14ac:dyDescent="0.45">
      <c r="A20">
        <v>2018</v>
      </c>
      <c r="B20" s="4" t="str">
        <f t="shared" si="0"/>
        <v>11215</v>
      </c>
      <c r="C20" t="s">
        <v>5</v>
      </c>
      <c r="D20">
        <v>553</v>
      </c>
      <c r="E20" s="6">
        <f t="shared" si="33"/>
        <v>672.09945750452084</v>
      </c>
      <c r="F20" s="5">
        <f t="shared" si="2"/>
        <v>1.4878750292597485E-3</v>
      </c>
      <c r="G20" s="12">
        <v>2322</v>
      </c>
      <c r="H20" s="22">
        <f t="shared" si="7"/>
        <v>19</v>
      </c>
      <c r="I20" s="10">
        <f t="shared" si="3"/>
        <v>160.0650301464255</v>
      </c>
      <c r="J20" s="24">
        <f t="shared" si="8"/>
        <v>18</v>
      </c>
      <c r="K20">
        <v>2</v>
      </c>
      <c r="L20" s="1">
        <v>1097</v>
      </c>
      <c r="M20" s="25">
        <f t="shared" si="9"/>
        <v>12</v>
      </c>
      <c r="N20">
        <v>5</v>
      </c>
      <c r="O20">
        <v>438</v>
      </c>
      <c r="P20" s="25">
        <f t="shared" si="10"/>
        <v>17</v>
      </c>
      <c r="Q20">
        <v>269</v>
      </c>
      <c r="R20">
        <v>519</v>
      </c>
      <c r="S20" s="25">
        <f t="shared" si="11"/>
        <v>7</v>
      </c>
      <c r="T20" s="3">
        <v>37.460096900000003</v>
      </c>
      <c r="U20" s="3">
        <v>126.90015459999999</v>
      </c>
      <c r="V20">
        <f t="shared" si="4"/>
        <v>371671</v>
      </c>
      <c r="W20" s="25">
        <f t="shared" si="12"/>
        <v>16</v>
      </c>
      <c r="X20">
        <f t="shared" si="5"/>
        <v>123689</v>
      </c>
      <c r="Y20" s="25">
        <f t="shared" si="12"/>
        <v>15</v>
      </c>
      <c r="Z20">
        <f t="shared" si="6"/>
        <v>24531</v>
      </c>
      <c r="AA20" s="25">
        <f t="shared" ref="AA20:AC20" si="48">_xlfn.RANK.EQ(Z20,Z$2:Z$26,0)</f>
        <v>19</v>
      </c>
      <c r="AB20">
        <v>16273</v>
      </c>
      <c r="AC20" s="25">
        <f t="shared" si="48"/>
        <v>16</v>
      </c>
      <c r="AD20" s="9">
        <v>44.6</v>
      </c>
      <c r="AE20" s="25">
        <f t="shared" ref="AE20" si="49">_xlfn.RANK.EQ(AD20,AD$2:AD$26,0)</f>
        <v>16</v>
      </c>
    </row>
    <row r="21" spans="1:31" x14ac:dyDescent="0.45">
      <c r="A21">
        <v>2018</v>
      </c>
      <c r="B21" s="4" t="str">
        <f t="shared" si="0"/>
        <v>11305</v>
      </c>
      <c r="C21" t="s">
        <v>9</v>
      </c>
      <c r="D21">
        <v>451</v>
      </c>
      <c r="E21" s="6">
        <f t="shared" si="33"/>
        <v>726.1884700665189</v>
      </c>
      <c r="F21" s="5">
        <f t="shared" si="2"/>
        <v>1.3770529844799105E-3</v>
      </c>
      <c r="G21" s="12">
        <v>2205</v>
      </c>
      <c r="H21" s="22">
        <f t="shared" si="7"/>
        <v>20</v>
      </c>
      <c r="I21" s="10">
        <f t="shared" si="3"/>
        <v>148.53106575963719</v>
      </c>
      <c r="J21" s="24">
        <f t="shared" si="8"/>
        <v>17</v>
      </c>
      <c r="K21">
        <v>1</v>
      </c>
      <c r="L21">
        <v>201</v>
      </c>
      <c r="M21" s="23">
        <f t="shared" si="9"/>
        <v>23</v>
      </c>
      <c r="N21">
        <v>8</v>
      </c>
      <c r="O21">
        <v>766</v>
      </c>
      <c r="P21" s="23">
        <f t="shared" si="10"/>
        <v>12</v>
      </c>
      <c r="Q21">
        <v>223</v>
      </c>
      <c r="R21">
        <v>446</v>
      </c>
      <c r="S21" s="23">
        <f t="shared" si="11"/>
        <v>10</v>
      </c>
      <c r="T21" s="3">
        <v>37.5953795</v>
      </c>
      <c r="U21" s="3">
        <v>127.0939669</v>
      </c>
      <c r="V21">
        <f t="shared" si="4"/>
        <v>327511</v>
      </c>
      <c r="W21" s="23">
        <f t="shared" si="12"/>
        <v>19</v>
      </c>
      <c r="X21">
        <f t="shared" si="5"/>
        <v>69787</v>
      </c>
      <c r="Y21" s="23">
        <f t="shared" si="12"/>
        <v>24</v>
      </c>
      <c r="Z21">
        <f t="shared" si="6"/>
        <v>18654</v>
      </c>
      <c r="AA21" s="23">
        <f t="shared" ref="AA21:AC21" si="50">_xlfn.RANK.EQ(Z21,Z$2:Z$26,0)</f>
        <v>24</v>
      </c>
      <c r="AB21">
        <v>8903</v>
      </c>
      <c r="AC21" s="23">
        <f t="shared" si="50"/>
        <v>23</v>
      </c>
      <c r="AD21" s="9">
        <v>24.4</v>
      </c>
      <c r="AE21" s="23">
        <f t="shared" ref="AE21" si="51">_xlfn.RANK.EQ(AD21,AD$2:AD$26,0)</f>
        <v>23</v>
      </c>
    </row>
    <row r="22" spans="1:31" x14ac:dyDescent="0.45">
      <c r="A22">
        <v>2018</v>
      </c>
      <c r="B22" s="4" t="str">
        <f t="shared" si="0"/>
        <v>11545</v>
      </c>
      <c r="C22" t="s">
        <v>18</v>
      </c>
      <c r="D22">
        <v>340</v>
      </c>
      <c r="E22" s="6">
        <f t="shared" si="33"/>
        <v>745.12941176470588</v>
      </c>
      <c r="F22" s="5">
        <f t="shared" si="2"/>
        <v>1.3420487558418594E-3</v>
      </c>
      <c r="G22" s="12">
        <v>1911</v>
      </c>
      <c r="H22" s="22">
        <f t="shared" si="7"/>
        <v>21</v>
      </c>
      <c r="I22" s="10">
        <f t="shared" si="3"/>
        <v>132.57142857142858</v>
      </c>
      <c r="J22" s="24">
        <f t="shared" si="8"/>
        <v>12</v>
      </c>
      <c r="K22">
        <v>1</v>
      </c>
      <c r="L22">
        <v>225</v>
      </c>
      <c r="M22" s="23">
        <f t="shared" si="9"/>
        <v>22</v>
      </c>
      <c r="N22">
        <v>6</v>
      </c>
      <c r="O22">
        <v>626</v>
      </c>
      <c r="P22" s="23">
        <f t="shared" si="10"/>
        <v>13</v>
      </c>
      <c r="Q22">
        <v>152</v>
      </c>
      <c r="R22">
        <v>342</v>
      </c>
      <c r="S22" s="23">
        <f t="shared" si="11"/>
        <v>16</v>
      </c>
      <c r="T22" s="3">
        <v>37.655264000000003</v>
      </c>
      <c r="U22" s="3">
        <v>127.0771201</v>
      </c>
      <c r="V22">
        <f t="shared" si="4"/>
        <v>253344</v>
      </c>
      <c r="W22" s="23">
        <f t="shared" si="12"/>
        <v>22</v>
      </c>
      <c r="X22">
        <f t="shared" si="5"/>
        <v>223058</v>
      </c>
      <c r="Y22" s="23">
        <f t="shared" si="12"/>
        <v>8</v>
      </c>
      <c r="Z22">
        <f t="shared" si="6"/>
        <v>30080</v>
      </c>
      <c r="AA22" s="23">
        <f t="shared" ref="AA22:AC22" si="52">_xlfn.RANK.EQ(Z22,Z$2:Z$26,0)</f>
        <v>11</v>
      </c>
      <c r="AB22">
        <v>60304</v>
      </c>
      <c r="AC22" s="23">
        <f t="shared" si="52"/>
        <v>6</v>
      </c>
      <c r="AD22" s="9">
        <v>165.29</v>
      </c>
      <c r="AE22" s="23">
        <f t="shared" ref="AE22" si="53">_xlfn.RANK.EQ(AD22,AD$2:AD$26,0)</f>
        <v>6</v>
      </c>
    </row>
    <row r="23" spans="1:31" x14ac:dyDescent="0.45">
      <c r="A23">
        <v>2018</v>
      </c>
      <c r="B23" s="4" t="str">
        <f t="shared" si="0"/>
        <v>11200</v>
      </c>
      <c r="C23" t="s">
        <v>4</v>
      </c>
      <c r="D23">
        <v>433</v>
      </c>
      <c r="E23" s="6">
        <f t="shared" si="33"/>
        <v>726.44572748267899</v>
      </c>
      <c r="F23" s="5">
        <f t="shared" si="2"/>
        <v>1.3765653264494471E-3</v>
      </c>
      <c r="G23" s="12">
        <v>1874</v>
      </c>
      <c r="H23" s="22">
        <f t="shared" si="7"/>
        <v>22</v>
      </c>
      <c r="I23" s="10">
        <f t="shared" si="3"/>
        <v>167.85005336179296</v>
      </c>
      <c r="J23" s="24">
        <f t="shared" si="8"/>
        <v>20</v>
      </c>
      <c r="K23">
        <v>1</v>
      </c>
      <c r="L23">
        <v>845</v>
      </c>
      <c r="M23" s="23">
        <f t="shared" si="9"/>
        <v>17</v>
      </c>
      <c r="N23">
        <v>5</v>
      </c>
      <c r="O23">
        <v>403</v>
      </c>
      <c r="P23" s="23">
        <f t="shared" si="10"/>
        <v>19</v>
      </c>
      <c r="Q23">
        <v>197</v>
      </c>
      <c r="R23">
        <v>119</v>
      </c>
      <c r="S23" s="23">
        <f t="shared" si="11"/>
        <v>24</v>
      </c>
      <c r="T23" s="3">
        <v>37.496503699999998</v>
      </c>
      <c r="U23" s="3">
        <v>126.94430730000001</v>
      </c>
      <c r="V23">
        <f t="shared" si="4"/>
        <v>314551</v>
      </c>
      <c r="W23" s="23">
        <f t="shared" si="12"/>
        <v>21</v>
      </c>
      <c r="X23">
        <f t="shared" si="5"/>
        <v>162019</v>
      </c>
      <c r="Y23" s="23">
        <f t="shared" si="12"/>
        <v>11</v>
      </c>
      <c r="Z23">
        <f t="shared" si="6"/>
        <v>26130</v>
      </c>
      <c r="AA23" s="23">
        <f t="shared" ref="AA23:AC23" si="54">_xlfn.RANK.EQ(Z23,Z$2:Z$26,0)</f>
        <v>16</v>
      </c>
      <c r="AB23">
        <v>35625</v>
      </c>
      <c r="AC23" s="23">
        <f t="shared" si="54"/>
        <v>9</v>
      </c>
      <c r="AD23" s="9">
        <v>97.65</v>
      </c>
      <c r="AE23" s="23">
        <f t="shared" ref="AE23" si="55">_xlfn.RANK.EQ(AD23,AD$2:AD$26,0)</f>
        <v>9</v>
      </c>
    </row>
    <row r="24" spans="1:31" x14ac:dyDescent="0.45">
      <c r="A24">
        <v>2018</v>
      </c>
      <c r="B24" s="4" t="str">
        <f t="shared" si="0"/>
        <v>11140</v>
      </c>
      <c r="C24" t="s">
        <v>2</v>
      </c>
      <c r="D24">
        <v>562</v>
      </c>
      <c r="E24" s="6">
        <f t="shared" si="33"/>
        <v>240.46085409252669</v>
      </c>
      <c r="F24" s="5">
        <f t="shared" si="2"/>
        <v>4.1586810617216348E-3</v>
      </c>
      <c r="G24" s="12">
        <v>1473</v>
      </c>
      <c r="H24" s="22">
        <f t="shared" si="7"/>
        <v>23</v>
      </c>
      <c r="I24" s="10">
        <f t="shared" si="3"/>
        <v>91.744059742023083</v>
      </c>
      <c r="J24" s="24">
        <f t="shared" si="8"/>
        <v>7</v>
      </c>
      <c r="K24">
        <v>3</v>
      </c>
      <c r="L24">
        <v>974</v>
      </c>
      <c r="M24" s="23">
        <f t="shared" si="9"/>
        <v>16</v>
      </c>
      <c r="N24">
        <v>3</v>
      </c>
      <c r="O24">
        <v>261</v>
      </c>
      <c r="P24" s="23">
        <f t="shared" si="10"/>
        <v>22</v>
      </c>
      <c r="Q24">
        <v>234</v>
      </c>
      <c r="R24">
        <v>185</v>
      </c>
      <c r="S24" s="23">
        <f t="shared" si="11"/>
        <v>21</v>
      </c>
      <c r="T24" s="3">
        <v>37.6176125</v>
      </c>
      <c r="U24" s="3">
        <v>126.9227004</v>
      </c>
      <c r="V24">
        <f t="shared" si="4"/>
        <v>135139</v>
      </c>
      <c r="W24" s="23">
        <f t="shared" si="12"/>
        <v>25</v>
      </c>
      <c r="X24">
        <f t="shared" si="5"/>
        <v>423808</v>
      </c>
      <c r="Y24" s="23">
        <f t="shared" si="12"/>
        <v>3</v>
      </c>
      <c r="Z24">
        <f t="shared" si="6"/>
        <v>66190</v>
      </c>
      <c r="AA24" s="23">
        <f t="shared" ref="AA24:AC24" si="56">_xlfn.RANK.EQ(Z24,Z$2:Z$26,0)</f>
        <v>2</v>
      </c>
      <c r="AB24">
        <v>381660</v>
      </c>
      <c r="AC24" s="23">
        <f t="shared" si="56"/>
        <v>1</v>
      </c>
      <c r="AD24" s="9">
        <v>1046.1099999999999</v>
      </c>
      <c r="AE24" s="23">
        <f t="shared" ref="AE24" si="57">_xlfn.RANK.EQ(AD24,AD$2:AD$26,0)</f>
        <v>1</v>
      </c>
    </row>
    <row r="25" spans="1:31" x14ac:dyDescent="0.45">
      <c r="A25">
        <v>2018</v>
      </c>
      <c r="B25" s="4" t="str">
        <f t="shared" si="0"/>
        <v>11170</v>
      </c>
      <c r="C25" t="s">
        <v>3</v>
      </c>
      <c r="D25">
        <v>309</v>
      </c>
      <c r="E25" s="6">
        <f t="shared" si="33"/>
        <v>794.21035598705498</v>
      </c>
      <c r="F25" s="5">
        <f t="shared" si="2"/>
        <v>1.2591122647314097E-3</v>
      </c>
      <c r="G25" s="13">
        <v>992</v>
      </c>
      <c r="H25" s="21">
        <f t="shared" si="7"/>
        <v>24</v>
      </c>
      <c r="I25" s="10">
        <f t="shared" si="3"/>
        <v>247.39012096774192</v>
      </c>
      <c r="J25" s="24">
        <f t="shared" si="8"/>
        <v>24</v>
      </c>
      <c r="K25">
        <v>1</v>
      </c>
      <c r="L25">
        <v>725</v>
      </c>
      <c r="M25" s="23">
        <f t="shared" si="9"/>
        <v>19</v>
      </c>
      <c r="N25">
        <v>2</v>
      </c>
      <c r="O25">
        <v>172</v>
      </c>
      <c r="P25" s="23">
        <f t="shared" si="10"/>
        <v>25</v>
      </c>
      <c r="Q25">
        <v>131</v>
      </c>
      <c r="R25">
        <v>95</v>
      </c>
      <c r="S25" s="23">
        <f t="shared" si="11"/>
        <v>25</v>
      </c>
      <c r="T25" s="3">
        <v>37.583801200000003</v>
      </c>
      <c r="U25" s="3">
        <v>127.0507003</v>
      </c>
      <c r="V25">
        <f t="shared" si="4"/>
        <v>245411</v>
      </c>
      <c r="W25" s="23">
        <f t="shared" si="12"/>
        <v>23</v>
      </c>
      <c r="X25">
        <f t="shared" si="5"/>
        <v>133446</v>
      </c>
      <c r="Y25" s="23">
        <f t="shared" si="12"/>
        <v>14</v>
      </c>
      <c r="Z25">
        <f t="shared" si="6"/>
        <v>21178</v>
      </c>
      <c r="AA25" s="23">
        <f t="shared" ref="AA25:AC25" si="58">_xlfn.RANK.EQ(Z25,Z$2:Z$26,0)</f>
        <v>21</v>
      </c>
      <c r="AB25">
        <v>45774</v>
      </c>
      <c r="AC25" s="23">
        <f t="shared" si="58"/>
        <v>7</v>
      </c>
      <c r="AD25" s="9">
        <v>125.46</v>
      </c>
      <c r="AE25" s="23">
        <f t="shared" ref="AE25" si="59">_xlfn.RANK.EQ(AD25,AD$2:AD$26,0)</f>
        <v>7</v>
      </c>
    </row>
    <row r="26" spans="1:31" ht="17.5" thickBot="1" x14ac:dyDescent="0.5">
      <c r="A26">
        <v>2018</v>
      </c>
      <c r="B26" s="4" t="str">
        <f t="shared" si="0"/>
        <v>11440</v>
      </c>
      <c r="C26" t="s">
        <v>14</v>
      </c>
      <c r="D26">
        <v>716</v>
      </c>
      <c r="E26" s="6">
        <f t="shared" si="33"/>
        <v>538.58100558659214</v>
      </c>
      <c r="F26" s="5">
        <f t="shared" si="2"/>
        <v>1.8567309088645934E-3</v>
      </c>
      <c r="G26" s="14">
        <v>694</v>
      </c>
      <c r="H26" s="21">
        <f t="shared" si="7"/>
        <v>25</v>
      </c>
      <c r="I26" s="10">
        <f t="shared" si="3"/>
        <v>555.65417867435156</v>
      </c>
      <c r="J26" s="24">
        <f t="shared" si="8"/>
        <v>25</v>
      </c>
      <c r="K26" t="s">
        <v>1</v>
      </c>
      <c r="L26">
        <v>0</v>
      </c>
      <c r="M26" s="23">
        <f t="shared" si="9"/>
        <v>25</v>
      </c>
      <c r="N26">
        <v>2</v>
      </c>
      <c r="O26">
        <v>202</v>
      </c>
      <c r="P26" s="23">
        <f t="shared" si="10"/>
        <v>24</v>
      </c>
      <c r="Q26">
        <v>358</v>
      </c>
      <c r="R26">
        <v>202</v>
      </c>
      <c r="S26" s="23">
        <f t="shared" si="11"/>
        <v>20</v>
      </c>
      <c r="T26" s="3">
        <v>37.548144499999999</v>
      </c>
      <c r="U26" s="3">
        <v>127.08575279999999</v>
      </c>
      <c r="V26">
        <f t="shared" si="4"/>
        <v>385624</v>
      </c>
      <c r="W26" s="23">
        <f t="shared" si="12"/>
        <v>15</v>
      </c>
      <c r="X26">
        <f t="shared" si="5"/>
        <v>252534</v>
      </c>
      <c r="Y26" s="23">
        <f t="shared" si="12"/>
        <v>7</v>
      </c>
      <c r="Z26">
        <f t="shared" si="6"/>
        <v>36504</v>
      </c>
      <c r="AA26" s="23">
        <f t="shared" ref="AA26:AC26" si="60">_xlfn.RANK.EQ(Z26,Z$2:Z$26,0)</f>
        <v>8</v>
      </c>
      <c r="AB26">
        <v>43428</v>
      </c>
      <c r="AC26" s="23">
        <f t="shared" si="60"/>
        <v>8</v>
      </c>
      <c r="AD26" s="9">
        <v>119.04</v>
      </c>
      <c r="AE26" s="23">
        <f t="shared" ref="AE26" si="61">_xlfn.RANK.EQ(AD26,AD$2:AD$26,0)</f>
        <v>8</v>
      </c>
    </row>
  </sheetData>
  <sortState xmlns:xlrd2="http://schemas.microsoft.com/office/spreadsheetml/2017/richdata2" ref="A2:AD26">
    <sortCondition descending="1" ref="G2:G26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AE57-8F55-4BC0-8A4D-7D1BA5D3092B}">
  <dimension ref="A1:U2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29" sqref="I29"/>
    </sheetView>
  </sheetViews>
  <sheetFormatPr defaultRowHeight="17" x14ac:dyDescent="0.45"/>
  <cols>
    <col min="2" max="2" width="9" style="4"/>
    <col min="5" max="5" width="9" style="6"/>
    <col min="6" max="6" width="9.08203125" style="5" bestFit="1" customWidth="1"/>
    <col min="8" max="8" width="9" style="10"/>
    <col min="21" max="21" width="9" style="9"/>
  </cols>
  <sheetData>
    <row r="1" spans="1:21" x14ac:dyDescent="0.45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t="s">
        <v>103</v>
      </c>
      <c r="H1" s="15" t="s">
        <v>123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s="2" t="s">
        <v>109</v>
      </c>
      <c r="P1" s="2" t="s">
        <v>110</v>
      </c>
      <c r="Q1" s="2" t="s">
        <v>104</v>
      </c>
      <c r="R1" s="2" t="s">
        <v>105</v>
      </c>
      <c r="S1" s="2" t="s">
        <v>106</v>
      </c>
      <c r="T1" s="7" t="s">
        <v>114</v>
      </c>
      <c r="U1" s="8" t="s">
        <v>113</v>
      </c>
    </row>
    <row r="2" spans="1:21" x14ac:dyDescent="0.45">
      <c r="A2">
        <v>2018</v>
      </c>
      <c r="B2" s="4" t="str">
        <f t="shared" ref="B2:B26" si="0">INDEX(lstDistCode,MATCH(C2,lstDistName,0))</f>
        <v>11440</v>
      </c>
      <c r="C2" t="s">
        <v>14</v>
      </c>
      <c r="D2">
        <v>716</v>
      </c>
      <c r="E2" s="6">
        <f t="shared" ref="E2:E25" si="1">Q2/D2</f>
        <v>538.58100558659214</v>
      </c>
      <c r="F2" s="5">
        <f t="shared" ref="F2:F26" si="2">D2/Q2</f>
        <v>1.8567309088645934E-3</v>
      </c>
      <c r="G2">
        <v>694</v>
      </c>
      <c r="H2" s="16">
        <f t="shared" ref="H2:H26" si="3">$Q2/G2</f>
        <v>555.65417867435156</v>
      </c>
      <c r="I2" t="s">
        <v>1</v>
      </c>
      <c r="J2" t="s">
        <v>1</v>
      </c>
      <c r="K2">
        <v>2</v>
      </c>
      <c r="L2">
        <v>202</v>
      </c>
      <c r="M2">
        <v>358</v>
      </c>
      <c r="N2">
        <v>202</v>
      </c>
      <c r="O2" s="3">
        <v>37.548144499999999</v>
      </c>
      <c r="P2" s="3">
        <v>127.08575279999999</v>
      </c>
      <c r="Q2">
        <f t="shared" ref="Q2:Q26" si="4">INDEX(lstPopNum,MATCH($B2,lstDistCode,0))</f>
        <v>385624</v>
      </c>
      <c r="R2">
        <f t="shared" ref="R2:R26" si="5">INDEX(lstEmpNum,MATCH($B2,lstDistCode,0))</f>
        <v>252534</v>
      </c>
      <c r="S2">
        <f t="shared" ref="S2:S26" si="6">INDEX(lstBizNum,MATCH($B2,lstDistCode,0))</f>
        <v>36504</v>
      </c>
      <c r="T2">
        <v>43428</v>
      </c>
      <c r="U2" s="9">
        <v>119.04</v>
      </c>
    </row>
    <row r="3" spans="1:21" x14ac:dyDescent="0.45">
      <c r="A3">
        <v>2018</v>
      </c>
      <c r="B3" s="4" t="str">
        <f t="shared" si="0"/>
        <v>11170</v>
      </c>
      <c r="C3" t="s">
        <v>3</v>
      </c>
      <c r="D3">
        <v>309</v>
      </c>
      <c r="E3" s="6">
        <f t="shared" si="1"/>
        <v>794.21035598705498</v>
      </c>
      <c r="F3" s="5">
        <f t="shared" si="2"/>
        <v>1.2591122647314097E-3</v>
      </c>
      <c r="G3">
        <v>992</v>
      </c>
      <c r="H3" s="16">
        <f t="shared" si="3"/>
        <v>247.39012096774192</v>
      </c>
      <c r="I3">
        <v>1</v>
      </c>
      <c r="J3">
        <v>725</v>
      </c>
      <c r="K3">
        <v>2</v>
      </c>
      <c r="L3">
        <v>172</v>
      </c>
      <c r="M3">
        <v>131</v>
      </c>
      <c r="N3">
        <v>95</v>
      </c>
      <c r="O3" s="3">
        <v>37.583801200000003</v>
      </c>
      <c r="P3" s="3">
        <v>127.0507003</v>
      </c>
      <c r="Q3">
        <f t="shared" si="4"/>
        <v>245411</v>
      </c>
      <c r="R3">
        <f t="shared" si="5"/>
        <v>133446</v>
      </c>
      <c r="S3">
        <f t="shared" si="6"/>
        <v>21178</v>
      </c>
      <c r="T3">
        <v>45774</v>
      </c>
      <c r="U3" s="9">
        <v>125.46</v>
      </c>
    </row>
    <row r="4" spans="1:21" x14ac:dyDescent="0.45">
      <c r="A4">
        <v>2018</v>
      </c>
      <c r="B4" s="4" t="str">
        <f t="shared" si="0"/>
        <v>11620</v>
      </c>
      <c r="C4" t="s">
        <v>21</v>
      </c>
      <c r="D4">
        <v>681</v>
      </c>
      <c r="E4" s="6">
        <f t="shared" si="1"/>
        <v>766.94860499265781</v>
      </c>
      <c r="F4" s="5">
        <f t="shared" si="2"/>
        <v>1.3038683341885383E-3</v>
      </c>
      <c r="G4" s="1">
        <v>2406</v>
      </c>
      <c r="H4" s="16">
        <f t="shared" si="3"/>
        <v>217.07896924355776</v>
      </c>
      <c r="I4">
        <v>2</v>
      </c>
      <c r="J4">
        <v>484</v>
      </c>
      <c r="K4">
        <v>9</v>
      </c>
      <c r="L4">
        <v>604</v>
      </c>
      <c r="M4">
        <v>306</v>
      </c>
      <c r="N4">
        <v>527</v>
      </c>
      <c r="O4" s="3">
        <v>37.527061600000003</v>
      </c>
      <c r="P4" s="3">
        <v>126.8561534</v>
      </c>
      <c r="Q4">
        <f t="shared" si="4"/>
        <v>522292</v>
      </c>
      <c r="R4">
        <f t="shared" si="5"/>
        <v>119180</v>
      </c>
      <c r="S4">
        <f t="shared" si="6"/>
        <v>26235</v>
      </c>
      <c r="T4">
        <v>10318</v>
      </c>
      <c r="U4" s="9">
        <v>28.28</v>
      </c>
    </row>
    <row r="5" spans="1:21" x14ac:dyDescent="0.45">
      <c r="A5">
        <v>2018</v>
      </c>
      <c r="B5" s="4" t="str">
        <f t="shared" si="0"/>
        <v>11470</v>
      </c>
      <c r="C5" t="s">
        <v>15</v>
      </c>
      <c r="D5">
        <v>627</v>
      </c>
      <c r="E5" s="6">
        <f t="shared" si="1"/>
        <v>754.52472089314199</v>
      </c>
      <c r="F5" s="5">
        <f t="shared" si="2"/>
        <v>1.3253376228896587E-3</v>
      </c>
      <c r="G5" s="1">
        <v>2791</v>
      </c>
      <c r="H5" s="16">
        <f t="shared" si="3"/>
        <v>169.50447868147617</v>
      </c>
      <c r="I5">
        <v>2</v>
      </c>
      <c r="J5" s="1">
        <v>1074</v>
      </c>
      <c r="K5">
        <v>6</v>
      </c>
      <c r="L5">
        <v>777</v>
      </c>
      <c r="M5">
        <v>277</v>
      </c>
      <c r="N5">
        <v>379</v>
      </c>
      <c r="O5" s="3">
        <v>37.562290599999997</v>
      </c>
      <c r="P5" s="3">
        <v>126.9087803</v>
      </c>
      <c r="Q5">
        <f t="shared" si="4"/>
        <v>473087</v>
      </c>
      <c r="R5">
        <f t="shared" si="5"/>
        <v>119443</v>
      </c>
      <c r="S5">
        <f t="shared" si="6"/>
        <v>26297</v>
      </c>
      <c r="T5">
        <v>13008</v>
      </c>
      <c r="U5" s="9">
        <v>35.65</v>
      </c>
    </row>
    <row r="6" spans="1:21" x14ac:dyDescent="0.45">
      <c r="A6">
        <v>2018</v>
      </c>
      <c r="B6" s="4" t="str">
        <f t="shared" si="0"/>
        <v>11500</v>
      </c>
      <c r="C6" t="s">
        <v>16</v>
      </c>
      <c r="D6">
        <v>804</v>
      </c>
      <c r="E6" s="6">
        <f t="shared" si="1"/>
        <v>756.66791044776119</v>
      </c>
      <c r="F6" s="5">
        <f t="shared" si="2"/>
        <v>1.321583730712521E-3</v>
      </c>
      <c r="G6" s="1">
        <v>3616</v>
      </c>
      <c r="H6" s="16">
        <f t="shared" si="3"/>
        <v>168.24142699115043</v>
      </c>
      <c r="I6">
        <v>4</v>
      </c>
      <c r="J6">
        <v>816</v>
      </c>
      <c r="K6">
        <v>15</v>
      </c>
      <c r="L6" s="1">
        <v>1205</v>
      </c>
      <c r="M6">
        <v>369</v>
      </c>
      <c r="N6">
        <v>612</v>
      </c>
      <c r="O6" s="3">
        <v>37.476952799999999</v>
      </c>
      <c r="P6" s="3">
        <v>127.0378103</v>
      </c>
      <c r="Q6">
        <f t="shared" si="4"/>
        <v>608361</v>
      </c>
      <c r="R6">
        <f t="shared" si="5"/>
        <v>199289</v>
      </c>
      <c r="S6">
        <f t="shared" si="6"/>
        <v>33273</v>
      </c>
      <c r="T6">
        <v>18736</v>
      </c>
      <c r="U6" s="9">
        <v>51.35</v>
      </c>
    </row>
    <row r="7" spans="1:21" x14ac:dyDescent="0.45">
      <c r="A7">
        <v>2018</v>
      </c>
      <c r="B7" s="4" t="str">
        <f t="shared" si="0"/>
        <v>11200</v>
      </c>
      <c r="C7" t="s">
        <v>4</v>
      </c>
      <c r="D7">
        <v>433</v>
      </c>
      <c r="E7" s="6">
        <f t="shared" si="1"/>
        <v>726.44572748267899</v>
      </c>
      <c r="F7" s="5">
        <f t="shared" si="2"/>
        <v>1.3765653264494471E-3</v>
      </c>
      <c r="G7" s="1">
        <v>1874</v>
      </c>
      <c r="H7" s="16">
        <f t="shared" si="3"/>
        <v>167.85005336179296</v>
      </c>
      <c r="I7">
        <v>1</v>
      </c>
      <c r="J7">
        <v>845</v>
      </c>
      <c r="K7">
        <v>5</v>
      </c>
      <c r="L7">
        <v>403</v>
      </c>
      <c r="M7">
        <v>197</v>
      </c>
      <c r="N7">
        <v>119</v>
      </c>
      <c r="O7" s="3">
        <v>37.496503699999998</v>
      </c>
      <c r="P7" s="3">
        <v>126.94430730000001</v>
      </c>
      <c r="Q7">
        <f t="shared" si="4"/>
        <v>314551</v>
      </c>
      <c r="R7">
        <f t="shared" si="5"/>
        <v>162019</v>
      </c>
      <c r="S7">
        <f t="shared" si="6"/>
        <v>26130</v>
      </c>
      <c r="T7">
        <v>35625</v>
      </c>
      <c r="U7" s="9">
        <v>97.65</v>
      </c>
    </row>
    <row r="8" spans="1:21" x14ac:dyDescent="0.45">
      <c r="A8">
        <v>2018</v>
      </c>
      <c r="B8" s="4" t="str">
        <f t="shared" si="0"/>
        <v>11380</v>
      </c>
      <c r="C8" t="s">
        <v>12</v>
      </c>
      <c r="D8">
        <v>646</v>
      </c>
      <c r="E8" s="6">
        <f t="shared" si="1"/>
        <v>758.90557275541801</v>
      </c>
      <c r="F8" s="5">
        <f t="shared" si="2"/>
        <v>1.3176869901866995E-3</v>
      </c>
      <c r="G8" s="1">
        <v>3013</v>
      </c>
      <c r="H8" s="16">
        <f t="shared" si="3"/>
        <v>162.71257882509127</v>
      </c>
      <c r="I8">
        <v>1</v>
      </c>
      <c r="J8">
        <v>200</v>
      </c>
      <c r="K8">
        <v>10</v>
      </c>
      <c r="L8">
        <v>842</v>
      </c>
      <c r="M8">
        <v>310</v>
      </c>
      <c r="N8">
        <v>446</v>
      </c>
      <c r="O8" s="3">
        <v>37.557945200000013</v>
      </c>
      <c r="P8" s="3">
        <v>126.99419039999999</v>
      </c>
      <c r="Q8">
        <f t="shared" si="4"/>
        <v>490253</v>
      </c>
      <c r="R8">
        <f t="shared" si="5"/>
        <v>87693</v>
      </c>
      <c r="S8">
        <f t="shared" si="6"/>
        <v>24179</v>
      </c>
      <c r="T8">
        <v>8277</v>
      </c>
      <c r="U8" s="9">
        <v>22.69</v>
      </c>
    </row>
    <row r="9" spans="1:21" x14ac:dyDescent="0.45">
      <c r="A9">
        <v>2018</v>
      </c>
      <c r="B9" s="4" t="str">
        <f t="shared" si="0"/>
        <v>11215</v>
      </c>
      <c r="C9" t="s">
        <v>5</v>
      </c>
      <c r="D9">
        <v>553</v>
      </c>
      <c r="E9" s="6">
        <f t="shared" si="1"/>
        <v>672.09945750452084</v>
      </c>
      <c r="F9" s="5">
        <f t="shared" si="2"/>
        <v>1.4878750292597485E-3</v>
      </c>
      <c r="G9" s="1">
        <v>2322</v>
      </c>
      <c r="H9" s="16">
        <f t="shared" si="3"/>
        <v>160.0650301464255</v>
      </c>
      <c r="I9">
        <v>2</v>
      </c>
      <c r="J9" s="1">
        <v>1097</v>
      </c>
      <c r="K9">
        <v>5</v>
      </c>
      <c r="L9">
        <v>438</v>
      </c>
      <c r="M9">
        <v>269</v>
      </c>
      <c r="N9">
        <v>519</v>
      </c>
      <c r="O9" s="3">
        <v>37.460096900000003</v>
      </c>
      <c r="P9" s="3">
        <v>126.90015459999999</v>
      </c>
      <c r="Q9">
        <f t="shared" si="4"/>
        <v>371671</v>
      </c>
      <c r="R9">
        <f t="shared" si="5"/>
        <v>123689</v>
      </c>
      <c r="S9">
        <f t="shared" si="6"/>
        <v>24531</v>
      </c>
      <c r="T9">
        <v>16273</v>
      </c>
      <c r="U9" s="9">
        <v>44.6</v>
      </c>
    </row>
    <row r="10" spans="1:21" x14ac:dyDescent="0.45">
      <c r="A10">
        <v>2018</v>
      </c>
      <c r="B10" s="4" t="str">
        <f t="shared" si="0"/>
        <v>11305</v>
      </c>
      <c r="C10" t="s">
        <v>9</v>
      </c>
      <c r="D10">
        <v>451</v>
      </c>
      <c r="E10" s="6">
        <f t="shared" si="1"/>
        <v>726.1884700665189</v>
      </c>
      <c r="F10" s="5">
        <f t="shared" si="2"/>
        <v>1.3770529844799105E-3</v>
      </c>
      <c r="G10" s="1">
        <v>2205</v>
      </c>
      <c r="H10" s="16">
        <f t="shared" si="3"/>
        <v>148.53106575963719</v>
      </c>
      <c r="I10">
        <v>1</v>
      </c>
      <c r="J10">
        <v>201</v>
      </c>
      <c r="K10">
        <v>8</v>
      </c>
      <c r="L10">
        <v>766</v>
      </c>
      <c r="M10">
        <v>223</v>
      </c>
      <c r="N10">
        <v>446</v>
      </c>
      <c r="O10" s="3">
        <v>37.5953795</v>
      </c>
      <c r="P10" s="3">
        <v>127.0939669</v>
      </c>
      <c r="Q10">
        <f t="shared" si="4"/>
        <v>327511</v>
      </c>
      <c r="R10">
        <f t="shared" si="5"/>
        <v>69787</v>
      </c>
      <c r="S10">
        <f t="shared" si="6"/>
        <v>18654</v>
      </c>
      <c r="T10">
        <v>8903</v>
      </c>
      <c r="U10" s="9">
        <v>24.4</v>
      </c>
    </row>
    <row r="11" spans="1:21" x14ac:dyDescent="0.45">
      <c r="A11">
        <v>2018</v>
      </c>
      <c r="B11" s="4" t="str">
        <f t="shared" si="0"/>
        <v>11350</v>
      </c>
      <c r="C11" t="s">
        <v>11</v>
      </c>
      <c r="D11">
        <v>721</v>
      </c>
      <c r="E11" s="6">
        <f t="shared" si="1"/>
        <v>770.87794729542304</v>
      </c>
      <c r="F11" s="5">
        <f t="shared" si="2"/>
        <v>1.2972222172244483E-3</v>
      </c>
      <c r="G11" s="1">
        <v>3773</v>
      </c>
      <c r="H11" s="16">
        <f t="shared" si="3"/>
        <v>147.31062814736285</v>
      </c>
      <c r="I11">
        <v>3</v>
      </c>
      <c r="J11" s="1">
        <v>1657</v>
      </c>
      <c r="K11">
        <v>6</v>
      </c>
      <c r="L11">
        <v>419</v>
      </c>
      <c r="M11">
        <v>352</v>
      </c>
      <c r="N11">
        <v>425</v>
      </c>
      <c r="O11" s="3">
        <v>37.565761700000003</v>
      </c>
      <c r="P11" s="3">
        <v>126.8226561</v>
      </c>
      <c r="Q11">
        <f t="shared" si="4"/>
        <v>555803</v>
      </c>
      <c r="R11">
        <f t="shared" si="5"/>
        <v>114736</v>
      </c>
      <c r="S11">
        <f t="shared" si="6"/>
        <v>25827</v>
      </c>
      <c r="T11">
        <v>9445</v>
      </c>
      <c r="U11" s="9">
        <v>25.89</v>
      </c>
    </row>
    <row r="12" spans="1:21" x14ac:dyDescent="0.45">
      <c r="A12">
        <v>2018</v>
      </c>
      <c r="B12" s="4" t="str">
        <f t="shared" si="0"/>
        <v>11590</v>
      </c>
      <c r="C12" t="s">
        <v>20</v>
      </c>
      <c r="D12">
        <v>571</v>
      </c>
      <c r="E12" s="6">
        <f t="shared" si="1"/>
        <v>712.28546409807359</v>
      </c>
      <c r="F12" s="5">
        <f t="shared" si="2"/>
        <v>1.4039314999446787E-3</v>
      </c>
      <c r="G12" s="1">
        <v>2927</v>
      </c>
      <c r="H12" s="16">
        <f t="shared" si="3"/>
        <v>138.95285275025623</v>
      </c>
      <c r="I12">
        <v>2</v>
      </c>
      <c r="J12" s="1">
        <v>1599</v>
      </c>
      <c r="K12">
        <v>5</v>
      </c>
      <c r="L12">
        <v>393</v>
      </c>
      <c r="M12">
        <v>257</v>
      </c>
      <c r="N12">
        <v>323</v>
      </c>
      <c r="O12" s="3">
        <v>37.582036899999999</v>
      </c>
      <c r="P12" s="3">
        <v>126.9356665</v>
      </c>
      <c r="Q12">
        <f t="shared" si="4"/>
        <v>406715</v>
      </c>
      <c r="R12">
        <f t="shared" si="5"/>
        <v>103915</v>
      </c>
      <c r="S12">
        <f t="shared" si="6"/>
        <v>19609</v>
      </c>
      <c r="T12">
        <v>12707</v>
      </c>
      <c r="U12" s="9">
        <v>34.83</v>
      </c>
    </row>
    <row r="13" spans="1:21" x14ac:dyDescent="0.45">
      <c r="A13">
        <v>2018</v>
      </c>
      <c r="B13" s="4" t="str">
        <f t="shared" si="0"/>
        <v>11260</v>
      </c>
      <c r="C13" t="s">
        <v>7</v>
      </c>
      <c r="D13">
        <v>498</v>
      </c>
      <c r="E13" s="6">
        <f t="shared" si="1"/>
        <v>826.40963855421683</v>
      </c>
      <c r="F13" s="5">
        <f t="shared" si="2"/>
        <v>1.2100536505714951E-3</v>
      </c>
      <c r="G13" s="1">
        <v>3049</v>
      </c>
      <c r="H13" s="16">
        <f t="shared" si="3"/>
        <v>134.97933748770089</v>
      </c>
      <c r="I13">
        <v>3</v>
      </c>
      <c r="J13" s="1">
        <v>1041</v>
      </c>
      <c r="K13">
        <v>12</v>
      </c>
      <c r="L13">
        <v>831</v>
      </c>
      <c r="M13">
        <v>228</v>
      </c>
      <c r="N13">
        <v>667</v>
      </c>
      <c r="O13" s="3">
        <v>37.599099799999998</v>
      </c>
      <c r="P13" s="3">
        <v>126.98614929999999</v>
      </c>
      <c r="Q13">
        <f t="shared" si="4"/>
        <v>411552</v>
      </c>
      <c r="R13">
        <f t="shared" si="5"/>
        <v>99241</v>
      </c>
      <c r="S13">
        <f t="shared" si="6"/>
        <v>27287</v>
      </c>
      <c r="T13">
        <v>9968</v>
      </c>
      <c r="U13" s="9">
        <v>27.32</v>
      </c>
    </row>
    <row r="14" spans="1:21" x14ac:dyDescent="0.45">
      <c r="A14">
        <v>2018</v>
      </c>
      <c r="B14" s="4" t="str">
        <f t="shared" si="0"/>
        <v>11290</v>
      </c>
      <c r="C14" t="s">
        <v>8</v>
      </c>
      <c r="D14">
        <v>531</v>
      </c>
      <c r="E14" s="6">
        <f t="shared" si="1"/>
        <v>854.80602636534843</v>
      </c>
      <c r="F14" s="5">
        <f t="shared" si="2"/>
        <v>1.1698560482218629E-3</v>
      </c>
      <c r="G14" s="1">
        <v>3402</v>
      </c>
      <c r="H14" s="16">
        <f t="shared" si="3"/>
        <v>133.42210464432688</v>
      </c>
      <c r="I14">
        <v>1</v>
      </c>
      <c r="J14" s="1">
        <v>1048</v>
      </c>
      <c r="K14">
        <v>7</v>
      </c>
      <c r="L14">
        <v>511</v>
      </c>
      <c r="M14">
        <v>251</v>
      </c>
      <c r="N14">
        <v>451</v>
      </c>
      <c r="O14" s="3">
        <v>37.646995399999987</v>
      </c>
      <c r="P14" s="3">
        <v>127.0147158</v>
      </c>
      <c r="Q14">
        <f t="shared" si="4"/>
        <v>453902</v>
      </c>
      <c r="R14">
        <f t="shared" si="5"/>
        <v>113893</v>
      </c>
      <c r="S14">
        <f t="shared" si="6"/>
        <v>24690</v>
      </c>
      <c r="T14">
        <v>11527</v>
      </c>
      <c r="U14" s="9">
        <v>31.6</v>
      </c>
    </row>
    <row r="15" spans="1:21" x14ac:dyDescent="0.45">
      <c r="A15">
        <v>2018</v>
      </c>
      <c r="B15" s="4" t="str">
        <f t="shared" si="0"/>
        <v>11545</v>
      </c>
      <c r="C15" t="s">
        <v>18</v>
      </c>
      <c r="D15">
        <v>340</v>
      </c>
      <c r="E15" s="6">
        <f t="shared" si="1"/>
        <v>745.12941176470588</v>
      </c>
      <c r="F15" s="5">
        <f t="shared" si="2"/>
        <v>1.3420487558418594E-3</v>
      </c>
      <c r="G15" s="1">
        <v>1911</v>
      </c>
      <c r="H15" s="16">
        <f t="shared" si="3"/>
        <v>132.57142857142858</v>
      </c>
      <c r="I15">
        <v>1</v>
      </c>
      <c r="J15">
        <v>225</v>
      </c>
      <c r="K15">
        <v>6</v>
      </c>
      <c r="L15">
        <v>626</v>
      </c>
      <c r="M15">
        <v>152</v>
      </c>
      <c r="N15">
        <v>342</v>
      </c>
      <c r="O15" s="3">
        <v>37.655264000000003</v>
      </c>
      <c r="P15" s="3">
        <v>127.0771201</v>
      </c>
      <c r="Q15">
        <f t="shared" si="4"/>
        <v>253344</v>
      </c>
      <c r="R15">
        <f t="shared" si="5"/>
        <v>223058</v>
      </c>
      <c r="S15">
        <f t="shared" si="6"/>
        <v>30080</v>
      </c>
      <c r="T15">
        <v>60304</v>
      </c>
      <c r="U15" s="9">
        <v>165.29</v>
      </c>
    </row>
    <row r="16" spans="1:21" x14ac:dyDescent="0.45">
      <c r="A16">
        <v>2018</v>
      </c>
      <c r="B16" s="4" t="str">
        <f t="shared" si="0"/>
        <v>11650</v>
      </c>
      <c r="C16" t="s">
        <v>22</v>
      </c>
      <c r="D16" s="1">
        <v>1209</v>
      </c>
      <c r="E16" s="6">
        <f t="shared" si="1"/>
        <v>368.20843672456573</v>
      </c>
      <c r="F16" s="5">
        <f t="shared" si="2"/>
        <v>2.7158530339380545E-3</v>
      </c>
      <c r="G16" s="1">
        <v>3501</v>
      </c>
      <c r="H16" s="16">
        <f t="shared" si="3"/>
        <v>127.15338474721509</v>
      </c>
      <c r="I16">
        <v>1</v>
      </c>
      <c r="J16" s="1">
        <v>1356</v>
      </c>
      <c r="K16">
        <v>11</v>
      </c>
      <c r="L16">
        <v>948</v>
      </c>
      <c r="M16">
        <v>606</v>
      </c>
      <c r="N16">
        <v>324</v>
      </c>
      <c r="O16" s="3">
        <v>37.520640999999998</v>
      </c>
      <c r="P16" s="3">
        <v>126.9139242</v>
      </c>
      <c r="Q16">
        <f t="shared" si="4"/>
        <v>445164</v>
      </c>
      <c r="R16">
        <f t="shared" si="5"/>
        <v>439963</v>
      </c>
      <c r="S16">
        <f t="shared" si="6"/>
        <v>47061</v>
      </c>
      <c r="T16">
        <v>70523</v>
      </c>
      <c r="U16" s="9">
        <v>193.3</v>
      </c>
    </row>
    <row r="17" spans="1:21" x14ac:dyDescent="0.45">
      <c r="A17">
        <v>2018</v>
      </c>
      <c r="B17" s="4" t="str">
        <f t="shared" si="0"/>
        <v>11320</v>
      </c>
      <c r="C17" t="s">
        <v>10</v>
      </c>
      <c r="D17">
        <v>364</v>
      </c>
      <c r="E17" s="6">
        <f t="shared" si="1"/>
        <v>947.91483516483515</v>
      </c>
      <c r="F17" s="5">
        <f t="shared" si="2"/>
        <v>1.0549470932439914E-3</v>
      </c>
      <c r="G17" s="1">
        <v>2988</v>
      </c>
      <c r="H17" s="16">
        <f t="shared" si="3"/>
        <v>115.47556894243641</v>
      </c>
      <c r="I17">
        <v>1</v>
      </c>
      <c r="J17">
        <v>417</v>
      </c>
      <c r="K17">
        <v>8</v>
      </c>
      <c r="L17" s="1">
        <v>1205</v>
      </c>
      <c r="M17">
        <v>156</v>
      </c>
      <c r="N17">
        <v>174</v>
      </c>
      <c r="O17" s="3">
        <v>37.495985400000002</v>
      </c>
      <c r="P17" s="3">
        <v>127.0664091</v>
      </c>
      <c r="Q17">
        <f t="shared" si="4"/>
        <v>345041</v>
      </c>
      <c r="R17">
        <f t="shared" si="5"/>
        <v>68669</v>
      </c>
      <c r="S17">
        <f t="shared" si="6"/>
        <v>18455</v>
      </c>
      <c r="T17">
        <v>8309</v>
      </c>
      <c r="U17" s="9">
        <v>22.77</v>
      </c>
    </row>
    <row r="18" spans="1:21" x14ac:dyDescent="0.45">
      <c r="A18">
        <v>2018</v>
      </c>
      <c r="B18" s="4" t="str">
        <f t="shared" si="0"/>
        <v>11710</v>
      </c>
      <c r="C18" t="s">
        <v>24</v>
      </c>
      <c r="D18" s="1">
        <v>1132</v>
      </c>
      <c r="E18" s="6">
        <f t="shared" si="1"/>
        <v>593.63427561837455</v>
      </c>
      <c r="F18" s="5">
        <f t="shared" si="2"/>
        <v>1.6845388500492564E-3</v>
      </c>
      <c r="G18" s="1">
        <v>6513</v>
      </c>
      <c r="H18" s="16">
        <f t="shared" si="3"/>
        <v>103.17733763242745</v>
      </c>
      <c r="I18">
        <v>2</v>
      </c>
      <c r="J18" s="1">
        <v>3155</v>
      </c>
      <c r="K18">
        <v>16</v>
      </c>
      <c r="L18" s="1">
        <v>1324</v>
      </c>
      <c r="M18">
        <v>529</v>
      </c>
      <c r="N18">
        <v>704</v>
      </c>
      <c r="O18" s="3">
        <v>37.550675299999988</v>
      </c>
      <c r="P18" s="3">
        <v>127.0409622</v>
      </c>
      <c r="Q18">
        <f t="shared" si="4"/>
        <v>671994</v>
      </c>
      <c r="R18">
        <f t="shared" si="5"/>
        <v>302517</v>
      </c>
      <c r="S18">
        <f t="shared" si="6"/>
        <v>45375</v>
      </c>
      <c r="T18">
        <v>35084</v>
      </c>
      <c r="U18" s="9">
        <v>96.16</v>
      </c>
    </row>
    <row r="19" spans="1:21" x14ac:dyDescent="0.45">
      <c r="A19">
        <v>2018</v>
      </c>
      <c r="B19" s="4" t="str">
        <f t="shared" si="0"/>
        <v>11530</v>
      </c>
      <c r="C19" t="s">
        <v>17</v>
      </c>
      <c r="D19">
        <v>557</v>
      </c>
      <c r="E19" s="6">
        <f t="shared" si="1"/>
        <v>790.65709156193896</v>
      </c>
      <c r="F19" s="5">
        <f t="shared" si="2"/>
        <v>1.2647707971916184E-3</v>
      </c>
      <c r="G19" s="1">
        <v>4403</v>
      </c>
      <c r="H19" s="16">
        <f t="shared" si="3"/>
        <v>100.02180331592096</v>
      </c>
      <c r="I19">
        <v>2</v>
      </c>
      <c r="J19" s="1">
        <v>1264</v>
      </c>
      <c r="K19">
        <v>8</v>
      </c>
      <c r="L19">
        <v>560</v>
      </c>
      <c r="M19">
        <v>259</v>
      </c>
      <c r="N19">
        <v>400</v>
      </c>
      <c r="O19" s="3">
        <v>37.606991000000001</v>
      </c>
      <c r="P19" s="3">
        <v>127.0232185</v>
      </c>
      <c r="Q19">
        <f t="shared" si="4"/>
        <v>440396</v>
      </c>
      <c r="R19">
        <f t="shared" si="5"/>
        <v>210506</v>
      </c>
      <c r="S19">
        <f t="shared" si="6"/>
        <v>37445</v>
      </c>
      <c r="T19">
        <v>27023</v>
      </c>
      <c r="U19" s="9">
        <v>74.069999999999993</v>
      </c>
    </row>
    <row r="20" spans="1:21" x14ac:dyDescent="0.45">
      <c r="A20">
        <v>2018</v>
      </c>
      <c r="B20" s="4" t="str">
        <f t="shared" si="0"/>
        <v>11140</v>
      </c>
      <c r="C20" t="s">
        <v>2</v>
      </c>
      <c r="D20">
        <v>562</v>
      </c>
      <c r="E20" s="6">
        <f t="shared" si="1"/>
        <v>240.46085409252669</v>
      </c>
      <c r="F20" s="5">
        <f t="shared" si="2"/>
        <v>4.1586810617216348E-3</v>
      </c>
      <c r="G20" s="1">
        <v>1473</v>
      </c>
      <c r="H20" s="16">
        <f t="shared" si="3"/>
        <v>91.744059742023083</v>
      </c>
      <c r="I20">
        <v>3</v>
      </c>
      <c r="J20">
        <v>974</v>
      </c>
      <c r="K20">
        <v>3</v>
      </c>
      <c r="L20">
        <v>261</v>
      </c>
      <c r="M20">
        <v>234</v>
      </c>
      <c r="N20">
        <v>185</v>
      </c>
      <c r="O20" s="3">
        <v>37.6176125</v>
      </c>
      <c r="P20" s="3">
        <v>126.9227004</v>
      </c>
      <c r="Q20">
        <f t="shared" si="4"/>
        <v>135139</v>
      </c>
      <c r="R20">
        <f t="shared" si="5"/>
        <v>423808</v>
      </c>
      <c r="S20">
        <f t="shared" si="6"/>
        <v>66190</v>
      </c>
      <c r="T20">
        <v>381660</v>
      </c>
      <c r="U20" s="9">
        <v>1046.1099999999999</v>
      </c>
    </row>
    <row r="21" spans="1:21" x14ac:dyDescent="0.45">
      <c r="A21">
        <v>2018</v>
      </c>
      <c r="B21" s="4" t="str">
        <f t="shared" si="0"/>
        <v>11410</v>
      </c>
      <c r="C21" t="s">
        <v>13</v>
      </c>
      <c r="D21">
        <v>430</v>
      </c>
      <c r="E21" s="6">
        <f t="shared" si="1"/>
        <v>755.51395348837207</v>
      </c>
      <c r="F21" s="5">
        <f t="shared" si="2"/>
        <v>1.3236022913710366E-3</v>
      </c>
      <c r="G21" s="1">
        <v>3799</v>
      </c>
      <c r="H21" s="16">
        <f t="shared" si="3"/>
        <v>85.514872334824958</v>
      </c>
      <c r="I21">
        <v>2</v>
      </c>
      <c r="J21" s="1">
        <v>2659</v>
      </c>
      <c r="K21">
        <v>5</v>
      </c>
      <c r="L21">
        <v>265</v>
      </c>
      <c r="M21">
        <v>205</v>
      </c>
      <c r="N21">
        <v>307</v>
      </c>
      <c r="O21" s="3">
        <v>37.549207699999997</v>
      </c>
      <c r="P21" s="3">
        <v>127.1464824</v>
      </c>
      <c r="Q21">
        <f t="shared" si="4"/>
        <v>324871</v>
      </c>
      <c r="R21">
        <f t="shared" si="5"/>
        <v>111615</v>
      </c>
      <c r="S21">
        <f t="shared" si="6"/>
        <v>19612</v>
      </c>
      <c r="T21">
        <v>23408</v>
      </c>
      <c r="U21" s="9">
        <v>64.16</v>
      </c>
    </row>
    <row r="22" spans="1:21" x14ac:dyDescent="0.45">
      <c r="A22">
        <v>2018</v>
      </c>
      <c r="B22" s="4" t="str">
        <f t="shared" si="0"/>
        <v>11740</v>
      </c>
      <c r="C22" t="s">
        <v>25</v>
      </c>
      <c r="D22">
        <v>772</v>
      </c>
      <c r="E22" s="6">
        <f t="shared" si="1"/>
        <v>567.6489637305699</v>
      </c>
      <c r="F22" s="5">
        <f t="shared" si="2"/>
        <v>1.7616521193450853E-3</v>
      </c>
      <c r="G22" s="1">
        <v>5778</v>
      </c>
      <c r="H22" s="16">
        <f t="shared" si="3"/>
        <v>75.843717549325021</v>
      </c>
      <c r="I22">
        <v>3</v>
      </c>
      <c r="J22" s="1">
        <v>2266</v>
      </c>
      <c r="K22">
        <v>15</v>
      </c>
      <c r="L22">
        <v>949</v>
      </c>
      <c r="M22">
        <v>342</v>
      </c>
      <c r="N22">
        <v>618</v>
      </c>
      <c r="O22" s="3">
        <v>37.531100799999997</v>
      </c>
      <c r="P22" s="3">
        <v>126.98107419999999</v>
      </c>
      <c r="Q22">
        <f t="shared" si="4"/>
        <v>438225</v>
      </c>
      <c r="R22">
        <f t="shared" si="5"/>
        <v>143061</v>
      </c>
      <c r="S22">
        <f t="shared" si="6"/>
        <v>30079</v>
      </c>
      <c r="T22">
        <v>17071</v>
      </c>
      <c r="U22" s="9">
        <v>46.79</v>
      </c>
    </row>
    <row r="23" spans="1:21" x14ac:dyDescent="0.45">
      <c r="A23">
        <v>2018</v>
      </c>
      <c r="B23" s="4" t="str">
        <f t="shared" si="0"/>
        <v>11560</v>
      </c>
      <c r="C23" t="s">
        <v>19</v>
      </c>
      <c r="D23">
        <v>743</v>
      </c>
      <c r="E23" s="6">
        <f t="shared" si="1"/>
        <v>543.72543741588152</v>
      </c>
      <c r="F23" s="5">
        <f t="shared" si="2"/>
        <v>1.8391635395110745E-3</v>
      </c>
      <c r="G23" s="1">
        <v>5642</v>
      </c>
      <c r="H23" s="16">
        <f t="shared" si="3"/>
        <v>71.603686635944698</v>
      </c>
      <c r="I23">
        <v>7</v>
      </c>
      <c r="J23" s="1">
        <v>2128</v>
      </c>
      <c r="K23">
        <v>8</v>
      </c>
      <c r="L23">
        <v>851</v>
      </c>
      <c r="M23">
        <v>326</v>
      </c>
      <c r="N23">
        <v>392</v>
      </c>
      <c r="O23" s="3">
        <v>37.504853400000002</v>
      </c>
      <c r="P23" s="3">
        <v>127.1144822</v>
      </c>
      <c r="Q23">
        <f t="shared" si="4"/>
        <v>403988</v>
      </c>
      <c r="R23">
        <f t="shared" si="5"/>
        <v>362524</v>
      </c>
      <c r="S23">
        <f t="shared" si="6"/>
        <v>44512</v>
      </c>
      <c r="T23">
        <v>68672</v>
      </c>
      <c r="U23" s="9">
        <v>188.23</v>
      </c>
    </row>
    <row r="24" spans="1:21" x14ac:dyDescent="0.45">
      <c r="A24">
        <v>2018</v>
      </c>
      <c r="B24" s="4" t="str">
        <f t="shared" si="0"/>
        <v>11680</v>
      </c>
      <c r="C24" t="s">
        <v>23</v>
      </c>
      <c r="D24" s="1">
        <v>2619</v>
      </c>
      <c r="E24" s="6">
        <f t="shared" si="1"/>
        <v>213.00687285223367</v>
      </c>
      <c r="F24" s="5">
        <f t="shared" si="2"/>
        <v>4.6946841977897882E-3</v>
      </c>
      <c r="G24" s="1">
        <v>8368</v>
      </c>
      <c r="H24" s="16">
        <f t="shared" si="3"/>
        <v>66.666467495219891</v>
      </c>
      <c r="I24">
        <v>4</v>
      </c>
      <c r="J24" s="1">
        <v>3115</v>
      </c>
      <c r="K24">
        <v>33</v>
      </c>
      <c r="L24" s="1">
        <v>2099</v>
      </c>
      <c r="M24" s="1">
        <v>1604</v>
      </c>
      <c r="N24" s="1">
        <v>1449</v>
      </c>
      <c r="O24" s="3">
        <v>37.465399299999987</v>
      </c>
      <c r="P24" s="3">
        <v>126.9438071</v>
      </c>
      <c r="Q24">
        <f t="shared" si="4"/>
        <v>557865</v>
      </c>
      <c r="R24">
        <f t="shared" si="5"/>
        <v>711278</v>
      </c>
      <c r="S24">
        <f t="shared" si="6"/>
        <v>73590</v>
      </c>
      <c r="T24">
        <v>112138</v>
      </c>
      <c r="U24" s="9">
        <v>307.37</v>
      </c>
    </row>
    <row r="25" spans="1:21" x14ac:dyDescent="0.45">
      <c r="A25">
        <v>2018</v>
      </c>
      <c r="B25" s="4" t="str">
        <f t="shared" si="0"/>
        <v>11230</v>
      </c>
      <c r="C25" t="s">
        <v>6</v>
      </c>
      <c r="D25">
        <v>618</v>
      </c>
      <c r="E25" s="6">
        <f t="shared" si="1"/>
        <v>590.55339805825247</v>
      </c>
      <c r="F25" s="5">
        <f t="shared" si="2"/>
        <v>1.6933269765071431E-3</v>
      </c>
      <c r="G25" s="1">
        <v>5688</v>
      </c>
      <c r="H25" s="16">
        <f t="shared" si="3"/>
        <v>64.163502109704638</v>
      </c>
      <c r="I25">
        <v>5</v>
      </c>
      <c r="J25" s="1">
        <v>2002</v>
      </c>
      <c r="K25">
        <v>14</v>
      </c>
      <c r="L25" s="1">
        <v>1608</v>
      </c>
      <c r="M25">
        <v>252</v>
      </c>
      <c r="N25">
        <v>474</v>
      </c>
      <c r="O25" s="3">
        <v>37.495485600000002</v>
      </c>
      <c r="P25" s="3">
        <v>126.858121</v>
      </c>
      <c r="Q25">
        <f t="shared" si="4"/>
        <v>364962</v>
      </c>
      <c r="R25">
        <f t="shared" si="5"/>
        <v>143858</v>
      </c>
      <c r="S25">
        <f t="shared" si="6"/>
        <v>32994</v>
      </c>
      <c r="T25">
        <v>19844</v>
      </c>
      <c r="U25" s="9">
        <v>54.39</v>
      </c>
    </row>
    <row r="26" spans="1:21" ht="17.5" thickBot="1" x14ac:dyDescent="0.5">
      <c r="A26">
        <v>2018</v>
      </c>
      <c r="B26" s="4" t="str">
        <f t="shared" si="0"/>
        <v>11110</v>
      </c>
      <c r="C26" t="s">
        <v>0</v>
      </c>
      <c r="D26">
        <v>500</v>
      </c>
      <c r="E26" s="6">
        <f>$Q26/D26</f>
        <v>328.69600000000003</v>
      </c>
      <c r="F26" s="5">
        <f t="shared" si="2"/>
        <v>3.0423248229366952E-3</v>
      </c>
      <c r="G26" s="1">
        <v>3408</v>
      </c>
      <c r="H26" s="17">
        <f t="shared" si="3"/>
        <v>48.224178403755872</v>
      </c>
      <c r="I26">
        <v>4</v>
      </c>
      <c r="J26" s="1">
        <v>2970</v>
      </c>
      <c r="K26">
        <v>2</v>
      </c>
      <c r="L26">
        <v>225</v>
      </c>
      <c r="M26">
        <v>186</v>
      </c>
      <c r="N26">
        <v>170</v>
      </c>
      <c r="O26" s="3">
        <v>37.665860899999998</v>
      </c>
      <c r="P26" s="3">
        <v>127.03176740000001</v>
      </c>
      <c r="Q26">
        <f t="shared" si="4"/>
        <v>164348</v>
      </c>
      <c r="R26">
        <f t="shared" si="5"/>
        <v>269106</v>
      </c>
      <c r="S26">
        <f t="shared" si="6"/>
        <v>40871</v>
      </c>
      <c r="T26">
        <v>175296</v>
      </c>
      <c r="U26" s="9">
        <v>480.48</v>
      </c>
    </row>
  </sheetData>
  <sortState xmlns:xlrd2="http://schemas.microsoft.com/office/spreadsheetml/2017/richdata2" ref="A2:U26">
    <sortCondition descending="1" ref="H2:H26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A5C4D-8E53-40E5-86C4-5D4DEF04C52D}">
  <dimension ref="A1:U26"/>
  <sheetViews>
    <sheetView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R18" sqref="R18"/>
    </sheetView>
  </sheetViews>
  <sheetFormatPr defaultRowHeight="17" x14ac:dyDescent="0.45"/>
  <cols>
    <col min="2" max="2" width="9" style="4"/>
    <col min="5" max="5" width="9" style="6"/>
    <col min="6" max="6" width="9.08203125" style="5" bestFit="1" customWidth="1"/>
    <col min="8" max="8" width="9" style="10"/>
    <col min="21" max="21" width="9" style="9"/>
  </cols>
  <sheetData>
    <row r="1" spans="1:21" x14ac:dyDescent="0.45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t="s">
        <v>103</v>
      </c>
      <c r="H1" s="10" t="s">
        <v>123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s="2" t="s">
        <v>109</v>
      </c>
      <c r="P1" s="2" t="s">
        <v>110</v>
      </c>
      <c r="Q1" s="2" t="s">
        <v>104</v>
      </c>
      <c r="R1" s="18" t="s">
        <v>105</v>
      </c>
      <c r="S1" s="20" t="s">
        <v>106</v>
      </c>
      <c r="T1" s="19" t="s">
        <v>114</v>
      </c>
      <c r="U1" s="8" t="s">
        <v>113</v>
      </c>
    </row>
    <row r="2" spans="1:21" x14ac:dyDescent="0.45">
      <c r="A2">
        <v>2018</v>
      </c>
      <c r="B2" s="4" t="str">
        <f t="shared" ref="B2:B26" si="0">INDEX(lstDistCode,MATCH(C2,lstDistName,0))</f>
        <v>11680</v>
      </c>
      <c r="C2" t="s">
        <v>23</v>
      </c>
      <c r="D2" s="1">
        <v>2619</v>
      </c>
      <c r="E2" s="6">
        <f>Q2/D2</f>
        <v>213.00687285223367</v>
      </c>
      <c r="F2" s="5">
        <f t="shared" ref="F2:F26" si="1">D2/Q2</f>
        <v>4.6946841977897882E-3</v>
      </c>
      <c r="G2" s="1">
        <v>8368</v>
      </c>
      <c r="H2" s="10">
        <f t="shared" ref="H2:H26" si="2">$Q2/G2</f>
        <v>66.666467495219891</v>
      </c>
      <c r="I2">
        <v>4</v>
      </c>
      <c r="J2" s="1">
        <v>3115</v>
      </c>
      <c r="K2">
        <v>33</v>
      </c>
      <c r="L2" s="1">
        <v>2099</v>
      </c>
      <c r="M2" s="1">
        <v>1604</v>
      </c>
      <c r="N2" s="1">
        <v>1449</v>
      </c>
      <c r="O2" s="3">
        <v>37.465399299999987</v>
      </c>
      <c r="P2" s="3">
        <v>126.9438071</v>
      </c>
      <c r="Q2">
        <f t="shared" ref="Q2:Q26" si="3">INDEX(lstPopNum,MATCH($B2,lstDistCode,0))</f>
        <v>557865</v>
      </c>
      <c r="R2">
        <f t="shared" ref="R2:R26" si="4">INDEX(lstEmpNum,MATCH($B2,lstDistCode,0))</f>
        <v>711278</v>
      </c>
      <c r="S2" s="13">
        <f t="shared" ref="S2:S26" si="5">INDEX(lstBizNum,MATCH($B2,lstDistCode,0))</f>
        <v>73590</v>
      </c>
      <c r="T2">
        <v>112138</v>
      </c>
      <c r="U2" s="9">
        <v>307.37</v>
      </c>
    </row>
    <row r="3" spans="1:21" x14ac:dyDescent="0.45">
      <c r="A3">
        <v>2018</v>
      </c>
      <c r="B3" s="4" t="str">
        <f t="shared" si="0"/>
        <v>11140</v>
      </c>
      <c r="C3" t="s">
        <v>2</v>
      </c>
      <c r="D3">
        <v>562</v>
      </c>
      <c r="E3" s="6">
        <f>Q3/D3</f>
        <v>240.46085409252669</v>
      </c>
      <c r="F3" s="5">
        <f t="shared" si="1"/>
        <v>4.1586810617216348E-3</v>
      </c>
      <c r="G3" s="1">
        <v>1473</v>
      </c>
      <c r="H3" s="10">
        <f t="shared" si="2"/>
        <v>91.744059742023083</v>
      </c>
      <c r="I3">
        <v>3</v>
      </c>
      <c r="J3">
        <v>974</v>
      </c>
      <c r="K3">
        <v>3</v>
      </c>
      <c r="L3">
        <v>261</v>
      </c>
      <c r="M3">
        <v>234</v>
      </c>
      <c r="N3">
        <v>185</v>
      </c>
      <c r="O3" s="3">
        <v>37.6176125</v>
      </c>
      <c r="P3" s="3">
        <v>126.9227004</v>
      </c>
      <c r="Q3">
        <f t="shared" si="3"/>
        <v>135139</v>
      </c>
      <c r="R3">
        <f t="shared" si="4"/>
        <v>423808</v>
      </c>
      <c r="S3" s="13">
        <f t="shared" si="5"/>
        <v>66190</v>
      </c>
      <c r="T3">
        <v>381660</v>
      </c>
      <c r="U3" s="9">
        <v>1046.1099999999999</v>
      </c>
    </row>
    <row r="4" spans="1:21" x14ac:dyDescent="0.45">
      <c r="A4">
        <v>2018</v>
      </c>
      <c r="B4" s="4" t="str">
        <f t="shared" si="0"/>
        <v>11650</v>
      </c>
      <c r="C4" t="s">
        <v>22</v>
      </c>
      <c r="D4" s="1">
        <v>1209</v>
      </c>
      <c r="E4" s="6">
        <f>Q4/D4</f>
        <v>368.20843672456573</v>
      </c>
      <c r="F4" s="5">
        <f t="shared" si="1"/>
        <v>2.7158530339380545E-3</v>
      </c>
      <c r="G4" s="1">
        <v>3501</v>
      </c>
      <c r="H4" s="10">
        <f t="shared" si="2"/>
        <v>127.15338474721509</v>
      </c>
      <c r="I4">
        <v>1</v>
      </c>
      <c r="J4" s="1">
        <v>1356</v>
      </c>
      <c r="K4">
        <v>11</v>
      </c>
      <c r="L4">
        <v>948</v>
      </c>
      <c r="M4">
        <v>606</v>
      </c>
      <c r="N4">
        <v>324</v>
      </c>
      <c r="O4" s="3">
        <v>37.520640999999998</v>
      </c>
      <c r="P4" s="3">
        <v>126.9139242</v>
      </c>
      <c r="Q4">
        <f t="shared" si="3"/>
        <v>445164</v>
      </c>
      <c r="R4">
        <f t="shared" si="4"/>
        <v>439963</v>
      </c>
      <c r="S4" s="13">
        <f t="shared" si="5"/>
        <v>47061</v>
      </c>
      <c r="T4">
        <v>70523</v>
      </c>
      <c r="U4" s="9">
        <v>193.3</v>
      </c>
    </row>
    <row r="5" spans="1:21" x14ac:dyDescent="0.45">
      <c r="A5">
        <v>2018</v>
      </c>
      <c r="B5" s="4" t="str">
        <f t="shared" si="0"/>
        <v>11710</v>
      </c>
      <c r="C5" t="s">
        <v>24</v>
      </c>
      <c r="D5" s="1">
        <v>1132</v>
      </c>
      <c r="E5" s="6">
        <f>Q5/D5</f>
        <v>593.63427561837455</v>
      </c>
      <c r="F5" s="5">
        <f t="shared" si="1"/>
        <v>1.6845388500492564E-3</v>
      </c>
      <c r="G5" s="1">
        <v>6513</v>
      </c>
      <c r="H5" s="10">
        <f t="shared" si="2"/>
        <v>103.17733763242745</v>
      </c>
      <c r="I5">
        <v>2</v>
      </c>
      <c r="J5" s="1">
        <v>3155</v>
      </c>
      <c r="K5">
        <v>16</v>
      </c>
      <c r="L5" s="1">
        <v>1324</v>
      </c>
      <c r="M5">
        <v>529</v>
      </c>
      <c r="N5">
        <v>704</v>
      </c>
      <c r="O5" s="3">
        <v>37.550675299999988</v>
      </c>
      <c r="P5" s="3">
        <v>127.0409622</v>
      </c>
      <c r="Q5">
        <f t="shared" si="3"/>
        <v>671994</v>
      </c>
      <c r="R5">
        <f t="shared" si="4"/>
        <v>302517</v>
      </c>
      <c r="S5" s="13">
        <f t="shared" si="5"/>
        <v>45375</v>
      </c>
      <c r="T5">
        <v>35084</v>
      </c>
      <c r="U5" s="9">
        <v>96.16</v>
      </c>
    </row>
    <row r="6" spans="1:21" x14ac:dyDescent="0.45">
      <c r="A6">
        <v>2018</v>
      </c>
      <c r="B6" s="4" t="str">
        <f t="shared" si="0"/>
        <v>11560</v>
      </c>
      <c r="C6" t="s">
        <v>19</v>
      </c>
      <c r="D6">
        <v>743</v>
      </c>
      <c r="E6" s="6">
        <f>Q6/D6</f>
        <v>543.72543741588152</v>
      </c>
      <c r="F6" s="5">
        <f t="shared" si="1"/>
        <v>1.8391635395110745E-3</v>
      </c>
      <c r="G6" s="1">
        <v>5642</v>
      </c>
      <c r="H6" s="10">
        <f t="shared" si="2"/>
        <v>71.603686635944698</v>
      </c>
      <c r="I6">
        <v>7</v>
      </c>
      <c r="J6" s="1">
        <v>2128</v>
      </c>
      <c r="K6">
        <v>8</v>
      </c>
      <c r="L6">
        <v>851</v>
      </c>
      <c r="M6">
        <v>326</v>
      </c>
      <c r="N6">
        <v>392</v>
      </c>
      <c r="O6" s="3">
        <v>37.504853400000002</v>
      </c>
      <c r="P6" s="3">
        <v>127.1144822</v>
      </c>
      <c r="Q6">
        <f t="shared" si="3"/>
        <v>403988</v>
      </c>
      <c r="R6">
        <f t="shared" si="4"/>
        <v>362524</v>
      </c>
      <c r="S6" s="13">
        <f t="shared" si="5"/>
        <v>44512</v>
      </c>
      <c r="T6">
        <v>68672</v>
      </c>
      <c r="U6" s="9">
        <v>188.23</v>
      </c>
    </row>
    <row r="7" spans="1:21" x14ac:dyDescent="0.45">
      <c r="A7">
        <v>2018</v>
      </c>
      <c r="B7" s="4" t="str">
        <f t="shared" si="0"/>
        <v>11110</v>
      </c>
      <c r="C7" t="s">
        <v>0</v>
      </c>
      <c r="D7">
        <v>500</v>
      </c>
      <c r="E7" s="6">
        <f>$Q7/D7</f>
        <v>328.69600000000003</v>
      </c>
      <c r="F7" s="5">
        <f t="shared" si="1"/>
        <v>3.0423248229366952E-3</v>
      </c>
      <c r="G7" s="1">
        <v>3408</v>
      </c>
      <c r="H7" s="10">
        <f t="shared" si="2"/>
        <v>48.224178403755872</v>
      </c>
      <c r="I7">
        <v>4</v>
      </c>
      <c r="J7" s="1">
        <v>2970</v>
      </c>
      <c r="K7">
        <v>2</v>
      </c>
      <c r="L7">
        <v>225</v>
      </c>
      <c r="M7">
        <v>186</v>
      </c>
      <c r="N7">
        <v>170</v>
      </c>
      <c r="O7" s="3">
        <v>37.665860899999998</v>
      </c>
      <c r="P7" s="3">
        <v>127.03176740000001</v>
      </c>
      <c r="Q7">
        <f t="shared" si="3"/>
        <v>164348</v>
      </c>
      <c r="R7">
        <f t="shared" si="4"/>
        <v>269106</v>
      </c>
      <c r="S7" s="13">
        <f t="shared" si="5"/>
        <v>40871</v>
      </c>
      <c r="T7">
        <v>175296</v>
      </c>
      <c r="U7" s="9">
        <v>480.48</v>
      </c>
    </row>
    <row r="8" spans="1:21" x14ac:dyDescent="0.45">
      <c r="A8">
        <v>2018</v>
      </c>
      <c r="B8" s="4" t="str">
        <f t="shared" si="0"/>
        <v>11530</v>
      </c>
      <c r="C8" t="s">
        <v>17</v>
      </c>
      <c r="D8">
        <v>557</v>
      </c>
      <c r="E8" s="6">
        <f t="shared" ref="E8:E26" si="6">Q8/D8</f>
        <v>790.65709156193896</v>
      </c>
      <c r="F8" s="5">
        <f t="shared" si="1"/>
        <v>1.2647707971916184E-3</v>
      </c>
      <c r="G8" s="1">
        <v>4403</v>
      </c>
      <c r="H8" s="10">
        <f t="shared" si="2"/>
        <v>100.02180331592096</v>
      </c>
      <c r="I8">
        <v>2</v>
      </c>
      <c r="J8" s="1">
        <v>1264</v>
      </c>
      <c r="K8">
        <v>8</v>
      </c>
      <c r="L8">
        <v>560</v>
      </c>
      <c r="M8">
        <v>259</v>
      </c>
      <c r="N8">
        <v>400</v>
      </c>
      <c r="O8" s="3">
        <v>37.606991000000001</v>
      </c>
      <c r="P8" s="3">
        <v>127.0232185</v>
      </c>
      <c r="Q8">
        <f t="shared" si="3"/>
        <v>440396</v>
      </c>
      <c r="R8">
        <f t="shared" si="4"/>
        <v>210506</v>
      </c>
      <c r="S8" s="13">
        <f t="shared" si="5"/>
        <v>37445</v>
      </c>
      <c r="T8">
        <v>27023</v>
      </c>
      <c r="U8" s="9">
        <v>74.069999999999993</v>
      </c>
    </row>
    <row r="9" spans="1:21" x14ac:dyDescent="0.45">
      <c r="A9">
        <v>2018</v>
      </c>
      <c r="B9" s="4" t="str">
        <f t="shared" si="0"/>
        <v>11440</v>
      </c>
      <c r="C9" t="s">
        <v>14</v>
      </c>
      <c r="D9">
        <v>716</v>
      </c>
      <c r="E9" s="6">
        <f t="shared" si="6"/>
        <v>538.58100558659214</v>
      </c>
      <c r="F9" s="5">
        <f t="shared" si="1"/>
        <v>1.8567309088645934E-3</v>
      </c>
      <c r="G9">
        <v>694</v>
      </c>
      <c r="H9" s="10">
        <f t="shared" si="2"/>
        <v>555.65417867435156</v>
      </c>
      <c r="I9" t="s">
        <v>1</v>
      </c>
      <c r="J9" t="s">
        <v>1</v>
      </c>
      <c r="K9">
        <v>2</v>
      </c>
      <c r="L9">
        <v>202</v>
      </c>
      <c r="M9">
        <v>358</v>
      </c>
      <c r="N9">
        <v>202</v>
      </c>
      <c r="O9" s="3">
        <v>37.548144499999999</v>
      </c>
      <c r="P9" s="3">
        <v>127.08575279999999</v>
      </c>
      <c r="Q9">
        <f t="shared" si="3"/>
        <v>385624</v>
      </c>
      <c r="R9">
        <f t="shared" si="4"/>
        <v>252534</v>
      </c>
      <c r="S9" s="13">
        <f t="shared" si="5"/>
        <v>36504</v>
      </c>
      <c r="T9">
        <v>43428</v>
      </c>
      <c r="U9" s="9">
        <v>119.04</v>
      </c>
    </row>
    <row r="10" spans="1:21" x14ac:dyDescent="0.45">
      <c r="A10">
        <v>2018</v>
      </c>
      <c r="B10" s="4" t="str">
        <f t="shared" si="0"/>
        <v>11500</v>
      </c>
      <c r="C10" t="s">
        <v>16</v>
      </c>
      <c r="D10">
        <v>804</v>
      </c>
      <c r="E10" s="6">
        <f t="shared" si="6"/>
        <v>756.66791044776119</v>
      </c>
      <c r="F10" s="5">
        <f t="shared" si="1"/>
        <v>1.321583730712521E-3</v>
      </c>
      <c r="G10" s="1">
        <v>3616</v>
      </c>
      <c r="H10" s="10">
        <f t="shared" si="2"/>
        <v>168.24142699115043</v>
      </c>
      <c r="I10">
        <v>4</v>
      </c>
      <c r="J10">
        <v>816</v>
      </c>
      <c r="K10">
        <v>15</v>
      </c>
      <c r="L10" s="1">
        <v>1205</v>
      </c>
      <c r="M10">
        <v>369</v>
      </c>
      <c r="N10">
        <v>612</v>
      </c>
      <c r="O10" s="3">
        <v>37.476952799999999</v>
      </c>
      <c r="P10" s="3">
        <v>127.0378103</v>
      </c>
      <c r="Q10">
        <f t="shared" si="3"/>
        <v>608361</v>
      </c>
      <c r="R10">
        <f t="shared" si="4"/>
        <v>199289</v>
      </c>
      <c r="S10" s="13">
        <f t="shared" si="5"/>
        <v>33273</v>
      </c>
      <c r="T10">
        <v>18736</v>
      </c>
      <c r="U10" s="9">
        <v>51.35</v>
      </c>
    </row>
    <row r="11" spans="1:21" x14ac:dyDescent="0.45">
      <c r="A11">
        <v>2018</v>
      </c>
      <c r="B11" s="4" t="str">
        <f t="shared" si="0"/>
        <v>11230</v>
      </c>
      <c r="C11" t="s">
        <v>6</v>
      </c>
      <c r="D11">
        <v>618</v>
      </c>
      <c r="E11" s="6">
        <f t="shared" si="6"/>
        <v>590.55339805825247</v>
      </c>
      <c r="F11" s="5">
        <f t="shared" si="1"/>
        <v>1.6933269765071431E-3</v>
      </c>
      <c r="G11" s="1">
        <v>5688</v>
      </c>
      <c r="H11" s="10">
        <f t="shared" si="2"/>
        <v>64.163502109704638</v>
      </c>
      <c r="I11">
        <v>5</v>
      </c>
      <c r="J11" s="1">
        <v>2002</v>
      </c>
      <c r="K11">
        <v>14</v>
      </c>
      <c r="L11" s="1">
        <v>1608</v>
      </c>
      <c r="M11">
        <v>252</v>
      </c>
      <c r="N11">
        <v>474</v>
      </c>
      <c r="O11" s="3">
        <v>37.495485600000002</v>
      </c>
      <c r="P11" s="3">
        <v>126.858121</v>
      </c>
      <c r="Q11">
        <f t="shared" si="3"/>
        <v>364962</v>
      </c>
      <c r="R11">
        <f t="shared" si="4"/>
        <v>143858</v>
      </c>
      <c r="S11" s="13">
        <f t="shared" si="5"/>
        <v>32994</v>
      </c>
      <c r="T11">
        <v>19844</v>
      </c>
      <c r="U11" s="9">
        <v>54.39</v>
      </c>
    </row>
    <row r="12" spans="1:21" x14ac:dyDescent="0.45">
      <c r="A12">
        <v>2018</v>
      </c>
      <c r="B12" s="4" t="str">
        <f t="shared" si="0"/>
        <v>11545</v>
      </c>
      <c r="C12" t="s">
        <v>18</v>
      </c>
      <c r="D12">
        <v>340</v>
      </c>
      <c r="E12" s="6">
        <f t="shared" si="6"/>
        <v>745.12941176470588</v>
      </c>
      <c r="F12" s="5">
        <f t="shared" si="1"/>
        <v>1.3420487558418594E-3</v>
      </c>
      <c r="G12" s="1">
        <v>1911</v>
      </c>
      <c r="H12" s="10">
        <f t="shared" si="2"/>
        <v>132.57142857142858</v>
      </c>
      <c r="I12">
        <v>1</v>
      </c>
      <c r="J12">
        <v>225</v>
      </c>
      <c r="K12">
        <v>6</v>
      </c>
      <c r="L12">
        <v>626</v>
      </c>
      <c r="M12">
        <v>152</v>
      </c>
      <c r="N12">
        <v>342</v>
      </c>
      <c r="O12" s="3">
        <v>37.655264000000003</v>
      </c>
      <c r="P12" s="3">
        <v>127.0771201</v>
      </c>
      <c r="Q12">
        <f t="shared" si="3"/>
        <v>253344</v>
      </c>
      <c r="R12">
        <f t="shared" si="4"/>
        <v>223058</v>
      </c>
      <c r="S12" s="13">
        <f t="shared" si="5"/>
        <v>30080</v>
      </c>
      <c r="T12">
        <v>60304</v>
      </c>
      <c r="U12" s="9">
        <v>165.29</v>
      </c>
    </row>
    <row r="13" spans="1:21" x14ac:dyDescent="0.45">
      <c r="A13">
        <v>2018</v>
      </c>
      <c r="B13" s="4" t="str">
        <f t="shared" si="0"/>
        <v>11740</v>
      </c>
      <c r="C13" t="s">
        <v>25</v>
      </c>
      <c r="D13">
        <v>772</v>
      </c>
      <c r="E13" s="6">
        <f t="shared" si="6"/>
        <v>567.6489637305699</v>
      </c>
      <c r="F13" s="5">
        <f t="shared" si="1"/>
        <v>1.7616521193450853E-3</v>
      </c>
      <c r="G13" s="1">
        <v>5778</v>
      </c>
      <c r="H13" s="10">
        <f t="shared" si="2"/>
        <v>75.843717549325021</v>
      </c>
      <c r="I13">
        <v>3</v>
      </c>
      <c r="J13" s="1">
        <v>2266</v>
      </c>
      <c r="K13">
        <v>15</v>
      </c>
      <c r="L13">
        <v>949</v>
      </c>
      <c r="M13">
        <v>342</v>
      </c>
      <c r="N13">
        <v>618</v>
      </c>
      <c r="O13" s="3">
        <v>37.531100799999997</v>
      </c>
      <c r="P13" s="3">
        <v>126.98107419999999</v>
      </c>
      <c r="Q13">
        <f t="shared" si="3"/>
        <v>438225</v>
      </c>
      <c r="R13">
        <f t="shared" si="4"/>
        <v>143061</v>
      </c>
      <c r="S13" s="13">
        <f t="shared" si="5"/>
        <v>30079</v>
      </c>
      <c r="T13">
        <v>17071</v>
      </c>
      <c r="U13" s="9">
        <v>46.79</v>
      </c>
    </row>
    <row r="14" spans="1:21" x14ac:dyDescent="0.45">
      <c r="A14">
        <v>2018</v>
      </c>
      <c r="B14" s="4" t="str">
        <f t="shared" si="0"/>
        <v>11260</v>
      </c>
      <c r="C14" t="s">
        <v>7</v>
      </c>
      <c r="D14">
        <v>498</v>
      </c>
      <c r="E14" s="6">
        <f t="shared" si="6"/>
        <v>826.40963855421683</v>
      </c>
      <c r="F14" s="5">
        <f t="shared" si="1"/>
        <v>1.2100536505714951E-3</v>
      </c>
      <c r="G14" s="1">
        <v>3049</v>
      </c>
      <c r="H14" s="10">
        <f t="shared" si="2"/>
        <v>134.97933748770089</v>
      </c>
      <c r="I14">
        <v>3</v>
      </c>
      <c r="J14" s="1">
        <v>1041</v>
      </c>
      <c r="K14">
        <v>12</v>
      </c>
      <c r="L14">
        <v>831</v>
      </c>
      <c r="M14">
        <v>228</v>
      </c>
      <c r="N14">
        <v>667</v>
      </c>
      <c r="O14" s="3">
        <v>37.599099799999998</v>
      </c>
      <c r="P14" s="3">
        <v>126.98614929999999</v>
      </c>
      <c r="Q14">
        <f t="shared" si="3"/>
        <v>411552</v>
      </c>
      <c r="R14">
        <f t="shared" si="4"/>
        <v>99241</v>
      </c>
      <c r="S14" s="13">
        <f t="shared" si="5"/>
        <v>27287</v>
      </c>
      <c r="T14">
        <v>9968</v>
      </c>
      <c r="U14" s="9">
        <v>27.32</v>
      </c>
    </row>
    <row r="15" spans="1:21" x14ac:dyDescent="0.45">
      <c r="A15">
        <v>2018</v>
      </c>
      <c r="B15" s="4" t="str">
        <f t="shared" si="0"/>
        <v>11470</v>
      </c>
      <c r="C15" t="s">
        <v>15</v>
      </c>
      <c r="D15">
        <v>627</v>
      </c>
      <c r="E15" s="6">
        <f t="shared" si="6"/>
        <v>754.52472089314199</v>
      </c>
      <c r="F15" s="5">
        <f t="shared" si="1"/>
        <v>1.3253376228896587E-3</v>
      </c>
      <c r="G15" s="1">
        <v>2791</v>
      </c>
      <c r="H15" s="10">
        <f t="shared" si="2"/>
        <v>169.50447868147617</v>
      </c>
      <c r="I15">
        <v>2</v>
      </c>
      <c r="J15" s="1">
        <v>1074</v>
      </c>
      <c r="K15">
        <v>6</v>
      </c>
      <c r="L15">
        <v>777</v>
      </c>
      <c r="M15">
        <v>277</v>
      </c>
      <c r="N15">
        <v>379</v>
      </c>
      <c r="O15" s="3">
        <v>37.562290599999997</v>
      </c>
      <c r="P15" s="3">
        <v>126.9087803</v>
      </c>
      <c r="Q15">
        <f t="shared" si="3"/>
        <v>473087</v>
      </c>
      <c r="R15">
        <f t="shared" si="4"/>
        <v>119443</v>
      </c>
      <c r="S15" s="13">
        <f t="shared" si="5"/>
        <v>26297</v>
      </c>
      <c r="T15">
        <v>13008</v>
      </c>
      <c r="U15" s="9">
        <v>35.65</v>
      </c>
    </row>
    <row r="16" spans="1:21" x14ac:dyDescent="0.45">
      <c r="A16">
        <v>2018</v>
      </c>
      <c r="B16" s="4" t="str">
        <f t="shared" si="0"/>
        <v>11620</v>
      </c>
      <c r="C16" t="s">
        <v>21</v>
      </c>
      <c r="D16">
        <v>681</v>
      </c>
      <c r="E16" s="6">
        <f t="shared" si="6"/>
        <v>766.94860499265781</v>
      </c>
      <c r="F16" s="5">
        <f t="shared" si="1"/>
        <v>1.3038683341885383E-3</v>
      </c>
      <c r="G16" s="1">
        <v>2406</v>
      </c>
      <c r="H16" s="10">
        <f t="shared" si="2"/>
        <v>217.07896924355776</v>
      </c>
      <c r="I16">
        <v>2</v>
      </c>
      <c r="J16">
        <v>484</v>
      </c>
      <c r="K16">
        <v>9</v>
      </c>
      <c r="L16">
        <v>604</v>
      </c>
      <c r="M16">
        <v>306</v>
      </c>
      <c r="N16">
        <v>527</v>
      </c>
      <c r="O16" s="3">
        <v>37.527061600000003</v>
      </c>
      <c r="P16" s="3">
        <v>126.8561534</v>
      </c>
      <c r="Q16">
        <f t="shared" si="3"/>
        <v>522292</v>
      </c>
      <c r="R16">
        <f t="shared" si="4"/>
        <v>119180</v>
      </c>
      <c r="S16" s="13">
        <f t="shared" si="5"/>
        <v>26235</v>
      </c>
      <c r="T16">
        <v>10318</v>
      </c>
      <c r="U16" s="9">
        <v>28.28</v>
      </c>
    </row>
    <row r="17" spans="1:21" x14ac:dyDescent="0.45">
      <c r="A17">
        <v>2018</v>
      </c>
      <c r="B17" s="4" t="str">
        <f t="shared" si="0"/>
        <v>11200</v>
      </c>
      <c r="C17" t="s">
        <v>4</v>
      </c>
      <c r="D17">
        <v>433</v>
      </c>
      <c r="E17" s="6">
        <f t="shared" si="6"/>
        <v>726.44572748267899</v>
      </c>
      <c r="F17" s="5">
        <f t="shared" si="1"/>
        <v>1.3765653264494471E-3</v>
      </c>
      <c r="G17" s="1">
        <v>1874</v>
      </c>
      <c r="H17" s="10">
        <f t="shared" si="2"/>
        <v>167.85005336179296</v>
      </c>
      <c r="I17">
        <v>1</v>
      </c>
      <c r="J17">
        <v>845</v>
      </c>
      <c r="K17">
        <v>5</v>
      </c>
      <c r="L17">
        <v>403</v>
      </c>
      <c r="M17">
        <v>197</v>
      </c>
      <c r="N17">
        <v>119</v>
      </c>
      <c r="O17" s="3">
        <v>37.496503699999998</v>
      </c>
      <c r="P17" s="3">
        <v>126.94430730000001</v>
      </c>
      <c r="Q17">
        <f t="shared" si="3"/>
        <v>314551</v>
      </c>
      <c r="R17">
        <f t="shared" si="4"/>
        <v>162019</v>
      </c>
      <c r="S17" s="13">
        <f t="shared" si="5"/>
        <v>26130</v>
      </c>
      <c r="T17">
        <v>35625</v>
      </c>
      <c r="U17" s="9">
        <v>97.65</v>
      </c>
    </row>
    <row r="18" spans="1:21" x14ac:dyDescent="0.45">
      <c r="A18">
        <v>2018</v>
      </c>
      <c r="B18" s="4" t="str">
        <f t="shared" si="0"/>
        <v>11350</v>
      </c>
      <c r="C18" t="s">
        <v>11</v>
      </c>
      <c r="D18">
        <v>721</v>
      </c>
      <c r="E18" s="6">
        <f t="shared" si="6"/>
        <v>770.87794729542304</v>
      </c>
      <c r="F18" s="5">
        <f t="shared" si="1"/>
        <v>1.2972222172244483E-3</v>
      </c>
      <c r="G18" s="1">
        <v>3773</v>
      </c>
      <c r="H18" s="10">
        <f t="shared" si="2"/>
        <v>147.31062814736285</v>
      </c>
      <c r="I18">
        <v>3</v>
      </c>
      <c r="J18" s="1">
        <v>1657</v>
      </c>
      <c r="K18">
        <v>6</v>
      </c>
      <c r="L18">
        <v>419</v>
      </c>
      <c r="M18">
        <v>352</v>
      </c>
      <c r="N18">
        <v>425</v>
      </c>
      <c r="O18" s="3">
        <v>37.565761700000003</v>
      </c>
      <c r="P18" s="3">
        <v>126.8226561</v>
      </c>
      <c r="Q18">
        <f t="shared" si="3"/>
        <v>555803</v>
      </c>
      <c r="R18">
        <f t="shared" si="4"/>
        <v>114736</v>
      </c>
      <c r="S18" s="13">
        <f t="shared" si="5"/>
        <v>25827</v>
      </c>
      <c r="T18">
        <v>9445</v>
      </c>
      <c r="U18" s="9">
        <v>25.89</v>
      </c>
    </row>
    <row r="19" spans="1:21" x14ac:dyDescent="0.45">
      <c r="A19">
        <v>2018</v>
      </c>
      <c r="B19" s="4" t="str">
        <f t="shared" si="0"/>
        <v>11290</v>
      </c>
      <c r="C19" t="s">
        <v>8</v>
      </c>
      <c r="D19">
        <v>531</v>
      </c>
      <c r="E19" s="6">
        <f t="shared" si="6"/>
        <v>854.80602636534843</v>
      </c>
      <c r="F19" s="5">
        <f t="shared" si="1"/>
        <v>1.1698560482218629E-3</v>
      </c>
      <c r="G19" s="1">
        <v>3402</v>
      </c>
      <c r="H19" s="10">
        <f t="shared" si="2"/>
        <v>133.42210464432688</v>
      </c>
      <c r="I19">
        <v>1</v>
      </c>
      <c r="J19" s="1">
        <v>1048</v>
      </c>
      <c r="K19">
        <v>7</v>
      </c>
      <c r="L19">
        <v>511</v>
      </c>
      <c r="M19">
        <v>251</v>
      </c>
      <c r="N19">
        <v>451</v>
      </c>
      <c r="O19" s="3">
        <v>37.646995399999987</v>
      </c>
      <c r="P19" s="3">
        <v>127.0147158</v>
      </c>
      <c r="Q19">
        <f t="shared" si="3"/>
        <v>453902</v>
      </c>
      <c r="R19">
        <f t="shared" si="4"/>
        <v>113893</v>
      </c>
      <c r="S19" s="13">
        <f t="shared" si="5"/>
        <v>24690</v>
      </c>
      <c r="T19">
        <v>11527</v>
      </c>
      <c r="U19" s="9">
        <v>31.6</v>
      </c>
    </row>
    <row r="20" spans="1:21" x14ac:dyDescent="0.45">
      <c r="A20">
        <v>2018</v>
      </c>
      <c r="B20" s="4" t="str">
        <f t="shared" si="0"/>
        <v>11215</v>
      </c>
      <c r="C20" t="s">
        <v>5</v>
      </c>
      <c r="D20">
        <v>553</v>
      </c>
      <c r="E20" s="6">
        <f t="shared" si="6"/>
        <v>672.09945750452084</v>
      </c>
      <c r="F20" s="5">
        <f t="shared" si="1"/>
        <v>1.4878750292597485E-3</v>
      </c>
      <c r="G20" s="1">
        <v>2322</v>
      </c>
      <c r="H20" s="10">
        <f t="shared" si="2"/>
        <v>160.0650301464255</v>
      </c>
      <c r="I20">
        <v>2</v>
      </c>
      <c r="J20" s="1">
        <v>1097</v>
      </c>
      <c r="K20">
        <v>5</v>
      </c>
      <c r="L20">
        <v>438</v>
      </c>
      <c r="M20">
        <v>269</v>
      </c>
      <c r="N20">
        <v>519</v>
      </c>
      <c r="O20" s="3">
        <v>37.460096900000003</v>
      </c>
      <c r="P20" s="3">
        <v>126.90015459999999</v>
      </c>
      <c r="Q20">
        <f t="shared" si="3"/>
        <v>371671</v>
      </c>
      <c r="R20">
        <f t="shared" si="4"/>
        <v>123689</v>
      </c>
      <c r="S20" s="13">
        <f t="shared" si="5"/>
        <v>24531</v>
      </c>
      <c r="T20">
        <v>16273</v>
      </c>
      <c r="U20" s="9">
        <v>44.6</v>
      </c>
    </row>
    <row r="21" spans="1:21" x14ac:dyDescent="0.45">
      <c r="A21">
        <v>2018</v>
      </c>
      <c r="B21" s="4" t="str">
        <f t="shared" si="0"/>
        <v>11380</v>
      </c>
      <c r="C21" t="s">
        <v>12</v>
      </c>
      <c r="D21">
        <v>646</v>
      </c>
      <c r="E21" s="6">
        <f t="shared" si="6"/>
        <v>758.90557275541801</v>
      </c>
      <c r="F21" s="5">
        <f t="shared" si="1"/>
        <v>1.3176869901866995E-3</v>
      </c>
      <c r="G21" s="1">
        <v>3013</v>
      </c>
      <c r="H21" s="10">
        <f t="shared" si="2"/>
        <v>162.71257882509127</v>
      </c>
      <c r="I21">
        <v>1</v>
      </c>
      <c r="J21">
        <v>200</v>
      </c>
      <c r="K21">
        <v>10</v>
      </c>
      <c r="L21">
        <v>842</v>
      </c>
      <c r="M21">
        <v>310</v>
      </c>
      <c r="N21">
        <v>446</v>
      </c>
      <c r="O21" s="3">
        <v>37.557945200000013</v>
      </c>
      <c r="P21" s="3">
        <v>126.99419039999999</v>
      </c>
      <c r="Q21">
        <f t="shared" si="3"/>
        <v>490253</v>
      </c>
      <c r="R21">
        <f t="shared" si="4"/>
        <v>87693</v>
      </c>
      <c r="S21" s="13">
        <f t="shared" si="5"/>
        <v>24179</v>
      </c>
      <c r="T21">
        <v>8277</v>
      </c>
      <c r="U21" s="9">
        <v>22.69</v>
      </c>
    </row>
    <row r="22" spans="1:21" x14ac:dyDescent="0.45">
      <c r="A22">
        <v>2018</v>
      </c>
      <c r="B22" s="4" t="str">
        <f t="shared" si="0"/>
        <v>11170</v>
      </c>
      <c r="C22" t="s">
        <v>3</v>
      </c>
      <c r="D22">
        <v>309</v>
      </c>
      <c r="E22" s="6">
        <f t="shared" si="6"/>
        <v>794.21035598705498</v>
      </c>
      <c r="F22" s="5">
        <f t="shared" si="1"/>
        <v>1.2591122647314097E-3</v>
      </c>
      <c r="G22">
        <v>992</v>
      </c>
      <c r="H22" s="10">
        <f t="shared" si="2"/>
        <v>247.39012096774192</v>
      </c>
      <c r="I22">
        <v>1</v>
      </c>
      <c r="J22">
        <v>725</v>
      </c>
      <c r="K22">
        <v>2</v>
      </c>
      <c r="L22">
        <v>172</v>
      </c>
      <c r="M22">
        <v>131</v>
      </c>
      <c r="N22">
        <v>95</v>
      </c>
      <c r="O22" s="3">
        <v>37.583801200000003</v>
      </c>
      <c r="P22" s="3">
        <v>127.0507003</v>
      </c>
      <c r="Q22">
        <f t="shared" si="3"/>
        <v>245411</v>
      </c>
      <c r="R22">
        <f t="shared" si="4"/>
        <v>133446</v>
      </c>
      <c r="S22" s="13">
        <f t="shared" si="5"/>
        <v>21178</v>
      </c>
      <c r="T22">
        <v>45774</v>
      </c>
      <c r="U22" s="9">
        <v>125.46</v>
      </c>
    </row>
    <row r="23" spans="1:21" x14ac:dyDescent="0.45">
      <c r="A23">
        <v>2018</v>
      </c>
      <c r="B23" s="4" t="str">
        <f t="shared" si="0"/>
        <v>11410</v>
      </c>
      <c r="C23" t="s">
        <v>13</v>
      </c>
      <c r="D23">
        <v>430</v>
      </c>
      <c r="E23" s="6">
        <f t="shared" si="6"/>
        <v>755.51395348837207</v>
      </c>
      <c r="F23" s="5">
        <f t="shared" si="1"/>
        <v>1.3236022913710366E-3</v>
      </c>
      <c r="G23" s="1">
        <v>3799</v>
      </c>
      <c r="H23" s="10">
        <f t="shared" si="2"/>
        <v>85.514872334824958</v>
      </c>
      <c r="I23">
        <v>2</v>
      </c>
      <c r="J23" s="1">
        <v>2659</v>
      </c>
      <c r="K23">
        <v>5</v>
      </c>
      <c r="L23">
        <v>265</v>
      </c>
      <c r="M23">
        <v>205</v>
      </c>
      <c r="N23">
        <v>307</v>
      </c>
      <c r="O23" s="3">
        <v>37.549207699999997</v>
      </c>
      <c r="P23" s="3">
        <v>127.1464824</v>
      </c>
      <c r="Q23">
        <f t="shared" si="3"/>
        <v>324871</v>
      </c>
      <c r="R23">
        <f t="shared" si="4"/>
        <v>111615</v>
      </c>
      <c r="S23" s="13">
        <f t="shared" si="5"/>
        <v>19612</v>
      </c>
      <c r="T23">
        <v>23408</v>
      </c>
      <c r="U23" s="9">
        <v>64.16</v>
      </c>
    </row>
    <row r="24" spans="1:21" x14ac:dyDescent="0.45">
      <c r="A24">
        <v>2018</v>
      </c>
      <c r="B24" s="4" t="str">
        <f t="shared" si="0"/>
        <v>11590</v>
      </c>
      <c r="C24" t="s">
        <v>20</v>
      </c>
      <c r="D24">
        <v>571</v>
      </c>
      <c r="E24" s="6">
        <f t="shared" si="6"/>
        <v>712.28546409807359</v>
      </c>
      <c r="F24" s="5">
        <f t="shared" si="1"/>
        <v>1.4039314999446787E-3</v>
      </c>
      <c r="G24" s="1">
        <v>2927</v>
      </c>
      <c r="H24" s="10">
        <f t="shared" si="2"/>
        <v>138.95285275025623</v>
      </c>
      <c r="I24">
        <v>2</v>
      </c>
      <c r="J24" s="1">
        <v>1599</v>
      </c>
      <c r="K24">
        <v>5</v>
      </c>
      <c r="L24">
        <v>393</v>
      </c>
      <c r="M24">
        <v>257</v>
      </c>
      <c r="N24">
        <v>323</v>
      </c>
      <c r="O24" s="3">
        <v>37.582036899999999</v>
      </c>
      <c r="P24" s="3">
        <v>126.9356665</v>
      </c>
      <c r="Q24">
        <f t="shared" si="3"/>
        <v>406715</v>
      </c>
      <c r="R24">
        <f t="shared" si="4"/>
        <v>103915</v>
      </c>
      <c r="S24" s="13">
        <f t="shared" si="5"/>
        <v>19609</v>
      </c>
      <c r="T24">
        <v>12707</v>
      </c>
      <c r="U24" s="9">
        <v>34.83</v>
      </c>
    </row>
    <row r="25" spans="1:21" x14ac:dyDescent="0.45">
      <c r="A25">
        <v>2018</v>
      </c>
      <c r="B25" s="4" t="str">
        <f t="shared" si="0"/>
        <v>11305</v>
      </c>
      <c r="C25" t="s">
        <v>9</v>
      </c>
      <c r="D25">
        <v>451</v>
      </c>
      <c r="E25" s="6">
        <f t="shared" si="6"/>
        <v>726.1884700665189</v>
      </c>
      <c r="F25" s="5">
        <f t="shared" si="1"/>
        <v>1.3770529844799105E-3</v>
      </c>
      <c r="G25" s="1">
        <v>2205</v>
      </c>
      <c r="H25" s="10">
        <f t="shared" si="2"/>
        <v>148.53106575963719</v>
      </c>
      <c r="I25">
        <v>1</v>
      </c>
      <c r="J25">
        <v>201</v>
      </c>
      <c r="K25">
        <v>8</v>
      </c>
      <c r="L25">
        <v>766</v>
      </c>
      <c r="M25">
        <v>223</v>
      </c>
      <c r="N25">
        <v>446</v>
      </c>
      <c r="O25" s="3">
        <v>37.5953795</v>
      </c>
      <c r="P25" s="3">
        <v>127.0939669</v>
      </c>
      <c r="Q25">
        <f t="shared" si="3"/>
        <v>327511</v>
      </c>
      <c r="R25">
        <f t="shared" si="4"/>
        <v>69787</v>
      </c>
      <c r="S25" s="13">
        <f t="shared" si="5"/>
        <v>18654</v>
      </c>
      <c r="T25">
        <v>8903</v>
      </c>
      <c r="U25" s="9">
        <v>24.4</v>
      </c>
    </row>
    <row r="26" spans="1:21" ht="17.5" thickBot="1" x14ac:dyDescent="0.5">
      <c r="A26">
        <v>2018</v>
      </c>
      <c r="B26" s="4" t="str">
        <f t="shared" si="0"/>
        <v>11320</v>
      </c>
      <c r="C26" t="s">
        <v>10</v>
      </c>
      <c r="D26">
        <v>364</v>
      </c>
      <c r="E26" s="6">
        <f t="shared" si="6"/>
        <v>947.91483516483515</v>
      </c>
      <c r="F26" s="5">
        <f t="shared" si="1"/>
        <v>1.0549470932439914E-3</v>
      </c>
      <c r="G26" s="1">
        <v>2988</v>
      </c>
      <c r="H26" s="10">
        <f t="shared" si="2"/>
        <v>115.47556894243641</v>
      </c>
      <c r="I26">
        <v>1</v>
      </c>
      <c r="J26">
        <v>417</v>
      </c>
      <c r="K26">
        <v>8</v>
      </c>
      <c r="L26" s="1">
        <v>1205</v>
      </c>
      <c r="M26">
        <v>156</v>
      </c>
      <c r="N26">
        <v>174</v>
      </c>
      <c r="O26" s="3">
        <v>37.495985400000002</v>
      </c>
      <c r="P26" s="3">
        <v>127.0664091</v>
      </c>
      <c r="Q26">
        <f t="shared" si="3"/>
        <v>345041</v>
      </c>
      <c r="R26">
        <f t="shared" si="4"/>
        <v>68669</v>
      </c>
      <c r="S26" s="14">
        <f t="shared" si="5"/>
        <v>18455</v>
      </c>
      <c r="T26">
        <v>8309</v>
      </c>
      <c r="U26" s="9">
        <v>22.77</v>
      </c>
    </row>
  </sheetData>
  <sortState xmlns:xlrd2="http://schemas.microsoft.com/office/spreadsheetml/2017/richdata2" ref="A2:U26">
    <sortCondition descending="1" ref="S2:S26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6" sqref="H16"/>
    </sheetView>
  </sheetViews>
  <sheetFormatPr defaultRowHeight="17" x14ac:dyDescent="0.45"/>
  <cols>
    <col min="2" max="2" width="9" style="4"/>
    <col min="5" max="5" width="8.58203125" style="6"/>
    <col min="6" max="6" width="9.08203125" style="5" bestFit="1" customWidth="1"/>
    <col min="8" max="8" width="9" style="10"/>
    <col min="21" max="21" width="9" style="9"/>
  </cols>
  <sheetData>
    <row r="1" spans="1:21" x14ac:dyDescent="0.45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t="s">
        <v>103</v>
      </c>
      <c r="H1" s="10" t="s">
        <v>123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s="2" t="s">
        <v>109</v>
      </c>
      <c r="P1" s="2" t="s">
        <v>110</v>
      </c>
      <c r="Q1" s="2" t="s">
        <v>104</v>
      </c>
      <c r="R1" s="2" t="s">
        <v>105</v>
      </c>
      <c r="S1" s="2" t="s">
        <v>106</v>
      </c>
      <c r="T1" s="7" t="s">
        <v>114</v>
      </c>
      <c r="U1" s="8" t="s">
        <v>113</v>
      </c>
    </row>
    <row r="2" spans="1:21" x14ac:dyDescent="0.45">
      <c r="A2">
        <v>2018</v>
      </c>
      <c r="B2" s="4" t="str">
        <f t="shared" ref="B2:B10" si="0">INDEX(lstDistCode,MATCH(C2,lstDistName,0))</f>
        <v>11110</v>
      </c>
      <c r="C2" t="s">
        <v>0</v>
      </c>
      <c r="D2">
        <v>500</v>
      </c>
      <c r="E2" s="6">
        <f>$Q2/D2</f>
        <v>328.69600000000003</v>
      </c>
      <c r="F2" s="5">
        <f t="shared" ref="F2:F26" si="1">D2/Q2</f>
        <v>3.0423248229366952E-3</v>
      </c>
      <c r="G2" s="1">
        <v>3408</v>
      </c>
      <c r="H2" s="10">
        <f>$Q2/G2</f>
        <v>48.224178403755872</v>
      </c>
      <c r="I2">
        <v>4</v>
      </c>
      <c r="J2" s="1">
        <v>2970</v>
      </c>
      <c r="K2">
        <v>2</v>
      </c>
      <c r="L2">
        <v>225</v>
      </c>
      <c r="M2">
        <v>186</v>
      </c>
      <c r="N2">
        <v>170</v>
      </c>
      <c r="O2" s="3">
        <v>37.665860899999998</v>
      </c>
      <c r="P2" s="3">
        <v>127.03176740000001</v>
      </c>
      <c r="Q2">
        <f t="shared" ref="Q2:Q26" si="2">INDEX(lstPopNum,MATCH($B2,lstDistCode,0))</f>
        <v>164348</v>
      </c>
      <c r="R2">
        <f t="shared" ref="R2:R26" si="3">INDEX(lstEmpNum,MATCH($B2,lstDistCode,0))</f>
        <v>269106</v>
      </c>
      <c r="S2">
        <f t="shared" ref="S2:S26" si="4">INDEX(lstBizNum,MATCH($B2,lstDistCode,0))</f>
        <v>40871</v>
      </c>
      <c r="T2">
        <v>175296</v>
      </c>
      <c r="U2" s="9">
        <v>480.48</v>
      </c>
    </row>
    <row r="3" spans="1:21" x14ac:dyDescent="0.45">
      <c r="A3">
        <v>2018</v>
      </c>
      <c r="B3" s="4" t="str">
        <f t="shared" si="0"/>
        <v>11140</v>
      </c>
      <c r="C3" t="s">
        <v>2</v>
      </c>
      <c r="D3">
        <v>562</v>
      </c>
      <c r="E3" s="6">
        <f t="shared" ref="E3:E26" si="5">Q3/D3</f>
        <v>240.46085409252669</v>
      </c>
      <c r="F3" s="5">
        <f t="shared" si="1"/>
        <v>4.1586810617216348E-3</v>
      </c>
      <c r="G3" s="1">
        <v>1473</v>
      </c>
      <c r="H3" s="10">
        <f t="shared" ref="H3:H26" si="6">$Q3/G3</f>
        <v>91.744059742023083</v>
      </c>
      <c r="I3">
        <v>3</v>
      </c>
      <c r="J3">
        <v>974</v>
      </c>
      <c r="K3">
        <v>3</v>
      </c>
      <c r="L3">
        <v>261</v>
      </c>
      <c r="M3">
        <v>234</v>
      </c>
      <c r="N3">
        <v>185</v>
      </c>
      <c r="O3" s="3">
        <v>37.6176125</v>
      </c>
      <c r="P3" s="3">
        <v>126.9227004</v>
      </c>
      <c r="Q3">
        <f t="shared" si="2"/>
        <v>135139</v>
      </c>
      <c r="R3">
        <f t="shared" si="3"/>
        <v>423808</v>
      </c>
      <c r="S3">
        <f t="shared" si="4"/>
        <v>66190</v>
      </c>
      <c r="T3">
        <v>381660</v>
      </c>
      <c r="U3" s="9">
        <v>1046.1099999999999</v>
      </c>
    </row>
    <row r="4" spans="1:21" x14ac:dyDescent="0.45">
      <c r="A4">
        <v>2018</v>
      </c>
      <c r="B4" s="4" t="str">
        <f t="shared" si="0"/>
        <v>11170</v>
      </c>
      <c r="C4" t="s">
        <v>3</v>
      </c>
      <c r="D4">
        <v>309</v>
      </c>
      <c r="E4" s="6">
        <f t="shared" si="5"/>
        <v>794.21035598705498</v>
      </c>
      <c r="F4" s="5">
        <f t="shared" si="1"/>
        <v>1.2591122647314097E-3</v>
      </c>
      <c r="G4">
        <v>992</v>
      </c>
      <c r="H4" s="10">
        <f t="shared" si="6"/>
        <v>247.39012096774192</v>
      </c>
      <c r="I4">
        <v>1</v>
      </c>
      <c r="J4">
        <v>725</v>
      </c>
      <c r="K4">
        <v>2</v>
      </c>
      <c r="L4">
        <v>172</v>
      </c>
      <c r="M4">
        <v>131</v>
      </c>
      <c r="N4">
        <v>95</v>
      </c>
      <c r="O4" s="3">
        <v>37.583801200000003</v>
      </c>
      <c r="P4" s="3">
        <v>127.0507003</v>
      </c>
      <c r="Q4">
        <f t="shared" si="2"/>
        <v>245411</v>
      </c>
      <c r="R4">
        <f t="shared" si="3"/>
        <v>133446</v>
      </c>
      <c r="S4">
        <f t="shared" si="4"/>
        <v>21178</v>
      </c>
      <c r="T4">
        <v>45774</v>
      </c>
      <c r="U4" s="9">
        <v>125.46</v>
      </c>
    </row>
    <row r="5" spans="1:21" x14ac:dyDescent="0.45">
      <c r="A5">
        <v>2018</v>
      </c>
      <c r="B5" s="4" t="str">
        <f t="shared" si="0"/>
        <v>11200</v>
      </c>
      <c r="C5" t="s">
        <v>4</v>
      </c>
      <c r="D5">
        <v>433</v>
      </c>
      <c r="E5" s="6">
        <f t="shared" si="5"/>
        <v>726.44572748267899</v>
      </c>
      <c r="F5" s="5">
        <f t="shared" si="1"/>
        <v>1.3765653264494471E-3</v>
      </c>
      <c r="G5" s="1">
        <v>1874</v>
      </c>
      <c r="H5" s="10">
        <f t="shared" si="6"/>
        <v>167.85005336179296</v>
      </c>
      <c r="I5">
        <v>1</v>
      </c>
      <c r="J5">
        <v>845</v>
      </c>
      <c r="K5">
        <v>5</v>
      </c>
      <c r="L5">
        <v>403</v>
      </c>
      <c r="M5">
        <v>197</v>
      </c>
      <c r="N5">
        <v>119</v>
      </c>
      <c r="O5" s="3">
        <v>37.496503699999998</v>
      </c>
      <c r="P5" s="3">
        <v>126.94430730000001</v>
      </c>
      <c r="Q5">
        <f t="shared" si="2"/>
        <v>314551</v>
      </c>
      <c r="R5">
        <f t="shared" si="3"/>
        <v>162019</v>
      </c>
      <c r="S5">
        <f t="shared" si="4"/>
        <v>26130</v>
      </c>
      <c r="T5">
        <v>35625</v>
      </c>
      <c r="U5" s="9">
        <v>97.65</v>
      </c>
    </row>
    <row r="6" spans="1:21" x14ac:dyDescent="0.45">
      <c r="A6">
        <v>2018</v>
      </c>
      <c r="B6" s="4" t="str">
        <f t="shared" si="0"/>
        <v>11215</v>
      </c>
      <c r="C6" t="s">
        <v>5</v>
      </c>
      <c r="D6">
        <v>553</v>
      </c>
      <c r="E6" s="6">
        <f t="shared" si="5"/>
        <v>672.09945750452084</v>
      </c>
      <c r="F6" s="5">
        <f t="shared" si="1"/>
        <v>1.4878750292597485E-3</v>
      </c>
      <c r="G6" s="1">
        <v>2322</v>
      </c>
      <c r="H6" s="10">
        <f t="shared" si="6"/>
        <v>160.0650301464255</v>
      </c>
      <c r="I6">
        <v>2</v>
      </c>
      <c r="J6" s="1">
        <v>1097</v>
      </c>
      <c r="K6">
        <v>5</v>
      </c>
      <c r="L6">
        <v>438</v>
      </c>
      <c r="M6">
        <v>269</v>
      </c>
      <c r="N6">
        <v>519</v>
      </c>
      <c r="O6" s="3">
        <v>37.460096900000003</v>
      </c>
      <c r="P6" s="3">
        <v>126.90015459999999</v>
      </c>
      <c r="Q6">
        <f t="shared" si="2"/>
        <v>371671</v>
      </c>
      <c r="R6">
        <f t="shared" si="3"/>
        <v>123689</v>
      </c>
      <c r="S6">
        <f t="shared" si="4"/>
        <v>24531</v>
      </c>
      <c r="T6">
        <v>16273</v>
      </c>
      <c r="U6" s="9">
        <v>44.6</v>
      </c>
    </row>
    <row r="7" spans="1:21" x14ac:dyDescent="0.45">
      <c r="A7">
        <v>2018</v>
      </c>
      <c r="B7" s="4" t="str">
        <f t="shared" si="0"/>
        <v>11230</v>
      </c>
      <c r="C7" t="s">
        <v>6</v>
      </c>
      <c r="D7">
        <v>618</v>
      </c>
      <c r="E7" s="6">
        <f t="shared" si="5"/>
        <v>590.55339805825247</v>
      </c>
      <c r="F7" s="5">
        <f t="shared" si="1"/>
        <v>1.6933269765071431E-3</v>
      </c>
      <c r="G7" s="1">
        <v>5688</v>
      </c>
      <c r="H7" s="10">
        <f t="shared" si="6"/>
        <v>64.163502109704638</v>
      </c>
      <c r="I7">
        <v>5</v>
      </c>
      <c r="J7" s="1">
        <v>2002</v>
      </c>
      <c r="K7">
        <v>14</v>
      </c>
      <c r="L7" s="1">
        <v>1608</v>
      </c>
      <c r="M7">
        <v>252</v>
      </c>
      <c r="N7">
        <v>474</v>
      </c>
      <c r="O7" s="3">
        <v>37.495485600000002</v>
      </c>
      <c r="P7" s="3">
        <v>126.858121</v>
      </c>
      <c r="Q7">
        <f t="shared" si="2"/>
        <v>364962</v>
      </c>
      <c r="R7">
        <f t="shared" si="3"/>
        <v>143858</v>
      </c>
      <c r="S7">
        <f t="shared" si="4"/>
        <v>32994</v>
      </c>
      <c r="T7">
        <v>19844</v>
      </c>
      <c r="U7" s="9">
        <v>54.39</v>
      </c>
    </row>
    <row r="8" spans="1:21" x14ac:dyDescent="0.45">
      <c r="A8">
        <v>2018</v>
      </c>
      <c r="B8" s="4" t="str">
        <f t="shared" si="0"/>
        <v>11260</v>
      </c>
      <c r="C8" t="s">
        <v>7</v>
      </c>
      <c r="D8">
        <v>498</v>
      </c>
      <c r="E8" s="6">
        <f t="shared" si="5"/>
        <v>826.40963855421683</v>
      </c>
      <c r="F8" s="5">
        <f t="shared" si="1"/>
        <v>1.2100536505714951E-3</v>
      </c>
      <c r="G8" s="1">
        <v>3049</v>
      </c>
      <c r="H8" s="10">
        <f t="shared" si="6"/>
        <v>134.97933748770089</v>
      </c>
      <c r="I8">
        <v>3</v>
      </c>
      <c r="J8" s="1">
        <v>1041</v>
      </c>
      <c r="K8">
        <v>12</v>
      </c>
      <c r="L8">
        <v>831</v>
      </c>
      <c r="M8">
        <v>228</v>
      </c>
      <c r="N8">
        <v>667</v>
      </c>
      <c r="O8" s="3">
        <v>37.599099799999998</v>
      </c>
      <c r="P8" s="3">
        <v>126.98614929999999</v>
      </c>
      <c r="Q8">
        <f t="shared" si="2"/>
        <v>411552</v>
      </c>
      <c r="R8">
        <f t="shared" si="3"/>
        <v>99241</v>
      </c>
      <c r="S8">
        <f t="shared" si="4"/>
        <v>27287</v>
      </c>
      <c r="T8">
        <v>9968</v>
      </c>
      <c r="U8" s="9">
        <v>27.32</v>
      </c>
    </row>
    <row r="9" spans="1:21" x14ac:dyDescent="0.45">
      <c r="A9">
        <v>2018</v>
      </c>
      <c r="B9" s="4" t="str">
        <f t="shared" si="0"/>
        <v>11290</v>
      </c>
      <c r="C9" t="s">
        <v>8</v>
      </c>
      <c r="D9">
        <v>531</v>
      </c>
      <c r="E9" s="6">
        <f t="shared" si="5"/>
        <v>854.80602636534843</v>
      </c>
      <c r="F9" s="5">
        <f t="shared" si="1"/>
        <v>1.1698560482218629E-3</v>
      </c>
      <c r="G9" s="1">
        <v>3402</v>
      </c>
      <c r="H9" s="10">
        <f t="shared" si="6"/>
        <v>133.42210464432688</v>
      </c>
      <c r="I9">
        <v>1</v>
      </c>
      <c r="J9" s="1">
        <v>1048</v>
      </c>
      <c r="K9">
        <v>7</v>
      </c>
      <c r="L9">
        <v>511</v>
      </c>
      <c r="M9">
        <v>251</v>
      </c>
      <c r="N9">
        <v>451</v>
      </c>
      <c r="O9" s="3">
        <v>37.646995399999987</v>
      </c>
      <c r="P9" s="3">
        <v>127.0147158</v>
      </c>
      <c r="Q9">
        <f t="shared" si="2"/>
        <v>453902</v>
      </c>
      <c r="R9">
        <f t="shared" si="3"/>
        <v>113893</v>
      </c>
      <c r="S9">
        <f t="shared" si="4"/>
        <v>24690</v>
      </c>
      <c r="T9">
        <v>11527</v>
      </c>
      <c r="U9" s="9">
        <v>31.6</v>
      </c>
    </row>
    <row r="10" spans="1:21" x14ac:dyDescent="0.45">
      <c r="A10">
        <v>2018</v>
      </c>
      <c r="B10" s="4" t="str">
        <f t="shared" si="0"/>
        <v>11305</v>
      </c>
      <c r="C10" t="s">
        <v>9</v>
      </c>
      <c r="D10">
        <v>451</v>
      </c>
      <c r="E10" s="6">
        <f t="shared" si="5"/>
        <v>726.1884700665189</v>
      </c>
      <c r="F10" s="5">
        <f t="shared" si="1"/>
        <v>1.3770529844799105E-3</v>
      </c>
      <c r="G10" s="1">
        <v>2205</v>
      </c>
      <c r="H10" s="10">
        <f t="shared" si="6"/>
        <v>148.53106575963719</v>
      </c>
      <c r="I10">
        <v>1</v>
      </c>
      <c r="J10">
        <v>201</v>
      </c>
      <c r="K10">
        <v>8</v>
      </c>
      <c r="L10">
        <v>766</v>
      </c>
      <c r="M10">
        <v>223</v>
      </c>
      <c r="N10">
        <v>446</v>
      </c>
      <c r="O10" s="3">
        <v>37.5953795</v>
      </c>
      <c r="P10" s="3">
        <v>127.0939669</v>
      </c>
      <c r="Q10">
        <f t="shared" si="2"/>
        <v>327511</v>
      </c>
      <c r="R10">
        <f t="shared" si="3"/>
        <v>69787</v>
      </c>
      <c r="S10">
        <f t="shared" si="4"/>
        <v>18654</v>
      </c>
      <c r="T10">
        <v>8903</v>
      </c>
      <c r="U10" s="9">
        <v>24.4</v>
      </c>
    </row>
    <row r="11" spans="1:21" x14ac:dyDescent="0.45">
      <c r="A11">
        <v>2018</v>
      </c>
      <c r="B11" s="4" t="str">
        <f t="shared" ref="B11:B26" si="7">INDEX(lstDistCode,MATCH(C11,lstDistName,0))</f>
        <v>11320</v>
      </c>
      <c r="C11" t="s">
        <v>10</v>
      </c>
      <c r="D11">
        <v>364</v>
      </c>
      <c r="E11" s="6">
        <f t="shared" si="5"/>
        <v>947.91483516483515</v>
      </c>
      <c r="F11" s="5">
        <f t="shared" si="1"/>
        <v>1.0549470932439914E-3</v>
      </c>
      <c r="G11" s="1">
        <v>2988</v>
      </c>
      <c r="H11" s="10">
        <f t="shared" si="6"/>
        <v>115.47556894243641</v>
      </c>
      <c r="I11">
        <v>1</v>
      </c>
      <c r="J11">
        <v>417</v>
      </c>
      <c r="K11">
        <v>8</v>
      </c>
      <c r="L11" s="1">
        <v>1205</v>
      </c>
      <c r="M11">
        <v>156</v>
      </c>
      <c r="N11">
        <v>174</v>
      </c>
      <c r="O11" s="3">
        <v>37.495985400000002</v>
      </c>
      <c r="P11" s="3">
        <v>127.0664091</v>
      </c>
      <c r="Q11">
        <f t="shared" si="2"/>
        <v>345041</v>
      </c>
      <c r="R11">
        <f t="shared" si="3"/>
        <v>68669</v>
      </c>
      <c r="S11">
        <f t="shared" si="4"/>
        <v>18455</v>
      </c>
      <c r="T11">
        <v>8309</v>
      </c>
      <c r="U11" s="9">
        <v>22.77</v>
      </c>
    </row>
    <row r="12" spans="1:21" x14ac:dyDescent="0.45">
      <c r="A12">
        <v>2018</v>
      </c>
      <c r="B12" s="4" t="str">
        <f t="shared" si="7"/>
        <v>11350</v>
      </c>
      <c r="C12" t="s">
        <v>11</v>
      </c>
      <c r="D12">
        <v>721</v>
      </c>
      <c r="E12" s="6">
        <f t="shared" si="5"/>
        <v>770.87794729542304</v>
      </c>
      <c r="F12" s="5">
        <f t="shared" si="1"/>
        <v>1.2972222172244483E-3</v>
      </c>
      <c r="G12" s="1">
        <v>3773</v>
      </c>
      <c r="H12" s="10">
        <f t="shared" si="6"/>
        <v>147.31062814736285</v>
      </c>
      <c r="I12">
        <v>3</v>
      </c>
      <c r="J12" s="1">
        <v>1657</v>
      </c>
      <c r="K12">
        <v>6</v>
      </c>
      <c r="L12">
        <v>419</v>
      </c>
      <c r="M12">
        <v>352</v>
      </c>
      <c r="N12">
        <v>425</v>
      </c>
      <c r="O12" s="3">
        <v>37.565761700000003</v>
      </c>
      <c r="P12" s="3">
        <v>126.8226561</v>
      </c>
      <c r="Q12">
        <f t="shared" si="2"/>
        <v>555803</v>
      </c>
      <c r="R12">
        <f t="shared" si="3"/>
        <v>114736</v>
      </c>
      <c r="S12">
        <f t="shared" si="4"/>
        <v>25827</v>
      </c>
      <c r="T12">
        <v>9445</v>
      </c>
      <c r="U12" s="9">
        <v>25.89</v>
      </c>
    </row>
    <row r="13" spans="1:21" x14ac:dyDescent="0.45">
      <c r="A13">
        <v>2018</v>
      </c>
      <c r="B13" s="4" t="str">
        <f t="shared" si="7"/>
        <v>11380</v>
      </c>
      <c r="C13" t="s">
        <v>12</v>
      </c>
      <c r="D13">
        <v>646</v>
      </c>
      <c r="E13" s="6">
        <f t="shared" si="5"/>
        <v>758.90557275541801</v>
      </c>
      <c r="F13" s="5">
        <f t="shared" si="1"/>
        <v>1.3176869901866995E-3</v>
      </c>
      <c r="G13" s="1">
        <v>3013</v>
      </c>
      <c r="H13" s="10">
        <f t="shared" si="6"/>
        <v>162.71257882509127</v>
      </c>
      <c r="I13">
        <v>1</v>
      </c>
      <c r="J13">
        <v>200</v>
      </c>
      <c r="K13">
        <v>10</v>
      </c>
      <c r="L13">
        <v>842</v>
      </c>
      <c r="M13">
        <v>310</v>
      </c>
      <c r="N13">
        <v>446</v>
      </c>
      <c r="O13" s="3">
        <v>37.557945200000013</v>
      </c>
      <c r="P13" s="3">
        <v>126.99419039999999</v>
      </c>
      <c r="Q13">
        <f t="shared" si="2"/>
        <v>490253</v>
      </c>
      <c r="R13">
        <f t="shared" si="3"/>
        <v>87693</v>
      </c>
      <c r="S13">
        <f t="shared" si="4"/>
        <v>24179</v>
      </c>
      <c r="T13">
        <v>8277</v>
      </c>
      <c r="U13" s="9">
        <v>22.69</v>
      </c>
    </row>
    <row r="14" spans="1:21" x14ac:dyDescent="0.45">
      <c r="A14">
        <v>2018</v>
      </c>
      <c r="B14" s="4" t="str">
        <f t="shared" si="7"/>
        <v>11410</v>
      </c>
      <c r="C14" t="s">
        <v>13</v>
      </c>
      <c r="D14">
        <v>430</v>
      </c>
      <c r="E14" s="6">
        <f t="shared" si="5"/>
        <v>755.51395348837207</v>
      </c>
      <c r="F14" s="5">
        <f t="shared" si="1"/>
        <v>1.3236022913710366E-3</v>
      </c>
      <c r="G14" s="1">
        <v>3799</v>
      </c>
      <c r="H14" s="10">
        <f t="shared" si="6"/>
        <v>85.514872334824958</v>
      </c>
      <c r="I14">
        <v>2</v>
      </c>
      <c r="J14" s="1">
        <v>2659</v>
      </c>
      <c r="K14">
        <v>5</v>
      </c>
      <c r="L14">
        <v>265</v>
      </c>
      <c r="M14">
        <v>205</v>
      </c>
      <c r="N14">
        <v>307</v>
      </c>
      <c r="O14" s="3">
        <v>37.549207699999997</v>
      </c>
      <c r="P14" s="3">
        <v>127.1464824</v>
      </c>
      <c r="Q14">
        <f t="shared" si="2"/>
        <v>324871</v>
      </c>
      <c r="R14">
        <f t="shared" si="3"/>
        <v>111615</v>
      </c>
      <c r="S14">
        <f t="shared" si="4"/>
        <v>19612</v>
      </c>
      <c r="T14">
        <v>23408</v>
      </c>
      <c r="U14" s="9">
        <v>64.16</v>
      </c>
    </row>
    <row r="15" spans="1:21" x14ac:dyDescent="0.45">
      <c r="A15">
        <v>2018</v>
      </c>
      <c r="B15" s="4" t="str">
        <f t="shared" si="7"/>
        <v>11440</v>
      </c>
      <c r="C15" t="s">
        <v>14</v>
      </c>
      <c r="D15">
        <v>716</v>
      </c>
      <c r="E15" s="6">
        <f t="shared" si="5"/>
        <v>538.58100558659214</v>
      </c>
      <c r="F15" s="5">
        <f t="shared" si="1"/>
        <v>1.8567309088645934E-3</v>
      </c>
      <c r="G15">
        <v>694</v>
      </c>
      <c r="H15" s="10">
        <f t="shared" si="6"/>
        <v>555.65417867435156</v>
      </c>
      <c r="I15" t="s">
        <v>1</v>
      </c>
      <c r="J15" t="s">
        <v>1</v>
      </c>
      <c r="K15">
        <v>2</v>
      </c>
      <c r="L15">
        <v>202</v>
      </c>
      <c r="M15">
        <v>358</v>
      </c>
      <c r="N15">
        <v>202</v>
      </c>
      <c r="O15" s="3">
        <v>37.548144499999999</v>
      </c>
      <c r="P15" s="3">
        <v>127.08575279999999</v>
      </c>
      <c r="Q15">
        <f t="shared" si="2"/>
        <v>385624</v>
      </c>
      <c r="R15">
        <f t="shared" si="3"/>
        <v>252534</v>
      </c>
      <c r="S15">
        <f t="shared" si="4"/>
        <v>36504</v>
      </c>
      <c r="T15">
        <v>43428</v>
      </c>
      <c r="U15" s="9">
        <v>119.04</v>
      </c>
    </row>
    <row r="16" spans="1:21" x14ac:dyDescent="0.45">
      <c r="A16">
        <v>2018</v>
      </c>
      <c r="B16" s="4" t="str">
        <f t="shared" si="7"/>
        <v>11470</v>
      </c>
      <c r="C16" t="s">
        <v>15</v>
      </c>
      <c r="D16">
        <v>627</v>
      </c>
      <c r="E16" s="6">
        <f t="shared" si="5"/>
        <v>754.52472089314199</v>
      </c>
      <c r="F16" s="5">
        <f t="shared" si="1"/>
        <v>1.3253376228896587E-3</v>
      </c>
      <c r="G16" s="1">
        <v>2791</v>
      </c>
      <c r="H16" s="10">
        <f t="shared" si="6"/>
        <v>169.50447868147617</v>
      </c>
      <c r="I16">
        <v>2</v>
      </c>
      <c r="J16" s="1">
        <v>1074</v>
      </c>
      <c r="K16">
        <v>6</v>
      </c>
      <c r="L16">
        <v>777</v>
      </c>
      <c r="M16">
        <v>277</v>
      </c>
      <c r="N16">
        <v>379</v>
      </c>
      <c r="O16" s="3">
        <v>37.562290599999997</v>
      </c>
      <c r="P16" s="3">
        <v>126.9087803</v>
      </c>
      <c r="Q16">
        <f t="shared" si="2"/>
        <v>473087</v>
      </c>
      <c r="R16">
        <f t="shared" si="3"/>
        <v>119443</v>
      </c>
      <c r="S16">
        <f t="shared" si="4"/>
        <v>26297</v>
      </c>
      <c r="T16">
        <v>13008</v>
      </c>
      <c r="U16" s="9">
        <v>35.65</v>
      </c>
    </row>
    <row r="17" spans="1:21" x14ac:dyDescent="0.45">
      <c r="A17">
        <v>2018</v>
      </c>
      <c r="B17" s="4" t="str">
        <f t="shared" si="7"/>
        <v>11500</v>
      </c>
      <c r="C17" t="s">
        <v>16</v>
      </c>
      <c r="D17">
        <v>804</v>
      </c>
      <c r="E17" s="6">
        <f t="shared" si="5"/>
        <v>756.66791044776119</v>
      </c>
      <c r="F17" s="5">
        <f t="shared" si="1"/>
        <v>1.321583730712521E-3</v>
      </c>
      <c r="G17" s="1">
        <v>3616</v>
      </c>
      <c r="H17" s="10">
        <f t="shared" si="6"/>
        <v>168.24142699115043</v>
      </c>
      <c r="I17">
        <v>4</v>
      </c>
      <c r="J17">
        <v>816</v>
      </c>
      <c r="K17">
        <v>15</v>
      </c>
      <c r="L17" s="1">
        <v>1205</v>
      </c>
      <c r="M17">
        <v>369</v>
      </c>
      <c r="N17">
        <v>612</v>
      </c>
      <c r="O17" s="3">
        <v>37.476952799999999</v>
      </c>
      <c r="P17" s="3">
        <v>127.0378103</v>
      </c>
      <c r="Q17">
        <f t="shared" si="2"/>
        <v>608361</v>
      </c>
      <c r="R17">
        <f t="shared" si="3"/>
        <v>199289</v>
      </c>
      <c r="S17">
        <f t="shared" si="4"/>
        <v>33273</v>
      </c>
      <c r="T17">
        <v>18736</v>
      </c>
      <c r="U17" s="9">
        <v>51.35</v>
      </c>
    </row>
    <row r="18" spans="1:21" x14ac:dyDescent="0.45">
      <c r="A18">
        <v>2018</v>
      </c>
      <c r="B18" s="4" t="str">
        <f t="shared" si="7"/>
        <v>11530</v>
      </c>
      <c r="C18" t="s">
        <v>17</v>
      </c>
      <c r="D18">
        <v>557</v>
      </c>
      <c r="E18" s="6">
        <f t="shared" si="5"/>
        <v>790.65709156193896</v>
      </c>
      <c r="F18" s="5">
        <f t="shared" si="1"/>
        <v>1.2647707971916184E-3</v>
      </c>
      <c r="G18" s="1">
        <v>4403</v>
      </c>
      <c r="H18" s="10">
        <f t="shared" si="6"/>
        <v>100.02180331592096</v>
      </c>
      <c r="I18">
        <v>2</v>
      </c>
      <c r="J18" s="1">
        <v>1264</v>
      </c>
      <c r="K18">
        <v>8</v>
      </c>
      <c r="L18">
        <v>560</v>
      </c>
      <c r="M18">
        <v>259</v>
      </c>
      <c r="N18">
        <v>400</v>
      </c>
      <c r="O18" s="3">
        <v>37.606991000000001</v>
      </c>
      <c r="P18" s="3">
        <v>127.0232185</v>
      </c>
      <c r="Q18">
        <f t="shared" si="2"/>
        <v>440396</v>
      </c>
      <c r="R18">
        <f t="shared" si="3"/>
        <v>210506</v>
      </c>
      <c r="S18">
        <f t="shared" si="4"/>
        <v>37445</v>
      </c>
      <c r="T18">
        <v>27023</v>
      </c>
      <c r="U18" s="9">
        <v>74.069999999999993</v>
      </c>
    </row>
    <row r="19" spans="1:21" x14ac:dyDescent="0.45">
      <c r="A19">
        <v>2018</v>
      </c>
      <c r="B19" s="4" t="str">
        <f t="shared" si="7"/>
        <v>11545</v>
      </c>
      <c r="C19" t="s">
        <v>18</v>
      </c>
      <c r="D19">
        <v>340</v>
      </c>
      <c r="E19" s="6">
        <f t="shared" si="5"/>
        <v>745.12941176470588</v>
      </c>
      <c r="F19" s="5">
        <f t="shared" si="1"/>
        <v>1.3420487558418594E-3</v>
      </c>
      <c r="G19" s="1">
        <v>1911</v>
      </c>
      <c r="H19" s="10">
        <f t="shared" si="6"/>
        <v>132.57142857142858</v>
      </c>
      <c r="I19">
        <v>1</v>
      </c>
      <c r="J19">
        <v>225</v>
      </c>
      <c r="K19">
        <v>6</v>
      </c>
      <c r="L19">
        <v>626</v>
      </c>
      <c r="M19">
        <v>152</v>
      </c>
      <c r="N19">
        <v>342</v>
      </c>
      <c r="O19" s="3">
        <v>37.655264000000003</v>
      </c>
      <c r="P19" s="3">
        <v>127.0771201</v>
      </c>
      <c r="Q19">
        <f t="shared" si="2"/>
        <v>253344</v>
      </c>
      <c r="R19">
        <f t="shared" si="3"/>
        <v>223058</v>
      </c>
      <c r="S19">
        <f t="shared" si="4"/>
        <v>30080</v>
      </c>
      <c r="T19">
        <v>60304</v>
      </c>
      <c r="U19" s="9">
        <v>165.29</v>
      </c>
    </row>
    <row r="20" spans="1:21" x14ac:dyDescent="0.45">
      <c r="A20">
        <v>2018</v>
      </c>
      <c r="B20" s="4" t="str">
        <f t="shared" si="7"/>
        <v>11560</v>
      </c>
      <c r="C20" t="s">
        <v>19</v>
      </c>
      <c r="D20">
        <v>743</v>
      </c>
      <c r="E20" s="6">
        <f t="shared" si="5"/>
        <v>543.72543741588152</v>
      </c>
      <c r="F20" s="5">
        <f t="shared" si="1"/>
        <v>1.8391635395110745E-3</v>
      </c>
      <c r="G20" s="1">
        <v>5642</v>
      </c>
      <c r="H20" s="10">
        <f t="shared" si="6"/>
        <v>71.603686635944698</v>
      </c>
      <c r="I20">
        <v>7</v>
      </c>
      <c r="J20" s="1">
        <v>2128</v>
      </c>
      <c r="K20">
        <v>8</v>
      </c>
      <c r="L20">
        <v>851</v>
      </c>
      <c r="M20">
        <v>326</v>
      </c>
      <c r="N20">
        <v>392</v>
      </c>
      <c r="O20" s="3">
        <v>37.504853400000002</v>
      </c>
      <c r="P20" s="3">
        <v>127.1144822</v>
      </c>
      <c r="Q20">
        <f t="shared" si="2"/>
        <v>403988</v>
      </c>
      <c r="R20">
        <f t="shared" si="3"/>
        <v>362524</v>
      </c>
      <c r="S20">
        <f t="shared" si="4"/>
        <v>44512</v>
      </c>
      <c r="T20">
        <v>68672</v>
      </c>
      <c r="U20" s="9">
        <v>188.23</v>
      </c>
    </row>
    <row r="21" spans="1:21" x14ac:dyDescent="0.45">
      <c r="A21">
        <v>2018</v>
      </c>
      <c r="B21" s="4" t="str">
        <f t="shared" si="7"/>
        <v>11590</v>
      </c>
      <c r="C21" t="s">
        <v>20</v>
      </c>
      <c r="D21">
        <v>571</v>
      </c>
      <c r="E21" s="6">
        <f t="shared" si="5"/>
        <v>712.28546409807359</v>
      </c>
      <c r="F21" s="5">
        <f t="shared" si="1"/>
        <v>1.4039314999446787E-3</v>
      </c>
      <c r="G21" s="1">
        <v>2927</v>
      </c>
      <c r="H21" s="10">
        <f t="shared" si="6"/>
        <v>138.95285275025623</v>
      </c>
      <c r="I21">
        <v>2</v>
      </c>
      <c r="J21" s="1">
        <v>1599</v>
      </c>
      <c r="K21">
        <v>5</v>
      </c>
      <c r="L21">
        <v>393</v>
      </c>
      <c r="M21">
        <v>257</v>
      </c>
      <c r="N21">
        <v>323</v>
      </c>
      <c r="O21" s="3">
        <v>37.582036899999999</v>
      </c>
      <c r="P21" s="3">
        <v>126.9356665</v>
      </c>
      <c r="Q21">
        <f t="shared" si="2"/>
        <v>406715</v>
      </c>
      <c r="R21">
        <f t="shared" si="3"/>
        <v>103915</v>
      </c>
      <c r="S21">
        <f t="shared" si="4"/>
        <v>19609</v>
      </c>
      <c r="T21">
        <v>12707</v>
      </c>
      <c r="U21" s="9">
        <v>34.83</v>
      </c>
    </row>
    <row r="22" spans="1:21" x14ac:dyDescent="0.45">
      <c r="A22">
        <v>2018</v>
      </c>
      <c r="B22" s="4" t="str">
        <f t="shared" si="7"/>
        <v>11620</v>
      </c>
      <c r="C22" t="s">
        <v>21</v>
      </c>
      <c r="D22">
        <v>681</v>
      </c>
      <c r="E22" s="6">
        <f t="shared" si="5"/>
        <v>766.94860499265781</v>
      </c>
      <c r="F22" s="5">
        <f t="shared" si="1"/>
        <v>1.3038683341885383E-3</v>
      </c>
      <c r="G22" s="1">
        <v>2406</v>
      </c>
      <c r="H22" s="10">
        <f t="shared" si="6"/>
        <v>217.07896924355776</v>
      </c>
      <c r="I22">
        <v>2</v>
      </c>
      <c r="J22">
        <v>484</v>
      </c>
      <c r="K22">
        <v>9</v>
      </c>
      <c r="L22">
        <v>604</v>
      </c>
      <c r="M22">
        <v>306</v>
      </c>
      <c r="N22">
        <v>527</v>
      </c>
      <c r="O22" s="3">
        <v>37.527061600000003</v>
      </c>
      <c r="P22" s="3">
        <v>126.8561534</v>
      </c>
      <c r="Q22">
        <f t="shared" si="2"/>
        <v>522292</v>
      </c>
      <c r="R22">
        <f t="shared" si="3"/>
        <v>119180</v>
      </c>
      <c r="S22">
        <f t="shared" si="4"/>
        <v>26235</v>
      </c>
      <c r="T22">
        <v>10318</v>
      </c>
      <c r="U22" s="9">
        <v>28.28</v>
      </c>
    </row>
    <row r="23" spans="1:21" x14ac:dyDescent="0.45">
      <c r="A23">
        <v>2018</v>
      </c>
      <c r="B23" s="4" t="str">
        <f t="shared" si="7"/>
        <v>11650</v>
      </c>
      <c r="C23" t="s">
        <v>22</v>
      </c>
      <c r="D23" s="1">
        <v>1209</v>
      </c>
      <c r="E23" s="6">
        <f t="shared" si="5"/>
        <v>368.20843672456573</v>
      </c>
      <c r="F23" s="5">
        <f t="shared" si="1"/>
        <v>2.7158530339380545E-3</v>
      </c>
      <c r="G23" s="1">
        <v>3501</v>
      </c>
      <c r="H23" s="10">
        <f t="shared" si="6"/>
        <v>127.15338474721509</v>
      </c>
      <c r="I23">
        <v>1</v>
      </c>
      <c r="J23" s="1">
        <v>1356</v>
      </c>
      <c r="K23">
        <v>11</v>
      </c>
      <c r="L23">
        <v>948</v>
      </c>
      <c r="M23">
        <v>606</v>
      </c>
      <c r="N23">
        <v>324</v>
      </c>
      <c r="O23" s="3">
        <v>37.520640999999998</v>
      </c>
      <c r="P23" s="3">
        <v>126.9139242</v>
      </c>
      <c r="Q23">
        <f t="shared" si="2"/>
        <v>445164</v>
      </c>
      <c r="R23">
        <f t="shared" si="3"/>
        <v>439963</v>
      </c>
      <c r="S23">
        <f t="shared" si="4"/>
        <v>47061</v>
      </c>
      <c r="T23">
        <v>70523</v>
      </c>
      <c r="U23" s="9">
        <v>193.3</v>
      </c>
    </row>
    <row r="24" spans="1:21" x14ac:dyDescent="0.45">
      <c r="A24">
        <v>2018</v>
      </c>
      <c r="B24" s="4" t="str">
        <f t="shared" si="7"/>
        <v>11680</v>
      </c>
      <c r="C24" t="s">
        <v>23</v>
      </c>
      <c r="D24" s="1">
        <v>2619</v>
      </c>
      <c r="E24" s="6">
        <f t="shared" si="5"/>
        <v>213.00687285223367</v>
      </c>
      <c r="F24" s="5">
        <f t="shared" si="1"/>
        <v>4.6946841977897882E-3</v>
      </c>
      <c r="G24" s="1">
        <v>8368</v>
      </c>
      <c r="H24" s="10">
        <f t="shared" si="6"/>
        <v>66.666467495219891</v>
      </c>
      <c r="I24">
        <v>4</v>
      </c>
      <c r="J24" s="1">
        <v>3115</v>
      </c>
      <c r="K24">
        <v>33</v>
      </c>
      <c r="L24" s="1">
        <v>2099</v>
      </c>
      <c r="M24" s="1">
        <v>1604</v>
      </c>
      <c r="N24" s="1">
        <v>1449</v>
      </c>
      <c r="O24" s="3">
        <v>37.465399299999987</v>
      </c>
      <c r="P24" s="3">
        <v>126.9438071</v>
      </c>
      <c r="Q24">
        <f t="shared" si="2"/>
        <v>557865</v>
      </c>
      <c r="R24">
        <f t="shared" si="3"/>
        <v>711278</v>
      </c>
      <c r="S24">
        <f t="shared" si="4"/>
        <v>73590</v>
      </c>
      <c r="T24">
        <v>112138</v>
      </c>
      <c r="U24" s="9">
        <v>307.37</v>
      </c>
    </row>
    <row r="25" spans="1:21" x14ac:dyDescent="0.45">
      <c r="A25">
        <v>2018</v>
      </c>
      <c r="B25" s="4" t="str">
        <f t="shared" si="7"/>
        <v>11710</v>
      </c>
      <c r="C25" t="s">
        <v>24</v>
      </c>
      <c r="D25" s="1">
        <v>1132</v>
      </c>
      <c r="E25" s="6">
        <f t="shared" si="5"/>
        <v>593.63427561837455</v>
      </c>
      <c r="F25" s="5">
        <f t="shared" si="1"/>
        <v>1.6845388500492564E-3</v>
      </c>
      <c r="G25" s="1">
        <v>6513</v>
      </c>
      <c r="H25" s="10">
        <f t="shared" si="6"/>
        <v>103.17733763242745</v>
      </c>
      <c r="I25">
        <v>2</v>
      </c>
      <c r="J25" s="1">
        <v>3155</v>
      </c>
      <c r="K25">
        <v>16</v>
      </c>
      <c r="L25" s="1">
        <v>1324</v>
      </c>
      <c r="M25">
        <v>529</v>
      </c>
      <c r="N25">
        <v>704</v>
      </c>
      <c r="O25" s="3">
        <v>37.550675299999988</v>
      </c>
      <c r="P25" s="3">
        <v>127.0409622</v>
      </c>
      <c r="Q25">
        <f t="shared" si="2"/>
        <v>671994</v>
      </c>
      <c r="R25">
        <f t="shared" si="3"/>
        <v>302517</v>
      </c>
      <c r="S25">
        <f t="shared" si="4"/>
        <v>45375</v>
      </c>
      <c r="T25">
        <v>35084</v>
      </c>
      <c r="U25" s="9">
        <v>96.16</v>
      </c>
    </row>
    <row r="26" spans="1:21" x14ac:dyDescent="0.45">
      <c r="A26">
        <v>2018</v>
      </c>
      <c r="B26" s="4" t="str">
        <f t="shared" si="7"/>
        <v>11740</v>
      </c>
      <c r="C26" t="s">
        <v>25</v>
      </c>
      <c r="D26">
        <v>772</v>
      </c>
      <c r="E26" s="6">
        <f t="shared" si="5"/>
        <v>567.6489637305699</v>
      </c>
      <c r="F26" s="5">
        <f t="shared" si="1"/>
        <v>1.7616521193450853E-3</v>
      </c>
      <c r="G26" s="1">
        <v>5778</v>
      </c>
      <c r="H26" s="10">
        <f t="shared" si="6"/>
        <v>75.843717549325021</v>
      </c>
      <c r="I26">
        <v>3</v>
      </c>
      <c r="J26" s="1">
        <v>2266</v>
      </c>
      <c r="K26">
        <v>15</v>
      </c>
      <c r="L26">
        <v>949</v>
      </c>
      <c r="M26">
        <v>342</v>
      </c>
      <c r="N26">
        <v>618</v>
      </c>
      <c r="O26" s="3">
        <v>37.531100799999997</v>
      </c>
      <c r="P26" s="3">
        <v>126.98107419999999</v>
      </c>
      <c r="Q26">
        <f t="shared" si="2"/>
        <v>438225</v>
      </c>
      <c r="R26">
        <f t="shared" si="3"/>
        <v>143061</v>
      </c>
      <c r="S26">
        <f t="shared" si="4"/>
        <v>30079</v>
      </c>
      <c r="T26">
        <v>17071</v>
      </c>
      <c r="U26" s="9">
        <v>46.79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G27" sqref="G2:G27"/>
    </sheetView>
  </sheetViews>
  <sheetFormatPr defaultRowHeight="17" x14ac:dyDescent="0.45"/>
  <cols>
    <col min="3" max="3" width="10.58203125" bestFit="1" customWidth="1"/>
    <col min="4" max="4" width="11.75" bestFit="1" customWidth="1"/>
    <col min="5" max="5" width="9.08203125" bestFit="1" customWidth="1"/>
  </cols>
  <sheetData>
    <row r="1" spans="1:7" x14ac:dyDescent="0.45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104</v>
      </c>
      <c r="F1" s="2" t="s">
        <v>105</v>
      </c>
      <c r="G1" s="2" t="s">
        <v>106</v>
      </c>
    </row>
    <row r="2" spans="1:7" x14ac:dyDescent="0.45">
      <c r="A2" s="3" t="s">
        <v>26</v>
      </c>
      <c r="B2" s="3" t="s">
        <v>10</v>
      </c>
      <c r="C2" s="3" t="s">
        <v>27</v>
      </c>
      <c r="D2" s="3" t="s">
        <v>28</v>
      </c>
      <c r="E2" s="3">
        <v>345041</v>
      </c>
      <c r="F2" s="3">
        <v>68669</v>
      </c>
      <c r="G2" s="3">
        <v>18455</v>
      </c>
    </row>
    <row r="3" spans="1:7" x14ac:dyDescent="0.45">
      <c r="A3" s="3" t="s">
        <v>29</v>
      </c>
      <c r="B3" s="3" t="s">
        <v>12</v>
      </c>
      <c r="C3" s="3" t="s">
        <v>30</v>
      </c>
      <c r="D3" s="3" t="s">
        <v>31</v>
      </c>
      <c r="E3" s="3">
        <v>490253</v>
      </c>
      <c r="F3" s="3">
        <v>87693</v>
      </c>
      <c r="G3" s="3">
        <v>24179</v>
      </c>
    </row>
    <row r="4" spans="1:7" x14ac:dyDescent="0.45">
      <c r="A4" s="3" t="s">
        <v>32</v>
      </c>
      <c r="B4" s="3" t="s">
        <v>6</v>
      </c>
      <c r="C4" s="3" t="s">
        <v>33</v>
      </c>
      <c r="D4" s="3" t="s">
        <v>34</v>
      </c>
      <c r="E4" s="3">
        <v>364962</v>
      </c>
      <c r="F4" s="3">
        <v>143858</v>
      </c>
      <c r="G4" s="3">
        <v>32994</v>
      </c>
    </row>
    <row r="5" spans="1:7" x14ac:dyDescent="0.45">
      <c r="A5" s="3" t="s">
        <v>35</v>
      </c>
      <c r="B5" s="3" t="s">
        <v>20</v>
      </c>
      <c r="C5" s="3" t="s">
        <v>36</v>
      </c>
      <c r="D5" s="3" t="s">
        <v>37</v>
      </c>
      <c r="E5" s="3">
        <v>406715</v>
      </c>
      <c r="F5" s="3">
        <v>103915</v>
      </c>
      <c r="G5" s="3">
        <v>19609</v>
      </c>
    </row>
    <row r="6" spans="1:7" x14ac:dyDescent="0.45">
      <c r="A6" s="3" t="s">
        <v>38</v>
      </c>
      <c r="B6" s="3" t="s">
        <v>18</v>
      </c>
      <c r="C6" s="3" t="s">
        <v>39</v>
      </c>
      <c r="D6" s="3" t="s">
        <v>40</v>
      </c>
      <c r="E6" s="3">
        <v>253344</v>
      </c>
      <c r="F6" s="3">
        <v>223058</v>
      </c>
      <c r="G6" s="3">
        <v>30080</v>
      </c>
    </row>
    <row r="7" spans="1:7" x14ac:dyDescent="0.45">
      <c r="A7" s="3" t="s">
        <v>41</v>
      </c>
      <c r="B7" s="3" t="s">
        <v>17</v>
      </c>
      <c r="C7" s="3" t="s">
        <v>42</v>
      </c>
      <c r="D7" s="3" t="s">
        <v>43</v>
      </c>
      <c r="E7" s="3">
        <v>440396</v>
      </c>
      <c r="F7" s="3">
        <v>210506</v>
      </c>
      <c r="G7" s="3">
        <v>37445</v>
      </c>
    </row>
    <row r="8" spans="1:7" x14ac:dyDescent="0.45">
      <c r="A8" s="3" t="s">
        <v>44</v>
      </c>
      <c r="B8" s="3" t="s">
        <v>0</v>
      </c>
      <c r="C8" s="3" t="s">
        <v>45</v>
      </c>
      <c r="D8" s="3" t="s">
        <v>46</v>
      </c>
      <c r="E8" s="3">
        <v>164348</v>
      </c>
      <c r="F8" s="3">
        <v>269106</v>
      </c>
      <c r="G8" s="3">
        <v>40871</v>
      </c>
    </row>
    <row r="9" spans="1:7" x14ac:dyDescent="0.45">
      <c r="A9" s="3" t="s">
        <v>47</v>
      </c>
      <c r="B9" s="3" t="s">
        <v>9</v>
      </c>
      <c r="C9" s="3" t="s">
        <v>48</v>
      </c>
      <c r="D9" s="3" t="s">
        <v>49</v>
      </c>
      <c r="E9" s="3">
        <v>327511</v>
      </c>
      <c r="F9" s="3">
        <v>69787</v>
      </c>
      <c r="G9" s="3">
        <v>18654</v>
      </c>
    </row>
    <row r="10" spans="1:7" x14ac:dyDescent="0.45">
      <c r="A10" s="3" t="s">
        <v>50</v>
      </c>
      <c r="B10" s="3" t="s">
        <v>7</v>
      </c>
      <c r="C10" s="3" t="s">
        <v>51</v>
      </c>
      <c r="D10" s="3" t="s">
        <v>52</v>
      </c>
      <c r="E10" s="3">
        <v>411552</v>
      </c>
      <c r="F10" s="3">
        <v>99241</v>
      </c>
      <c r="G10" s="3">
        <v>27287</v>
      </c>
    </row>
    <row r="11" spans="1:7" x14ac:dyDescent="0.45">
      <c r="A11" s="3" t="s">
        <v>53</v>
      </c>
      <c r="B11" s="3" t="s">
        <v>23</v>
      </c>
      <c r="C11" s="3" t="s">
        <v>54</v>
      </c>
      <c r="D11" s="3" t="s">
        <v>55</v>
      </c>
      <c r="E11" s="3">
        <v>557865</v>
      </c>
      <c r="F11" s="3">
        <v>711278</v>
      </c>
      <c r="G11" s="3">
        <v>73590</v>
      </c>
    </row>
    <row r="12" spans="1:7" x14ac:dyDescent="0.45">
      <c r="A12" s="3" t="s">
        <v>56</v>
      </c>
      <c r="B12" s="3" t="s">
        <v>16</v>
      </c>
      <c r="C12" s="3" t="s">
        <v>57</v>
      </c>
      <c r="D12" s="3" t="s">
        <v>58</v>
      </c>
      <c r="E12" s="3">
        <v>608361</v>
      </c>
      <c r="F12" s="3">
        <v>199289</v>
      </c>
      <c r="G12" s="3">
        <v>33273</v>
      </c>
    </row>
    <row r="13" spans="1:7" x14ac:dyDescent="0.45">
      <c r="A13" s="3" t="s">
        <v>59</v>
      </c>
      <c r="B13" s="3" t="s">
        <v>2</v>
      </c>
      <c r="C13" s="3" t="s">
        <v>60</v>
      </c>
      <c r="D13" s="3" t="s">
        <v>61</v>
      </c>
      <c r="E13" s="3">
        <v>135139</v>
      </c>
      <c r="F13" s="3">
        <v>423808</v>
      </c>
      <c r="G13" s="3">
        <v>66190</v>
      </c>
    </row>
    <row r="14" spans="1:7" x14ac:dyDescent="0.45">
      <c r="A14" s="3" t="s">
        <v>62</v>
      </c>
      <c r="B14" s="3" t="s">
        <v>25</v>
      </c>
      <c r="C14" s="3" t="s">
        <v>63</v>
      </c>
      <c r="D14" s="3" t="s">
        <v>64</v>
      </c>
      <c r="E14" s="3">
        <v>438225</v>
      </c>
      <c r="F14" s="3">
        <v>143061</v>
      </c>
      <c r="G14" s="3">
        <v>30079</v>
      </c>
    </row>
    <row r="15" spans="1:7" x14ac:dyDescent="0.45">
      <c r="A15" s="3" t="s">
        <v>65</v>
      </c>
      <c r="B15" s="3" t="s">
        <v>5</v>
      </c>
      <c r="C15" s="3" t="s">
        <v>66</v>
      </c>
      <c r="D15" s="3" t="s">
        <v>67</v>
      </c>
      <c r="E15" s="3">
        <v>371671</v>
      </c>
      <c r="F15" s="3">
        <v>123689</v>
      </c>
      <c r="G15" s="3">
        <v>24531</v>
      </c>
    </row>
    <row r="16" spans="1:7" x14ac:dyDescent="0.45">
      <c r="A16" s="3" t="s">
        <v>68</v>
      </c>
      <c r="B16" s="3" t="s">
        <v>14</v>
      </c>
      <c r="C16" s="3" t="s">
        <v>69</v>
      </c>
      <c r="D16" s="3" t="s">
        <v>70</v>
      </c>
      <c r="E16" s="3">
        <v>385624</v>
      </c>
      <c r="F16" s="3">
        <v>252534</v>
      </c>
      <c r="G16" s="3">
        <v>36504</v>
      </c>
    </row>
    <row r="17" spans="1:7" x14ac:dyDescent="0.45">
      <c r="A17" s="3" t="s">
        <v>71</v>
      </c>
      <c r="B17" s="3" t="s">
        <v>22</v>
      </c>
      <c r="C17" s="3" t="s">
        <v>72</v>
      </c>
      <c r="D17" s="3" t="s">
        <v>73</v>
      </c>
      <c r="E17" s="3">
        <v>445164</v>
      </c>
      <c r="F17" s="3">
        <v>439963</v>
      </c>
      <c r="G17" s="3">
        <v>47061</v>
      </c>
    </row>
    <row r="18" spans="1:7" x14ac:dyDescent="0.45">
      <c r="A18" s="3" t="s">
        <v>74</v>
      </c>
      <c r="B18" s="3" t="s">
        <v>8</v>
      </c>
      <c r="C18" s="3" t="s">
        <v>75</v>
      </c>
      <c r="D18" s="3" t="s">
        <v>76</v>
      </c>
      <c r="E18" s="3">
        <v>453902</v>
      </c>
      <c r="F18" s="3">
        <v>113893</v>
      </c>
      <c r="G18" s="3">
        <v>24690</v>
      </c>
    </row>
    <row r="19" spans="1:7" x14ac:dyDescent="0.45">
      <c r="A19" s="3" t="s">
        <v>77</v>
      </c>
      <c r="B19" s="3" t="s">
        <v>11</v>
      </c>
      <c r="C19" s="3" t="s">
        <v>78</v>
      </c>
      <c r="D19" s="3" t="s">
        <v>79</v>
      </c>
      <c r="E19" s="3">
        <v>555803</v>
      </c>
      <c r="F19" s="3">
        <v>114736</v>
      </c>
      <c r="G19" s="3">
        <v>25827</v>
      </c>
    </row>
    <row r="20" spans="1:7" x14ac:dyDescent="0.45">
      <c r="A20" s="3" t="s">
        <v>80</v>
      </c>
      <c r="B20" s="3" t="s">
        <v>24</v>
      </c>
      <c r="C20" s="3" t="s">
        <v>81</v>
      </c>
      <c r="D20" s="3" t="s">
        <v>82</v>
      </c>
      <c r="E20" s="3">
        <v>671994</v>
      </c>
      <c r="F20" s="3">
        <v>302517</v>
      </c>
      <c r="G20" s="3">
        <v>45375</v>
      </c>
    </row>
    <row r="21" spans="1:7" x14ac:dyDescent="0.45">
      <c r="A21" s="3" t="s">
        <v>83</v>
      </c>
      <c r="B21" s="3" t="s">
        <v>13</v>
      </c>
      <c r="C21" s="3" t="s">
        <v>84</v>
      </c>
      <c r="D21" s="3" t="s">
        <v>85</v>
      </c>
      <c r="E21" s="3">
        <v>324871</v>
      </c>
      <c r="F21" s="3">
        <v>111615</v>
      </c>
      <c r="G21" s="3">
        <v>19612</v>
      </c>
    </row>
    <row r="22" spans="1:7" x14ac:dyDescent="0.45">
      <c r="A22" s="3" t="s">
        <v>86</v>
      </c>
      <c r="B22" s="3" t="s">
        <v>15</v>
      </c>
      <c r="C22" s="3" t="s">
        <v>87</v>
      </c>
      <c r="D22" s="3" t="s">
        <v>88</v>
      </c>
      <c r="E22" s="3">
        <v>473087</v>
      </c>
      <c r="F22" s="3">
        <v>119443</v>
      </c>
      <c r="G22" s="3">
        <v>26297</v>
      </c>
    </row>
    <row r="23" spans="1:7" x14ac:dyDescent="0.45">
      <c r="A23" s="3" t="s">
        <v>89</v>
      </c>
      <c r="B23" s="3" t="s">
        <v>19</v>
      </c>
      <c r="C23" s="3" t="s">
        <v>90</v>
      </c>
      <c r="D23" s="3" t="s">
        <v>91</v>
      </c>
      <c r="E23" s="3">
        <v>403988</v>
      </c>
      <c r="F23" s="3">
        <v>362524</v>
      </c>
      <c r="G23" s="3">
        <v>44512</v>
      </c>
    </row>
    <row r="24" spans="1:7" x14ac:dyDescent="0.45">
      <c r="A24" s="3" t="s">
        <v>92</v>
      </c>
      <c r="B24" s="3" t="s">
        <v>21</v>
      </c>
      <c r="C24" s="3" t="s">
        <v>93</v>
      </c>
      <c r="D24" s="3" t="s">
        <v>94</v>
      </c>
      <c r="E24" s="3">
        <v>522292</v>
      </c>
      <c r="F24" s="3">
        <v>119180</v>
      </c>
      <c r="G24" s="3">
        <v>26235</v>
      </c>
    </row>
    <row r="25" spans="1:7" x14ac:dyDescent="0.45">
      <c r="A25" s="3" t="s">
        <v>95</v>
      </c>
      <c r="B25" s="3" t="s">
        <v>4</v>
      </c>
      <c r="C25" s="3" t="s">
        <v>96</v>
      </c>
      <c r="D25" s="3" t="s">
        <v>97</v>
      </c>
      <c r="E25" s="3">
        <v>314551</v>
      </c>
      <c r="F25" s="3">
        <v>162019</v>
      </c>
      <c r="G25" s="3">
        <v>26130</v>
      </c>
    </row>
    <row r="26" spans="1:7" x14ac:dyDescent="0.45">
      <c r="A26" s="3" t="s">
        <v>98</v>
      </c>
      <c r="B26" s="3" t="s">
        <v>3</v>
      </c>
      <c r="C26" s="3" t="s">
        <v>99</v>
      </c>
      <c r="D26" s="3" t="s">
        <v>100</v>
      </c>
      <c r="E26" s="3">
        <v>245411</v>
      </c>
      <c r="F26" s="3">
        <v>133446</v>
      </c>
      <c r="G26" s="3">
        <v>21178</v>
      </c>
    </row>
    <row r="27" spans="1:7" x14ac:dyDescent="0.45">
      <c r="A27" s="4">
        <v>10000</v>
      </c>
      <c r="B27" s="3" t="s">
        <v>101</v>
      </c>
      <c r="C27">
        <v>0</v>
      </c>
      <c r="D27">
        <v>0</v>
      </c>
      <c r="E27" s="3">
        <f>SUM(E2:E26)</f>
        <v>10112070</v>
      </c>
      <c r="F27" s="3">
        <f>SUM(F2:F26)</f>
        <v>5108828</v>
      </c>
      <c r="G27" s="3">
        <f>SUM(G2:G26)</f>
        <v>820658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Beds_2018</vt:lpstr>
      <vt:lpstr>sortBy_전체병상수</vt:lpstr>
      <vt:lpstr>sortBy_인당병상수</vt:lpstr>
      <vt:lpstr>sortBy_사업체수</vt:lpstr>
      <vt:lpstr>report-서울시 의료기관 (구별) 통계-2011-20</vt:lpstr>
      <vt:lpstr>DistCode</vt:lpstr>
      <vt:lpstr>lstBizNum</vt:lpstr>
      <vt:lpstr>lstDistCode</vt:lpstr>
      <vt:lpstr>lstDistName</vt:lpstr>
      <vt:lpstr>lstEmpNum</vt:lpstr>
      <vt:lpstr>lstPopNum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 Nam</dc:creator>
  <cp:lastModifiedBy>i</cp:lastModifiedBy>
  <dcterms:created xsi:type="dcterms:W3CDTF">2020-08-02T14:53:51Z</dcterms:created>
  <dcterms:modified xsi:type="dcterms:W3CDTF">2020-08-13T12:34:40Z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42a2b36b-c1f9-41b4-9e83-e9806f9ec6ec</vt:lpwstr>
  </property>
</Properties>
</file>