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 Code\Semester 3\Probability and Statistics\Class4\"/>
    </mc:Choice>
  </mc:AlternateContent>
  <xr:revisionPtr revIDLastSave="0" documentId="13_ncr:1_{7633B583-8989-498B-8728-2EA4D30F7C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" i="1"/>
  <c r="M10" i="1"/>
  <c r="M9" i="1"/>
  <c r="M7" i="1"/>
  <c r="M6" i="1"/>
  <c r="M5" i="1"/>
  <c r="M4" i="1"/>
  <c r="M8" i="1"/>
  <c r="R4" i="1"/>
  <c r="R3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7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<sst xmlns="http://schemas.openxmlformats.org/spreadsheetml/2006/main" count="81" uniqueCount="81">
  <si>
    <t>S. No.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</si>
  <si>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</si>
  <si>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</si>
  <si>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</si>
  <si>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</si>
  <si>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</si>
  <si>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</si>
  <si>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</si>
  <si>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</si>
  <si>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</si>
  <si>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</si>
  <si>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</si>
  <si>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</si>
  <si>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</si>
  <si>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</si>
  <si>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</si>
  <si>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</si>
  <si>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</si>
  <si>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</si>
  <si>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</si>
  <si>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</si>
  <si>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</si>
  <si>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</si>
  <si>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</si>
  <si>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</si>
  <si>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</si>
  <si>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</si>
  <si>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</si>
  <si>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</si>
  <si>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</si>
  <si>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</si>
  <si>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</si>
  <si>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</si>
  <si>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</si>
  <si>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</si>
  <si>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</si>
  <si>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</si>
  <si>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</si>
  <si>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</si>
  <si>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</si>
  <si>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</si>
  <si>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</si>
  <si>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</si>
  <si>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</si>
  <si>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</si>
  <si>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</si>
  <si>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</si>
  <si>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</si>
  <si>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</si>
  <si>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</si>
  <si>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</si>
  <si>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</si>
  <si>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</si>
  <si>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</si>
  <si>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</si>
  <si>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</si>
  <si>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</si>
  <si>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Number of Students</t>
  </si>
  <si>
    <t>0-10</t>
  </si>
  <si>
    <t>11--20</t>
  </si>
  <si>
    <t>21--30</t>
  </si>
  <si>
    <t>31--40</t>
  </si>
  <si>
    <t>41--50</t>
  </si>
  <si>
    <t>51--60</t>
  </si>
  <si>
    <t>61--70</t>
  </si>
  <si>
    <t>71--80</t>
  </si>
  <si>
    <t>81--90</t>
  </si>
  <si>
    <t>91--100</t>
  </si>
  <si>
    <t>frequency</t>
  </si>
  <si>
    <t>Marks</t>
  </si>
  <si>
    <t>No of Students</t>
  </si>
  <si>
    <t>Mean</t>
  </si>
  <si>
    <t>Lower Boundary</t>
  </si>
  <si>
    <t>SD</t>
  </si>
  <si>
    <t>P</t>
  </si>
  <si>
    <t>C</t>
  </si>
  <si>
    <t>B</t>
  </si>
  <si>
    <t>B+</t>
  </si>
  <si>
    <t>A</t>
  </si>
  <si>
    <t>A+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</si>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</sst>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560185185185185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Sheet1!$E$3:$E$12</c:f>
              <c:strCache>
                <c:ptCount val="10"/>
                <c:pt idx="0">
                  <c:v>0-10</c:v>
                </c:pt>
                <c:pt idx="1">
                  <c:v>11--20</c:v>
                </c:pt>
                <c:pt idx="2">
                  <c:v>21--30</c:v>
                </c:pt>
                <c:pt idx="3">
                  <c:v>31--40</c:v>
                </c:pt>
                <c:pt idx="4">
                  <c:v>41--50</c:v>
                </c:pt>
                <c:pt idx="5">
                  <c:v>51--60</c:v>
                </c:pt>
                <c:pt idx="6">
                  <c:v>61--70</c:v>
                </c:pt>
                <c:pt idx="7">
                  <c:v>71--80</c:v>
                </c:pt>
                <c:pt idx="8">
                  <c:v>81--90</c:v>
                </c:pt>
                <c:pt idx="9">
                  <c:v>91--100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14</c:v>
                </c:pt>
                <c:pt idx="5">
                  <c:v>13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6-4BC7-B7BA-73324703D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521824"/>
        <c:axId val="1640522304"/>
      </c:barChart>
      <c:catAx>
        <c:axId val="16405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22304"/>
        <c:crosses val="autoZero"/>
        <c:auto val="1"/>
        <c:lblAlgn val="ctr"/>
        <c:lblOffset val="100"/>
        <c:noMultiLvlLbl val="0"/>
      </c:catAx>
      <c:valAx>
        <c:axId val="16405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2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Sheet1!$K$2</c:f>
              <c:strCache>
                <c:ptCount val="1"/>
                <c:pt idx="0">
                  <c:v>No of Students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Sheet1!$K$3:$K$103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4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0-43C3-9DD7-885292248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959760"/>
        <c:axId val="1778960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Marks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Sheet1!$J$3:$J$103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D0-43C3-9DD7-885292248E3D}"/>
                  </c:ext>
                </c:extLst>
              </c15:ser>
            </c15:filteredBarSeries>
          </c:ext>
        </c:extLst>
      </c:barChart>
      <c:catAx>
        <c:axId val="177895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60240"/>
        <c:crosses val="autoZero"/>
        <c:auto val="1"/>
        <c:lblAlgn val="ctr"/>
        <c:lblOffset val="100"/>
        <c:noMultiLvlLbl val="0"/>
      </c:catAx>
      <c:valAx>
        <c:axId val="17789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34</xdr:row>
      <xdr:rowOff>57150</xdr:rowOff>
    </xdr:from>
    <xdr:to>
      <xdr:col>19</xdr:col>
      <xdr:colOff>381000</xdr:colOff>
      <xdr:row>49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F2A4A-3DF8-CEAD-E40F-F24A93BA8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91440</xdr:colOff>
      <xdr:row>18</xdr:row>
      <xdr:rowOff>72390</xdr:rowOff>
    </xdr:from>
    <xdr:to>
      <xdr:col>19</xdr:col>
      <xdr:colOff>396240</xdr:colOff>
      <xdr:row>33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A8474F-8FE5-864B-2A9E-CE8ADEACD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G23" sqref="G23"/>
    </sheetView>
  </sheetViews>
  <sheetFormatPr defaultRowHeight="14.4" x14ac:dyDescent="0.3"/>
  <cols>
    <col min="1" max="1" width="8.109375" style="7" customWidth="1"/>
    <col min="2" max="2" width="13.88671875" style="8" bestFit="1" customWidth="1"/>
    <col min="5" max="5" width="17.44140625" bestFit="1" customWidth="1"/>
    <col min="11" max="11" width="13.21875" bestFit="1" customWidth="1"/>
    <col min="13" max="13" width="14.44140625" bestFit="1" customWidth="1"/>
    <col min="257" max="257" width="8.109375" customWidth="1"/>
    <col min="258" max="258" width="13.88671875" bestFit="1" customWidth="1"/>
    <col min="513" max="513" width="8.109375" customWidth="1"/>
    <col min="514" max="514" width="13.88671875" bestFit="1" customWidth="1"/>
    <col min="769" max="769" width="8.109375" customWidth="1"/>
    <col min="770" max="770" width="13.88671875" bestFit="1" customWidth="1"/>
    <col min="1025" max="1025" width="8.109375" customWidth="1"/>
    <col min="1026" max="1026" width="13.88671875" bestFit="1" customWidth="1"/>
    <col min="1281" max="1281" width="8.109375" customWidth="1"/>
    <col min="1282" max="1282" width="13.88671875" bestFit="1" customWidth="1"/>
    <col min="1537" max="1537" width="8.109375" customWidth="1"/>
    <col min="1538" max="1538" width="13.88671875" bestFit="1" customWidth="1"/>
    <col min="1793" max="1793" width="8.109375" customWidth="1"/>
    <col min="1794" max="1794" width="13.88671875" bestFit="1" customWidth="1"/>
    <col min="2049" max="2049" width="8.109375" customWidth="1"/>
    <col min="2050" max="2050" width="13.88671875" bestFit="1" customWidth="1"/>
    <col min="2305" max="2305" width="8.109375" customWidth="1"/>
    <col min="2306" max="2306" width="13.88671875" bestFit="1" customWidth="1"/>
    <col min="2561" max="2561" width="8.109375" customWidth="1"/>
    <col min="2562" max="2562" width="13.88671875" bestFit="1" customWidth="1"/>
    <col min="2817" max="2817" width="8.109375" customWidth="1"/>
    <col min="2818" max="2818" width="13.88671875" bestFit="1" customWidth="1"/>
    <col min="3073" max="3073" width="8.109375" customWidth="1"/>
    <col min="3074" max="3074" width="13.88671875" bestFit="1" customWidth="1"/>
    <col min="3329" max="3329" width="8.109375" customWidth="1"/>
    <col min="3330" max="3330" width="13.88671875" bestFit="1" customWidth="1"/>
    <col min="3585" max="3585" width="8.109375" customWidth="1"/>
    <col min="3586" max="3586" width="13.88671875" bestFit="1" customWidth="1"/>
    <col min="3841" max="3841" width="8.109375" customWidth="1"/>
    <col min="3842" max="3842" width="13.88671875" bestFit="1" customWidth="1"/>
    <col min="4097" max="4097" width="8.109375" customWidth="1"/>
    <col min="4098" max="4098" width="13.88671875" bestFit="1" customWidth="1"/>
    <col min="4353" max="4353" width="8.109375" customWidth="1"/>
    <col min="4354" max="4354" width="13.88671875" bestFit="1" customWidth="1"/>
    <col min="4609" max="4609" width="8.109375" customWidth="1"/>
    <col min="4610" max="4610" width="13.88671875" bestFit="1" customWidth="1"/>
    <col min="4865" max="4865" width="8.109375" customWidth="1"/>
    <col min="4866" max="4866" width="13.88671875" bestFit="1" customWidth="1"/>
    <col min="5121" max="5121" width="8.109375" customWidth="1"/>
    <col min="5122" max="5122" width="13.88671875" bestFit="1" customWidth="1"/>
    <col min="5377" max="5377" width="8.109375" customWidth="1"/>
    <col min="5378" max="5378" width="13.88671875" bestFit="1" customWidth="1"/>
    <col min="5633" max="5633" width="8.109375" customWidth="1"/>
    <col min="5634" max="5634" width="13.88671875" bestFit="1" customWidth="1"/>
    <col min="5889" max="5889" width="8.109375" customWidth="1"/>
    <col min="5890" max="5890" width="13.88671875" bestFit="1" customWidth="1"/>
    <col min="6145" max="6145" width="8.109375" customWidth="1"/>
    <col min="6146" max="6146" width="13.88671875" bestFit="1" customWidth="1"/>
    <col min="6401" max="6401" width="8.109375" customWidth="1"/>
    <col min="6402" max="6402" width="13.88671875" bestFit="1" customWidth="1"/>
    <col min="6657" max="6657" width="8.109375" customWidth="1"/>
    <col min="6658" max="6658" width="13.88671875" bestFit="1" customWidth="1"/>
    <col min="6913" max="6913" width="8.109375" customWidth="1"/>
    <col min="6914" max="6914" width="13.88671875" bestFit="1" customWidth="1"/>
    <col min="7169" max="7169" width="8.109375" customWidth="1"/>
    <col min="7170" max="7170" width="13.88671875" bestFit="1" customWidth="1"/>
    <col min="7425" max="7425" width="8.109375" customWidth="1"/>
    <col min="7426" max="7426" width="13.88671875" bestFit="1" customWidth="1"/>
    <col min="7681" max="7681" width="8.109375" customWidth="1"/>
    <col min="7682" max="7682" width="13.88671875" bestFit="1" customWidth="1"/>
    <col min="7937" max="7937" width="8.109375" customWidth="1"/>
    <col min="7938" max="7938" width="13.88671875" bestFit="1" customWidth="1"/>
    <col min="8193" max="8193" width="8.109375" customWidth="1"/>
    <col min="8194" max="8194" width="13.88671875" bestFit="1" customWidth="1"/>
    <col min="8449" max="8449" width="8.109375" customWidth="1"/>
    <col min="8450" max="8450" width="13.88671875" bestFit="1" customWidth="1"/>
    <col min="8705" max="8705" width="8.109375" customWidth="1"/>
    <col min="8706" max="8706" width="13.88671875" bestFit="1" customWidth="1"/>
    <col min="8961" max="8961" width="8.109375" customWidth="1"/>
    <col min="8962" max="8962" width="13.88671875" bestFit="1" customWidth="1"/>
    <col min="9217" max="9217" width="8.109375" customWidth="1"/>
    <col min="9218" max="9218" width="13.88671875" bestFit="1" customWidth="1"/>
    <col min="9473" max="9473" width="8.109375" customWidth="1"/>
    <col min="9474" max="9474" width="13.88671875" bestFit="1" customWidth="1"/>
    <col min="9729" max="9729" width="8.109375" customWidth="1"/>
    <col min="9730" max="9730" width="13.88671875" bestFit="1" customWidth="1"/>
    <col min="9985" max="9985" width="8.109375" customWidth="1"/>
    <col min="9986" max="9986" width="13.88671875" bestFit="1" customWidth="1"/>
    <col min="10241" max="10241" width="8.109375" customWidth="1"/>
    <col min="10242" max="10242" width="13.88671875" bestFit="1" customWidth="1"/>
    <col min="10497" max="10497" width="8.109375" customWidth="1"/>
    <col min="10498" max="10498" width="13.88671875" bestFit="1" customWidth="1"/>
    <col min="10753" max="10753" width="8.109375" customWidth="1"/>
    <col min="10754" max="10754" width="13.88671875" bestFit="1" customWidth="1"/>
    <col min="11009" max="11009" width="8.109375" customWidth="1"/>
    <col min="11010" max="11010" width="13.88671875" bestFit="1" customWidth="1"/>
    <col min="11265" max="11265" width="8.109375" customWidth="1"/>
    <col min="11266" max="11266" width="13.88671875" bestFit="1" customWidth="1"/>
    <col min="11521" max="11521" width="8.109375" customWidth="1"/>
    <col min="11522" max="11522" width="13.88671875" bestFit="1" customWidth="1"/>
    <col min="11777" max="11777" width="8.109375" customWidth="1"/>
    <col min="11778" max="11778" width="13.88671875" bestFit="1" customWidth="1"/>
    <col min="12033" max="12033" width="8.109375" customWidth="1"/>
    <col min="12034" max="12034" width="13.88671875" bestFit="1" customWidth="1"/>
    <col min="12289" max="12289" width="8.109375" customWidth="1"/>
    <col min="12290" max="12290" width="13.88671875" bestFit="1" customWidth="1"/>
    <col min="12545" max="12545" width="8.109375" customWidth="1"/>
    <col min="12546" max="12546" width="13.88671875" bestFit="1" customWidth="1"/>
    <col min="12801" max="12801" width="8.109375" customWidth="1"/>
    <col min="12802" max="12802" width="13.88671875" bestFit="1" customWidth="1"/>
    <col min="13057" max="13057" width="8.109375" customWidth="1"/>
    <col min="13058" max="13058" width="13.88671875" bestFit="1" customWidth="1"/>
    <col min="13313" max="13313" width="8.109375" customWidth="1"/>
    <col min="13314" max="13314" width="13.88671875" bestFit="1" customWidth="1"/>
    <col min="13569" max="13569" width="8.109375" customWidth="1"/>
    <col min="13570" max="13570" width="13.88671875" bestFit="1" customWidth="1"/>
    <col min="13825" max="13825" width="8.109375" customWidth="1"/>
    <col min="13826" max="13826" width="13.88671875" bestFit="1" customWidth="1"/>
    <col min="14081" max="14081" width="8.109375" customWidth="1"/>
    <col min="14082" max="14082" width="13.88671875" bestFit="1" customWidth="1"/>
    <col min="14337" max="14337" width="8.109375" customWidth="1"/>
    <col min="14338" max="14338" width="13.88671875" bestFit="1" customWidth="1"/>
    <col min="14593" max="14593" width="8.109375" customWidth="1"/>
    <col min="14594" max="14594" width="13.88671875" bestFit="1" customWidth="1"/>
    <col min="14849" max="14849" width="8.109375" customWidth="1"/>
    <col min="14850" max="14850" width="13.88671875" bestFit="1" customWidth="1"/>
    <col min="15105" max="15105" width="8.109375" customWidth="1"/>
    <col min="15106" max="15106" width="13.88671875" bestFit="1" customWidth="1"/>
    <col min="15361" max="15361" width="8.109375" customWidth="1"/>
    <col min="15362" max="15362" width="13.88671875" bestFit="1" customWidth="1"/>
    <col min="15617" max="15617" width="8.109375" customWidth="1"/>
    <col min="15618" max="15618" width="13.88671875" bestFit="1" customWidth="1"/>
    <col min="15873" max="15873" width="8.109375" customWidth="1"/>
    <col min="15874" max="15874" width="13.88671875" bestFit="1" customWidth="1"/>
    <col min="16129" max="16129" width="8.109375" customWidth="1"/>
    <col min="16130" max="16130" width="13.88671875" bestFit="1" customWidth="1"/>
  </cols>
  <sheetData>
    <row r="1" spans="1:18" s="3" customFormat="1" x14ac:dyDescent="0.3">
      <c r="A1" s="1" t="s">
        <v>0</v>
      </c>
      <c r="B1" s="2">
        <v>100</v>
      </c>
    </row>
    <row r="2" spans="1:18" s="6" customFormat="1" x14ac:dyDescent="0.3">
      <c r="A2" s="4" t="s">
        <v>1</v>
      </c>
      <c r="B2" s="5">
        <v>38</v>
      </c>
      <c r="C2" s="6" t="str">
        <f>IF(B2&lt;$M$4,"F",IF(B2&lt;$M$5,"P",IF(B2&lt;$M$6,"C",IF(B2&lt;$M$7,"B",IF(B2&lt;$M$8,"B+",IF(B2&lt;$M$9,"A",IF(B2&lt;$M$10,"A+","O")))))))</f>
        <v>B</v>
      </c>
      <c r="E2" s="6" t="s">
        <v>57</v>
      </c>
      <c r="F2" s="6" t="s">
        <v>68</v>
      </c>
      <c r="J2" s="6" t="s">
        <v>69</v>
      </c>
      <c r="K2" s="6" t="s">
        <v>70</v>
      </c>
    </row>
    <row r="3" spans="1:18" s="6" customFormat="1" x14ac:dyDescent="0.3">
      <c r="A3" s="4" t="s">
        <v>2</v>
      </c>
      <c r="B3" s="5">
        <v>56</v>
      </c>
      <c r="C3" s="6" t="str">
        <f t="shared" ref="C3:C57" si="0">IF(B3&lt;$M$4,"F",IF(B3&lt;$M$5,"P",IF(B3&lt;$M$6,"C",IF(B3&lt;$M$7,"B",IF(B3&lt;$M$8,"B+",IF(B3&lt;$M$9,"A",IF(B3&lt;$M$10,"A+","O")))))))</f>
        <v>A</v>
      </c>
      <c r="E3" s="6" t="s">
        <v>58</v>
      </c>
      <c r="F3" s="6">
        <f>COUNTIFS(B2:B57,"&gt;=0",B2:B57,"&lt;=10")</f>
        <v>3</v>
      </c>
      <c r="J3" s="6">
        <v>0</v>
      </c>
      <c r="K3" s="6">
        <f>COUNTIF($B$2:$B$57,J3)</f>
        <v>1</v>
      </c>
      <c r="M3" s="6" t="s">
        <v>72</v>
      </c>
      <c r="Q3" s="6" t="s">
        <v>71</v>
      </c>
      <c r="R3" s="6">
        <f>AVERAGE(B2:B57)</f>
        <v>41.357142857142854</v>
      </c>
    </row>
    <row r="4" spans="1:18" s="6" customFormat="1" x14ac:dyDescent="0.3">
      <c r="A4" s="4" t="s">
        <v>3</v>
      </c>
      <c r="B4" s="5">
        <v>39</v>
      </c>
      <c r="C4" s="6" t="str">
        <f t="shared" si="0"/>
        <v>B</v>
      </c>
      <c r="E4" s="6" t="s">
        <v>59</v>
      </c>
      <c r="F4" s="6">
        <f>COUNTIFS(B3:B58,"&gt;=11",B3:B58,"&lt;=20")</f>
        <v>3</v>
      </c>
      <c r="J4" s="6">
        <v>1</v>
      </c>
      <c r="K4" s="6">
        <f t="shared" ref="K4:K67" si="1">COUNTIF($B$2:$B$57,J4)</f>
        <v>1</v>
      </c>
      <c r="M4" s="6">
        <f>ROUND($R$3-(1.5*$R$4),2)</f>
        <v>18.22</v>
      </c>
      <c r="N4" s="6" t="s">
        <v>74</v>
      </c>
      <c r="Q4" s="6" t="s">
        <v>73</v>
      </c>
      <c r="R4" s="6">
        <f>_xlfn.STDEV.P(B2:B57)</f>
        <v>15.425429574278326</v>
      </c>
    </row>
    <row r="5" spans="1:18" s="6" customFormat="1" x14ac:dyDescent="0.3">
      <c r="A5" s="4" t="s">
        <v>4</v>
      </c>
      <c r="B5" s="5">
        <v>35</v>
      </c>
      <c r="C5" s="6" t="str">
        <f t="shared" si="0"/>
        <v>B</v>
      </c>
      <c r="E5" s="6" t="s">
        <v>60</v>
      </c>
      <c r="F5" s="6">
        <f>COUNTIFS(B4:B59,"&gt;=21",B4:B59,"&lt;=30")</f>
        <v>7</v>
      </c>
      <c r="J5" s="6">
        <v>2</v>
      </c>
      <c r="K5" s="6">
        <f t="shared" si="1"/>
        <v>0</v>
      </c>
      <c r="M5" s="6">
        <f>ROUND($R$3-(1*$R$4),2)</f>
        <v>25.93</v>
      </c>
      <c r="N5" s="6" t="s">
        <v>75</v>
      </c>
    </row>
    <row r="6" spans="1:18" s="6" customFormat="1" x14ac:dyDescent="0.3">
      <c r="A6" s="4" t="s">
        <v>5</v>
      </c>
      <c r="B6" s="5">
        <v>38</v>
      </c>
      <c r="C6" s="6" t="str">
        <f t="shared" si="0"/>
        <v>B</v>
      </c>
      <c r="E6" s="6" t="s">
        <v>61</v>
      </c>
      <c r="F6" s="6">
        <f>COUNTIFS(B5:B60,"&gt;=31",B5:B60,"&lt;=40")</f>
        <v>10</v>
      </c>
      <c r="J6" s="6">
        <v>3</v>
      </c>
      <c r="K6" s="6">
        <f t="shared" si="1"/>
        <v>0</v>
      </c>
      <c r="M6" s="6">
        <f>ROUND($R$3-(0.5*$R$4),2)</f>
        <v>33.64</v>
      </c>
      <c r="N6" s="6" t="s">
        <v>76</v>
      </c>
    </row>
    <row r="7" spans="1:18" s="6" customFormat="1" x14ac:dyDescent="0.3">
      <c r="A7" s="4" t="s">
        <v>6</v>
      </c>
      <c r="B7" s="5">
        <v>52</v>
      </c>
      <c r="C7" s="6" t="str">
        <f t="shared" si="0"/>
        <v>A</v>
      </c>
      <c r="E7" s="6" t="s">
        <v>62</v>
      </c>
      <c r="F7" s="6">
        <f>COUNTIFS(B6:B61,"&gt;=41",B6:B61,"&lt;=50")</f>
        <v>14</v>
      </c>
      <c r="J7" s="6">
        <v>4</v>
      </c>
      <c r="K7" s="6">
        <f t="shared" si="1"/>
        <v>0</v>
      </c>
      <c r="M7" s="6">
        <f>ROUND($R$3,2)</f>
        <v>41.36</v>
      </c>
      <c r="N7" s="6" t="s">
        <v>77</v>
      </c>
    </row>
    <row r="8" spans="1:18" s="6" customFormat="1" x14ac:dyDescent="0.3">
      <c r="A8" s="4" t="s">
        <v>7</v>
      </c>
      <c r="B8" s="5">
        <v>38</v>
      </c>
      <c r="C8" s="6" t="str">
        <f t="shared" si="0"/>
        <v>B</v>
      </c>
      <c r="E8" s="6" t="s">
        <v>63</v>
      </c>
      <c r="F8" s="6">
        <f>COUNTIFS(B7:B62,"&gt;=51",B7:B62,"&lt;=60")</f>
        <v>13</v>
      </c>
      <c r="J8" s="6">
        <v>5</v>
      </c>
      <c r="K8" s="6">
        <f t="shared" si="1"/>
        <v>1</v>
      </c>
      <c r="M8" s="9">
        <f>$R$3+(0.5*$R$4)</f>
        <v>49.069857644282017</v>
      </c>
      <c r="N8" s="6" t="s">
        <v>78</v>
      </c>
    </row>
    <row r="9" spans="1:18" s="6" customFormat="1" x14ac:dyDescent="0.3">
      <c r="A9" s="4" t="s">
        <v>8</v>
      </c>
      <c r="B9" s="5">
        <v>28</v>
      </c>
      <c r="C9" s="6" t="str">
        <f t="shared" si="0"/>
        <v>C</v>
      </c>
      <c r="E9" s="6" t="s">
        <v>64</v>
      </c>
      <c r="F9" s="6">
        <f>COUNTIFS(B8:B63,"&gt;=61",B8:B63,"&lt;=70")</f>
        <v>3</v>
      </c>
      <c r="J9" s="6">
        <v>6</v>
      </c>
      <c r="K9" s="6">
        <f t="shared" si="1"/>
        <v>0</v>
      </c>
      <c r="M9" s="6">
        <f>ROUND($R$3+(1*$R$4),2)</f>
        <v>56.78</v>
      </c>
      <c r="N9" s="6" t="s">
        <v>79</v>
      </c>
    </row>
    <row r="10" spans="1:18" s="6" customFormat="1" x14ac:dyDescent="0.3">
      <c r="A10" s="4" t="s">
        <v>9</v>
      </c>
      <c r="B10" s="5">
        <v>34</v>
      </c>
      <c r="C10" s="6" t="str">
        <f t="shared" si="0"/>
        <v>B</v>
      </c>
      <c r="E10" s="6" t="s">
        <v>65</v>
      </c>
      <c r="F10" s="6">
        <f>COUNTIFS(B9:B64,"&gt;=71",B9:B64,"&lt;=80")</f>
        <v>0</v>
      </c>
      <c r="J10" s="6">
        <v>7</v>
      </c>
      <c r="K10" s="6">
        <f t="shared" si="1"/>
        <v>0</v>
      </c>
      <c r="M10" s="9">
        <f>ROUND($R$3+(1.5*$R$4),2)</f>
        <v>64.5</v>
      </c>
      <c r="N10" s="6" t="s">
        <v>80</v>
      </c>
    </row>
    <row r="11" spans="1:18" s="6" customFormat="1" x14ac:dyDescent="0.3">
      <c r="A11" s="4" t="s">
        <v>10</v>
      </c>
      <c r="B11" s="5">
        <v>51</v>
      </c>
      <c r="C11" s="6" t="str">
        <f t="shared" si="0"/>
        <v>A</v>
      </c>
      <c r="E11" s="6" t="s">
        <v>66</v>
      </c>
      <c r="F11" s="6">
        <f>COUNTIFS(B10:B65,"&gt;=81",B10:B65,"&lt;=90")</f>
        <v>0</v>
      </c>
      <c r="J11" s="6">
        <v>8</v>
      </c>
      <c r="K11" s="6">
        <f t="shared" si="1"/>
        <v>0</v>
      </c>
    </row>
    <row r="12" spans="1:18" s="6" customFormat="1" x14ac:dyDescent="0.3">
      <c r="A12" s="4" t="s">
        <v>11</v>
      </c>
      <c r="B12" s="5">
        <v>48</v>
      </c>
      <c r="C12" s="6" t="str">
        <f t="shared" si="0"/>
        <v>B+</v>
      </c>
      <c r="E12" s="6" t="s">
        <v>67</v>
      </c>
      <c r="F12" s="6">
        <f>COUNTIFS(B11:B66,"&gt;=91",B11:B66,"&lt;=100")</f>
        <v>0</v>
      </c>
      <c r="J12" s="6">
        <v>9</v>
      </c>
      <c r="K12" s="6">
        <f t="shared" si="1"/>
        <v>0</v>
      </c>
    </row>
    <row r="13" spans="1:18" s="6" customFormat="1" x14ac:dyDescent="0.3">
      <c r="A13" s="4" t="s">
        <v>12</v>
      </c>
      <c r="B13" s="5">
        <v>5</v>
      </c>
      <c r="C13" s="6" t="str">
        <f t="shared" si="0"/>
        <v>F</v>
      </c>
      <c r="J13" s="6">
        <v>10</v>
      </c>
      <c r="K13" s="6">
        <f t="shared" si="1"/>
        <v>0</v>
      </c>
    </row>
    <row r="14" spans="1:18" s="6" customFormat="1" x14ac:dyDescent="0.3">
      <c r="A14" s="4" t="s">
        <v>13</v>
      </c>
      <c r="B14" s="5">
        <v>28</v>
      </c>
      <c r="C14" s="6" t="str">
        <f t="shared" si="0"/>
        <v>C</v>
      </c>
      <c r="J14" s="6">
        <v>11</v>
      </c>
      <c r="K14" s="6">
        <f t="shared" si="1"/>
        <v>0</v>
      </c>
    </row>
    <row r="15" spans="1:18" s="6" customFormat="1" x14ac:dyDescent="0.3">
      <c r="A15" s="4" t="s">
        <v>14</v>
      </c>
      <c r="B15" s="5">
        <v>1</v>
      </c>
      <c r="C15" s="6" t="str">
        <f t="shared" si="0"/>
        <v>F</v>
      </c>
      <c r="J15" s="6">
        <v>12</v>
      </c>
      <c r="K15" s="6">
        <f t="shared" si="1"/>
        <v>0</v>
      </c>
    </row>
    <row r="16" spans="1:18" s="6" customFormat="1" x14ac:dyDescent="0.3">
      <c r="A16" s="4" t="s">
        <v>15</v>
      </c>
      <c r="B16" s="5">
        <v>27</v>
      </c>
      <c r="C16" s="6" t="str">
        <f t="shared" si="0"/>
        <v>C</v>
      </c>
      <c r="J16" s="6">
        <v>13</v>
      </c>
      <c r="K16" s="6">
        <f t="shared" si="1"/>
        <v>1</v>
      </c>
    </row>
    <row r="17" spans="1:11" s="6" customFormat="1" x14ac:dyDescent="0.3">
      <c r="A17" s="4" t="s">
        <v>16</v>
      </c>
      <c r="B17" s="5">
        <v>40</v>
      </c>
      <c r="C17" s="6" t="str">
        <f t="shared" si="0"/>
        <v>B</v>
      </c>
      <c r="J17" s="6">
        <v>14</v>
      </c>
      <c r="K17" s="6">
        <f t="shared" si="1"/>
        <v>0</v>
      </c>
    </row>
    <row r="18" spans="1:11" s="6" customFormat="1" x14ac:dyDescent="0.3">
      <c r="A18" s="4" t="s">
        <v>17</v>
      </c>
      <c r="B18" s="5">
        <v>41</v>
      </c>
      <c r="C18" s="6" t="str">
        <f t="shared" si="0"/>
        <v>B</v>
      </c>
      <c r="J18" s="6">
        <v>15</v>
      </c>
      <c r="K18" s="6">
        <f t="shared" si="1"/>
        <v>0</v>
      </c>
    </row>
    <row r="19" spans="1:11" s="6" customFormat="1" x14ac:dyDescent="0.3">
      <c r="A19" s="4" t="s">
        <v>18</v>
      </c>
      <c r="B19" s="5">
        <v>28</v>
      </c>
      <c r="C19" s="6" t="str">
        <f t="shared" si="0"/>
        <v>C</v>
      </c>
      <c r="J19" s="6">
        <v>16</v>
      </c>
      <c r="K19" s="6">
        <f t="shared" si="1"/>
        <v>0</v>
      </c>
    </row>
    <row r="20" spans="1:11" s="6" customFormat="1" x14ac:dyDescent="0.3">
      <c r="A20" s="4" t="s">
        <v>19</v>
      </c>
      <c r="B20" s="5">
        <v>49</v>
      </c>
      <c r="C20" s="6" t="str">
        <f t="shared" si="0"/>
        <v>B+</v>
      </c>
      <c r="J20" s="6">
        <v>17</v>
      </c>
      <c r="K20" s="6">
        <f t="shared" si="1"/>
        <v>1</v>
      </c>
    </row>
    <row r="21" spans="1:11" s="6" customFormat="1" x14ac:dyDescent="0.3">
      <c r="A21" s="4" t="s">
        <v>20</v>
      </c>
      <c r="B21" s="5">
        <v>45</v>
      </c>
      <c r="C21" s="6" t="str">
        <f t="shared" si="0"/>
        <v>B+</v>
      </c>
      <c r="J21" s="6">
        <v>18</v>
      </c>
      <c r="K21" s="6">
        <f t="shared" si="1"/>
        <v>1</v>
      </c>
    </row>
    <row r="22" spans="1:11" s="6" customFormat="1" x14ac:dyDescent="0.3">
      <c r="A22" s="4" t="s">
        <v>21</v>
      </c>
      <c r="B22" s="5">
        <v>59</v>
      </c>
      <c r="C22" s="6" t="str">
        <f t="shared" si="0"/>
        <v>A+</v>
      </c>
      <c r="J22" s="6">
        <v>19</v>
      </c>
      <c r="K22" s="6">
        <f t="shared" si="1"/>
        <v>0</v>
      </c>
    </row>
    <row r="23" spans="1:11" s="6" customFormat="1" x14ac:dyDescent="0.3">
      <c r="A23" s="4" t="s">
        <v>22</v>
      </c>
      <c r="B23" s="5">
        <v>0</v>
      </c>
      <c r="C23" s="6" t="str">
        <f t="shared" si="0"/>
        <v>F</v>
      </c>
      <c r="J23" s="6">
        <v>20</v>
      </c>
      <c r="K23" s="6">
        <f t="shared" si="1"/>
        <v>0</v>
      </c>
    </row>
    <row r="24" spans="1:11" s="6" customFormat="1" x14ac:dyDescent="0.3">
      <c r="A24" s="4" t="s">
        <v>23</v>
      </c>
      <c r="B24" s="5">
        <v>18</v>
      </c>
      <c r="C24" s="6" t="str">
        <f t="shared" si="0"/>
        <v>F</v>
      </c>
      <c r="J24" s="6">
        <v>21</v>
      </c>
      <c r="K24" s="6">
        <f t="shared" si="1"/>
        <v>0</v>
      </c>
    </row>
    <row r="25" spans="1:11" s="6" customFormat="1" x14ac:dyDescent="0.3">
      <c r="A25" s="4" t="s">
        <v>24</v>
      </c>
      <c r="B25" s="5">
        <v>51</v>
      </c>
      <c r="C25" s="6" t="str">
        <f t="shared" si="0"/>
        <v>A</v>
      </c>
      <c r="J25" s="6">
        <v>22</v>
      </c>
      <c r="K25" s="6">
        <f t="shared" si="1"/>
        <v>0</v>
      </c>
    </row>
    <row r="26" spans="1:11" s="6" customFormat="1" x14ac:dyDescent="0.3">
      <c r="A26" s="4" t="s">
        <v>25</v>
      </c>
      <c r="B26" s="5">
        <v>52</v>
      </c>
      <c r="C26" s="6" t="str">
        <f t="shared" si="0"/>
        <v>A</v>
      </c>
      <c r="J26" s="6">
        <v>23</v>
      </c>
      <c r="K26" s="6">
        <f t="shared" si="1"/>
        <v>0</v>
      </c>
    </row>
    <row r="27" spans="1:11" s="6" customFormat="1" x14ac:dyDescent="0.3">
      <c r="A27" s="4" t="s">
        <v>26</v>
      </c>
      <c r="B27" s="5">
        <v>63</v>
      </c>
      <c r="C27" s="6" t="str">
        <f t="shared" si="0"/>
        <v>A+</v>
      </c>
      <c r="J27" s="6">
        <v>24</v>
      </c>
      <c r="K27" s="6">
        <f t="shared" si="1"/>
        <v>0</v>
      </c>
    </row>
    <row r="28" spans="1:11" s="6" customFormat="1" ht="16.5" customHeight="1" x14ac:dyDescent="0.3">
      <c r="A28" s="4" t="s">
        <v>27</v>
      </c>
      <c r="B28" s="5">
        <v>58</v>
      </c>
      <c r="C28" s="6" t="str">
        <f t="shared" si="0"/>
        <v>A+</v>
      </c>
      <c r="J28" s="6">
        <v>25</v>
      </c>
      <c r="K28" s="6">
        <f t="shared" si="1"/>
        <v>1</v>
      </c>
    </row>
    <row r="29" spans="1:11" s="6" customFormat="1" x14ac:dyDescent="0.3">
      <c r="A29" s="4" t="s">
        <v>28</v>
      </c>
      <c r="B29" s="5">
        <v>49</v>
      </c>
      <c r="C29" s="6" t="str">
        <f t="shared" si="0"/>
        <v>B+</v>
      </c>
      <c r="J29" s="6">
        <v>26</v>
      </c>
      <c r="K29" s="6">
        <f t="shared" si="1"/>
        <v>0</v>
      </c>
    </row>
    <row r="30" spans="1:11" s="6" customFormat="1" x14ac:dyDescent="0.3">
      <c r="A30" s="4" t="s">
        <v>29</v>
      </c>
      <c r="B30" s="5">
        <v>59</v>
      </c>
      <c r="C30" s="6" t="str">
        <f t="shared" si="0"/>
        <v>A+</v>
      </c>
      <c r="J30" s="6">
        <v>27</v>
      </c>
      <c r="K30" s="6">
        <f t="shared" si="1"/>
        <v>1</v>
      </c>
    </row>
    <row r="31" spans="1:11" s="6" customFormat="1" x14ac:dyDescent="0.3">
      <c r="A31" s="4" t="s">
        <v>30</v>
      </c>
      <c r="B31" s="5">
        <v>17</v>
      </c>
      <c r="C31" s="6" t="str">
        <f t="shared" si="0"/>
        <v>F</v>
      </c>
      <c r="J31" s="6">
        <v>28</v>
      </c>
      <c r="K31" s="6">
        <f t="shared" si="1"/>
        <v>4</v>
      </c>
    </row>
    <row r="32" spans="1:11" s="6" customFormat="1" x14ac:dyDescent="0.3">
      <c r="A32" s="4" t="s">
        <v>31</v>
      </c>
      <c r="B32" s="5">
        <v>40</v>
      </c>
      <c r="C32" s="6" t="str">
        <f t="shared" si="0"/>
        <v>B</v>
      </c>
      <c r="J32" s="6">
        <v>29</v>
      </c>
      <c r="K32" s="6">
        <f t="shared" si="1"/>
        <v>1</v>
      </c>
    </row>
    <row r="33" spans="1:11" s="6" customFormat="1" x14ac:dyDescent="0.3">
      <c r="A33" s="4" t="s">
        <v>32</v>
      </c>
      <c r="B33" s="5">
        <v>43</v>
      </c>
      <c r="C33" s="6" t="str">
        <f t="shared" si="0"/>
        <v>B+</v>
      </c>
      <c r="J33" s="6">
        <v>30</v>
      </c>
      <c r="K33" s="6">
        <f t="shared" si="1"/>
        <v>0</v>
      </c>
    </row>
    <row r="34" spans="1:11" s="6" customFormat="1" x14ac:dyDescent="0.3">
      <c r="A34" s="4" t="s">
        <v>33</v>
      </c>
      <c r="B34" s="5">
        <v>62</v>
      </c>
      <c r="C34" s="6" t="str">
        <f t="shared" si="0"/>
        <v>A+</v>
      </c>
      <c r="J34" s="6">
        <v>31</v>
      </c>
      <c r="K34" s="6">
        <f t="shared" si="1"/>
        <v>0</v>
      </c>
    </row>
    <row r="35" spans="1:11" s="6" customFormat="1" x14ac:dyDescent="0.3">
      <c r="A35" s="4" t="s">
        <v>34</v>
      </c>
      <c r="B35" s="5">
        <v>47</v>
      </c>
      <c r="C35" s="6" t="str">
        <f t="shared" si="0"/>
        <v>B+</v>
      </c>
      <c r="J35" s="6">
        <v>32</v>
      </c>
      <c r="K35" s="6">
        <f t="shared" si="1"/>
        <v>1</v>
      </c>
    </row>
    <row r="36" spans="1:11" s="6" customFormat="1" x14ac:dyDescent="0.3">
      <c r="A36" s="4" t="s">
        <v>35</v>
      </c>
      <c r="B36" s="5">
        <v>60</v>
      </c>
      <c r="C36" s="6" t="str">
        <f t="shared" si="0"/>
        <v>A+</v>
      </c>
      <c r="J36" s="6">
        <v>33</v>
      </c>
      <c r="K36" s="6">
        <f t="shared" si="1"/>
        <v>0</v>
      </c>
    </row>
    <row r="37" spans="1:11" s="6" customFormat="1" x14ac:dyDescent="0.3">
      <c r="A37" s="4" t="s">
        <v>36</v>
      </c>
      <c r="B37" s="5">
        <v>67</v>
      </c>
      <c r="C37" s="6" t="str">
        <f t="shared" si="0"/>
        <v>O</v>
      </c>
      <c r="J37" s="6">
        <v>34</v>
      </c>
      <c r="K37" s="6">
        <f t="shared" si="1"/>
        <v>2</v>
      </c>
    </row>
    <row r="38" spans="1:11" s="6" customFormat="1" x14ac:dyDescent="0.3">
      <c r="A38" s="4" t="s">
        <v>37</v>
      </c>
      <c r="B38" s="5">
        <v>57</v>
      </c>
      <c r="C38" s="6" t="str">
        <f t="shared" si="0"/>
        <v>A+</v>
      </c>
      <c r="J38" s="6">
        <v>35</v>
      </c>
      <c r="K38" s="6">
        <f t="shared" si="1"/>
        <v>2</v>
      </c>
    </row>
    <row r="39" spans="1:11" s="6" customFormat="1" x14ac:dyDescent="0.3">
      <c r="A39" s="4" t="s">
        <v>38</v>
      </c>
      <c r="B39" s="5">
        <v>56</v>
      </c>
      <c r="C39" s="6" t="str">
        <f t="shared" si="0"/>
        <v>A</v>
      </c>
      <c r="J39" s="6">
        <v>36</v>
      </c>
      <c r="K39" s="6">
        <f t="shared" si="1"/>
        <v>0</v>
      </c>
    </row>
    <row r="40" spans="1:11" s="6" customFormat="1" x14ac:dyDescent="0.3">
      <c r="A40" s="4" t="s">
        <v>39</v>
      </c>
      <c r="B40" s="5">
        <v>57</v>
      </c>
      <c r="C40" s="6" t="str">
        <f t="shared" si="0"/>
        <v>A+</v>
      </c>
      <c r="J40" s="6">
        <v>37</v>
      </c>
      <c r="K40" s="6">
        <f t="shared" si="1"/>
        <v>0</v>
      </c>
    </row>
    <row r="41" spans="1:11" s="6" customFormat="1" x14ac:dyDescent="0.3">
      <c r="A41" s="4" t="s">
        <v>40</v>
      </c>
      <c r="B41" s="5">
        <v>58</v>
      </c>
      <c r="C41" s="6" t="str">
        <f t="shared" si="0"/>
        <v>A+</v>
      </c>
      <c r="J41" s="6">
        <v>38</v>
      </c>
      <c r="K41" s="6">
        <f t="shared" si="1"/>
        <v>3</v>
      </c>
    </row>
    <row r="42" spans="1:11" s="7" customFormat="1" x14ac:dyDescent="0.3">
      <c r="A42" s="4" t="s">
        <v>41</v>
      </c>
      <c r="B42" s="5">
        <v>40</v>
      </c>
      <c r="C42" s="6" t="str">
        <f t="shared" si="0"/>
        <v>B</v>
      </c>
      <c r="J42" s="6">
        <v>39</v>
      </c>
      <c r="K42" s="6">
        <f t="shared" si="1"/>
        <v>1</v>
      </c>
    </row>
    <row r="43" spans="1:11" s="7" customFormat="1" x14ac:dyDescent="0.3">
      <c r="A43" s="4" t="s">
        <v>42</v>
      </c>
      <c r="B43" s="5">
        <v>48</v>
      </c>
      <c r="C43" s="6" t="str">
        <f t="shared" si="0"/>
        <v>B+</v>
      </c>
      <c r="J43" s="6">
        <v>40</v>
      </c>
      <c r="K43" s="6">
        <f t="shared" si="1"/>
        <v>3</v>
      </c>
    </row>
    <row r="44" spans="1:11" s="7" customFormat="1" x14ac:dyDescent="0.3">
      <c r="A44" s="4" t="s">
        <v>43</v>
      </c>
      <c r="B44" s="5">
        <v>54</v>
      </c>
      <c r="C44" s="6" t="str">
        <f t="shared" si="0"/>
        <v>A</v>
      </c>
      <c r="J44" s="6">
        <v>41</v>
      </c>
      <c r="K44" s="6">
        <f t="shared" si="1"/>
        <v>1</v>
      </c>
    </row>
    <row r="45" spans="1:11" s="6" customFormat="1" ht="15" customHeight="1" x14ac:dyDescent="0.3">
      <c r="A45" s="4" t="s">
        <v>44</v>
      </c>
      <c r="B45" s="5">
        <v>46</v>
      </c>
      <c r="C45" s="6" t="str">
        <f t="shared" si="0"/>
        <v>B+</v>
      </c>
      <c r="J45" s="6">
        <v>42</v>
      </c>
      <c r="K45" s="6">
        <f t="shared" si="1"/>
        <v>0</v>
      </c>
    </row>
    <row r="46" spans="1:11" s="6" customFormat="1" ht="15" customHeight="1" x14ac:dyDescent="0.3">
      <c r="A46" s="4" t="s">
        <v>45</v>
      </c>
      <c r="B46" s="5">
        <v>49</v>
      </c>
      <c r="C46" s="6" t="str">
        <f t="shared" si="0"/>
        <v>B+</v>
      </c>
      <c r="J46" s="6">
        <v>43</v>
      </c>
      <c r="K46" s="6">
        <f t="shared" si="1"/>
        <v>1</v>
      </c>
    </row>
    <row r="47" spans="1:11" s="6" customFormat="1" ht="15" customHeight="1" x14ac:dyDescent="0.3">
      <c r="A47" s="4" t="s">
        <v>46</v>
      </c>
      <c r="B47" s="5">
        <v>49</v>
      </c>
      <c r="C47" s="6" t="str">
        <f t="shared" si="0"/>
        <v>B+</v>
      </c>
      <c r="J47" s="6">
        <v>44</v>
      </c>
      <c r="K47" s="6">
        <f t="shared" si="1"/>
        <v>0</v>
      </c>
    </row>
    <row r="48" spans="1:11" s="6" customFormat="1" ht="15" customHeight="1" x14ac:dyDescent="0.3">
      <c r="A48" s="4" t="s">
        <v>47</v>
      </c>
      <c r="B48" s="5">
        <v>32</v>
      </c>
      <c r="C48" s="6" t="str">
        <f t="shared" si="0"/>
        <v>C</v>
      </c>
      <c r="J48" s="6">
        <v>45</v>
      </c>
      <c r="K48" s="6">
        <f t="shared" si="1"/>
        <v>3</v>
      </c>
    </row>
    <row r="49" spans="1:11" s="6" customFormat="1" ht="15" customHeight="1" x14ac:dyDescent="0.3">
      <c r="A49" s="4" t="s">
        <v>48</v>
      </c>
      <c r="B49" s="5">
        <v>45</v>
      </c>
      <c r="C49" s="6" t="str">
        <f t="shared" si="0"/>
        <v>B+</v>
      </c>
      <c r="J49" s="6">
        <v>46</v>
      </c>
      <c r="K49" s="6">
        <f t="shared" si="1"/>
        <v>1</v>
      </c>
    </row>
    <row r="50" spans="1:11" s="6" customFormat="1" ht="15" customHeight="1" x14ac:dyDescent="0.3">
      <c r="A50" s="4" t="s">
        <v>49</v>
      </c>
      <c r="B50" s="5">
        <v>50</v>
      </c>
      <c r="C50" s="6" t="str">
        <f t="shared" si="0"/>
        <v>A</v>
      </c>
      <c r="J50" s="6">
        <v>47</v>
      </c>
      <c r="K50" s="6">
        <f t="shared" si="1"/>
        <v>1</v>
      </c>
    </row>
    <row r="51" spans="1:11" s="6" customFormat="1" ht="15" customHeight="1" x14ac:dyDescent="0.3">
      <c r="A51" s="4" t="s">
        <v>50</v>
      </c>
      <c r="B51" s="5">
        <v>35</v>
      </c>
      <c r="C51" s="6" t="str">
        <f t="shared" si="0"/>
        <v>B</v>
      </c>
      <c r="J51" s="6">
        <v>48</v>
      </c>
      <c r="K51" s="6">
        <f t="shared" si="1"/>
        <v>2</v>
      </c>
    </row>
    <row r="52" spans="1:11" s="6" customFormat="1" ht="15" customHeight="1" x14ac:dyDescent="0.3">
      <c r="A52" s="4" t="s">
        <v>51</v>
      </c>
      <c r="B52" s="5">
        <v>13</v>
      </c>
      <c r="C52" s="6" t="str">
        <f t="shared" si="0"/>
        <v>F</v>
      </c>
      <c r="J52" s="6">
        <v>49</v>
      </c>
      <c r="K52" s="6">
        <f t="shared" si="1"/>
        <v>4</v>
      </c>
    </row>
    <row r="53" spans="1:11" s="6" customFormat="1" ht="15" customHeight="1" x14ac:dyDescent="0.3">
      <c r="A53" s="4" t="s">
        <v>52</v>
      </c>
      <c r="B53" s="5">
        <v>28</v>
      </c>
      <c r="C53" s="6" t="str">
        <f t="shared" si="0"/>
        <v>C</v>
      </c>
      <c r="J53" s="6">
        <v>50</v>
      </c>
      <c r="K53" s="6">
        <f t="shared" si="1"/>
        <v>1</v>
      </c>
    </row>
    <row r="54" spans="1:11" s="6" customFormat="1" ht="15" customHeight="1" x14ac:dyDescent="0.3">
      <c r="A54" s="4" t="s">
        <v>53</v>
      </c>
      <c r="B54" s="5">
        <v>45</v>
      </c>
      <c r="C54" s="6" t="str">
        <f t="shared" si="0"/>
        <v>B+</v>
      </c>
      <c r="J54" s="6">
        <v>51</v>
      </c>
      <c r="K54" s="6">
        <f t="shared" si="1"/>
        <v>2</v>
      </c>
    </row>
    <row r="55" spans="1:11" s="6" customFormat="1" ht="15" customHeight="1" x14ac:dyDescent="0.3">
      <c r="A55" s="4" t="s">
        <v>54</v>
      </c>
      <c r="B55" s="5">
        <v>29</v>
      </c>
      <c r="C55" s="6" t="str">
        <f t="shared" si="0"/>
        <v>C</v>
      </c>
      <c r="J55" s="6">
        <v>52</v>
      </c>
      <c r="K55" s="6">
        <f t="shared" si="1"/>
        <v>2</v>
      </c>
    </row>
    <row r="56" spans="1:11" s="6" customFormat="1" ht="15" customHeight="1" x14ac:dyDescent="0.3">
      <c r="A56" s="4" t="s">
        <v>55</v>
      </c>
      <c r="B56" s="5">
        <v>25</v>
      </c>
      <c r="C56" s="6" t="str">
        <f t="shared" si="0"/>
        <v>P</v>
      </c>
      <c r="J56" s="6">
        <v>53</v>
      </c>
      <c r="K56" s="6">
        <f t="shared" si="1"/>
        <v>0</v>
      </c>
    </row>
    <row r="57" spans="1:11" s="6" customFormat="1" ht="15" customHeight="1" x14ac:dyDescent="0.3">
      <c r="A57" s="4" t="s">
        <v>56</v>
      </c>
      <c r="B57" s="5">
        <v>34</v>
      </c>
      <c r="C57" s="6" t="str">
        <f t="shared" si="0"/>
        <v>B</v>
      </c>
      <c r="J57" s="6">
        <v>54</v>
      </c>
      <c r="K57" s="6">
        <f t="shared" si="1"/>
        <v>1</v>
      </c>
    </row>
    <row r="58" spans="1:11" x14ac:dyDescent="0.3">
      <c r="J58" s="6">
        <v>55</v>
      </c>
      <c r="K58" s="6">
        <f t="shared" si="1"/>
        <v>0</v>
      </c>
    </row>
    <row r="59" spans="1:11" x14ac:dyDescent="0.3">
      <c r="J59" s="6">
        <v>56</v>
      </c>
      <c r="K59" s="6">
        <f t="shared" si="1"/>
        <v>2</v>
      </c>
    </row>
    <row r="60" spans="1:11" x14ac:dyDescent="0.3">
      <c r="J60" s="6">
        <v>57</v>
      </c>
      <c r="K60" s="6">
        <f t="shared" si="1"/>
        <v>2</v>
      </c>
    </row>
    <row r="61" spans="1:11" x14ac:dyDescent="0.3">
      <c r="J61" s="6">
        <v>58</v>
      </c>
      <c r="K61" s="6">
        <f t="shared" si="1"/>
        <v>2</v>
      </c>
    </row>
    <row r="62" spans="1:11" x14ac:dyDescent="0.3">
      <c r="J62" s="6">
        <v>59</v>
      </c>
      <c r="K62" s="6">
        <f t="shared" si="1"/>
        <v>2</v>
      </c>
    </row>
    <row r="63" spans="1:11" x14ac:dyDescent="0.3">
      <c r="J63" s="6">
        <v>60</v>
      </c>
      <c r="K63" s="6">
        <f t="shared" si="1"/>
        <v>1</v>
      </c>
    </row>
    <row r="64" spans="1:11" x14ac:dyDescent="0.3">
      <c r="J64" s="6">
        <v>61</v>
      </c>
      <c r="K64" s="6">
        <f t="shared" si="1"/>
        <v>0</v>
      </c>
    </row>
    <row r="65" spans="10:11" x14ac:dyDescent="0.3">
      <c r="J65" s="6">
        <v>62</v>
      </c>
      <c r="K65" s="6">
        <f t="shared" si="1"/>
        <v>1</v>
      </c>
    </row>
    <row r="66" spans="10:11" x14ac:dyDescent="0.3">
      <c r="J66" s="6">
        <v>63</v>
      </c>
      <c r="K66" s="6">
        <f t="shared" si="1"/>
        <v>1</v>
      </c>
    </row>
    <row r="67" spans="10:11" x14ac:dyDescent="0.3">
      <c r="J67" s="6">
        <v>64</v>
      </c>
      <c r="K67" s="6">
        <f t="shared" si="1"/>
        <v>0</v>
      </c>
    </row>
    <row r="68" spans="10:11" x14ac:dyDescent="0.3">
      <c r="J68" s="6">
        <v>65</v>
      </c>
      <c r="K68" s="6">
        <f t="shared" ref="K68:K103" si="2">COUNTIF($B$2:$B$57,J68)</f>
        <v>0</v>
      </c>
    </row>
    <row r="69" spans="10:11" x14ac:dyDescent="0.3">
      <c r="J69" s="6">
        <v>66</v>
      </c>
      <c r="K69" s="6">
        <f t="shared" si="2"/>
        <v>0</v>
      </c>
    </row>
    <row r="70" spans="10:11" x14ac:dyDescent="0.3">
      <c r="J70" s="6">
        <v>67</v>
      </c>
      <c r="K70" s="6">
        <f t="shared" si="2"/>
        <v>1</v>
      </c>
    </row>
    <row r="71" spans="10:11" x14ac:dyDescent="0.3">
      <c r="J71" s="6">
        <v>68</v>
      </c>
      <c r="K71" s="6">
        <f t="shared" si="2"/>
        <v>0</v>
      </c>
    </row>
    <row r="72" spans="10:11" x14ac:dyDescent="0.3">
      <c r="J72" s="6">
        <v>69</v>
      </c>
      <c r="K72" s="6">
        <f t="shared" si="2"/>
        <v>0</v>
      </c>
    </row>
    <row r="73" spans="10:11" x14ac:dyDescent="0.3">
      <c r="J73" s="6">
        <v>70</v>
      </c>
      <c r="K73" s="6">
        <f t="shared" si="2"/>
        <v>0</v>
      </c>
    </row>
    <row r="74" spans="10:11" x14ac:dyDescent="0.3">
      <c r="J74" s="6">
        <v>71</v>
      </c>
      <c r="K74" s="6">
        <f t="shared" si="2"/>
        <v>0</v>
      </c>
    </row>
    <row r="75" spans="10:11" x14ac:dyDescent="0.3">
      <c r="J75" s="6">
        <v>72</v>
      </c>
      <c r="K75" s="6">
        <f t="shared" si="2"/>
        <v>0</v>
      </c>
    </row>
    <row r="76" spans="10:11" x14ac:dyDescent="0.3">
      <c r="J76" s="6">
        <v>73</v>
      </c>
      <c r="K76" s="6">
        <f t="shared" si="2"/>
        <v>0</v>
      </c>
    </row>
    <row r="77" spans="10:11" x14ac:dyDescent="0.3">
      <c r="J77" s="6">
        <v>74</v>
      </c>
      <c r="K77" s="6">
        <f t="shared" si="2"/>
        <v>0</v>
      </c>
    </row>
    <row r="78" spans="10:11" x14ac:dyDescent="0.3">
      <c r="J78" s="6">
        <v>75</v>
      </c>
      <c r="K78" s="6">
        <f t="shared" si="2"/>
        <v>0</v>
      </c>
    </row>
    <row r="79" spans="10:11" x14ac:dyDescent="0.3">
      <c r="J79" s="6">
        <v>76</v>
      </c>
      <c r="K79" s="6">
        <f t="shared" si="2"/>
        <v>0</v>
      </c>
    </row>
    <row r="80" spans="10:11" x14ac:dyDescent="0.3">
      <c r="J80" s="6">
        <v>77</v>
      </c>
      <c r="K80" s="6">
        <f t="shared" si="2"/>
        <v>0</v>
      </c>
    </row>
    <row r="81" spans="10:11" x14ac:dyDescent="0.3">
      <c r="J81" s="6">
        <v>78</v>
      </c>
      <c r="K81" s="6">
        <f t="shared" si="2"/>
        <v>0</v>
      </c>
    </row>
    <row r="82" spans="10:11" x14ac:dyDescent="0.3">
      <c r="J82" s="6">
        <v>79</v>
      </c>
      <c r="K82" s="6">
        <f t="shared" si="2"/>
        <v>0</v>
      </c>
    </row>
    <row r="83" spans="10:11" x14ac:dyDescent="0.3">
      <c r="J83" s="6">
        <v>80</v>
      </c>
      <c r="K83" s="6">
        <f t="shared" si="2"/>
        <v>0</v>
      </c>
    </row>
    <row r="84" spans="10:11" x14ac:dyDescent="0.3">
      <c r="J84" s="6">
        <v>81</v>
      </c>
      <c r="K84" s="6">
        <f t="shared" si="2"/>
        <v>0</v>
      </c>
    </row>
    <row r="85" spans="10:11" x14ac:dyDescent="0.3">
      <c r="J85" s="6">
        <v>82</v>
      </c>
      <c r="K85" s="6">
        <f t="shared" si="2"/>
        <v>0</v>
      </c>
    </row>
    <row r="86" spans="10:11" x14ac:dyDescent="0.3">
      <c r="J86" s="6">
        <v>83</v>
      </c>
      <c r="K86" s="6">
        <f t="shared" si="2"/>
        <v>0</v>
      </c>
    </row>
    <row r="87" spans="10:11" x14ac:dyDescent="0.3">
      <c r="J87" s="6">
        <v>84</v>
      </c>
      <c r="K87" s="6">
        <f t="shared" si="2"/>
        <v>0</v>
      </c>
    </row>
    <row r="88" spans="10:11" x14ac:dyDescent="0.3">
      <c r="J88" s="6">
        <v>85</v>
      </c>
      <c r="K88" s="6">
        <f t="shared" si="2"/>
        <v>0</v>
      </c>
    </row>
    <row r="89" spans="10:11" x14ac:dyDescent="0.3">
      <c r="J89" s="6">
        <v>86</v>
      </c>
      <c r="K89" s="6">
        <f t="shared" si="2"/>
        <v>0</v>
      </c>
    </row>
    <row r="90" spans="10:11" x14ac:dyDescent="0.3">
      <c r="J90" s="6">
        <v>87</v>
      </c>
      <c r="K90" s="6">
        <f t="shared" si="2"/>
        <v>0</v>
      </c>
    </row>
    <row r="91" spans="10:11" x14ac:dyDescent="0.3">
      <c r="J91" s="6">
        <v>88</v>
      </c>
      <c r="K91" s="6">
        <f t="shared" si="2"/>
        <v>0</v>
      </c>
    </row>
    <row r="92" spans="10:11" x14ac:dyDescent="0.3">
      <c r="J92" s="6">
        <v>89</v>
      </c>
      <c r="K92" s="6">
        <f t="shared" si="2"/>
        <v>0</v>
      </c>
    </row>
    <row r="93" spans="10:11" x14ac:dyDescent="0.3">
      <c r="J93" s="6">
        <v>90</v>
      </c>
      <c r="K93" s="6">
        <f t="shared" si="2"/>
        <v>0</v>
      </c>
    </row>
    <row r="94" spans="10:11" x14ac:dyDescent="0.3">
      <c r="J94" s="6">
        <v>91</v>
      </c>
      <c r="K94" s="6">
        <f t="shared" si="2"/>
        <v>0</v>
      </c>
    </row>
    <row r="95" spans="10:11" x14ac:dyDescent="0.3">
      <c r="J95" s="6">
        <v>92</v>
      </c>
      <c r="K95" s="6">
        <f t="shared" si="2"/>
        <v>0</v>
      </c>
    </row>
    <row r="96" spans="10:11" x14ac:dyDescent="0.3">
      <c r="J96" s="6">
        <v>93</v>
      </c>
      <c r="K96" s="6">
        <f t="shared" si="2"/>
        <v>0</v>
      </c>
    </row>
    <row r="97" spans="10:11" x14ac:dyDescent="0.3">
      <c r="J97" s="6">
        <v>94</v>
      </c>
      <c r="K97" s="6">
        <f t="shared" si="2"/>
        <v>0</v>
      </c>
    </row>
    <row r="98" spans="10:11" x14ac:dyDescent="0.3">
      <c r="J98" s="6">
        <v>95</v>
      </c>
      <c r="K98" s="6">
        <f t="shared" si="2"/>
        <v>0</v>
      </c>
    </row>
    <row r="99" spans="10:11" x14ac:dyDescent="0.3">
      <c r="J99" s="6">
        <v>96</v>
      </c>
      <c r="K99" s="6">
        <f t="shared" si="2"/>
        <v>0</v>
      </c>
    </row>
    <row r="100" spans="10:11" x14ac:dyDescent="0.3">
      <c r="J100" s="6">
        <v>97</v>
      </c>
      <c r="K100" s="6">
        <f t="shared" si="2"/>
        <v>0</v>
      </c>
    </row>
    <row r="101" spans="10:11" x14ac:dyDescent="0.3">
      <c r="J101" s="6">
        <v>98</v>
      </c>
      <c r="K101" s="6">
        <f t="shared" si="2"/>
        <v>0</v>
      </c>
    </row>
    <row r="102" spans="10:11" x14ac:dyDescent="0.3">
      <c r="J102" s="6">
        <v>99</v>
      </c>
      <c r="K102" s="6">
        <f t="shared" si="2"/>
        <v>0</v>
      </c>
    </row>
    <row r="103" spans="10:11" x14ac:dyDescent="0.3">
      <c r="J103" s="6">
        <v>100</v>
      </c>
      <c r="K103" s="6">
        <f t="shared" si="2"/>
        <v>0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 Roy</dc:creator>
  <cp:lastModifiedBy>Indranil Roy</cp:lastModifiedBy>
  <dcterms:created xsi:type="dcterms:W3CDTF">2019-03-12T06:28:31Z</dcterms:created>
  <dcterms:modified xsi:type="dcterms:W3CDTF">2024-09-19T09:02:55Z</dcterms:modified>
</cp:coreProperties>
</file>