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NF" sheetId="1" state="visible" r:id="rId2"/>
    <sheet name="Proyeccion" sheetId="2" state="visible" r:id="rId3"/>
    <sheet name="flujo de caja" sheetId="3" state="visible" r:id="rId4"/>
    <sheet name="Sheet5" sheetId="4" state="visible" r:id="rId5"/>
  </sheets>
  <definedNames>
    <definedName function="false" hidden="false" localSheetId="3" name="_xlnm.Print_Area" vbProcedure="false">Sheet5!$A$1:$G$62</definedName>
    <definedName function="false" hidden="false" localSheetId="3" name="_xlnm.Print_Area" vbProcedure="false">Sheet5!$A$1:$G$62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<sst xmlns="http://schemas.openxmlformats.org/spreadsheetml/2006/main" count="204" uniqueCount="66">
  <si>
    <t xml:space="preserve">Ingresos</t>
  </si>
  <si>
    <t xml:space="preserve">Cuentas Premium</t>
  </si>
  <si>
    <t xml:space="preserve">Marcas</t>
  </si>
  <si>
    <t xml:space="preserve">Total Ingresos</t>
  </si>
  <si>
    <t xml:space="preserve">Egresos</t>
  </si>
  <si>
    <t xml:space="preserve">Cloud DCV Virtual Negocio</t>
  </si>
  <si>
    <t xml:space="preserve">Oficina Virtual</t>
  </si>
  <si>
    <t xml:space="preserve">Publicidad</t>
  </si>
  <si>
    <t xml:space="preserve">Sueldos</t>
  </si>
  <si>
    <t xml:space="preserve">Hardware</t>
  </si>
  <si>
    <t xml:space="preserve">Desarrollo</t>
  </si>
  <si>
    <t xml:space="preserve">Total Egresos</t>
  </si>
  <si>
    <t xml:space="preserve">Inicial</t>
  </si>
  <si>
    <t xml:space="preserve">Capital</t>
  </si>
  <si>
    <t xml:space="preserve">Ingresos Anual</t>
  </si>
  <si>
    <t xml:space="preserve">Cloud DCV</t>
  </si>
  <si>
    <t xml:space="preserve">Egresos Anual</t>
  </si>
  <si>
    <t xml:space="preserve">Ingresos Netos</t>
  </si>
  <si>
    <t xml:space="preserve">TIR 5 años</t>
  </si>
  <si>
    <t xml:space="preserve">VAN</t>
  </si>
  <si>
    <t xml:space="preserve">hardware</t>
  </si>
  <si>
    <t xml:space="preserve">desarrollo</t>
  </si>
  <si>
    <t xml:space="preserve">https://www.pcfactory.cl/producto/22516-Notebook..250.G5.Core.i3-5005U.8GB.1TB.156.AMD.Radeon.R5.M430.2GB.Windows.10</t>
  </si>
  <si>
    <t xml:space="preserve">captadores</t>
  </si>
  <si>
    <t xml:space="preserve">https://www.pcfactory.cl/producto/21798-Notebook.B4130.Celeron.N3050.4GB.500GB.14.Free.DOS.Lector.de.huella</t>
  </si>
  <si>
    <t xml:space="preserve">1 informatico</t>
  </si>
  <si>
    <t xml:space="preserve">Tipo Gasto</t>
  </si>
  <si>
    <t xml:space="preserve">Costo Mensual</t>
  </si>
  <si>
    <t xml:space="preserve">Costo Anual</t>
  </si>
  <si>
    <t xml:space="preserve">1 captador</t>
  </si>
  <si>
    <t xml:space="preserve">1 infomatico </t>
  </si>
  <si>
    <t xml:space="preserve">Ingeniero en Informatica</t>
  </si>
  <si>
    <t xml:space="preserve">2 captador</t>
  </si>
  <si>
    <t xml:space="preserve">Captador</t>
  </si>
  <si>
    <t xml:space="preserve">Hardware Ingeniero en Informatica</t>
  </si>
  <si>
    <t xml:space="preserve">3 captador</t>
  </si>
  <si>
    <t xml:space="preserve">Hardware Captadores</t>
  </si>
  <si>
    <t xml:space="preserve">20 captador</t>
  </si>
  <si>
    <t xml:space="preserve">Costo</t>
  </si>
  <si>
    <t xml:space="preserve">Mercado Usuarios</t>
  </si>
  <si>
    <t xml:space="preserve">Crecimiento</t>
  </si>
  <si>
    <t xml:space="preserve">Mercado Empresas</t>
  </si>
  <si>
    <t xml:space="preserve">Mercado Usuarios + Marcas</t>
  </si>
  <si>
    <t xml:space="preserve">Proyeccion</t>
  </si>
  <si>
    <t xml:space="preserve">Pagos</t>
  </si>
  <si>
    <t xml:space="preserve">Empresas</t>
  </si>
  <si>
    <t xml:space="preserve">Usuarios</t>
  </si>
  <si>
    <t xml:space="preserve">Usuarios + Marcas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</si>
  <si>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</si>
  <si>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</si>
  <si>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</si>
  <si>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</si>
  <si>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</si>
  <si>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</si>
  <si>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</si>
  <si>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</si>
  <si>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</si>
  <si>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</si>
  <si>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</si>
  <si>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</si>
  <si>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Año 1</t>
  </si>
  <si>
    <t xml:space="preserve">Año 2</t>
  </si>
  <si>
    <t xml:space="preserve">Año 3</t>
  </si>
  <si>
    <t xml:space="preserve">Año 4</t>
  </si>
  <si>
    <t xml:space="preserve">Año 5</t>
  </si>
  <si>
    <t xml:space="preserve">Proyección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</si>
</sst>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-&quot;$ &quot;* #,##0.00_-;&quot;-$ &quot;* #,##0.00_-;_-&quot;$ &quot;* \-??_-;_-@_-"/>
    <numFmt numFmtId="166" formatCode="_-&quot;$ &quot;* #,##0_-;&quot;-$ &quot;* #,##0_-;_-&quot;$ &quot;* \-??_-;_-@_-"/>
    <numFmt numFmtId="167" formatCode="MMM/YY"/>
    <numFmt numFmtId="168" formatCode="[$$-340A]#,##0;[RED][$$-340A]&quot; -&quot;#,##0"/>
    <numFmt numFmtId="169" formatCode="0\ %"/>
    <numFmt numFmtId="170" formatCode="&quot;$ &quot;#,##0.00;[RED]&quot;-$ &quot;#,##0.00"/>
    <numFmt numFmtId="171" formatCode="0"/>
    <numFmt numFmtId="172" formatCode="[$$-340A]#,##0;[RED][$$-340A]&quot; -&quot;#,##0"/>
    <numFmt numFmtId="173" formatCode="_-* #,##0.00_-;\-* #,##0.00_-;_-* \-??_-;_-@_-"/>
    <numFmt numFmtId="174" formatCode="_-* #,##0_-;\-* #,##0_-;_-* \-??_-;_-@_-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DejaVu Sans"/>
      <family val="2"/>
    </font>
    <font>
      <sz val="10"/>
      <color rgb="FF000000"/>
      <name val="DejaVu Sans"/>
      <family val="2"/>
    </font>
    <font>
      <sz val="9"/>
      <color rgb="FF000000"/>
      <name val="DejaVu Sans"/>
      <family val="2"/>
    </font>
    <font>
      <sz val="10"/>
      <name val="DejaVu Sans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DejaVu Sans"/>
              </a:rPr>
              <a:t>Proyección de empresas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empresas</c:f>
              <c:strCache>
                <c:ptCount val="1"/>
                <c:pt idx="0">
                  <c:v>empresas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spPr>
              <a:solidFill>
                <a:srgbClr val="0084d1"/>
              </a:solidFill>
              <a:ln>
                <a:noFill/>
              </a:ln>
            </c:spPr>
          </c:dPt>
          <c:dPt>
            <c:idx val="60"/>
            <c:spPr>
              <a:solidFill>
                <a:srgbClr val="004586"/>
              </a:solidFill>
              <a:ln>
                <a:noFill/>
              </a:ln>
            </c:spPr>
          </c:dPt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Sheet5!$A$2:$B$62</c:f>
              <c:strCache>
                <c:ptCount val="122"/>
                <c:pt idx="0">
                  <c:v/>
                </c:pt>
                <c:pt idx="1">
                  <c:v>2017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2018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2019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2020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2021</c:v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Enero</c:v>
                </c:pt>
                <c:pt idx="63">
                  <c:v>Febrero</c:v>
                </c:pt>
                <c:pt idx="64">
                  <c:v>Marzo</c:v>
                </c:pt>
                <c:pt idx="65">
                  <c:v>Abril</c:v>
                </c:pt>
                <c:pt idx="66">
                  <c:v>Mayo</c:v>
                </c:pt>
                <c:pt idx="67">
                  <c:v>Junio</c:v>
                </c:pt>
                <c:pt idx="68">
                  <c:v>Julio</c:v>
                </c:pt>
                <c:pt idx="69">
                  <c:v>Agosto</c:v>
                </c:pt>
                <c:pt idx="70">
                  <c:v>Septiembre</c:v>
                </c:pt>
                <c:pt idx="71">
                  <c:v>Octubre</c:v>
                </c:pt>
                <c:pt idx="72">
                  <c:v>Noviembre</c:v>
                </c:pt>
                <c:pt idx="73">
                  <c:v>Diciembre</c:v>
                </c:pt>
                <c:pt idx="74">
                  <c:v>Enero</c:v>
                </c:pt>
                <c:pt idx="75">
                  <c:v>Febrero</c:v>
                </c:pt>
                <c:pt idx="76">
                  <c:v>Marzo</c:v>
                </c:pt>
                <c:pt idx="77">
                  <c:v>Abril</c:v>
                </c:pt>
                <c:pt idx="78">
                  <c:v>Mayo</c:v>
                </c:pt>
                <c:pt idx="79">
                  <c:v>Junio</c:v>
                </c:pt>
                <c:pt idx="80">
                  <c:v>Julio</c:v>
                </c:pt>
                <c:pt idx="81">
                  <c:v>Agosto</c:v>
                </c:pt>
                <c:pt idx="82">
                  <c:v>Septiembre</c:v>
                </c:pt>
                <c:pt idx="83">
                  <c:v>Octubre</c:v>
                </c:pt>
                <c:pt idx="84">
                  <c:v>Noviembre</c:v>
                </c:pt>
                <c:pt idx="85">
                  <c:v>Diciembre</c:v>
                </c:pt>
                <c:pt idx="86">
                  <c:v>Enero</c:v>
                </c:pt>
                <c:pt idx="87">
                  <c:v>Febrero</c:v>
                </c:pt>
                <c:pt idx="88">
                  <c:v>Marzo</c:v>
                </c:pt>
                <c:pt idx="89">
                  <c:v>Abril</c:v>
                </c:pt>
                <c:pt idx="90">
                  <c:v>Mayo</c:v>
                </c:pt>
                <c:pt idx="91">
                  <c:v>Junio</c:v>
                </c:pt>
                <c:pt idx="92">
                  <c:v>Julio</c:v>
                </c:pt>
                <c:pt idx="93">
                  <c:v>Agosto</c:v>
                </c:pt>
                <c:pt idx="94">
                  <c:v>Septiembre</c:v>
                </c:pt>
                <c:pt idx="95">
                  <c:v>Octubre</c:v>
                </c:pt>
                <c:pt idx="96">
                  <c:v>Noviembre</c:v>
                </c:pt>
                <c:pt idx="97">
                  <c:v>Diciembre</c:v>
                </c:pt>
                <c:pt idx="98">
                  <c:v>Enero</c:v>
                </c:pt>
                <c:pt idx="99">
                  <c:v>Febrero</c:v>
                </c:pt>
                <c:pt idx="100">
                  <c:v>Marzo</c:v>
                </c:pt>
                <c:pt idx="101">
                  <c:v>Abril</c:v>
                </c:pt>
                <c:pt idx="102">
                  <c:v>Mayo</c:v>
                </c:pt>
                <c:pt idx="103">
                  <c:v>Junio</c:v>
                </c:pt>
                <c:pt idx="104">
                  <c:v>Julio</c:v>
                </c:pt>
                <c:pt idx="105">
                  <c:v>Agosto</c:v>
                </c:pt>
                <c:pt idx="106">
                  <c:v>Septiembre</c:v>
                </c:pt>
                <c:pt idx="107">
                  <c:v>Octubre</c:v>
                </c:pt>
                <c:pt idx="108">
                  <c:v>Noviembre</c:v>
                </c:pt>
                <c:pt idx="109">
                  <c:v>Diciembre</c:v>
                </c:pt>
                <c:pt idx="110">
                  <c:v>Enero</c:v>
                </c:pt>
                <c:pt idx="111">
                  <c:v>Febrero</c:v>
                </c:pt>
                <c:pt idx="112">
                  <c:v>Marzo</c:v>
                </c:pt>
                <c:pt idx="113">
                  <c:v>Abril</c:v>
                </c:pt>
                <c:pt idx="114">
                  <c:v>Mayo</c:v>
                </c:pt>
                <c:pt idx="115">
                  <c:v>Junio</c:v>
                </c:pt>
                <c:pt idx="116">
                  <c:v>Julio</c:v>
                </c:pt>
                <c:pt idx="117">
                  <c:v>Agosto</c:v>
                </c:pt>
                <c:pt idx="118">
                  <c:v>Septiembre</c:v>
                </c:pt>
                <c:pt idx="119">
                  <c:v>Octubre</c:v>
                </c:pt>
                <c:pt idx="120">
                  <c:v>Noviembre</c:v>
                </c:pt>
                <c:pt idx="121">
                  <c:v>Diciembre</c:v>
                </c:pt>
              </c:strCache>
            </c:strRef>
          </c:cat>
          <c:val>
            <c:numRef>
              <c:f>Sheet5!$C$2:$C$62</c:f>
              <c:numCache>
                <c:formatCode>General</c:formatCode>
                <c:ptCount val="61"/>
                <c:pt idx="0">
                  <c:v/>
                </c:pt>
                <c:pt idx="1">
                  <c:v>5</c:v>
                </c:pt>
                <c:pt idx="2">
                  <c:v>5.25</c:v>
                </c:pt>
                <c:pt idx="3">
                  <c:v>5.5125</c:v>
                </c:pt>
                <c:pt idx="4">
                  <c:v>5.788125</c:v>
                </c:pt>
                <c:pt idx="5">
                  <c:v>6.07753125</c:v>
                </c:pt>
                <c:pt idx="6">
                  <c:v>6.3814078125</c:v>
                </c:pt>
                <c:pt idx="7">
                  <c:v>6.700478203125</c:v>
                </c:pt>
                <c:pt idx="8">
                  <c:v>7.03550211328125</c:v>
                </c:pt>
                <c:pt idx="9">
                  <c:v>7.38727721894532</c:v>
                </c:pt>
                <c:pt idx="10">
                  <c:v>7.75664107989258</c:v>
                </c:pt>
                <c:pt idx="11">
                  <c:v>8.14447313388721</c:v>
                </c:pt>
                <c:pt idx="12">
                  <c:v>8.55169679058157</c:v>
                </c:pt>
                <c:pt idx="13">
                  <c:v>8.97928163011065</c:v>
                </c:pt>
                <c:pt idx="14">
                  <c:v>9.42824571161618</c:v>
                </c:pt>
                <c:pt idx="15">
                  <c:v>9.89965799719699</c:v>
                </c:pt>
                <c:pt idx="16">
                  <c:v>10.3946408970568</c:v>
                </c:pt>
                <c:pt idx="17">
                  <c:v>10.9143729419097</c:v>
                </c:pt>
                <c:pt idx="18">
                  <c:v>11.4600915890052</c:v>
                </c:pt>
                <c:pt idx="19">
                  <c:v>12.0330961684554</c:v>
                </c:pt>
                <c:pt idx="20">
                  <c:v>12.6347509768782</c:v>
                </c:pt>
                <c:pt idx="21">
                  <c:v>13.2664885257221</c:v>
                </c:pt>
                <c:pt idx="22">
                  <c:v>13.9298129520082</c:v>
                </c:pt>
                <c:pt idx="23">
                  <c:v>14.6263035996086</c:v>
                </c:pt>
                <c:pt idx="24">
                  <c:v>15.3576187795891</c:v>
                </c:pt>
                <c:pt idx="25">
                  <c:v>16.1254997185685</c:v>
                </c:pt>
                <c:pt idx="26">
                  <c:v>16.9317747044969</c:v>
                </c:pt>
                <c:pt idx="27">
                  <c:v>17.7783634397218</c:v>
                </c:pt>
                <c:pt idx="28">
                  <c:v>18.6672816117079</c:v>
                </c:pt>
                <c:pt idx="29">
                  <c:v>19.6006456922933</c:v>
                </c:pt>
                <c:pt idx="30">
                  <c:v>20.5806779769079</c:v>
                </c:pt>
                <c:pt idx="31">
                  <c:v>21.6097118757533</c:v>
                </c:pt>
                <c:pt idx="32">
                  <c:v>22.690197469541</c:v>
                </c:pt>
                <c:pt idx="33">
                  <c:v>23.8247073430181</c:v>
                </c:pt>
                <c:pt idx="34">
                  <c:v>25.015942710169</c:v>
                </c:pt>
                <c:pt idx="35">
                  <c:v>26.2667398456774</c:v>
                </c:pt>
                <c:pt idx="36">
                  <c:v>27.5800768379613</c:v>
                </c:pt>
                <c:pt idx="37">
                  <c:v>28.9590806798593</c:v>
                </c:pt>
                <c:pt idx="38">
                  <c:v>30.4070347138523</c:v>
                </c:pt>
                <c:pt idx="39">
                  <c:v>31.9273864495449</c:v>
                </c:pt>
                <c:pt idx="40">
                  <c:v>33.5237557720222</c:v>
                </c:pt>
                <c:pt idx="41">
                  <c:v>35.1999435606233</c:v>
                </c:pt>
                <c:pt idx="42">
                  <c:v>36.9599407386545</c:v>
                </c:pt>
                <c:pt idx="43">
                  <c:v>38.8079377755872</c:v>
                </c:pt>
                <c:pt idx="44">
                  <c:v>40.7483346643665</c:v>
                </c:pt>
                <c:pt idx="45">
                  <c:v>42.7857513975849</c:v>
                </c:pt>
                <c:pt idx="46">
                  <c:v>44.9250389674641</c:v>
                </c:pt>
                <c:pt idx="47">
                  <c:v>47.1712909158373</c:v>
                </c:pt>
                <c:pt idx="48">
                  <c:v>49.5298554616292</c:v>
                </c:pt>
                <c:pt idx="49">
                  <c:v>52.0063482347107</c:v>
                </c:pt>
                <c:pt idx="50">
                  <c:v>54.6066656464462</c:v>
                </c:pt>
                <c:pt idx="51">
                  <c:v>57.3369989287685</c:v>
                </c:pt>
                <c:pt idx="52">
                  <c:v>60.2038488752069</c:v>
                </c:pt>
                <c:pt idx="53">
                  <c:v>63.2140413189673</c:v>
                </c:pt>
                <c:pt idx="54">
                  <c:v>66.3747433849157</c:v>
                </c:pt>
                <c:pt idx="55">
                  <c:v>69.6934805541615</c:v>
                </c:pt>
                <c:pt idx="56">
                  <c:v>73.1781545818695</c:v>
                </c:pt>
                <c:pt idx="57">
                  <c:v>76.837062310963</c:v>
                </c:pt>
                <c:pt idx="58">
                  <c:v>80.6789154265112</c:v>
                </c:pt>
                <c:pt idx="59">
                  <c:v>84.7128611978367</c:v>
                </c:pt>
                <c:pt idx="60">
                  <c:v>88.9485042577286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764382"/>
        <c:axId val="97495465"/>
      </c:lineChart>
      <c:catAx>
        <c:axId val="757643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DejaVu Sans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DejaVu Sans"/>
              </a:defRPr>
            </a:pPr>
          </a:p>
        </c:txPr>
        <c:crossAx val="97495465"/>
        <c:crosses val="autoZero"/>
        <c:auto val="1"/>
        <c:lblAlgn val="ctr"/>
        <c:lblOffset val="100"/>
      </c:catAx>
      <c:valAx>
        <c:axId val="9749546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DejaVu Sans"/>
                  </a:rPr>
                  <a:t>cantidad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DejaVu Sans"/>
              </a:defRPr>
            </a:pPr>
          </a:p>
        </c:txPr>
        <c:crossAx val="757643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DejaVu Sans"/>
              </a:rPr>
              <a:t>Proyeccion de Usuarios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Sheet5!$D$2</c:f>
              <c:strCache>
                <c:ptCount val="1"/>
                <c:pt idx="0">
                  <c:v>Usuarios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spPr>
              <a:solidFill>
                <a:srgbClr val="0084d1"/>
              </a:solidFill>
              <a:ln>
                <a:noFill/>
              </a:ln>
            </c:spPr>
          </c:dPt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Sheet5!$A$3:$B$62</c:f>
              <c:strCache>
                <c:ptCount val="120"/>
                <c:pt idx="0">
                  <c:v>2017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2018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2019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2020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2021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Enero</c:v>
                </c:pt>
                <c:pt idx="61">
                  <c:v>Febrero</c:v>
                </c:pt>
                <c:pt idx="62">
                  <c:v>Marzo</c:v>
                </c:pt>
                <c:pt idx="63">
                  <c:v>Abril</c:v>
                </c:pt>
                <c:pt idx="64">
                  <c:v>Mayo</c:v>
                </c:pt>
                <c:pt idx="65">
                  <c:v>Junio</c:v>
                </c:pt>
                <c:pt idx="66">
                  <c:v>Julio</c:v>
                </c:pt>
                <c:pt idx="67">
                  <c:v>Agosto</c:v>
                </c:pt>
                <c:pt idx="68">
                  <c:v>Septiembre</c:v>
                </c:pt>
                <c:pt idx="69">
                  <c:v>Octubre</c:v>
                </c:pt>
                <c:pt idx="70">
                  <c:v>Noviembre</c:v>
                </c:pt>
                <c:pt idx="71">
                  <c:v>Diciembre</c:v>
                </c:pt>
                <c:pt idx="72">
                  <c:v>Enero</c:v>
                </c:pt>
                <c:pt idx="73">
                  <c:v>Febrero</c:v>
                </c:pt>
                <c:pt idx="74">
                  <c:v>Marzo</c:v>
                </c:pt>
                <c:pt idx="75">
                  <c:v>Abril</c:v>
                </c:pt>
                <c:pt idx="76">
                  <c:v>Mayo</c:v>
                </c:pt>
                <c:pt idx="77">
                  <c:v>Junio</c:v>
                </c:pt>
                <c:pt idx="78">
                  <c:v>Julio</c:v>
                </c:pt>
                <c:pt idx="79">
                  <c:v>Agosto</c:v>
                </c:pt>
                <c:pt idx="80">
                  <c:v>Septiembre</c:v>
                </c:pt>
                <c:pt idx="81">
                  <c:v>Octubre</c:v>
                </c:pt>
                <c:pt idx="82">
                  <c:v>Noviembre</c:v>
                </c:pt>
                <c:pt idx="83">
                  <c:v>Diciembre</c:v>
                </c:pt>
                <c:pt idx="84">
                  <c:v>Enero</c:v>
                </c:pt>
                <c:pt idx="85">
                  <c:v>Febrero</c:v>
                </c:pt>
                <c:pt idx="86">
                  <c:v>Marzo</c:v>
                </c:pt>
                <c:pt idx="87">
                  <c:v>Abril</c:v>
                </c:pt>
                <c:pt idx="88">
                  <c:v>Mayo</c:v>
                </c:pt>
                <c:pt idx="89">
                  <c:v>Junio</c:v>
                </c:pt>
                <c:pt idx="90">
                  <c:v>Julio</c:v>
                </c:pt>
                <c:pt idx="91">
                  <c:v>Agosto</c:v>
                </c:pt>
                <c:pt idx="92">
                  <c:v>Septiembre</c:v>
                </c:pt>
                <c:pt idx="93">
                  <c:v>Octubre</c:v>
                </c:pt>
                <c:pt idx="94">
                  <c:v>Noviembre</c:v>
                </c:pt>
                <c:pt idx="95">
                  <c:v>Diciembre</c:v>
                </c:pt>
                <c:pt idx="96">
                  <c:v>Enero</c:v>
                </c:pt>
                <c:pt idx="97">
                  <c:v>Febrero</c:v>
                </c:pt>
                <c:pt idx="98">
                  <c:v>Marzo</c:v>
                </c:pt>
                <c:pt idx="99">
                  <c:v>Abril</c:v>
                </c:pt>
                <c:pt idx="100">
                  <c:v>Mayo</c:v>
                </c:pt>
                <c:pt idx="101">
                  <c:v>Junio</c:v>
                </c:pt>
                <c:pt idx="102">
                  <c:v>Julio</c:v>
                </c:pt>
                <c:pt idx="103">
                  <c:v>Agosto</c:v>
                </c:pt>
                <c:pt idx="104">
                  <c:v>Septiembre</c:v>
                </c:pt>
                <c:pt idx="105">
                  <c:v>Octubre</c:v>
                </c:pt>
                <c:pt idx="106">
                  <c:v>Noviembre</c:v>
                </c:pt>
                <c:pt idx="107">
                  <c:v>Diciembre</c:v>
                </c:pt>
                <c:pt idx="108">
                  <c:v>Enero</c:v>
                </c:pt>
                <c:pt idx="109">
                  <c:v>Febrero</c:v>
                </c:pt>
                <c:pt idx="110">
                  <c:v>Marzo</c:v>
                </c:pt>
                <c:pt idx="111">
                  <c:v>Abril</c:v>
                </c:pt>
                <c:pt idx="112">
                  <c:v>Mayo</c:v>
                </c:pt>
                <c:pt idx="113">
                  <c:v>Junio</c:v>
                </c:pt>
                <c:pt idx="114">
                  <c:v>Julio</c:v>
                </c:pt>
                <c:pt idx="115">
                  <c:v>Agosto</c:v>
                </c:pt>
                <c:pt idx="116">
                  <c:v>Septiembre</c:v>
                </c:pt>
                <c:pt idx="117">
                  <c:v>Octubre</c:v>
                </c:pt>
                <c:pt idx="118">
                  <c:v>Noviembre</c:v>
                </c:pt>
                <c:pt idx="119">
                  <c:v>Diciembre</c:v>
                </c:pt>
              </c:strCache>
            </c:strRef>
          </c:cat>
          <c:val>
            <c:numRef>
              <c:f>Sheet5!$D$3:$D$62</c:f>
              <c:numCache>
                <c:formatCode>General</c:formatCode>
                <c:ptCount val="60"/>
                <c:pt idx="0">
                  <c:v>1000</c:v>
                </c:pt>
                <c:pt idx="1">
                  <c:v>1150</c:v>
                </c:pt>
                <c:pt idx="2">
                  <c:v>1322.5</c:v>
                </c:pt>
                <c:pt idx="3">
                  <c:v>1520.875</c:v>
                </c:pt>
                <c:pt idx="4">
                  <c:v>1749.00625</c:v>
                </c:pt>
                <c:pt idx="5">
                  <c:v>2011.3571875</c:v>
                </c:pt>
                <c:pt idx="6">
                  <c:v>2313.060765625</c:v>
                </c:pt>
                <c:pt idx="7">
                  <c:v>2660.01988046875</c:v>
                </c:pt>
                <c:pt idx="8">
                  <c:v>3059.02286253906</c:v>
                </c:pt>
                <c:pt idx="9">
                  <c:v>3517.87629191992</c:v>
                </c:pt>
                <c:pt idx="10">
                  <c:v>4045.55773570791</c:v>
                </c:pt>
                <c:pt idx="11">
                  <c:v>4652.39139606409</c:v>
                </c:pt>
                <c:pt idx="12">
                  <c:v>5350.25010547371</c:v>
                </c:pt>
                <c:pt idx="13">
                  <c:v>6152.78762129476</c:v>
                </c:pt>
                <c:pt idx="14">
                  <c:v>7075.70576448898</c:v>
                </c:pt>
                <c:pt idx="15">
                  <c:v>8137.06162916232</c:v>
                </c:pt>
                <c:pt idx="16">
                  <c:v>9357.62087353667</c:v>
                </c:pt>
                <c:pt idx="17">
                  <c:v>10761.2640045672</c:v>
                </c:pt>
                <c:pt idx="18">
                  <c:v>12375.4536052522</c:v>
                </c:pt>
                <c:pt idx="19">
                  <c:v>14231.7716460401</c:v>
                </c:pt>
                <c:pt idx="20">
                  <c:v>16366.5373929461</c:v>
                </c:pt>
                <c:pt idx="21">
                  <c:v>18821.518001888</c:v>
                </c:pt>
                <c:pt idx="22">
                  <c:v>21644.7457021712</c:v>
                </c:pt>
                <c:pt idx="23">
                  <c:v>24891.4575574969</c:v>
                </c:pt>
                <c:pt idx="24">
                  <c:v>28625.1761911214</c:v>
                </c:pt>
                <c:pt idx="25">
                  <c:v>32918.9526197896</c:v>
                </c:pt>
                <c:pt idx="26">
                  <c:v>37856.795512758</c:v>
                </c:pt>
                <c:pt idx="27">
                  <c:v>43535.3148396718</c:v>
                </c:pt>
                <c:pt idx="28">
                  <c:v>50065.6120656225</c:v>
                </c:pt>
                <c:pt idx="29">
                  <c:v>57575.4538754659</c:v>
                </c:pt>
                <c:pt idx="30">
                  <c:v>66211.7719567858</c:v>
                </c:pt>
                <c:pt idx="31">
                  <c:v>76143.5377503036</c:v>
                </c:pt>
                <c:pt idx="32">
                  <c:v>87565.0684128492</c:v>
                </c:pt>
                <c:pt idx="33">
                  <c:v>100699.828674777</c:v>
                </c:pt>
                <c:pt idx="34">
                  <c:v>115804.802975993</c:v>
                </c:pt>
                <c:pt idx="35">
                  <c:v>133175.523422392</c:v>
                </c:pt>
                <c:pt idx="36">
                  <c:v>153151.851935751</c:v>
                </c:pt>
                <c:pt idx="37">
                  <c:v>176124.629726113</c:v>
                </c:pt>
                <c:pt idx="38">
                  <c:v>202543.32418503</c:v>
                </c:pt>
                <c:pt idx="39">
                  <c:v>232924.822812785</c:v>
                </c:pt>
                <c:pt idx="40">
                  <c:v>267863.546234703</c:v>
                </c:pt>
                <c:pt idx="41">
                  <c:v>308043.078169908</c:v>
                </c:pt>
                <c:pt idx="42">
                  <c:v>354249.539895394</c:v>
                </c:pt>
                <c:pt idx="43">
                  <c:v>407386.970879703</c:v>
                </c:pt>
                <c:pt idx="44">
                  <c:v>468495.016511659</c:v>
                </c:pt>
                <c:pt idx="45">
                  <c:v>538769.268988407</c:v>
                </c:pt>
                <c:pt idx="46">
                  <c:v>619584.659336668</c:v>
                </c:pt>
                <c:pt idx="47">
                  <c:v>712522.358237169</c:v>
                </c:pt>
                <c:pt idx="48">
                  <c:v>819400.711972744</c:v>
                </c:pt>
                <c:pt idx="49">
                  <c:v>942310.818768655</c:v>
                </c:pt>
                <c:pt idx="50">
                  <c:v>1083657.44158395</c:v>
                </c:pt>
                <c:pt idx="51">
                  <c:v>1246206.05782155</c:v>
                </c:pt>
                <c:pt idx="52">
                  <c:v>1433136.96649478</c:v>
                </c:pt>
                <c:pt idx="53">
                  <c:v>1648107.511469</c:v>
                </c:pt>
                <c:pt idx="54">
                  <c:v>1895323.63818934</c:v>
                </c:pt>
                <c:pt idx="55">
                  <c:v>2179622.18391775</c:v>
                </c:pt>
                <c:pt idx="56">
                  <c:v>2506565.51150541</c:v>
                </c:pt>
                <c:pt idx="57">
                  <c:v>2882550.33823122</c:v>
                </c:pt>
                <c:pt idx="58">
                  <c:v>3314932.8889659</c:v>
                </c:pt>
                <c:pt idx="59">
                  <c:v>3812172.82231079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750580"/>
        <c:axId val="88481376"/>
      </c:lineChart>
      <c:catAx>
        <c:axId val="727505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DejaVu Sans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DejaVu Sans"/>
              </a:defRPr>
            </a:pPr>
          </a:p>
        </c:txPr>
        <c:crossAx val="88481376"/>
        <c:crosses val="autoZero"/>
        <c:auto val="1"/>
        <c:lblAlgn val="ctr"/>
        <c:lblOffset val="100"/>
      </c:catAx>
      <c:valAx>
        <c:axId val="88481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DejaVu Sans"/>
                  </a:rPr>
                  <a:t>cantidad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DejaVu Sans"/>
              </a:defRPr>
            </a:pPr>
          </a:p>
        </c:txPr>
        <c:crossAx val="727505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DejaVu Sans"/>
              </a:rPr>
              <a:t>Proyección de compra de marcas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Sheet5!$E$2</c:f>
              <c:strCache>
                <c:ptCount val="1"/>
                <c:pt idx="0">
                  <c:v>Usuarios + Marcas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>
                <a:noFill/>
              </a:ln>
            </c:spPr>
          </c:dPt>
          <c:dPt>
            <c:idx val="49"/>
            <c:spPr>
              <a:solidFill>
                <a:srgbClr val="ff420e"/>
              </a:solidFill>
              <a:ln>
                <a:noFill/>
              </a:ln>
            </c:spPr>
          </c:dPt>
          <c:dPt>
            <c:idx val="50"/>
            <c:spPr>
              <a:solidFill>
                <a:srgbClr val="ffd320"/>
              </a:solidFill>
              <a:ln>
                <a:noFill/>
              </a:ln>
            </c:spPr>
          </c:dPt>
          <c:dPt>
            <c:idx val="51"/>
            <c:spPr>
              <a:solidFill>
                <a:srgbClr val="579d1c"/>
              </a:solidFill>
              <a:ln>
                <a:noFill/>
              </a:ln>
            </c:spPr>
          </c:dPt>
          <c:dPt>
            <c:idx val="52"/>
            <c:spPr>
              <a:solidFill>
                <a:srgbClr val="7e0021"/>
              </a:solidFill>
              <a:ln>
                <a:noFill/>
              </a:ln>
            </c:spPr>
          </c:dPt>
          <c:dPt>
            <c:idx val="53"/>
            <c:spPr>
              <a:solidFill>
                <a:srgbClr val="83caff"/>
              </a:solidFill>
              <a:ln>
                <a:noFill/>
              </a:ln>
            </c:spPr>
          </c:dPt>
          <c:dPt>
            <c:idx val="54"/>
            <c:spPr>
              <a:solidFill>
                <a:srgbClr val="314004"/>
              </a:solidFill>
              <a:ln>
                <a:noFill/>
              </a:ln>
            </c:spPr>
          </c:dPt>
          <c:dPt>
            <c:idx val="55"/>
            <c:spPr>
              <a:solidFill>
                <a:srgbClr val="aecf00"/>
              </a:solidFill>
              <a:ln>
                <a:noFill/>
              </a:ln>
            </c:spPr>
          </c:dPt>
          <c:dPt>
            <c:idx val="56"/>
            <c:spPr>
              <a:solidFill>
                <a:srgbClr val="4b1f6f"/>
              </a:solidFill>
              <a:ln>
                <a:noFill/>
              </a:ln>
            </c:spPr>
          </c:dPt>
          <c:dPt>
            <c:idx val="57"/>
            <c:spPr>
              <a:solidFill>
                <a:srgbClr val="ff950e"/>
              </a:solidFill>
              <a:ln>
                <a:noFill/>
              </a:ln>
            </c:spPr>
          </c:dPt>
          <c:dPt>
            <c:idx val="58"/>
            <c:spPr>
              <a:solidFill>
                <a:srgbClr val="c5000b"/>
              </a:solidFill>
              <a:ln>
                <a:noFill/>
              </a:ln>
            </c:spPr>
          </c:dPt>
          <c:dPt>
            <c:idx val="59"/>
            <c:spPr>
              <a:solidFill>
                <a:srgbClr val="0084d1"/>
              </a:solidFill>
              <a:ln>
                <a:noFill/>
              </a:ln>
            </c:spPr>
          </c:dPt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Sheet5!$A$3:$B$62</c:f>
              <c:strCache>
                <c:ptCount val="120"/>
                <c:pt idx="0">
                  <c:v>2017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2018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2019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2020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2021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Enero</c:v>
                </c:pt>
                <c:pt idx="61">
                  <c:v>Febrero</c:v>
                </c:pt>
                <c:pt idx="62">
                  <c:v>Marzo</c:v>
                </c:pt>
                <c:pt idx="63">
                  <c:v>Abril</c:v>
                </c:pt>
                <c:pt idx="64">
                  <c:v>Mayo</c:v>
                </c:pt>
                <c:pt idx="65">
                  <c:v>Junio</c:v>
                </c:pt>
                <c:pt idx="66">
                  <c:v>Julio</c:v>
                </c:pt>
                <c:pt idx="67">
                  <c:v>Agosto</c:v>
                </c:pt>
                <c:pt idx="68">
                  <c:v>Septiembre</c:v>
                </c:pt>
                <c:pt idx="69">
                  <c:v>Octubre</c:v>
                </c:pt>
                <c:pt idx="70">
                  <c:v>Noviembre</c:v>
                </c:pt>
                <c:pt idx="71">
                  <c:v>Diciembre</c:v>
                </c:pt>
                <c:pt idx="72">
                  <c:v>Enero</c:v>
                </c:pt>
                <c:pt idx="73">
                  <c:v>Febrero</c:v>
                </c:pt>
                <c:pt idx="74">
                  <c:v>Marzo</c:v>
                </c:pt>
                <c:pt idx="75">
                  <c:v>Abril</c:v>
                </c:pt>
                <c:pt idx="76">
                  <c:v>Mayo</c:v>
                </c:pt>
                <c:pt idx="77">
                  <c:v>Junio</c:v>
                </c:pt>
                <c:pt idx="78">
                  <c:v>Julio</c:v>
                </c:pt>
                <c:pt idx="79">
                  <c:v>Agosto</c:v>
                </c:pt>
                <c:pt idx="80">
                  <c:v>Septiembre</c:v>
                </c:pt>
                <c:pt idx="81">
                  <c:v>Octubre</c:v>
                </c:pt>
                <c:pt idx="82">
                  <c:v>Noviembre</c:v>
                </c:pt>
                <c:pt idx="83">
                  <c:v>Diciembre</c:v>
                </c:pt>
                <c:pt idx="84">
                  <c:v>Enero</c:v>
                </c:pt>
                <c:pt idx="85">
                  <c:v>Febrero</c:v>
                </c:pt>
                <c:pt idx="86">
                  <c:v>Marzo</c:v>
                </c:pt>
                <c:pt idx="87">
                  <c:v>Abril</c:v>
                </c:pt>
                <c:pt idx="88">
                  <c:v>Mayo</c:v>
                </c:pt>
                <c:pt idx="89">
                  <c:v>Junio</c:v>
                </c:pt>
                <c:pt idx="90">
                  <c:v>Julio</c:v>
                </c:pt>
                <c:pt idx="91">
                  <c:v>Agosto</c:v>
                </c:pt>
                <c:pt idx="92">
                  <c:v>Septiembre</c:v>
                </c:pt>
                <c:pt idx="93">
                  <c:v>Octubre</c:v>
                </c:pt>
                <c:pt idx="94">
                  <c:v>Noviembre</c:v>
                </c:pt>
                <c:pt idx="95">
                  <c:v>Diciembre</c:v>
                </c:pt>
                <c:pt idx="96">
                  <c:v>Enero</c:v>
                </c:pt>
                <c:pt idx="97">
                  <c:v>Febrero</c:v>
                </c:pt>
                <c:pt idx="98">
                  <c:v>Marzo</c:v>
                </c:pt>
                <c:pt idx="99">
                  <c:v>Abril</c:v>
                </c:pt>
                <c:pt idx="100">
                  <c:v>Mayo</c:v>
                </c:pt>
                <c:pt idx="101">
                  <c:v>Junio</c:v>
                </c:pt>
                <c:pt idx="102">
                  <c:v>Julio</c:v>
                </c:pt>
                <c:pt idx="103">
                  <c:v>Agosto</c:v>
                </c:pt>
                <c:pt idx="104">
                  <c:v>Septiembre</c:v>
                </c:pt>
                <c:pt idx="105">
                  <c:v>Octubre</c:v>
                </c:pt>
                <c:pt idx="106">
                  <c:v>Noviembre</c:v>
                </c:pt>
                <c:pt idx="107">
                  <c:v>Diciembre</c:v>
                </c:pt>
                <c:pt idx="108">
                  <c:v>Enero</c:v>
                </c:pt>
                <c:pt idx="109">
                  <c:v>Febrero</c:v>
                </c:pt>
                <c:pt idx="110">
                  <c:v>Marzo</c:v>
                </c:pt>
                <c:pt idx="111">
                  <c:v>Abril</c:v>
                </c:pt>
                <c:pt idx="112">
                  <c:v>Mayo</c:v>
                </c:pt>
                <c:pt idx="113">
                  <c:v>Junio</c:v>
                </c:pt>
                <c:pt idx="114">
                  <c:v>Julio</c:v>
                </c:pt>
                <c:pt idx="115">
                  <c:v>Agosto</c:v>
                </c:pt>
                <c:pt idx="116">
                  <c:v>Septiembre</c:v>
                </c:pt>
                <c:pt idx="117">
                  <c:v>Octubre</c:v>
                </c:pt>
                <c:pt idx="118">
                  <c:v>Noviembre</c:v>
                </c:pt>
                <c:pt idx="119">
                  <c:v>Diciembre</c:v>
                </c:pt>
              </c:strCache>
            </c:strRef>
          </c:cat>
          <c:val>
            <c:numRef>
              <c:f>Sheet5!$E$3:$E$62</c:f>
              <c:numCache>
                <c:formatCode>General</c:formatCode>
                <c:ptCount val="60"/>
                <c:pt idx="0">
                  <c:v>10</c:v>
                </c:pt>
                <c:pt idx="1">
                  <c:v>11.5</c:v>
                </c:pt>
                <c:pt idx="2">
                  <c:v>13.225</c:v>
                </c:pt>
                <c:pt idx="3">
                  <c:v>15.20875</c:v>
                </c:pt>
                <c:pt idx="4">
                  <c:v>17.4900625</c:v>
                </c:pt>
                <c:pt idx="5">
                  <c:v>20.113571875</c:v>
                </c:pt>
                <c:pt idx="6">
                  <c:v>23.13060765625</c:v>
                </c:pt>
                <c:pt idx="7">
                  <c:v>26.6001988046875</c:v>
                </c:pt>
                <c:pt idx="8">
                  <c:v>30.5902286253906</c:v>
                </c:pt>
                <c:pt idx="9">
                  <c:v>35.1787629191992</c:v>
                </c:pt>
                <c:pt idx="10">
                  <c:v>40.4555773570791</c:v>
                </c:pt>
                <c:pt idx="11">
                  <c:v>46.5239139606409</c:v>
                </c:pt>
                <c:pt idx="12">
                  <c:v>53.5025010547371</c:v>
                </c:pt>
                <c:pt idx="13">
                  <c:v>61.5278762129476</c:v>
                </c:pt>
                <c:pt idx="14">
                  <c:v>70.7570576448898</c:v>
                </c:pt>
                <c:pt idx="15">
                  <c:v>81.3706162916232</c:v>
                </c:pt>
                <c:pt idx="16">
                  <c:v>93.5762087353667</c:v>
                </c:pt>
                <c:pt idx="17">
                  <c:v>107.612640045672</c:v>
                </c:pt>
                <c:pt idx="18">
                  <c:v>123.754536052522</c:v>
                </c:pt>
                <c:pt idx="19">
                  <c:v>142.317716460401</c:v>
                </c:pt>
                <c:pt idx="20">
                  <c:v>163.665373929461</c:v>
                </c:pt>
                <c:pt idx="21">
                  <c:v>188.21518001888</c:v>
                </c:pt>
                <c:pt idx="22">
                  <c:v>216.447457021712</c:v>
                </c:pt>
                <c:pt idx="23">
                  <c:v>248.914575574969</c:v>
                </c:pt>
                <c:pt idx="24">
                  <c:v>286.251761911214</c:v>
                </c:pt>
                <c:pt idx="25">
                  <c:v>329.189526197896</c:v>
                </c:pt>
                <c:pt idx="26">
                  <c:v>378.56795512758</c:v>
                </c:pt>
                <c:pt idx="27">
                  <c:v>435.353148396718</c:v>
                </c:pt>
                <c:pt idx="28">
                  <c:v>500.656120656225</c:v>
                </c:pt>
                <c:pt idx="29">
                  <c:v>575.754538754659</c:v>
                </c:pt>
                <c:pt idx="30">
                  <c:v>662.117719567858</c:v>
                </c:pt>
                <c:pt idx="31">
                  <c:v>761.435377503036</c:v>
                </c:pt>
                <c:pt idx="32">
                  <c:v>875.650684128492</c:v>
                </c:pt>
                <c:pt idx="33">
                  <c:v>1006.99828674777</c:v>
                </c:pt>
                <c:pt idx="34">
                  <c:v>1158.04802975993</c:v>
                </c:pt>
                <c:pt idx="35">
                  <c:v>1331.75523422392</c:v>
                </c:pt>
                <c:pt idx="36">
                  <c:v>1531.51851935751</c:v>
                </c:pt>
                <c:pt idx="37">
                  <c:v>1761.24629726113</c:v>
                </c:pt>
                <c:pt idx="38">
                  <c:v>2025.4332418503</c:v>
                </c:pt>
                <c:pt idx="39">
                  <c:v>2329.24822812785</c:v>
                </c:pt>
                <c:pt idx="40">
                  <c:v>2678.63546234703</c:v>
                </c:pt>
                <c:pt idx="41">
                  <c:v>3080.43078169908</c:v>
                </c:pt>
                <c:pt idx="42">
                  <c:v>3542.49539895394</c:v>
                </c:pt>
                <c:pt idx="43">
                  <c:v>4073.86970879703</c:v>
                </c:pt>
                <c:pt idx="44">
                  <c:v>4684.95016511659</c:v>
                </c:pt>
                <c:pt idx="45">
                  <c:v>5387.69268988407</c:v>
                </c:pt>
                <c:pt idx="46">
                  <c:v>6195.84659336669</c:v>
                </c:pt>
                <c:pt idx="47">
                  <c:v>7125.22358237169</c:v>
                </c:pt>
                <c:pt idx="48">
                  <c:v>8194.00711972744</c:v>
                </c:pt>
                <c:pt idx="49">
                  <c:v>9423.10818768655</c:v>
                </c:pt>
                <c:pt idx="50">
                  <c:v>10836.5744158395</c:v>
                </c:pt>
                <c:pt idx="51">
                  <c:v>12462.0605782155</c:v>
                </c:pt>
                <c:pt idx="52">
                  <c:v>14331.3696649478</c:v>
                </c:pt>
                <c:pt idx="53">
                  <c:v>16481.07511469</c:v>
                </c:pt>
                <c:pt idx="54">
                  <c:v>18953.2363818934</c:v>
                </c:pt>
                <c:pt idx="55">
                  <c:v>21796.2218391775</c:v>
                </c:pt>
                <c:pt idx="56">
                  <c:v>25065.6551150541</c:v>
                </c:pt>
                <c:pt idx="57">
                  <c:v>28825.5033823122</c:v>
                </c:pt>
                <c:pt idx="58">
                  <c:v>33149.328889659</c:v>
                </c:pt>
                <c:pt idx="59">
                  <c:v>38121.7282231079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961171"/>
        <c:axId val="17255288"/>
      </c:lineChart>
      <c:catAx>
        <c:axId val="679611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DejaVu Sans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DejaVu Sans"/>
              </a:defRPr>
            </a:pPr>
          </a:p>
        </c:txPr>
        <c:crossAx val="17255288"/>
        <c:crosses val="autoZero"/>
        <c:auto val="1"/>
        <c:lblAlgn val="ctr"/>
        <c:lblOffset val="100"/>
      </c:catAx>
      <c:valAx>
        <c:axId val="172552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DejaVu Sans"/>
                  </a:rPr>
                  <a:t>cantidad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DejaVu Sans"/>
              </a:defRPr>
            </a:pPr>
          </a:p>
        </c:txPr>
        <c:crossAx val="679611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351360</xdr:colOff>
      <xdr:row>64</xdr:row>
      <xdr:rowOff>2160</xdr:rowOff>
    </xdr:from>
    <xdr:to>
      <xdr:col>14</xdr:col>
      <xdr:colOff>401760</xdr:colOff>
      <xdr:row>91</xdr:row>
      <xdr:rowOff>111240</xdr:rowOff>
    </xdr:to>
    <xdr:graphicFrame>
      <xdr:nvGraphicFramePr>
        <xdr:cNvPr id="0" name=""/>
        <xdr:cNvGraphicFramePr/>
      </xdr:nvGraphicFramePr>
      <xdr:xfrm>
        <a:off x="5104080" y="11193120"/>
        <a:ext cx="8165880" cy="449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47880</xdr:colOff>
      <xdr:row>65</xdr:row>
      <xdr:rowOff>62640</xdr:rowOff>
    </xdr:from>
    <xdr:to>
      <xdr:col>11</xdr:col>
      <xdr:colOff>135360</xdr:colOff>
      <xdr:row>85</xdr:row>
      <xdr:rowOff>50760</xdr:rowOff>
    </xdr:to>
    <xdr:graphicFrame>
      <xdr:nvGraphicFramePr>
        <xdr:cNvPr id="1" name=""/>
        <xdr:cNvGraphicFramePr/>
      </xdr:nvGraphicFramePr>
      <xdr:xfrm>
        <a:off x="4800600" y="11416320"/>
        <a:ext cx="57740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36360</xdr:colOff>
      <xdr:row>28</xdr:row>
      <xdr:rowOff>36000</xdr:rowOff>
    </xdr:from>
    <xdr:to>
      <xdr:col>11</xdr:col>
      <xdr:colOff>123840</xdr:colOff>
      <xdr:row>46</xdr:row>
      <xdr:rowOff>120600</xdr:rowOff>
    </xdr:to>
    <xdr:graphicFrame>
      <xdr:nvGraphicFramePr>
        <xdr:cNvPr id="2" name=""/>
        <xdr:cNvGraphicFramePr/>
      </xdr:nvGraphicFramePr>
      <xdr:xfrm>
        <a:off x="4789080" y="4943160"/>
        <a:ext cx="57740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70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85" zoomScaleNormal="85" zoomScalePageLayoutView="100" workbookViewId="0">
      <selection pane="topLeft" activeCell="A41" activeCellId="0" sqref="A41"/>
    </sheetView>
  </sheetViews>
  <sheetFormatPr defaultRowHeight="12.8"/>
  <cols>
    <col collapsed="false" hidden="false" max="1" min="1" style="0" width="21.753036437247"/>
    <col collapsed="false" hidden="false" max="2" min="2" style="0" width="14.8542510121458"/>
    <col collapsed="false" hidden="false" max="5" min="3" style="0" width="13.2955465587045"/>
    <col collapsed="false" hidden="false" max="7" min="6" style="0" width="15.3198380566802"/>
    <col collapsed="false" hidden="false" max="8" min="8" style="0" width="17.0323886639676"/>
    <col collapsed="false" hidden="false" max="9" min="9" style="0" width="12.2105263157895"/>
    <col collapsed="false" hidden="false" max="10" min="10" style="0" width="12.9595141700405"/>
    <col collapsed="false" hidden="false" max="34" min="11" style="0" width="12.3198380566802"/>
    <col collapsed="false" hidden="false" max="58" min="35" style="0" width="13.2834008097166"/>
    <col collapsed="false" hidden="false" max="74" min="59" style="0" width="14.8906882591093"/>
    <col collapsed="false" hidden="false" max="1025" min="75" style="0" width="10.6032388663968"/>
  </cols>
  <sheetData>
    <row r="1" customFormat="false" ht="13.8" hidden="false" customHeight="false" outlineLevel="0" collapsed="false">
      <c r="A1" s="1"/>
      <c r="B1" s="1"/>
      <c r="C1" s="2" t="n">
        <v>2017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n">
        <v>2018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 t="n">
        <v>2019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 t="n">
        <v>2020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 t="n">
        <v>2021</v>
      </c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</row>
    <row r="2" customFormat="false" ht="13.8" hidden="false" customHeight="false" outlineLevel="0" collapsed="false">
      <c r="A2" s="1"/>
      <c r="B2" s="1"/>
      <c r="C2" s="4" t="n">
        <v>42736</v>
      </c>
      <c r="D2" s="4" t="n">
        <v>42767</v>
      </c>
      <c r="E2" s="4" t="n">
        <v>42795</v>
      </c>
      <c r="F2" s="4" t="n">
        <v>42826</v>
      </c>
      <c r="G2" s="4" t="n">
        <v>42856</v>
      </c>
      <c r="H2" s="4" t="n">
        <v>42887</v>
      </c>
      <c r="I2" s="4" t="n">
        <v>42917</v>
      </c>
      <c r="J2" s="4" t="n">
        <v>42948</v>
      </c>
      <c r="K2" s="4" t="n">
        <v>42979</v>
      </c>
      <c r="L2" s="4" t="n">
        <v>43009</v>
      </c>
      <c r="M2" s="4" t="n">
        <v>43040</v>
      </c>
      <c r="N2" s="4" t="n">
        <v>43070</v>
      </c>
      <c r="O2" s="4" t="n">
        <v>43101</v>
      </c>
      <c r="P2" s="4" t="n">
        <v>43132</v>
      </c>
      <c r="Q2" s="4" t="n">
        <v>43160</v>
      </c>
      <c r="R2" s="4" t="n">
        <v>43191</v>
      </c>
      <c r="S2" s="4" t="n">
        <v>43221</v>
      </c>
      <c r="T2" s="4" t="n">
        <v>43252</v>
      </c>
      <c r="U2" s="4" t="n">
        <v>43282</v>
      </c>
      <c r="V2" s="4" t="n">
        <v>43313</v>
      </c>
      <c r="W2" s="4" t="n">
        <v>43344</v>
      </c>
      <c r="X2" s="4" t="n">
        <v>43374</v>
      </c>
      <c r="Y2" s="4" t="n">
        <v>43405</v>
      </c>
      <c r="Z2" s="4" t="n">
        <v>43435</v>
      </c>
      <c r="AA2" s="4" t="n">
        <v>43466</v>
      </c>
      <c r="AB2" s="4" t="n">
        <v>43497</v>
      </c>
      <c r="AC2" s="4" t="n">
        <v>43525</v>
      </c>
      <c r="AD2" s="4" t="n">
        <v>43556</v>
      </c>
      <c r="AE2" s="4" t="n">
        <v>43586</v>
      </c>
      <c r="AF2" s="4" t="n">
        <v>43617</v>
      </c>
      <c r="AG2" s="4" t="n">
        <v>43647</v>
      </c>
      <c r="AH2" s="4" t="n">
        <v>43678</v>
      </c>
      <c r="AI2" s="4" t="n">
        <v>43709</v>
      </c>
      <c r="AJ2" s="4" t="n">
        <v>43739</v>
      </c>
      <c r="AK2" s="4" t="n">
        <v>43770</v>
      </c>
      <c r="AL2" s="4" t="n">
        <v>43800</v>
      </c>
      <c r="AM2" s="4" t="n">
        <v>43831</v>
      </c>
      <c r="AN2" s="4" t="n">
        <v>43862</v>
      </c>
      <c r="AO2" s="4" t="n">
        <v>43891</v>
      </c>
      <c r="AP2" s="4" t="n">
        <v>43922</v>
      </c>
      <c r="AQ2" s="4" t="n">
        <v>43952</v>
      </c>
      <c r="AR2" s="4" t="n">
        <v>43983</v>
      </c>
      <c r="AS2" s="4" t="n">
        <v>44013</v>
      </c>
      <c r="AT2" s="4" t="n">
        <v>44044</v>
      </c>
      <c r="AU2" s="4" t="n">
        <v>44075</v>
      </c>
      <c r="AV2" s="4" t="n">
        <v>44105</v>
      </c>
      <c r="AW2" s="4" t="n">
        <v>44136</v>
      </c>
      <c r="AX2" s="4" t="n">
        <v>44166</v>
      </c>
      <c r="AY2" s="4" t="n">
        <v>44197</v>
      </c>
      <c r="AZ2" s="4" t="n">
        <v>44228</v>
      </c>
      <c r="BA2" s="4" t="n">
        <v>44256</v>
      </c>
      <c r="BB2" s="4" t="n">
        <v>44287</v>
      </c>
      <c r="BC2" s="4" t="n">
        <v>44317</v>
      </c>
      <c r="BD2" s="4" t="n">
        <v>44348</v>
      </c>
      <c r="BE2" s="4" t="n">
        <v>44378</v>
      </c>
      <c r="BF2" s="4" t="n">
        <v>44409</v>
      </c>
      <c r="BG2" s="4" t="n">
        <v>44440</v>
      </c>
      <c r="BH2" s="4" t="n">
        <v>44470</v>
      </c>
      <c r="BI2" s="4" t="n">
        <v>44501</v>
      </c>
      <c r="BJ2" s="4" t="n">
        <v>44531</v>
      </c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</row>
    <row r="3" customFormat="false" ht="13.8" hidden="false" customHeight="false" outlineLevel="0" collapsed="false">
      <c r="A3" s="1" t="s">
        <v>0</v>
      </c>
      <c r="B3" s="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customFormat="false" ht="13.8" hidden="false" customHeight="false" outlineLevel="0" collapsed="false">
      <c r="A4" s="1"/>
      <c r="B4" s="1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</row>
    <row r="5" customFormat="false" ht="13.8" hidden="false" customHeight="false" outlineLevel="0" collapsed="false">
      <c r="A5" s="1" t="s">
        <v>1</v>
      </c>
      <c r="B5" s="1"/>
      <c r="C5" s="6" t="n">
        <v>50000</v>
      </c>
      <c r="D5" s="6" t="n">
        <v>50000</v>
      </c>
      <c r="E5" s="6" t="n">
        <v>50000</v>
      </c>
      <c r="F5" s="6" t="n">
        <v>50000</v>
      </c>
      <c r="G5" s="6" t="n">
        <v>60000</v>
      </c>
      <c r="H5" s="6" t="n">
        <v>60000</v>
      </c>
      <c r="I5" s="6" t="n">
        <v>60000</v>
      </c>
      <c r="J5" s="6" t="n">
        <v>70000</v>
      </c>
      <c r="K5" s="6" t="n">
        <v>70000</v>
      </c>
      <c r="L5" s="6" t="n">
        <v>70000</v>
      </c>
      <c r="M5" s="6" t="n">
        <v>80000</v>
      </c>
      <c r="N5" s="6" t="n">
        <v>80000</v>
      </c>
      <c r="O5" s="6" t="n">
        <v>80000</v>
      </c>
      <c r="P5" s="6" t="n">
        <v>90000</v>
      </c>
      <c r="Q5" s="6" t="n">
        <v>90000</v>
      </c>
      <c r="R5" s="6" t="n">
        <v>100000</v>
      </c>
      <c r="S5" s="6" t="n">
        <v>100000</v>
      </c>
      <c r="T5" s="6" t="n">
        <v>110000</v>
      </c>
      <c r="U5" s="6" t="n">
        <v>120000</v>
      </c>
      <c r="V5" s="6" t="n">
        <v>120000</v>
      </c>
      <c r="W5" s="6" t="n">
        <v>130000</v>
      </c>
      <c r="X5" s="6" t="n">
        <v>130000</v>
      </c>
      <c r="Y5" s="6" t="n">
        <v>140000</v>
      </c>
      <c r="Z5" s="6" t="n">
        <v>150000</v>
      </c>
      <c r="AA5" s="6" t="n">
        <v>160000</v>
      </c>
      <c r="AB5" s="6" t="n">
        <v>160000</v>
      </c>
      <c r="AC5" s="6" t="n">
        <v>170000</v>
      </c>
      <c r="AD5" s="6" t="n">
        <v>180000</v>
      </c>
      <c r="AE5" s="6" t="n">
        <v>190000</v>
      </c>
      <c r="AF5" s="6" t="n">
        <v>200000</v>
      </c>
      <c r="AG5" s="6" t="n">
        <v>210000</v>
      </c>
      <c r="AH5" s="6" t="n">
        <v>220000</v>
      </c>
      <c r="AI5" s="6" t="n">
        <v>230000</v>
      </c>
      <c r="AJ5" s="6" t="n">
        <v>250000</v>
      </c>
      <c r="AK5" s="6" t="n">
        <v>260000</v>
      </c>
      <c r="AL5" s="6" t="n">
        <v>270000</v>
      </c>
      <c r="AM5" s="6" t="n">
        <v>280000</v>
      </c>
      <c r="AN5" s="6" t="n">
        <v>300000</v>
      </c>
      <c r="AO5" s="6" t="n">
        <v>310000</v>
      </c>
      <c r="AP5" s="6" t="n">
        <v>330000</v>
      </c>
      <c r="AQ5" s="6" t="n">
        <v>350000</v>
      </c>
      <c r="AR5" s="6" t="n">
        <v>360000</v>
      </c>
      <c r="AS5" s="6" t="n">
        <v>380000</v>
      </c>
      <c r="AT5" s="6" t="n">
        <v>400000</v>
      </c>
      <c r="AU5" s="6" t="n">
        <v>420000</v>
      </c>
      <c r="AV5" s="6" t="n">
        <v>440000</v>
      </c>
      <c r="AW5" s="6" t="n">
        <v>470000</v>
      </c>
      <c r="AX5" s="6" t="n">
        <v>490000</v>
      </c>
      <c r="AY5" s="6" t="n">
        <v>520000</v>
      </c>
      <c r="AZ5" s="6" t="n">
        <v>540000</v>
      </c>
      <c r="BA5" s="6" t="n">
        <v>570000</v>
      </c>
      <c r="BB5" s="6" t="n">
        <v>600000</v>
      </c>
      <c r="BC5" s="6" t="n">
        <v>630000</v>
      </c>
      <c r="BD5" s="6" t="n">
        <v>660000</v>
      </c>
      <c r="BE5" s="6" t="n">
        <v>690000</v>
      </c>
      <c r="BF5" s="6" t="n">
        <v>730000</v>
      </c>
      <c r="BG5" s="6" t="n">
        <v>760000</v>
      </c>
      <c r="BH5" s="6" t="n">
        <v>800000</v>
      </c>
      <c r="BI5" s="6" t="n">
        <v>840000</v>
      </c>
      <c r="BJ5" s="6" t="n">
        <v>880000</v>
      </c>
    </row>
    <row r="6" s="3" customFormat="true" ht="13.8" hidden="false" customHeight="false" outlineLevel="0" collapsed="false">
      <c r="A6" s="5" t="s">
        <v>2</v>
      </c>
      <c r="B6" s="5"/>
      <c r="C6" s="5" t="n">
        <v>7500</v>
      </c>
      <c r="D6" s="5" t="n">
        <v>8250</v>
      </c>
      <c r="E6" s="5" t="n">
        <v>9750</v>
      </c>
      <c r="F6" s="5" t="n">
        <v>11250</v>
      </c>
      <c r="G6" s="5" t="n">
        <v>12750</v>
      </c>
      <c r="H6" s="5" t="n">
        <v>15000</v>
      </c>
      <c r="I6" s="5" t="n">
        <v>17250</v>
      </c>
      <c r="J6" s="5" t="n">
        <v>19500</v>
      </c>
      <c r="K6" s="5" t="n">
        <v>22500</v>
      </c>
      <c r="L6" s="5" t="n">
        <v>26250</v>
      </c>
      <c r="M6" s="5" t="n">
        <v>30000</v>
      </c>
      <c r="N6" s="5" t="n">
        <v>34500</v>
      </c>
      <c r="O6" s="5" t="n">
        <v>39750</v>
      </c>
      <c r="P6" s="5" t="n">
        <v>45750</v>
      </c>
      <c r="Q6" s="5" t="n">
        <v>52500</v>
      </c>
      <c r="R6" s="5" t="n">
        <v>60750</v>
      </c>
      <c r="S6" s="5" t="n">
        <v>69750</v>
      </c>
      <c r="T6" s="5" t="n">
        <v>80250</v>
      </c>
      <c r="U6" s="5" t="n">
        <v>92250</v>
      </c>
      <c r="V6" s="5" t="n">
        <v>106500</v>
      </c>
      <c r="W6" s="5" t="n">
        <v>122250</v>
      </c>
      <c r="X6" s="5" t="n">
        <v>141000</v>
      </c>
      <c r="Y6" s="5" t="n">
        <v>162000</v>
      </c>
      <c r="Z6" s="5" t="n">
        <v>186000</v>
      </c>
      <c r="AA6" s="5" t="n">
        <v>214500</v>
      </c>
      <c r="AB6" s="5" t="n">
        <v>246750</v>
      </c>
      <c r="AC6" s="5" t="n">
        <v>283500</v>
      </c>
      <c r="AD6" s="5" t="n">
        <v>326250</v>
      </c>
      <c r="AE6" s="5" t="n">
        <v>375000</v>
      </c>
      <c r="AF6" s="5" t="n">
        <v>431250</v>
      </c>
      <c r="AG6" s="5" t="n">
        <v>496500</v>
      </c>
      <c r="AH6" s="5" t="n">
        <v>570750</v>
      </c>
      <c r="AI6" s="5" t="n">
        <v>656250</v>
      </c>
      <c r="AJ6" s="5" t="n">
        <v>754500</v>
      </c>
      <c r="AK6" s="5" t="n">
        <v>868500</v>
      </c>
      <c r="AL6" s="5" t="n">
        <v>998250</v>
      </c>
      <c r="AM6" s="5" t="n">
        <v>1148250</v>
      </c>
      <c r="AN6" s="5" t="n">
        <v>1320750</v>
      </c>
      <c r="AO6" s="5" t="n">
        <v>1518750</v>
      </c>
      <c r="AP6" s="5" t="n">
        <v>1746750</v>
      </c>
      <c r="AQ6" s="5" t="n">
        <v>2008500</v>
      </c>
      <c r="AR6" s="5" t="n">
        <v>2310000</v>
      </c>
      <c r="AS6" s="5" t="n">
        <v>2656500</v>
      </c>
      <c r="AT6" s="5" t="n">
        <v>3054750</v>
      </c>
      <c r="AU6" s="5" t="n">
        <v>3513000</v>
      </c>
      <c r="AV6" s="5" t="n">
        <v>4040250</v>
      </c>
      <c r="AW6" s="5" t="n">
        <v>4646250</v>
      </c>
      <c r="AX6" s="5" t="n">
        <v>5343750</v>
      </c>
      <c r="AY6" s="5" t="n">
        <v>6145500</v>
      </c>
      <c r="AZ6" s="5" t="n">
        <v>7067250</v>
      </c>
      <c r="BA6" s="5" t="n">
        <v>8127000</v>
      </c>
      <c r="BB6" s="5" t="n">
        <v>9346500</v>
      </c>
      <c r="BC6" s="5" t="n">
        <v>10748250</v>
      </c>
      <c r="BD6" s="5" t="n">
        <v>12360750</v>
      </c>
      <c r="BE6" s="5" t="n">
        <v>14214750</v>
      </c>
      <c r="BF6" s="5" t="n">
        <v>16347000</v>
      </c>
      <c r="BG6" s="5" t="n">
        <v>18798750</v>
      </c>
      <c r="BH6" s="5" t="n">
        <v>21618750</v>
      </c>
      <c r="BI6" s="5" t="n">
        <v>24861750</v>
      </c>
      <c r="BJ6" s="5" t="n">
        <v>28590750</v>
      </c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</row>
    <row r="7" customFormat="false" ht="13.8" hidden="false" customHeight="false" outlineLevel="0" collapsed="false">
      <c r="A7" s="1"/>
      <c r="B7" s="1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</row>
    <row r="8" customFormat="false" ht="13.8" hidden="false" customHeight="false" outlineLevel="0" collapsed="false">
      <c r="A8" s="1" t="s">
        <v>3</v>
      </c>
      <c r="B8" s="1"/>
      <c r="C8" s="5" t="n">
        <f aca="false">SUM(C5:C6)</f>
        <v>57500</v>
      </c>
      <c r="D8" s="5" t="n">
        <f aca="false">SUM(D5:D6)</f>
        <v>58250</v>
      </c>
      <c r="E8" s="5" t="n">
        <f aca="false">SUM(E5:E6)</f>
        <v>59750</v>
      </c>
      <c r="F8" s="5" t="n">
        <f aca="false">SUM(F5:F6)</f>
        <v>61250</v>
      </c>
      <c r="G8" s="5" t="n">
        <f aca="false">SUM(G5:G6)</f>
        <v>72750</v>
      </c>
      <c r="H8" s="5" t="n">
        <f aca="false">SUM(H5:H6)</f>
        <v>75000</v>
      </c>
      <c r="I8" s="5" t="n">
        <f aca="false">SUM(I5:I6)</f>
        <v>77250</v>
      </c>
      <c r="J8" s="5" t="n">
        <f aca="false">SUM(J5:J6)</f>
        <v>89500</v>
      </c>
      <c r="K8" s="5" t="n">
        <f aca="false">SUM(K5:K6)</f>
        <v>92500</v>
      </c>
      <c r="L8" s="5" t="n">
        <f aca="false">SUM(L5:L6)</f>
        <v>96250</v>
      </c>
      <c r="M8" s="5" t="n">
        <f aca="false">SUM(M5:M6)</f>
        <v>110000</v>
      </c>
      <c r="N8" s="5" t="n">
        <f aca="false">SUM(N5:N6)</f>
        <v>114500</v>
      </c>
      <c r="O8" s="5" t="n">
        <f aca="false">SUM(O5:O6)</f>
        <v>119750</v>
      </c>
      <c r="P8" s="5" t="n">
        <f aca="false">SUM(P5:P6)</f>
        <v>135750</v>
      </c>
      <c r="Q8" s="5" t="n">
        <f aca="false">SUM(Q5:Q6)</f>
        <v>142500</v>
      </c>
      <c r="R8" s="5" t="n">
        <f aca="false">SUM(R5:R6)</f>
        <v>160750</v>
      </c>
      <c r="S8" s="5" t="n">
        <f aca="false">SUM(S5:S6)</f>
        <v>169750</v>
      </c>
      <c r="T8" s="5" t="n">
        <f aca="false">SUM(T5:T6)</f>
        <v>190250</v>
      </c>
      <c r="U8" s="5" t="n">
        <f aca="false">SUM(U5:U6)</f>
        <v>212250</v>
      </c>
      <c r="V8" s="5" t="n">
        <f aca="false">SUM(V5:V6)</f>
        <v>226500</v>
      </c>
      <c r="W8" s="5" t="n">
        <f aca="false">SUM(W5:W6)</f>
        <v>252250</v>
      </c>
      <c r="X8" s="5" t="n">
        <f aca="false">SUM(X5:X6)</f>
        <v>271000</v>
      </c>
      <c r="Y8" s="5" t="n">
        <f aca="false">SUM(Y5:Y6)</f>
        <v>302000</v>
      </c>
      <c r="Z8" s="5" t="n">
        <f aca="false">SUM(Z5:Z6)</f>
        <v>336000</v>
      </c>
      <c r="AA8" s="5" t="n">
        <f aca="false">SUM(AA5:AA6)</f>
        <v>374500</v>
      </c>
      <c r="AB8" s="5" t="n">
        <f aca="false">SUM(AB5:AB6)</f>
        <v>406750</v>
      </c>
      <c r="AC8" s="5" t="n">
        <f aca="false">SUM(AC5:AC6)</f>
        <v>453500</v>
      </c>
      <c r="AD8" s="5" t="n">
        <f aca="false">SUM(AD5:AD6)</f>
        <v>506250</v>
      </c>
      <c r="AE8" s="5" t="n">
        <f aca="false">SUM(AE5:AE6)</f>
        <v>565000</v>
      </c>
      <c r="AF8" s="5" t="n">
        <f aca="false">SUM(AF5:AF6)</f>
        <v>631250</v>
      </c>
      <c r="AG8" s="5" t="n">
        <f aca="false">SUM(AG5:AG6)</f>
        <v>706500</v>
      </c>
      <c r="AH8" s="5" t="n">
        <f aca="false">SUM(AH5:AH6)</f>
        <v>790750</v>
      </c>
      <c r="AI8" s="5" t="n">
        <f aca="false">SUM(AI5:AI6)</f>
        <v>886250</v>
      </c>
      <c r="AJ8" s="5" t="n">
        <f aca="false">SUM(AJ5:AJ6)</f>
        <v>1004500</v>
      </c>
      <c r="AK8" s="5" t="n">
        <f aca="false">SUM(AK5:AK6)</f>
        <v>1128500</v>
      </c>
      <c r="AL8" s="5" t="n">
        <f aca="false">SUM(AL5:AL6)</f>
        <v>1268250</v>
      </c>
      <c r="AM8" s="5" t="n">
        <f aca="false">SUM(AM5:AM6)</f>
        <v>1428250</v>
      </c>
      <c r="AN8" s="5" t="n">
        <f aca="false">SUM(AN5:AN6)</f>
        <v>1620750</v>
      </c>
      <c r="AO8" s="5" t="n">
        <f aca="false">SUM(AO5:AO6)</f>
        <v>1828750</v>
      </c>
      <c r="AP8" s="5" t="n">
        <f aca="false">SUM(AP5:AP6)</f>
        <v>2076750</v>
      </c>
      <c r="AQ8" s="5" t="n">
        <f aca="false">SUM(AQ5:AQ6)</f>
        <v>2358500</v>
      </c>
      <c r="AR8" s="5" t="n">
        <f aca="false">SUM(AR5:AR6)</f>
        <v>2670000</v>
      </c>
      <c r="AS8" s="5" t="n">
        <f aca="false">SUM(AS5:AS6)</f>
        <v>3036500</v>
      </c>
      <c r="AT8" s="5" t="n">
        <f aca="false">SUM(AT5:AT6)</f>
        <v>3454750</v>
      </c>
      <c r="AU8" s="5" t="n">
        <f aca="false">SUM(AU5:AU6)</f>
        <v>3933000</v>
      </c>
      <c r="AV8" s="5" t="n">
        <f aca="false">SUM(AV5:AV6)</f>
        <v>4480250</v>
      </c>
      <c r="AW8" s="5" t="n">
        <f aca="false">SUM(AW5:AW6)</f>
        <v>5116250</v>
      </c>
      <c r="AX8" s="5" t="n">
        <f aca="false">SUM(AX5:AX6)</f>
        <v>5833750</v>
      </c>
      <c r="AY8" s="5" t="n">
        <f aca="false">SUM(AY5:AY6)</f>
        <v>6665500</v>
      </c>
      <c r="AZ8" s="5" t="n">
        <f aca="false">SUM(AZ5:AZ6)</f>
        <v>7607250</v>
      </c>
      <c r="BA8" s="5" t="n">
        <f aca="false">SUM(BA5:BA6)</f>
        <v>8697000</v>
      </c>
      <c r="BB8" s="5" t="n">
        <f aca="false">SUM(BB5:BB6)</f>
        <v>9946500</v>
      </c>
      <c r="BC8" s="5" t="n">
        <f aca="false">SUM(BC5:BC6)</f>
        <v>11378250</v>
      </c>
      <c r="BD8" s="5" t="n">
        <f aca="false">SUM(BD5:BD6)</f>
        <v>13020750</v>
      </c>
      <c r="BE8" s="5" t="n">
        <f aca="false">SUM(BE5:BE6)</f>
        <v>14904750</v>
      </c>
      <c r="BF8" s="5" t="n">
        <f aca="false">SUM(BF5:BF6)</f>
        <v>17077000</v>
      </c>
      <c r="BG8" s="5" t="n">
        <f aca="false">SUM(BG5:BG6)</f>
        <v>19558750</v>
      </c>
      <c r="BH8" s="5" t="n">
        <f aca="false">SUM(BH5:BH6)</f>
        <v>22418750</v>
      </c>
      <c r="BI8" s="5" t="n">
        <f aca="false">SUM(BI5:BI6)</f>
        <v>25701750</v>
      </c>
      <c r="BJ8" s="5" t="n">
        <f aca="false">SUM(BJ5:BJ6)</f>
        <v>29470750</v>
      </c>
    </row>
    <row r="9" customFormat="false" ht="13.8" hidden="false" customHeight="false" outlineLevel="0" collapsed="false">
      <c r="A9" s="1"/>
      <c r="B9" s="1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</row>
    <row r="10" customFormat="false" ht="13.8" hidden="false" customHeight="false" outlineLevel="0" collapsed="false">
      <c r="A10" s="1" t="s">
        <v>4</v>
      </c>
      <c r="B10" s="1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</row>
    <row r="11" customFormat="false" ht="13.8" hidden="false" customHeight="false" outlineLevel="0" collapsed="false">
      <c r="A11" s="1"/>
      <c r="B11" s="1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</row>
    <row r="12" customFormat="false" ht="13.8" hidden="false" customHeight="false" outlineLevel="0" collapsed="false">
      <c r="A12" s="1" t="s">
        <v>5</v>
      </c>
      <c r="B12" s="1"/>
      <c r="C12" s="5" t="n">
        <v>72990</v>
      </c>
      <c r="D12" s="5" t="n">
        <v>72990</v>
      </c>
      <c r="E12" s="5" t="n">
        <v>72990</v>
      </c>
      <c r="F12" s="5" t="n">
        <v>72990</v>
      </c>
      <c r="G12" s="5" t="n">
        <v>72990</v>
      </c>
      <c r="H12" s="5" t="n">
        <v>72990</v>
      </c>
      <c r="I12" s="5" t="n">
        <v>72990</v>
      </c>
      <c r="J12" s="5" t="n">
        <v>72990</v>
      </c>
      <c r="K12" s="5" t="n">
        <v>72990</v>
      </c>
      <c r="L12" s="5" t="n">
        <v>72990</v>
      </c>
      <c r="M12" s="5" t="n">
        <v>72990</v>
      </c>
      <c r="N12" s="5" t="n">
        <v>72990</v>
      </c>
      <c r="O12" s="5" t="n">
        <v>72990</v>
      </c>
      <c r="P12" s="5" t="n">
        <v>72990</v>
      </c>
      <c r="Q12" s="5" t="n">
        <v>72990</v>
      </c>
      <c r="R12" s="5" t="n">
        <v>72990</v>
      </c>
      <c r="S12" s="5" t="n">
        <v>72990</v>
      </c>
      <c r="T12" s="5" t="n">
        <v>72990</v>
      </c>
      <c r="U12" s="5" t="n">
        <v>72990</v>
      </c>
      <c r="V12" s="5" t="n">
        <v>72990</v>
      </c>
      <c r="W12" s="5" t="n">
        <v>72990</v>
      </c>
      <c r="X12" s="5" t="n">
        <v>72990</v>
      </c>
      <c r="Y12" s="5" t="n">
        <v>72990</v>
      </c>
      <c r="Z12" s="5" t="n">
        <v>72990</v>
      </c>
      <c r="AA12" s="5" t="n">
        <v>72990</v>
      </c>
      <c r="AB12" s="5" t="n">
        <v>72990</v>
      </c>
      <c r="AC12" s="5" t="n">
        <v>72990</v>
      </c>
      <c r="AD12" s="5" t="n">
        <v>72990</v>
      </c>
      <c r="AE12" s="5" t="n">
        <v>72990</v>
      </c>
      <c r="AF12" s="5" t="n">
        <v>72990</v>
      </c>
      <c r="AG12" s="5" t="n">
        <v>72990</v>
      </c>
      <c r="AH12" s="5" t="n">
        <v>72990</v>
      </c>
      <c r="AI12" s="5" t="n">
        <v>72990</v>
      </c>
      <c r="AJ12" s="5" t="n">
        <v>72990</v>
      </c>
      <c r="AK12" s="5" t="n">
        <v>72990</v>
      </c>
      <c r="AL12" s="5" t="n">
        <v>72990</v>
      </c>
      <c r="AM12" s="5" t="n">
        <v>72990</v>
      </c>
      <c r="AN12" s="5" t="n">
        <v>72990</v>
      </c>
      <c r="AO12" s="5" t="n">
        <v>72990</v>
      </c>
      <c r="AP12" s="5" t="n">
        <v>72990</v>
      </c>
      <c r="AQ12" s="5" t="n">
        <v>72990</v>
      </c>
      <c r="AR12" s="5" t="n">
        <v>72990</v>
      </c>
      <c r="AS12" s="5" t="n">
        <v>72990</v>
      </c>
      <c r="AT12" s="5" t="n">
        <v>72990</v>
      </c>
      <c r="AU12" s="5" t="n">
        <v>72990</v>
      </c>
      <c r="AV12" s="5" t="n">
        <v>72990</v>
      </c>
      <c r="AW12" s="5" t="n">
        <v>72990</v>
      </c>
      <c r="AX12" s="5" t="n">
        <v>72990</v>
      </c>
      <c r="AY12" s="5" t="n">
        <v>72990</v>
      </c>
      <c r="AZ12" s="5" t="n">
        <v>72990</v>
      </c>
      <c r="BA12" s="5" t="n">
        <v>72990</v>
      </c>
      <c r="BB12" s="5" t="n">
        <v>72990</v>
      </c>
      <c r="BC12" s="5" t="n">
        <v>72990</v>
      </c>
      <c r="BD12" s="5" t="n">
        <v>72990</v>
      </c>
      <c r="BE12" s="5" t="n">
        <v>72990</v>
      </c>
      <c r="BF12" s="5" t="n">
        <v>72990</v>
      </c>
      <c r="BG12" s="5" t="n">
        <v>72990</v>
      </c>
      <c r="BH12" s="5" t="n">
        <v>72990</v>
      </c>
      <c r="BI12" s="5" t="n">
        <v>72990</v>
      </c>
      <c r="BJ12" s="5" t="n">
        <v>72990</v>
      </c>
    </row>
    <row r="13" customFormat="false" ht="13.8" hidden="false" customHeight="false" outlineLevel="0" collapsed="false">
      <c r="A13" s="1" t="s">
        <v>6</v>
      </c>
      <c r="B13" s="1"/>
      <c r="C13" s="5" t="n">
        <v>12250</v>
      </c>
      <c r="D13" s="5" t="n">
        <v>12250</v>
      </c>
      <c r="E13" s="5" t="n">
        <v>12250</v>
      </c>
      <c r="F13" s="5" t="n">
        <v>12250</v>
      </c>
      <c r="G13" s="5" t="n">
        <v>12250</v>
      </c>
      <c r="H13" s="5" t="n">
        <v>12250</v>
      </c>
      <c r="I13" s="5" t="n">
        <v>12250</v>
      </c>
      <c r="J13" s="5" t="n">
        <v>12250</v>
      </c>
      <c r="K13" s="5" t="n">
        <v>12250</v>
      </c>
      <c r="L13" s="5" t="n">
        <v>12250</v>
      </c>
      <c r="M13" s="5" t="n">
        <v>12250</v>
      </c>
      <c r="N13" s="5" t="n">
        <v>12250</v>
      </c>
      <c r="O13" s="5" t="n">
        <v>12250</v>
      </c>
      <c r="P13" s="5" t="n">
        <v>12250</v>
      </c>
      <c r="Q13" s="5" t="n">
        <v>12250</v>
      </c>
      <c r="R13" s="5" t="n">
        <v>12250</v>
      </c>
      <c r="S13" s="5" t="n">
        <v>12250</v>
      </c>
      <c r="T13" s="5" t="n">
        <v>12250</v>
      </c>
      <c r="U13" s="5" t="n">
        <v>12250</v>
      </c>
      <c r="V13" s="5" t="n">
        <v>12250</v>
      </c>
      <c r="W13" s="5" t="n">
        <v>12250</v>
      </c>
      <c r="X13" s="5" t="n">
        <v>12250</v>
      </c>
      <c r="Y13" s="5" t="n">
        <v>12250</v>
      </c>
      <c r="Z13" s="5" t="n">
        <v>12250</v>
      </c>
      <c r="AA13" s="5" t="n">
        <v>12250</v>
      </c>
      <c r="AB13" s="5" t="n">
        <v>12250</v>
      </c>
      <c r="AC13" s="5" t="n">
        <v>12250</v>
      </c>
      <c r="AD13" s="5" t="n">
        <v>12250</v>
      </c>
      <c r="AE13" s="5" t="n">
        <v>12250</v>
      </c>
      <c r="AF13" s="5" t="n">
        <v>12250</v>
      </c>
      <c r="AG13" s="5" t="n">
        <v>12250</v>
      </c>
      <c r="AH13" s="5" t="n">
        <v>12250</v>
      </c>
      <c r="AI13" s="5" t="n">
        <v>12250</v>
      </c>
      <c r="AJ13" s="5" t="n">
        <v>12250</v>
      </c>
      <c r="AK13" s="5" t="n">
        <v>12250</v>
      </c>
      <c r="AL13" s="5" t="n">
        <v>12250</v>
      </c>
      <c r="AM13" s="5" t="n">
        <v>12250</v>
      </c>
      <c r="AN13" s="5" t="n">
        <v>12250</v>
      </c>
      <c r="AO13" s="5" t="n">
        <v>12250</v>
      </c>
      <c r="AP13" s="5" t="n">
        <v>12250</v>
      </c>
      <c r="AQ13" s="5" t="n">
        <v>12250</v>
      </c>
      <c r="AR13" s="5" t="n">
        <v>12250</v>
      </c>
      <c r="AS13" s="5" t="n">
        <v>12250</v>
      </c>
      <c r="AT13" s="5" t="n">
        <v>12250</v>
      </c>
      <c r="AU13" s="5" t="n">
        <v>12250</v>
      </c>
      <c r="AV13" s="5" t="n">
        <v>12250</v>
      </c>
      <c r="AW13" s="5" t="n">
        <v>12250</v>
      </c>
      <c r="AX13" s="5" t="n">
        <v>12250</v>
      </c>
      <c r="AY13" s="5" t="n">
        <v>12250</v>
      </c>
      <c r="AZ13" s="5" t="n">
        <v>12250</v>
      </c>
      <c r="BA13" s="5" t="n">
        <v>12250</v>
      </c>
      <c r="BB13" s="5" t="n">
        <v>12250</v>
      </c>
      <c r="BC13" s="5" t="n">
        <v>12250</v>
      </c>
      <c r="BD13" s="5" t="n">
        <v>12250</v>
      </c>
      <c r="BE13" s="5" t="n">
        <v>12250</v>
      </c>
      <c r="BF13" s="5" t="n">
        <v>12250</v>
      </c>
      <c r="BG13" s="5" t="n">
        <v>12250</v>
      </c>
      <c r="BH13" s="5" t="n">
        <v>12250</v>
      </c>
      <c r="BI13" s="5" t="n">
        <v>12250</v>
      </c>
      <c r="BJ13" s="5" t="n">
        <v>12250</v>
      </c>
    </row>
    <row r="14" customFormat="false" ht="13.8" hidden="false" customHeight="false" outlineLevel="0" collapsed="false">
      <c r="A14" s="1" t="s">
        <v>7</v>
      </c>
      <c r="B14" s="1"/>
      <c r="C14" s="5" t="n">
        <v>20000</v>
      </c>
      <c r="D14" s="5" t="n">
        <v>20000</v>
      </c>
      <c r="E14" s="5" t="n">
        <v>20000</v>
      </c>
      <c r="F14" s="5" t="n">
        <v>20000</v>
      </c>
      <c r="G14" s="5" t="n">
        <v>20000</v>
      </c>
      <c r="H14" s="5" t="n">
        <v>20000</v>
      </c>
      <c r="I14" s="5" t="n">
        <v>20000</v>
      </c>
      <c r="J14" s="5" t="n">
        <v>20000</v>
      </c>
      <c r="K14" s="5" t="n">
        <v>20000</v>
      </c>
      <c r="L14" s="5" t="n">
        <v>20000</v>
      </c>
      <c r="M14" s="5" t="n">
        <v>20000</v>
      </c>
      <c r="N14" s="5" t="n">
        <v>20000</v>
      </c>
      <c r="O14" s="5" t="n">
        <v>20000</v>
      </c>
      <c r="P14" s="5" t="n">
        <v>20000</v>
      </c>
      <c r="Q14" s="5" t="n">
        <v>20000</v>
      </c>
      <c r="R14" s="5" t="n">
        <v>20000</v>
      </c>
      <c r="S14" s="5" t="n">
        <v>20000</v>
      </c>
      <c r="T14" s="5" t="n">
        <v>20000</v>
      </c>
      <c r="U14" s="5" t="n">
        <v>20000</v>
      </c>
      <c r="V14" s="5" t="n">
        <v>20000</v>
      </c>
      <c r="W14" s="5" t="n">
        <v>20000</v>
      </c>
      <c r="X14" s="5" t="n">
        <v>20000</v>
      </c>
      <c r="Y14" s="5" t="n">
        <v>20000</v>
      </c>
      <c r="Z14" s="5" t="n">
        <v>20000</v>
      </c>
      <c r="AA14" s="5" t="n">
        <v>20000</v>
      </c>
      <c r="AB14" s="5" t="n">
        <v>20000</v>
      </c>
      <c r="AC14" s="5" t="n">
        <v>20000</v>
      </c>
      <c r="AD14" s="5" t="n">
        <v>20000</v>
      </c>
      <c r="AE14" s="5" t="n">
        <v>20000</v>
      </c>
      <c r="AF14" s="5" t="n">
        <v>20000</v>
      </c>
      <c r="AG14" s="5" t="n">
        <v>20000</v>
      </c>
      <c r="AH14" s="5" t="n">
        <v>20000</v>
      </c>
      <c r="AI14" s="5" t="n">
        <v>20000</v>
      </c>
      <c r="AJ14" s="5" t="n">
        <v>20000</v>
      </c>
      <c r="AK14" s="5" t="n">
        <v>20000</v>
      </c>
      <c r="AL14" s="5" t="n">
        <v>20000</v>
      </c>
      <c r="AM14" s="5" t="n">
        <v>20000</v>
      </c>
      <c r="AN14" s="5" t="n">
        <v>20000</v>
      </c>
      <c r="AO14" s="5" t="n">
        <v>20000</v>
      </c>
      <c r="AP14" s="5" t="n">
        <v>20000</v>
      </c>
      <c r="AQ14" s="5" t="n">
        <v>20000</v>
      </c>
      <c r="AR14" s="5" t="n">
        <v>20000</v>
      </c>
      <c r="AS14" s="5" t="n">
        <v>20000</v>
      </c>
      <c r="AT14" s="5" t="n">
        <v>20000</v>
      </c>
      <c r="AU14" s="5" t="n">
        <v>20000</v>
      </c>
      <c r="AV14" s="5" t="n">
        <v>20000</v>
      </c>
      <c r="AW14" s="5" t="n">
        <v>20000</v>
      </c>
      <c r="AX14" s="5" t="n">
        <v>20000</v>
      </c>
      <c r="AY14" s="5" t="n">
        <v>20000</v>
      </c>
      <c r="AZ14" s="5" t="n">
        <v>20000</v>
      </c>
      <c r="BA14" s="5" t="n">
        <v>20000</v>
      </c>
      <c r="BB14" s="5" t="n">
        <v>20000</v>
      </c>
      <c r="BC14" s="5" t="n">
        <v>20000</v>
      </c>
      <c r="BD14" s="5" t="n">
        <v>20000</v>
      </c>
      <c r="BE14" s="5" t="n">
        <v>20000</v>
      </c>
      <c r="BF14" s="5" t="n">
        <v>20000</v>
      </c>
      <c r="BG14" s="5" t="n">
        <v>20000</v>
      </c>
      <c r="BH14" s="5" t="n">
        <v>20000</v>
      </c>
      <c r="BI14" s="5" t="n">
        <v>20000</v>
      </c>
      <c r="BJ14" s="5" t="n">
        <v>20000</v>
      </c>
    </row>
    <row r="15" customFormat="false" ht="13.8" hidden="false" customHeight="false" outlineLevel="0" collapsed="false">
      <c r="A15" s="1" t="s">
        <v>8</v>
      </c>
      <c r="B15" s="1"/>
      <c r="C15" s="5" t="n">
        <v>1200000</v>
      </c>
      <c r="D15" s="5" t="n">
        <v>1200000</v>
      </c>
      <c r="E15" s="5" t="n">
        <v>1200000</v>
      </c>
      <c r="F15" s="5" t="n">
        <v>1200000</v>
      </c>
      <c r="G15" s="5" t="n">
        <v>1200000</v>
      </c>
      <c r="H15" s="5" t="n">
        <v>1200000</v>
      </c>
      <c r="I15" s="5" t="n">
        <v>1200000</v>
      </c>
      <c r="J15" s="5" t="n">
        <v>1200000</v>
      </c>
      <c r="K15" s="5" t="n">
        <v>1200000</v>
      </c>
      <c r="L15" s="5" t="n">
        <v>1200000</v>
      </c>
      <c r="M15" s="5" t="n">
        <v>1200000</v>
      </c>
      <c r="N15" s="5" t="n">
        <v>1200000</v>
      </c>
      <c r="O15" s="5" t="n">
        <v>1200000</v>
      </c>
      <c r="P15" s="5" t="n">
        <v>1200000</v>
      </c>
      <c r="Q15" s="5" t="n">
        <v>1200000</v>
      </c>
      <c r="R15" s="5" t="n">
        <v>1200000</v>
      </c>
      <c r="S15" s="5" t="n">
        <v>1200000</v>
      </c>
      <c r="T15" s="5" t="n">
        <v>1200000</v>
      </c>
      <c r="U15" s="5" t="n">
        <v>1200000</v>
      </c>
      <c r="V15" s="5" t="n">
        <v>1200000</v>
      </c>
      <c r="W15" s="5" t="n">
        <v>1200000</v>
      </c>
      <c r="X15" s="5" t="n">
        <v>1200000</v>
      </c>
      <c r="Y15" s="5" t="n">
        <v>1200000</v>
      </c>
      <c r="Z15" s="5" t="n">
        <v>1200000</v>
      </c>
      <c r="AA15" s="5" t="n">
        <v>1400000</v>
      </c>
      <c r="AB15" s="5" t="n">
        <v>1400000</v>
      </c>
      <c r="AC15" s="5" t="n">
        <v>1400000</v>
      </c>
      <c r="AD15" s="5" t="n">
        <v>1400000</v>
      </c>
      <c r="AE15" s="5" t="n">
        <v>1400000</v>
      </c>
      <c r="AF15" s="5" t="n">
        <v>1400000</v>
      </c>
      <c r="AG15" s="5" t="n">
        <v>1400000</v>
      </c>
      <c r="AH15" s="5" t="n">
        <v>1400000</v>
      </c>
      <c r="AI15" s="5" t="n">
        <v>1400000</v>
      </c>
      <c r="AJ15" s="5" t="n">
        <v>1400000</v>
      </c>
      <c r="AK15" s="5" t="n">
        <v>1400000</v>
      </c>
      <c r="AL15" s="5" t="n">
        <v>1400000</v>
      </c>
      <c r="AM15" s="5" t="n">
        <v>1600000</v>
      </c>
      <c r="AN15" s="5" t="n">
        <v>1600000</v>
      </c>
      <c r="AO15" s="5" t="n">
        <v>1600000</v>
      </c>
      <c r="AP15" s="5" t="n">
        <v>1600000</v>
      </c>
      <c r="AQ15" s="5" t="n">
        <v>1600000</v>
      </c>
      <c r="AR15" s="5" t="n">
        <v>1600000</v>
      </c>
      <c r="AS15" s="5" t="n">
        <v>1600000</v>
      </c>
      <c r="AT15" s="5" t="n">
        <v>1600000</v>
      </c>
      <c r="AU15" s="5" t="n">
        <v>1600000</v>
      </c>
      <c r="AV15" s="5" t="n">
        <v>1600000</v>
      </c>
      <c r="AW15" s="5" t="n">
        <v>1600000</v>
      </c>
      <c r="AX15" s="5" t="n">
        <v>1600000</v>
      </c>
      <c r="AY15" s="5" t="n">
        <v>5000000</v>
      </c>
      <c r="AZ15" s="5" t="n">
        <v>5000000</v>
      </c>
      <c r="BA15" s="5" t="n">
        <v>5000000</v>
      </c>
      <c r="BB15" s="5" t="n">
        <v>5000000</v>
      </c>
      <c r="BC15" s="5" t="n">
        <v>5000000</v>
      </c>
      <c r="BD15" s="5" t="n">
        <v>5000000</v>
      </c>
      <c r="BE15" s="5" t="n">
        <v>5000000</v>
      </c>
      <c r="BF15" s="5" t="n">
        <v>5000000</v>
      </c>
      <c r="BG15" s="5" t="n">
        <v>5000000</v>
      </c>
      <c r="BH15" s="5" t="n">
        <v>5000000</v>
      </c>
      <c r="BI15" s="5" t="n">
        <v>5000000</v>
      </c>
      <c r="BJ15" s="5" t="n">
        <v>5000000</v>
      </c>
    </row>
    <row r="16" customFormat="false" ht="13.8" hidden="false" customHeight="false" outlineLevel="0" collapsed="false">
      <c r="A16" s="1" t="s">
        <v>9</v>
      </c>
      <c r="B16" s="1"/>
      <c r="C16" s="5" t="n">
        <v>621080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 t="n">
        <v>199990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 t="n">
        <v>199990</v>
      </c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 t="n">
        <f aca="false">17*199990</f>
        <v>3399830</v>
      </c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</row>
    <row r="17" customFormat="false" ht="13.8" hidden="false" customHeight="false" outlineLevel="0" collapsed="false">
      <c r="A17" s="1" t="s">
        <v>10</v>
      </c>
      <c r="B17" s="1"/>
      <c r="C17" s="7" t="n">
        <v>10000000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</row>
    <row r="18" customFormat="false" ht="13.8" hidden="false" customHeight="false" outlineLevel="0" collapsed="false">
      <c r="A18" s="1"/>
      <c r="B18" s="1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</row>
    <row r="19" customFormat="false" ht="13.8" hidden="false" customHeight="false" outlineLevel="0" collapsed="false">
      <c r="A19" s="1" t="s">
        <v>11</v>
      </c>
      <c r="B19" s="7"/>
      <c r="C19" s="5" t="n">
        <f aca="false">SUM(C12:C17)</f>
        <v>11926320</v>
      </c>
      <c r="D19" s="5" t="n">
        <f aca="false">SUM(D12:D16)</f>
        <v>1305240</v>
      </c>
      <c r="E19" s="5" t="n">
        <f aca="false">SUM(E12:E16)</f>
        <v>1305240</v>
      </c>
      <c r="F19" s="5" t="n">
        <f aca="false">SUM(F12:F16)</f>
        <v>1305240</v>
      </c>
      <c r="G19" s="5" t="n">
        <f aca="false">SUM(G12:G16)</f>
        <v>1305240</v>
      </c>
      <c r="H19" s="5" t="n">
        <f aca="false">SUM(H12:H16)</f>
        <v>1305240</v>
      </c>
      <c r="I19" s="5" t="n">
        <f aca="false">SUM(I12:I16)</f>
        <v>1305240</v>
      </c>
      <c r="J19" s="5" t="n">
        <f aca="false">SUM(J12:J16)</f>
        <v>1305240</v>
      </c>
      <c r="K19" s="5" t="n">
        <f aca="false">SUM(K12:K16)</f>
        <v>1305240</v>
      </c>
      <c r="L19" s="5" t="n">
        <f aca="false">SUM(L12:L16)</f>
        <v>1305240</v>
      </c>
      <c r="M19" s="5" t="n">
        <f aca="false">SUM(M12:M16)</f>
        <v>1305240</v>
      </c>
      <c r="N19" s="5" t="n">
        <f aca="false">SUM(N12:N16)</f>
        <v>1305240</v>
      </c>
      <c r="O19" s="5" t="n">
        <f aca="false">SUM(O12:O16)</f>
        <v>1305240</v>
      </c>
      <c r="P19" s="5" t="n">
        <f aca="false">SUM(P12:P16)</f>
        <v>1305240</v>
      </c>
      <c r="Q19" s="5" t="n">
        <f aca="false">SUM(Q12:Q16)</f>
        <v>1305240</v>
      </c>
      <c r="R19" s="5" t="n">
        <f aca="false">SUM(R12:R16)</f>
        <v>1305240</v>
      </c>
      <c r="S19" s="5" t="n">
        <f aca="false">SUM(S12:S16)</f>
        <v>1305240</v>
      </c>
      <c r="T19" s="5" t="n">
        <f aca="false">SUM(T12:T16)</f>
        <v>1305240</v>
      </c>
      <c r="U19" s="5" t="n">
        <f aca="false">SUM(U12:U16)</f>
        <v>1305240</v>
      </c>
      <c r="V19" s="5" t="n">
        <f aca="false">SUM(V12:V16)</f>
        <v>1305240</v>
      </c>
      <c r="W19" s="5" t="n">
        <f aca="false">SUM(W12:W16)</f>
        <v>1305240</v>
      </c>
      <c r="X19" s="5" t="n">
        <f aca="false">SUM(X12:X16)</f>
        <v>1305240</v>
      </c>
      <c r="Y19" s="5" t="n">
        <f aca="false">SUM(Y12:Y16)</f>
        <v>1305240</v>
      </c>
      <c r="Z19" s="5" t="n">
        <f aca="false">SUM(Z12:Z16)</f>
        <v>1305240</v>
      </c>
      <c r="AA19" s="5" t="n">
        <f aca="false">SUM(AA12:AA16)</f>
        <v>1705230</v>
      </c>
      <c r="AB19" s="5" t="n">
        <f aca="false">SUM(AB12:AB16)</f>
        <v>1505240</v>
      </c>
      <c r="AC19" s="5" t="n">
        <f aca="false">SUM(AC12:AC16)</f>
        <v>1505240</v>
      </c>
      <c r="AD19" s="5" t="n">
        <f aca="false">SUM(AD12:AD16)</f>
        <v>1505240</v>
      </c>
      <c r="AE19" s="5" t="n">
        <f aca="false">SUM(AE12:AE16)</f>
        <v>1505240</v>
      </c>
      <c r="AF19" s="5" t="n">
        <f aca="false">SUM(AF12:AF16)</f>
        <v>1505240</v>
      </c>
      <c r="AG19" s="5" t="n">
        <f aca="false">SUM(AG12:AG16)</f>
        <v>1505240</v>
      </c>
      <c r="AH19" s="5" t="n">
        <f aca="false">SUM(AH12:AH16)</f>
        <v>1505240</v>
      </c>
      <c r="AI19" s="5" t="n">
        <f aca="false">SUM(AI12:AI16)</f>
        <v>1505240</v>
      </c>
      <c r="AJ19" s="5" t="n">
        <f aca="false">SUM(AJ12:AJ16)</f>
        <v>1505240</v>
      </c>
      <c r="AK19" s="5" t="n">
        <f aca="false">SUM(AK12:AK16)</f>
        <v>1505240</v>
      </c>
      <c r="AL19" s="5" t="n">
        <f aca="false">SUM(AL12:AL16)</f>
        <v>1505240</v>
      </c>
      <c r="AM19" s="5" t="n">
        <f aca="false">SUM(AM12:AM16)</f>
        <v>1905230</v>
      </c>
      <c r="AN19" s="5" t="n">
        <f aca="false">SUM(AN12:AN16)</f>
        <v>1705240</v>
      </c>
      <c r="AO19" s="5" t="n">
        <f aca="false">SUM(AO12:AO16)</f>
        <v>1705240</v>
      </c>
      <c r="AP19" s="5" t="n">
        <f aca="false">SUM(AP12:AP16)</f>
        <v>1705240</v>
      </c>
      <c r="AQ19" s="5" t="n">
        <f aca="false">SUM(AQ12:AQ16)</f>
        <v>1705240</v>
      </c>
      <c r="AR19" s="5" t="n">
        <f aca="false">SUM(AR12:AR16)</f>
        <v>1705240</v>
      </c>
      <c r="AS19" s="5" t="n">
        <f aca="false">SUM(AS12:AS16)</f>
        <v>1705240</v>
      </c>
      <c r="AT19" s="5" t="n">
        <f aca="false">SUM(AT12:AT16)</f>
        <v>1705240</v>
      </c>
      <c r="AU19" s="5" t="n">
        <f aca="false">SUM(AU12:AU16)</f>
        <v>1705240</v>
      </c>
      <c r="AV19" s="5" t="n">
        <f aca="false">SUM(AV12:AV16)</f>
        <v>1705240</v>
      </c>
      <c r="AW19" s="5" t="n">
        <f aca="false">SUM(AW12:AW16)</f>
        <v>1705240</v>
      </c>
      <c r="AX19" s="5" t="n">
        <f aca="false">SUM(AX12:AX16)</f>
        <v>1705240</v>
      </c>
      <c r="AY19" s="5" t="n">
        <f aca="false">SUM(AY12:AY16)</f>
        <v>8505070</v>
      </c>
      <c r="AZ19" s="5" t="n">
        <f aca="false">SUM(AZ12:AZ16)</f>
        <v>5105240</v>
      </c>
      <c r="BA19" s="5" t="n">
        <f aca="false">SUM(BA12:BA16)</f>
        <v>5105240</v>
      </c>
      <c r="BB19" s="5" t="n">
        <f aca="false">SUM(BB12:BB16)</f>
        <v>5105240</v>
      </c>
      <c r="BC19" s="5" t="n">
        <f aca="false">SUM(BC12:BC16)</f>
        <v>5105240</v>
      </c>
      <c r="BD19" s="5" t="n">
        <f aca="false">SUM(BD12:BD16)</f>
        <v>5105240</v>
      </c>
      <c r="BE19" s="5" t="n">
        <f aca="false">SUM(BE12:BE16)</f>
        <v>5105240</v>
      </c>
      <c r="BF19" s="5" t="n">
        <f aca="false">SUM(BF12:BF16)</f>
        <v>5105240</v>
      </c>
      <c r="BG19" s="5" t="n">
        <f aca="false">SUM(BG12:BG16)</f>
        <v>5105240</v>
      </c>
      <c r="BH19" s="5" t="n">
        <f aca="false">SUM(BH12:BH16)</f>
        <v>5105240</v>
      </c>
      <c r="BI19" s="5" t="n">
        <f aca="false">SUM(BI12:BI16)</f>
        <v>5105240</v>
      </c>
      <c r="BJ19" s="5" t="n">
        <f aca="false">SUM(BJ12:BJ16)</f>
        <v>5105240</v>
      </c>
    </row>
    <row r="20" customFormat="false" ht="13.8" hidden="false" customHeight="false" outlineLevel="0" collapsed="false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customFormat="false" ht="13.8" hidden="false" customHeight="false" outlineLevel="0" collapsed="false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customFormat="false" ht="13.8" hidden="false" customHeight="false" outlineLevel="0" collapsed="false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customFormat="false" ht="13.8" hidden="false" customHeight="false" outlineLevel="0" collapsed="false">
      <c r="A23" s="1"/>
      <c r="B23" s="1" t="s">
        <v>12</v>
      </c>
      <c r="C23" s="1" t="n">
        <v>2017</v>
      </c>
      <c r="D23" s="1" t="n">
        <v>2018</v>
      </c>
      <c r="E23" s="1" t="n">
        <v>2019</v>
      </c>
      <c r="F23" s="1" t="n">
        <v>2020</v>
      </c>
      <c r="G23" s="1" t="n">
        <v>2021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customFormat="false" ht="13.8" hidden="false" customHeight="false" outlineLevel="0" collapsed="false">
      <c r="A24" s="1" t="s">
        <v>0</v>
      </c>
      <c r="B24" s="1"/>
      <c r="C24" s="1"/>
      <c r="D24" s="1"/>
      <c r="E24" s="1"/>
      <c r="F24" s="1"/>
      <c r="G24" s="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customFormat="false" ht="13.8" hidden="false" customHeight="false" outlineLevel="0" collapsed="false">
      <c r="A25" s="1" t="s">
        <v>1</v>
      </c>
      <c r="B25" s="6" t="n">
        <v>0</v>
      </c>
      <c r="C25" s="5" t="n">
        <f aca="false">SUM(C5:N5)</f>
        <v>750000</v>
      </c>
      <c r="D25" s="5" t="n">
        <f aca="false">SUM(O5:Z5)</f>
        <v>1360000</v>
      </c>
      <c r="E25" s="5" t="n">
        <f aca="false">SUM(AA5:AL5)</f>
        <v>2500000</v>
      </c>
      <c r="F25" s="5" t="n">
        <f aca="false">SUM(AM5:AX5)</f>
        <v>4530000</v>
      </c>
      <c r="G25" s="5" t="n">
        <f aca="false">SUM(AY5:BJ5)</f>
        <v>8220000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customFormat="false" ht="13.8" hidden="false" customHeight="false" outlineLevel="0" collapsed="false">
      <c r="A26" s="1" t="s">
        <v>2</v>
      </c>
      <c r="B26" s="6" t="n">
        <v>0</v>
      </c>
      <c r="C26" s="5" t="n">
        <f aca="false">SUM(C6:N6)</f>
        <v>214500</v>
      </c>
      <c r="D26" s="5" t="n">
        <f aca="false">SUM(O6:Z6)</f>
        <v>1158750</v>
      </c>
      <c r="E26" s="5" t="n">
        <f aca="false">SUM(AA6:AL6)</f>
        <v>6222000</v>
      </c>
      <c r="F26" s="5" t="n">
        <f aca="false">SUM(AM6:AX6)</f>
        <v>33307500</v>
      </c>
      <c r="G26" s="5" t="n">
        <f aca="false">SUM(AY6:BJ6)</f>
        <v>178227000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customFormat="false" ht="13.8" hidden="false" customHeight="false" outlineLevel="0" collapsed="false">
      <c r="A27" s="1" t="s">
        <v>13</v>
      </c>
      <c r="B27" s="6" t="n">
        <v>20000000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customFormat="false" ht="13.8" hidden="false" customHeight="false" outlineLevel="0" collapsed="false">
      <c r="A28" s="1"/>
      <c r="B28" s="6"/>
      <c r="C28" s="5"/>
      <c r="D28" s="5"/>
      <c r="E28" s="5"/>
      <c r="F28" s="5"/>
      <c r="G28" s="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customFormat="false" ht="13.8" hidden="false" customHeight="false" outlineLevel="0" collapsed="false">
      <c r="A29" s="1" t="s">
        <v>14</v>
      </c>
      <c r="B29" s="5" t="n">
        <f aca="false">SUM(B25:B27)</f>
        <v>20000000</v>
      </c>
      <c r="C29" s="5" t="n">
        <f aca="false">SUM(C25:C27)</f>
        <v>964500</v>
      </c>
      <c r="D29" s="5" t="n">
        <f aca="false">SUM(D25:D27)</f>
        <v>2518750</v>
      </c>
      <c r="E29" s="5" t="n">
        <f aca="false">SUM(E25:E27)</f>
        <v>8722000</v>
      </c>
      <c r="F29" s="5" t="n">
        <f aca="false">SUM(F25:F27)</f>
        <v>37837500</v>
      </c>
      <c r="G29" s="5" t="n">
        <f aca="false">SUM(G25:G27)</f>
        <v>186447000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customFormat="false" ht="13.8" hidden="false" customHeight="false" outlineLevel="0" collapsed="false">
      <c r="A30" s="1"/>
      <c r="B30" s="6"/>
      <c r="C30" s="5"/>
      <c r="D30" s="5"/>
      <c r="E30" s="5"/>
      <c r="F30" s="5"/>
      <c r="G30" s="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customFormat="false" ht="13.8" hidden="false" customHeight="false" outlineLevel="0" collapsed="false">
      <c r="A31" s="1" t="s">
        <v>4</v>
      </c>
      <c r="B31" s="6"/>
      <c r="C31" s="5"/>
      <c r="D31" s="5"/>
      <c r="E31" s="5"/>
      <c r="F31" s="5"/>
      <c r="G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customFormat="false" ht="13.8" hidden="false" customHeight="false" outlineLevel="0" collapsed="false">
      <c r="A32" s="1" t="s">
        <v>15</v>
      </c>
      <c r="B32" s="6" t="n">
        <v>0</v>
      </c>
      <c r="C32" s="5" t="n">
        <f aca="false">SUM(C12:N12)</f>
        <v>875880</v>
      </c>
      <c r="D32" s="5" t="n">
        <f aca="false">SUM(O12:Z12)</f>
        <v>875880</v>
      </c>
      <c r="E32" s="5" t="n">
        <f aca="false">SUM(P12:AA12)</f>
        <v>875880</v>
      </c>
      <c r="F32" s="5" t="n">
        <f aca="false">SUM(Q12:AB12)</f>
        <v>875880</v>
      </c>
      <c r="G32" s="5" t="n">
        <f aca="false">SUM(R12:AC12)</f>
        <v>875880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customFormat="false" ht="13.8" hidden="false" customHeight="false" outlineLevel="0" collapsed="false">
      <c r="A33" s="1" t="s">
        <v>6</v>
      </c>
      <c r="B33" s="6" t="n">
        <v>0</v>
      </c>
      <c r="C33" s="5" t="n">
        <f aca="false">12250*12</f>
        <v>147000</v>
      </c>
      <c r="D33" s="5" t="n">
        <f aca="false">12250*12</f>
        <v>147000</v>
      </c>
      <c r="E33" s="5" t="n">
        <f aca="false">12250*12</f>
        <v>147000</v>
      </c>
      <c r="F33" s="5" t="n">
        <f aca="false">12250*12</f>
        <v>147000</v>
      </c>
      <c r="G33" s="5" t="n">
        <f aca="false">12250*12</f>
        <v>147000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customFormat="false" ht="13.8" hidden="false" customHeight="false" outlineLevel="0" collapsed="false">
      <c r="A34" s="1" t="s">
        <v>7</v>
      </c>
      <c r="B34" s="6" t="n">
        <v>0</v>
      </c>
      <c r="C34" s="5" t="n">
        <f aca="false">20000*12</f>
        <v>240000</v>
      </c>
      <c r="D34" s="5" t="n">
        <f aca="false">20000*12</f>
        <v>240000</v>
      </c>
      <c r="E34" s="5" t="n">
        <f aca="false">20000*12</f>
        <v>240000</v>
      </c>
      <c r="F34" s="5" t="n">
        <f aca="false">20000*12</f>
        <v>240000</v>
      </c>
      <c r="G34" s="5" t="n">
        <f aca="false">20000*12</f>
        <v>240000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customFormat="false" ht="13.8" hidden="false" customHeight="false" outlineLevel="0" collapsed="false">
      <c r="A35" s="1" t="s">
        <v>8</v>
      </c>
      <c r="B35" s="6" t="n">
        <v>0</v>
      </c>
      <c r="C35" s="5" t="n">
        <f aca="false">1200000*12</f>
        <v>14400000</v>
      </c>
      <c r="D35" s="5" t="n">
        <f aca="false">1200000*12</f>
        <v>14400000</v>
      </c>
      <c r="E35" s="5" t="n">
        <f aca="false">1400000*12</f>
        <v>16800000</v>
      </c>
      <c r="F35" s="5" t="n">
        <f aca="false">1600000*12</f>
        <v>19200000</v>
      </c>
      <c r="G35" s="5" t="n">
        <f aca="false">5000000*12</f>
        <v>60000000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customFormat="false" ht="13.8" hidden="false" customHeight="false" outlineLevel="0" collapsed="false">
      <c r="A36" s="1" t="s">
        <v>9</v>
      </c>
      <c r="B36" s="6" t="n">
        <v>0</v>
      </c>
      <c r="C36" s="5" t="n">
        <v>621080</v>
      </c>
      <c r="D36" s="5" t="n">
        <v>0</v>
      </c>
      <c r="E36" s="5" t="n">
        <v>199990</v>
      </c>
      <c r="F36" s="5" t="n">
        <v>199990</v>
      </c>
      <c r="G36" s="5" t="n">
        <f aca="false">17*199990</f>
        <v>3399830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customFormat="false" ht="13.8" hidden="false" customHeight="false" outlineLevel="0" collapsed="false">
      <c r="A37" s="1" t="s">
        <v>10</v>
      </c>
      <c r="B37" s="6"/>
      <c r="C37" s="5" t="n">
        <v>5000000</v>
      </c>
      <c r="D37" s="5" t="n">
        <v>5000000</v>
      </c>
      <c r="E37" s="5" t="n">
        <v>0</v>
      </c>
      <c r="F37" s="5" t="n">
        <v>0</v>
      </c>
      <c r="G37" s="5" t="n">
        <v>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customFormat="false" ht="13.8" hidden="false" customHeight="false" outlineLevel="0" collapsed="false">
      <c r="A38" s="1"/>
      <c r="B38" s="6"/>
      <c r="C38" s="5"/>
      <c r="D38" s="5"/>
      <c r="E38" s="5"/>
      <c r="F38" s="5"/>
      <c r="G38" s="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customFormat="false" ht="13.8" hidden="false" customHeight="false" outlineLevel="0" collapsed="false">
      <c r="A39" s="1" t="s">
        <v>16</v>
      </c>
      <c r="B39" s="5" t="n">
        <f aca="false">SUM(B32:B37)</f>
        <v>0</v>
      </c>
      <c r="C39" s="5" t="n">
        <f aca="false">SUM(C32:C37)</f>
        <v>21283960</v>
      </c>
      <c r="D39" s="5" t="n">
        <f aca="false">SUM(D32:D37)</f>
        <v>20662880</v>
      </c>
      <c r="E39" s="5" t="n">
        <f aca="false">SUM(E32:E37)</f>
        <v>18262870</v>
      </c>
      <c r="F39" s="5" t="n">
        <f aca="false">SUM(F32:F37)</f>
        <v>20662870</v>
      </c>
      <c r="G39" s="5" t="n">
        <f aca="false">SUM(G32:G37)</f>
        <v>64662710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customFormat="false" ht="13.8" hidden="false" customHeight="false" outlineLevel="0" collapsed="false">
      <c r="A40" s="1"/>
      <c r="B40" s="1"/>
      <c r="C40" s="5"/>
      <c r="D40" s="5"/>
      <c r="E40" s="5"/>
      <c r="F40" s="5"/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customFormat="false" ht="13.8" hidden="false" customHeight="false" outlineLevel="0" collapsed="false">
      <c r="A41" s="1"/>
      <c r="B41" s="1"/>
      <c r="C41" s="5"/>
      <c r="D41" s="5"/>
      <c r="E41" s="5"/>
      <c r="F41" s="5"/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customFormat="false" ht="13.8" hidden="false" customHeight="false" outlineLevel="0" collapsed="false">
      <c r="A42" s="1" t="s">
        <v>17</v>
      </c>
      <c r="B42" s="5" t="n">
        <f aca="false">-B29-B39</f>
        <v>-20000000</v>
      </c>
      <c r="C42" s="5" t="n">
        <f aca="false">C29-C39</f>
        <v>-20319460</v>
      </c>
      <c r="D42" s="5" t="n">
        <f aca="false">D29-D39</f>
        <v>-18144130</v>
      </c>
      <c r="E42" s="5" t="n">
        <f aca="false">E29-E39</f>
        <v>-9540870</v>
      </c>
      <c r="F42" s="5" t="n">
        <f aca="false">F29-F39</f>
        <v>17174630</v>
      </c>
      <c r="G42" s="5" t="n">
        <f aca="false">G29-G39</f>
        <v>121784290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customFormat="false" ht="13.8" hidden="false" customHeight="false" outlineLevel="0" collapsed="false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customFormat="false" ht="13.8" hidden="false" customHeight="false" outlineLevel="0" collapsed="false">
      <c r="B44" s="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customFormat="false" ht="13.8" hidden="false" customHeight="false" outlineLevel="0" collapsed="false">
      <c r="A45" s="0" t="s">
        <v>18</v>
      </c>
      <c r="B45" s="8" t="n">
        <f aca="false">IRR(B42:G42,-0.12)</f>
        <v>0.212294702498392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customFormat="false" ht="13.8" hidden="false" customHeight="false" outlineLevel="0" collapsed="false">
      <c r="A46" s="0" t="s">
        <v>19</v>
      </c>
      <c r="B46" s="9" t="n">
        <f aca="false">NPV(0.12,B42:G42)</f>
        <v>18411337.0027595</v>
      </c>
      <c r="C46" s="10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customFormat="false" ht="13.8" hidden="false" customHeight="false" outlineLevel="0" collapsed="false">
      <c r="C47" s="10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customFormat="false" ht="13.8" hidden="false" customHeight="false" outlineLevel="0" collapsed="false">
      <c r="C48" s="10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customFormat="false" ht="13.8" hidden="false" customHeight="false" outlineLevel="0" collapsed="false">
      <c r="C49" s="1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customFormat="false" ht="13.8" hidden="false" customHeight="false" outlineLevel="0" collapsed="false">
      <c r="C50" s="1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customFormat="false" ht="13.8" hidden="false" customHeight="false" outlineLevel="0" collapsed="false">
      <c r="C51" s="10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customFormat="false" ht="13.8" hidden="false" customHeight="false" outlineLevel="0" collapsed="false">
      <c r="C52" s="10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customFormat="false" ht="13.8" hidden="false" customHeight="false" outlineLevel="0" collapsed="false">
      <c r="C53" s="10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customFormat="false" ht="13.8" hidden="false" customHeight="false" outlineLevel="0" collapsed="false">
      <c r="C54" s="10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customFormat="false" ht="13.8" hidden="false" customHeight="false" outlineLevel="0" collapsed="false">
      <c r="C55" s="1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customFormat="false" ht="13.8" hidden="false" customHeight="false" outlineLevel="0" collapsed="false">
      <c r="C56" s="1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customFormat="false" ht="13.8" hidden="false" customHeight="false" outlineLevel="0" collapsed="false">
      <c r="C57" s="3"/>
      <c r="D57" s="3" t="s">
        <v>20</v>
      </c>
      <c r="E57" s="3" t="s">
        <v>21</v>
      </c>
      <c r="F57" s="3" t="n">
        <v>421090</v>
      </c>
      <c r="G57" s="3" t="s">
        <v>22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customFormat="false" ht="13.8" hidden="false" customHeight="false" outlineLevel="0" collapsed="false">
      <c r="C58" s="3"/>
      <c r="D58" s="3"/>
      <c r="E58" s="3" t="s">
        <v>23</v>
      </c>
      <c r="F58" s="3" t="n">
        <v>199990</v>
      </c>
      <c r="G58" s="3" t="s">
        <v>24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customFormat="false" ht="13.8" hidden="false" customHeight="false" outlineLevel="0" collapsed="false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customFormat="false" ht="13.8" hidden="false" customHeight="false" outlineLevel="0" collapsed="false">
      <c r="C60" s="3"/>
      <c r="D60" s="3"/>
      <c r="E60" s="3"/>
      <c r="F60" s="3" t="n">
        <f aca="false">SUM(F57:F58)</f>
        <v>621080</v>
      </c>
      <c r="G60" s="3" t="n">
        <f aca="false">F60+(199990)*2</f>
        <v>1021060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customFormat="false" ht="13.8" hidden="false" customHeight="false" outlineLevel="0" collapsed="false">
      <c r="N61" s="11" t="n">
        <v>2017</v>
      </c>
      <c r="O61" s="5" t="s">
        <v>25</v>
      </c>
      <c r="P61" s="5" t="n">
        <v>1000000</v>
      </c>
    </row>
    <row r="62" customFormat="false" ht="13.8" hidden="false" customHeight="false" outlineLevel="0" collapsed="false">
      <c r="C62" s="12" t="s">
        <v>26</v>
      </c>
      <c r="D62" s="12" t="s">
        <v>27</v>
      </c>
      <c r="E62" s="12" t="s">
        <v>28</v>
      </c>
      <c r="N62" s="11"/>
      <c r="O62" s="5" t="s">
        <v>29</v>
      </c>
      <c r="P62" s="5" t="n">
        <v>200000</v>
      </c>
    </row>
    <row r="63" customFormat="false" ht="13.8" hidden="false" customHeight="false" outlineLevel="0" collapsed="false">
      <c r="C63" s="12" t="s">
        <v>5</v>
      </c>
      <c r="D63" s="12" t="n">
        <v>72990</v>
      </c>
      <c r="E63" s="12" t="n">
        <f aca="false">12*D63</f>
        <v>875880</v>
      </c>
      <c r="N63" s="11" t="n">
        <v>2018</v>
      </c>
      <c r="O63" s="5" t="s">
        <v>25</v>
      </c>
      <c r="P63" s="5" t="n">
        <v>1000000</v>
      </c>
    </row>
    <row r="64" customFormat="false" ht="13.8" hidden="false" customHeight="false" outlineLevel="0" collapsed="false">
      <c r="C64" s="12" t="s">
        <v>6</v>
      </c>
      <c r="D64" s="12" t="n">
        <v>12250</v>
      </c>
      <c r="E64" s="12" t="n">
        <f aca="false">12*D64</f>
        <v>147000</v>
      </c>
      <c r="N64" s="11"/>
      <c r="O64" s="5" t="s">
        <v>29</v>
      </c>
      <c r="P64" s="5" t="n">
        <v>200000</v>
      </c>
    </row>
    <row r="65" customFormat="false" ht="13.8" hidden="false" customHeight="false" outlineLevel="0" collapsed="false">
      <c r="C65" s="12" t="s">
        <v>7</v>
      </c>
      <c r="D65" s="12" t="n">
        <v>20000</v>
      </c>
      <c r="E65" s="12" t="n">
        <f aca="false">12*D65</f>
        <v>240000</v>
      </c>
      <c r="N65" s="11" t="n">
        <v>2019</v>
      </c>
      <c r="O65" s="5" t="s">
        <v>30</v>
      </c>
      <c r="P65" s="5" t="n">
        <v>1000000</v>
      </c>
    </row>
    <row r="66" customFormat="false" ht="13.8" hidden="false" customHeight="false" outlineLevel="0" collapsed="false">
      <c r="C66" s="12" t="s">
        <v>31</v>
      </c>
      <c r="D66" s="12" t="n">
        <v>1000000</v>
      </c>
      <c r="E66" s="12" t="n">
        <f aca="false">12*D66</f>
        <v>12000000</v>
      </c>
      <c r="N66" s="11"/>
      <c r="O66" s="5" t="s">
        <v>32</v>
      </c>
      <c r="P66" s="5" t="n">
        <v>400000</v>
      </c>
    </row>
    <row r="67" customFormat="false" ht="13.8" hidden="false" customHeight="false" outlineLevel="0" collapsed="false">
      <c r="C67" s="12" t="s">
        <v>33</v>
      </c>
      <c r="D67" s="12" t="n">
        <v>200000</v>
      </c>
      <c r="E67" s="12" t="n">
        <f aca="false">12*D67</f>
        <v>2400000</v>
      </c>
      <c r="N67" s="11" t="n">
        <v>2020</v>
      </c>
      <c r="O67" s="5" t="s">
        <v>30</v>
      </c>
      <c r="P67" s="5" t="n">
        <v>1000000</v>
      </c>
    </row>
    <row r="68" customFormat="false" ht="13.8" hidden="false" customHeight="false" outlineLevel="0" collapsed="false">
      <c r="C68" s="12" t="s">
        <v>34</v>
      </c>
      <c r="D68" s="12" t="n">
        <v>421090</v>
      </c>
      <c r="E68" s="12" t="n">
        <v>421090</v>
      </c>
      <c r="N68" s="11"/>
      <c r="O68" s="5" t="s">
        <v>35</v>
      </c>
      <c r="P68" s="5" t="n">
        <v>600000</v>
      </c>
    </row>
    <row r="69" customFormat="false" ht="13.8" hidden="false" customHeight="false" outlineLevel="0" collapsed="false">
      <c r="C69" s="12" t="s">
        <v>36</v>
      </c>
      <c r="D69" s="12" t="n">
        <v>199990</v>
      </c>
      <c r="E69" s="12" t="n">
        <v>199990</v>
      </c>
      <c r="N69" s="11" t="n">
        <v>2021</v>
      </c>
      <c r="O69" s="5" t="s">
        <v>25</v>
      </c>
      <c r="P69" s="5" t="n">
        <v>1000000</v>
      </c>
    </row>
    <row r="70" customFormat="false" ht="13.8" hidden="false" customHeight="false" outlineLevel="0" collapsed="false">
      <c r="N70" s="11"/>
      <c r="O70" s="5" t="s">
        <v>37</v>
      </c>
      <c r="P70" s="5" t="n">
        <v>4000000</v>
      </c>
    </row>
  </sheetData>
  <mergeCells count="10">
    <mergeCell ref="C1:N1"/>
    <mergeCell ref="O1:Z1"/>
    <mergeCell ref="AA1:AL1"/>
    <mergeCell ref="AM1:AX1"/>
    <mergeCell ref="AY1:BJ1"/>
    <mergeCell ref="N61:N62"/>
    <mergeCell ref="N63:N64"/>
    <mergeCell ref="N65:N66"/>
    <mergeCell ref="N67:N68"/>
    <mergeCell ref="N69:N7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72"/>
  <sheetViews>
    <sheetView windowProtection="false" showFormulas="false" showGridLines="true" showRowColHeaders="true" showZeros="true" rightToLeft="false" tabSelected="false" showOutlineSymbols="true" defaultGridColor="true" view="normal" topLeftCell="A54" colorId="64" zoomScale="85" zoomScaleNormal="85" zoomScalePageLayoutView="100" workbookViewId="0">
      <selection pane="topLeft" activeCell="B11" activeCellId="0" sqref="B11"/>
    </sheetView>
  </sheetViews>
  <sheetFormatPr defaultRowHeight="13.8"/>
  <cols>
    <col collapsed="false" hidden="false" max="2" min="1" style="0" width="10.6032388663968"/>
    <col collapsed="false" hidden="false" max="3" min="3" style="0" width="27.6356275303644"/>
    <col collapsed="false" hidden="false" max="4" min="4" style="0" width="10.6032388663968"/>
    <col collapsed="false" hidden="false" max="5" min="5" style="0" width="19.3886639676113"/>
    <col collapsed="false" hidden="false" max="6" min="6" style="0" width="17.0323886639676"/>
    <col collapsed="false" hidden="false" max="7" min="7" style="0" width="13.2834008097166"/>
    <col collapsed="false" hidden="false" max="8" min="8" style="3" width="17.0323886639676"/>
    <col collapsed="false" hidden="false" max="9" min="9" style="3" width="10.6032388663968"/>
    <col collapsed="false" hidden="false" max="1025" min="10" style="0" width="10.6032388663968"/>
  </cols>
  <sheetData>
    <row r="3" customFormat="false" ht="13.8" hidden="false" customHeight="false" outlineLevel="0" collapsed="false">
      <c r="C3" s="0" t="s">
        <v>1</v>
      </c>
      <c r="D3" s="0" t="s">
        <v>38</v>
      </c>
    </row>
    <row r="4" customFormat="false" ht="13.8" hidden="false" customHeight="false" outlineLevel="0" collapsed="false">
      <c r="C4" s="0" t="s">
        <v>27</v>
      </c>
      <c r="D4" s="3" t="n">
        <v>10000</v>
      </c>
      <c r="E4" s="3"/>
      <c r="F4" s="3"/>
      <c r="G4" s="3"/>
    </row>
    <row r="5" customFormat="false" ht="13.8" hidden="false" customHeight="false" outlineLevel="0" collapsed="false">
      <c r="C5" s="0" t="s">
        <v>2</v>
      </c>
      <c r="D5" s="3" t="n">
        <v>750</v>
      </c>
      <c r="E5" s="3"/>
      <c r="F5" s="3"/>
      <c r="G5" s="3"/>
    </row>
    <row r="7" customFormat="false" ht="13.8" hidden="false" customHeight="false" outlineLevel="0" collapsed="false">
      <c r="C7" s="0" t="s">
        <v>39</v>
      </c>
      <c r="D7" s="13" t="n">
        <v>4500000</v>
      </c>
      <c r="E7" s="13" t="s">
        <v>40</v>
      </c>
      <c r="F7" s="14" t="n">
        <v>0.15</v>
      </c>
      <c r="G7" s="13"/>
    </row>
    <row r="8" customFormat="false" ht="13.8" hidden="false" customHeight="false" outlineLevel="0" collapsed="false">
      <c r="C8" s="0" t="s">
        <v>41</v>
      </c>
      <c r="D8" s="13" t="n">
        <v>2820</v>
      </c>
      <c r="E8" s="13" t="s">
        <v>40</v>
      </c>
      <c r="F8" s="14" t="n">
        <v>0.05</v>
      </c>
      <c r="G8" s="13"/>
    </row>
    <row r="9" customFormat="false" ht="13.8" hidden="false" customHeight="false" outlineLevel="0" collapsed="false">
      <c r="C9" s="0" t="s">
        <v>42</v>
      </c>
      <c r="D9" s="13" t="n">
        <f aca="false">D7*0.1</f>
        <v>450000</v>
      </c>
      <c r="E9" s="13" t="s">
        <v>43</v>
      </c>
      <c r="F9" s="14" t="n">
        <v>0.01</v>
      </c>
      <c r="G9" s="13"/>
    </row>
    <row r="10" customFormat="false" ht="13.8" hidden="false" customHeight="false" outlineLevel="0" collapsed="false">
      <c r="D10" s="13"/>
      <c r="E10" s="13"/>
      <c r="F10" s="14"/>
      <c r="G10" s="13"/>
    </row>
    <row r="11" customFormat="false" ht="13.8" hidden="false" customHeight="false" outlineLevel="0" collapsed="false">
      <c r="B11" s="15" t="s">
        <v>43</v>
      </c>
      <c r="C11" s="15"/>
      <c r="D11" s="15"/>
      <c r="E11" s="15"/>
      <c r="G11" s="0" t="s">
        <v>44</v>
      </c>
    </row>
    <row r="12" customFormat="false" ht="13.8" hidden="false" customHeight="false" outlineLevel="0" collapsed="false">
      <c r="B12" s="16"/>
      <c r="C12" s="16"/>
      <c r="D12" s="0" t="s">
        <v>45</v>
      </c>
      <c r="E12" s="0" t="s">
        <v>46</v>
      </c>
      <c r="F12" s="0" t="s">
        <v>47</v>
      </c>
      <c r="G12" s="0" t="s">
        <v>45</v>
      </c>
      <c r="H12" s="3" t="s">
        <v>47</v>
      </c>
    </row>
    <row r="13" customFormat="false" ht="13.8" hidden="false" customHeight="false" outlineLevel="0" collapsed="false">
      <c r="B13" s="17" t="n">
        <v>2017</v>
      </c>
      <c r="C13" s="0" t="s">
        <v>48</v>
      </c>
      <c r="D13" s="0" t="n">
        <v>5</v>
      </c>
      <c r="E13" s="0" t="n">
        <v>1000</v>
      </c>
      <c r="F13" s="10" t="n">
        <f aca="false">E13*0.01</f>
        <v>10</v>
      </c>
      <c r="G13" s="18" t="n">
        <f aca="false">ROUNDDOWN(D13,0)*10000</f>
        <v>50000</v>
      </c>
      <c r="H13" s="3" t="n">
        <f aca="false">750*ROUNDDOWN(F13,0)</f>
        <v>7500</v>
      </c>
    </row>
    <row r="14" customFormat="false" ht="13.8" hidden="false" customHeight="false" outlineLevel="0" collapsed="false">
      <c r="B14" s="17"/>
      <c r="C14" s="0" t="s">
        <v>49</v>
      </c>
      <c r="D14" s="10" t="n">
        <f aca="false">D13*1.05</f>
        <v>5.25</v>
      </c>
      <c r="E14" s="10" t="n">
        <f aca="false">E13*1.15</f>
        <v>1150</v>
      </c>
      <c r="F14" s="10" t="n">
        <f aca="false">E14*0.01</f>
        <v>11.5</v>
      </c>
      <c r="G14" s="18" t="n">
        <f aca="false">ROUNDDOWN(D14,0)*10000</f>
        <v>50000</v>
      </c>
      <c r="H14" s="3" t="n">
        <f aca="false">750*ROUNDDOWN(F14,0)</f>
        <v>8250</v>
      </c>
    </row>
    <row r="15" customFormat="false" ht="13.8" hidden="false" customHeight="false" outlineLevel="0" collapsed="false">
      <c r="B15" s="17"/>
      <c r="C15" s="0" t="s">
        <v>50</v>
      </c>
      <c r="D15" s="10" t="n">
        <f aca="false">D14*1.05</f>
        <v>5.5125</v>
      </c>
      <c r="E15" s="10" t="n">
        <f aca="false">E14*1.15</f>
        <v>1322.5</v>
      </c>
      <c r="F15" s="10" t="n">
        <f aca="false">E15*0.01</f>
        <v>13.225</v>
      </c>
      <c r="G15" s="18" t="n">
        <f aca="false">ROUNDDOWN(D15,0)*10000</f>
        <v>50000</v>
      </c>
      <c r="H15" s="3" t="n">
        <f aca="false">750*ROUNDDOWN(F15,0)</f>
        <v>9750</v>
      </c>
    </row>
    <row r="16" customFormat="false" ht="13.8" hidden="false" customHeight="false" outlineLevel="0" collapsed="false">
      <c r="B16" s="17"/>
      <c r="C16" s="0" t="s">
        <v>51</v>
      </c>
      <c r="D16" s="10" t="n">
        <f aca="false">D15*1.05</f>
        <v>5.788125</v>
      </c>
      <c r="E16" s="10" t="n">
        <f aca="false">E15*1.15</f>
        <v>1520.875</v>
      </c>
      <c r="F16" s="10" t="n">
        <f aca="false">E16*0.01</f>
        <v>15.20875</v>
      </c>
      <c r="G16" s="18" t="n">
        <f aca="false">ROUNDDOWN(D16,0)*10000</f>
        <v>50000</v>
      </c>
      <c r="H16" s="3" t="n">
        <f aca="false">750*ROUNDDOWN(F16,0)</f>
        <v>11250</v>
      </c>
    </row>
    <row r="17" customFormat="false" ht="13.8" hidden="false" customHeight="false" outlineLevel="0" collapsed="false">
      <c r="B17" s="17"/>
      <c r="C17" s="0" t="s">
        <v>52</v>
      </c>
      <c r="D17" s="10" t="n">
        <f aca="false">D16*1.05</f>
        <v>6.07753125</v>
      </c>
      <c r="E17" s="10" t="n">
        <f aca="false">E16*1.15</f>
        <v>1749.00625</v>
      </c>
      <c r="F17" s="10" t="n">
        <f aca="false">E17*0.01</f>
        <v>17.4900625</v>
      </c>
      <c r="G17" s="18" t="n">
        <f aca="false">ROUNDDOWN(D17,0)*10000</f>
        <v>60000</v>
      </c>
      <c r="H17" s="3" t="n">
        <f aca="false">750*ROUNDDOWN(F17,0)</f>
        <v>12750</v>
      </c>
    </row>
    <row r="18" customFormat="false" ht="13.8" hidden="false" customHeight="false" outlineLevel="0" collapsed="false">
      <c r="B18" s="17"/>
      <c r="C18" s="0" t="s">
        <v>53</v>
      </c>
      <c r="D18" s="10" t="n">
        <f aca="false">D17*1.05</f>
        <v>6.3814078125</v>
      </c>
      <c r="E18" s="10" t="n">
        <f aca="false">E17*1.15</f>
        <v>2011.3571875</v>
      </c>
      <c r="F18" s="10" t="n">
        <f aca="false">E18*0.01</f>
        <v>20.113571875</v>
      </c>
      <c r="G18" s="18" t="n">
        <f aca="false">ROUNDDOWN(D18,0)*10000</f>
        <v>60000</v>
      </c>
      <c r="H18" s="3" t="n">
        <f aca="false">750*ROUNDDOWN(F18,0)</f>
        <v>15000</v>
      </c>
    </row>
    <row r="19" customFormat="false" ht="13.8" hidden="false" customHeight="false" outlineLevel="0" collapsed="false">
      <c r="B19" s="17"/>
      <c r="C19" s="0" t="s">
        <v>54</v>
      </c>
      <c r="D19" s="10" t="n">
        <f aca="false">D18*1.05</f>
        <v>6.700478203125</v>
      </c>
      <c r="E19" s="10" t="n">
        <f aca="false">E18*1.15</f>
        <v>2313.060765625</v>
      </c>
      <c r="F19" s="10" t="n">
        <f aca="false">E19*0.01</f>
        <v>23.13060765625</v>
      </c>
      <c r="G19" s="18" t="n">
        <f aca="false">ROUNDDOWN(D19,0)*10000</f>
        <v>60000</v>
      </c>
      <c r="H19" s="3" t="n">
        <f aca="false">750*ROUNDDOWN(F19,0)</f>
        <v>17250</v>
      </c>
    </row>
    <row r="20" customFormat="false" ht="13.8" hidden="false" customHeight="false" outlineLevel="0" collapsed="false">
      <c r="B20" s="17"/>
      <c r="C20" s="0" t="s">
        <v>55</v>
      </c>
      <c r="D20" s="10" t="n">
        <f aca="false">D19*1.05</f>
        <v>7.03550211328125</v>
      </c>
      <c r="E20" s="10" t="n">
        <f aca="false">E19*1.15</f>
        <v>2660.01988046875</v>
      </c>
      <c r="F20" s="10" t="n">
        <f aca="false">E20*0.01</f>
        <v>26.6001988046875</v>
      </c>
      <c r="G20" s="18" t="n">
        <f aca="false">ROUNDDOWN(D20,0)*10000</f>
        <v>70000</v>
      </c>
      <c r="H20" s="3" t="n">
        <f aca="false">750*ROUNDDOWN(F20,0)</f>
        <v>19500</v>
      </c>
    </row>
    <row r="21" customFormat="false" ht="13.8" hidden="false" customHeight="false" outlineLevel="0" collapsed="false">
      <c r="B21" s="17"/>
      <c r="C21" s="0" t="s">
        <v>56</v>
      </c>
      <c r="D21" s="10" t="n">
        <f aca="false">D20*1.05</f>
        <v>7.38727721894532</v>
      </c>
      <c r="E21" s="10" t="n">
        <f aca="false">E20*1.15</f>
        <v>3059.02286253906</v>
      </c>
      <c r="F21" s="10" t="n">
        <f aca="false">E21*0.01</f>
        <v>30.5902286253906</v>
      </c>
      <c r="G21" s="18" t="n">
        <f aca="false">ROUNDDOWN(D21,0)*10000</f>
        <v>70000</v>
      </c>
      <c r="H21" s="3" t="n">
        <f aca="false">750*ROUNDDOWN(F21,0)</f>
        <v>22500</v>
      </c>
    </row>
    <row r="22" customFormat="false" ht="13.8" hidden="false" customHeight="false" outlineLevel="0" collapsed="false">
      <c r="B22" s="17"/>
      <c r="C22" s="0" t="s">
        <v>57</v>
      </c>
      <c r="D22" s="10" t="n">
        <f aca="false">D21*1.05</f>
        <v>7.75664107989258</v>
      </c>
      <c r="E22" s="10" t="n">
        <f aca="false">E21*1.15</f>
        <v>3517.87629191992</v>
      </c>
      <c r="F22" s="10" t="n">
        <f aca="false">E22*0.01</f>
        <v>35.1787629191992</v>
      </c>
      <c r="G22" s="18" t="n">
        <f aca="false">ROUNDDOWN(D22,0)*10000</f>
        <v>70000</v>
      </c>
      <c r="H22" s="3" t="n">
        <f aca="false">750*ROUNDDOWN(F22,0)</f>
        <v>26250</v>
      </c>
    </row>
    <row r="23" customFormat="false" ht="13.8" hidden="false" customHeight="false" outlineLevel="0" collapsed="false">
      <c r="B23" s="17"/>
      <c r="C23" s="0" t="s">
        <v>58</v>
      </c>
      <c r="D23" s="10" t="n">
        <f aca="false">D22*1.05</f>
        <v>8.14447313388721</v>
      </c>
      <c r="E23" s="10" t="n">
        <f aca="false">E22*1.15</f>
        <v>4045.55773570791</v>
      </c>
      <c r="F23" s="10" t="n">
        <f aca="false">E23*0.01</f>
        <v>40.4555773570791</v>
      </c>
      <c r="G23" s="18" t="n">
        <f aca="false">ROUNDDOWN(D23,0)*10000</f>
        <v>80000</v>
      </c>
      <c r="H23" s="3" t="n">
        <f aca="false">750*ROUNDDOWN(F23,0)</f>
        <v>30000</v>
      </c>
    </row>
    <row r="24" customFormat="false" ht="13.8" hidden="false" customHeight="false" outlineLevel="0" collapsed="false">
      <c r="B24" s="17"/>
      <c r="C24" s="0" t="s">
        <v>59</v>
      </c>
      <c r="D24" s="10" t="n">
        <f aca="false">D23*1.05</f>
        <v>8.55169679058157</v>
      </c>
      <c r="E24" s="10" t="n">
        <f aca="false">E23*1.15</f>
        <v>4652.39139606409</v>
      </c>
      <c r="F24" s="10" t="n">
        <f aca="false">E24*0.01</f>
        <v>46.5239139606409</v>
      </c>
      <c r="G24" s="18" t="n">
        <f aca="false">ROUNDDOWN(D24,0)*10000</f>
        <v>80000</v>
      </c>
      <c r="H24" s="3" t="n">
        <f aca="false">750*ROUNDDOWN(F24,0)</f>
        <v>34500</v>
      </c>
    </row>
    <row r="25" customFormat="false" ht="13.8" hidden="false" customHeight="false" outlineLevel="0" collapsed="false">
      <c r="B25" s="17" t="n">
        <v>2018</v>
      </c>
      <c r="C25" s="0" t="s">
        <v>48</v>
      </c>
      <c r="D25" s="10" t="n">
        <f aca="false">D24*1.05</f>
        <v>8.97928163011065</v>
      </c>
      <c r="E25" s="10" t="n">
        <f aca="false">E24*1.15</f>
        <v>5350.25010547371</v>
      </c>
      <c r="F25" s="10" t="n">
        <f aca="false">E25*0.01</f>
        <v>53.5025010547371</v>
      </c>
      <c r="G25" s="18" t="n">
        <f aca="false">ROUNDDOWN(D25,0)*10000</f>
        <v>80000</v>
      </c>
      <c r="H25" s="3" t="n">
        <f aca="false">750*ROUNDDOWN(F25,0)</f>
        <v>39750</v>
      </c>
    </row>
    <row r="26" customFormat="false" ht="13.8" hidden="false" customHeight="false" outlineLevel="0" collapsed="false">
      <c r="B26" s="17"/>
      <c r="C26" s="0" t="s">
        <v>49</v>
      </c>
      <c r="D26" s="10" t="n">
        <f aca="false">D25*1.05</f>
        <v>9.42824571161618</v>
      </c>
      <c r="E26" s="10" t="n">
        <f aca="false">E25*1.15</f>
        <v>6152.78762129476</v>
      </c>
      <c r="F26" s="10" t="n">
        <f aca="false">E26*0.01</f>
        <v>61.5278762129476</v>
      </c>
      <c r="G26" s="18" t="n">
        <f aca="false">ROUNDDOWN(D26,0)*10000</f>
        <v>90000</v>
      </c>
      <c r="H26" s="3" t="n">
        <f aca="false">750*ROUNDDOWN(F26,0)</f>
        <v>45750</v>
      </c>
    </row>
    <row r="27" customFormat="false" ht="13.8" hidden="false" customHeight="false" outlineLevel="0" collapsed="false">
      <c r="B27" s="17"/>
      <c r="C27" s="0" t="s">
        <v>50</v>
      </c>
      <c r="D27" s="10" t="n">
        <f aca="false">D26*1.05</f>
        <v>9.89965799719699</v>
      </c>
      <c r="E27" s="10" t="n">
        <f aca="false">E26*1.15</f>
        <v>7075.70576448898</v>
      </c>
      <c r="F27" s="10" t="n">
        <f aca="false">E27*0.01</f>
        <v>70.7570576448898</v>
      </c>
      <c r="G27" s="18" t="n">
        <f aca="false">ROUNDDOWN(D27,0)*10000</f>
        <v>90000</v>
      </c>
      <c r="H27" s="3" t="n">
        <f aca="false">750*ROUNDDOWN(F27,0)</f>
        <v>52500</v>
      </c>
    </row>
    <row r="28" customFormat="false" ht="13.8" hidden="false" customHeight="false" outlineLevel="0" collapsed="false">
      <c r="B28" s="17"/>
      <c r="C28" s="0" t="s">
        <v>51</v>
      </c>
      <c r="D28" s="10" t="n">
        <f aca="false">D27*1.05</f>
        <v>10.3946408970568</v>
      </c>
      <c r="E28" s="10" t="n">
        <f aca="false">E27*1.15</f>
        <v>8137.06162916232</v>
      </c>
      <c r="F28" s="10" t="n">
        <f aca="false">E28*0.01</f>
        <v>81.3706162916232</v>
      </c>
      <c r="G28" s="18" t="n">
        <f aca="false">ROUNDDOWN(D28,0)*10000</f>
        <v>100000</v>
      </c>
      <c r="H28" s="3" t="n">
        <f aca="false">750*ROUNDDOWN(F28,0)</f>
        <v>60750</v>
      </c>
    </row>
    <row r="29" customFormat="false" ht="13.8" hidden="false" customHeight="false" outlineLevel="0" collapsed="false">
      <c r="B29" s="17"/>
      <c r="C29" s="0" t="s">
        <v>52</v>
      </c>
      <c r="D29" s="10" t="n">
        <f aca="false">D28*1.05</f>
        <v>10.9143729419097</v>
      </c>
      <c r="E29" s="10" t="n">
        <f aca="false">E28*1.15</f>
        <v>9357.62087353667</v>
      </c>
      <c r="F29" s="10" t="n">
        <f aca="false">E29*0.01</f>
        <v>93.5762087353667</v>
      </c>
      <c r="G29" s="18" t="n">
        <f aca="false">ROUNDDOWN(D29,0)*10000</f>
        <v>100000</v>
      </c>
      <c r="H29" s="3" t="n">
        <f aca="false">750*ROUNDDOWN(F29,0)</f>
        <v>69750</v>
      </c>
    </row>
    <row r="30" customFormat="false" ht="13.8" hidden="false" customHeight="false" outlineLevel="0" collapsed="false">
      <c r="B30" s="17"/>
      <c r="C30" s="0" t="s">
        <v>53</v>
      </c>
      <c r="D30" s="10" t="n">
        <f aca="false">D29*1.05</f>
        <v>11.4600915890052</v>
      </c>
      <c r="E30" s="10" t="n">
        <f aca="false">E29*1.15</f>
        <v>10761.2640045672</v>
      </c>
      <c r="F30" s="10" t="n">
        <f aca="false">E30*0.01</f>
        <v>107.612640045672</v>
      </c>
      <c r="G30" s="18" t="n">
        <f aca="false">ROUNDDOWN(D30,0)*10000</f>
        <v>110000</v>
      </c>
      <c r="H30" s="3" t="n">
        <f aca="false">750*ROUNDDOWN(F30,0)</f>
        <v>80250</v>
      </c>
    </row>
    <row r="31" customFormat="false" ht="13.8" hidden="false" customHeight="false" outlineLevel="0" collapsed="false">
      <c r="B31" s="17"/>
      <c r="C31" s="0" t="s">
        <v>54</v>
      </c>
      <c r="D31" s="10" t="n">
        <f aca="false">D30*1.05</f>
        <v>12.0330961684554</v>
      </c>
      <c r="E31" s="10" t="n">
        <f aca="false">E30*1.15</f>
        <v>12375.4536052522</v>
      </c>
      <c r="F31" s="10" t="n">
        <f aca="false">E31*0.01</f>
        <v>123.754536052522</v>
      </c>
      <c r="G31" s="18" t="n">
        <f aca="false">ROUNDDOWN(D31,0)*10000</f>
        <v>120000</v>
      </c>
      <c r="H31" s="3" t="n">
        <f aca="false">750*ROUNDDOWN(F31,0)</f>
        <v>92250</v>
      </c>
    </row>
    <row r="32" customFormat="false" ht="13.8" hidden="false" customHeight="false" outlineLevel="0" collapsed="false">
      <c r="B32" s="17"/>
      <c r="C32" s="0" t="s">
        <v>55</v>
      </c>
      <c r="D32" s="10" t="n">
        <f aca="false">D31*1.05</f>
        <v>12.6347509768782</v>
      </c>
      <c r="E32" s="10" t="n">
        <f aca="false">E31*1.15</f>
        <v>14231.7716460401</v>
      </c>
      <c r="F32" s="10" t="n">
        <f aca="false">E32*0.01</f>
        <v>142.317716460401</v>
      </c>
      <c r="G32" s="18" t="n">
        <f aca="false">ROUNDDOWN(D32,0)*10000</f>
        <v>120000</v>
      </c>
      <c r="H32" s="3" t="n">
        <f aca="false">750*ROUNDDOWN(F32,0)</f>
        <v>106500</v>
      </c>
    </row>
    <row r="33" customFormat="false" ht="13.8" hidden="false" customHeight="false" outlineLevel="0" collapsed="false">
      <c r="B33" s="17"/>
      <c r="C33" s="0" t="s">
        <v>56</v>
      </c>
      <c r="D33" s="10" t="n">
        <f aca="false">D32*1.05</f>
        <v>13.2664885257221</v>
      </c>
      <c r="E33" s="10" t="n">
        <f aca="false">E32*1.15</f>
        <v>16366.5373929461</v>
      </c>
      <c r="F33" s="10" t="n">
        <f aca="false">E33*0.01</f>
        <v>163.665373929461</v>
      </c>
      <c r="G33" s="18" t="n">
        <f aca="false">ROUNDDOWN(D33,0)*10000</f>
        <v>130000</v>
      </c>
      <c r="H33" s="3" t="n">
        <f aca="false">750*ROUNDDOWN(F33,0)</f>
        <v>122250</v>
      </c>
    </row>
    <row r="34" customFormat="false" ht="13.8" hidden="false" customHeight="false" outlineLevel="0" collapsed="false">
      <c r="B34" s="17"/>
      <c r="C34" s="0" t="s">
        <v>57</v>
      </c>
      <c r="D34" s="10" t="n">
        <f aca="false">D33*1.05</f>
        <v>13.9298129520082</v>
      </c>
      <c r="E34" s="10" t="n">
        <f aca="false">E33*1.15</f>
        <v>18821.518001888</v>
      </c>
      <c r="F34" s="10" t="n">
        <f aca="false">E34*0.01</f>
        <v>188.21518001888</v>
      </c>
      <c r="G34" s="18" t="n">
        <f aca="false">ROUNDDOWN(D34,0)*10000</f>
        <v>130000</v>
      </c>
      <c r="H34" s="3" t="n">
        <f aca="false">750*ROUNDDOWN(F34,0)</f>
        <v>141000</v>
      </c>
    </row>
    <row r="35" customFormat="false" ht="13.8" hidden="false" customHeight="false" outlineLevel="0" collapsed="false">
      <c r="B35" s="17"/>
      <c r="C35" s="0" t="s">
        <v>58</v>
      </c>
      <c r="D35" s="10" t="n">
        <f aca="false">D34*1.05</f>
        <v>14.6263035996086</v>
      </c>
      <c r="E35" s="10" t="n">
        <f aca="false">E34*1.15</f>
        <v>21644.7457021712</v>
      </c>
      <c r="F35" s="10" t="n">
        <f aca="false">E35*0.01</f>
        <v>216.447457021712</v>
      </c>
      <c r="G35" s="18" t="n">
        <f aca="false">ROUNDDOWN(D35,0)*10000</f>
        <v>140000</v>
      </c>
      <c r="H35" s="3" t="n">
        <f aca="false">750*ROUNDDOWN(F35,0)</f>
        <v>162000</v>
      </c>
    </row>
    <row r="36" customFormat="false" ht="13.8" hidden="false" customHeight="false" outlineLevel="0" collapsed="false">
      <c r="B36" s="17"/>
      <c r="C36" s="0" t="s">
        <v>59</v>
      </c>
      <c r="D36" s="10" t="n">
        <f aca="false">D35*1.05</f>
        <v>15.3576187795891</v>
      </c>
      <c r="E36" s="10" t="n">
        <f aca="false">E35*1.15</f>
        <v>24891.4575574969</v>
      </c>
      <c r="F36" s="10" t="n">
        <f aca="false">E36*0.01</f>
        <v>248.914575574969</v>
      </c>
      <c r="G36" s="18" t="n">
        <f aca="false">ROUNDDOWN(D36,0)*10000</f>
        <v>150000</v>
      </c>
      <c r="H36" s="3" t="n">
        <f aca="false">750*ROUNDDOWN(F36,0)</f>
        <v>186000</v>
      </c>
    </row>
    <row r="37" customFormat="false" ht="13.8" hidden="false" customHeight="false" outlineLevel="0" collapsed="false">
      <c r="B37" s="17" t="n">
        <v>2019</v>
      </c>
      <c r="C37" s="0" t="s">
        <v>48</v>
      </c>
      <c r="D37" s="10" t="n">
        <f aca="false">D36*1.05</f>
        <v>16.1254997185685</v>
      </c>
      <c r="E37" s="10" t="n">
        <f aca="false">E36*1.15</f>
        <v>28625.1761911214</v>
      </c>
      <c r="F37" s="10" t="n">
        <f aca="false">E37*0.01</f>
        <v>286.251761911214</v>
      </c>
      <c r="G37" s="18" t="n">
        <f aca="false">ROUNDDOWN(D37,0)*10000</f>
        <v>160000</v>
      </c>
      <c r="H37" s="3" t="n">
        <f aca="false">750*ROUNDDOWN(F37,0)</f>
        <v>214500</v>
      </c>
    </row>
    <row r="38" customFormat="false" ht="13.8" hidden="false" customHeight="false" outlineLevel="0" collapsed="false">
      <c r="B38" s="17"/>
      <c r="C38" s="0" t="s">
        <v>49</v>
      </c>
      <c r="D38" s="10" t="n">
        <f aca="false">D37*1.05</f>
        <v>16.9317747044969</v>
      </c>
      <c r="E38" s="10" t="n">
        <f aca="false">E37*1.15</f>
        <v>32918.9526197896</v>
      </c>
      <c r="F38" s="10" t="n">
        <f aca="false">E38*0.01</f>
        <v>329.189526197896</v>
      </c>
      <c r="G38" s="18" t="n">
        <f aca="false">ROUNDDOWN(D38,0)*10000</f>
        <v>160000</v>
      </c>
      <c r="H38" s="3" t="n">
        <f aca="false">750*ROUNDDOWN(F38,0)</f>
        <v>246750</v>
      </c>
    </row>
    <row r="39" customFormat="false" ht="13.8" hidden="false" customHeight="false" outlineLevel="0" collapsed="false">
      <c r="B39" s="17"/>
      <c r="C39" s="0" t="s">
        <v>50</v>
      </c>
      <c r="D39" s="10" t="n">
        <f aca="false">D38*1.05</f>
        <v>17.7783634397218</v>
      </c>
      <c r="E39" s="10" t="n">
        <f aca="false">E38*1.15</f>
        <v>37856.795512758</v>
      </c>
      <c r="F39" s="10" t="n">
        <f aca="false">E39*0.01</f>
        <v>378.56795512758</v>
      </c>
      <c r="G39" s="18" t="n">
        <f aca="false">ROUNDDOWN(D39,0)*10000</f>
        <v>170000</v>
      </c>
      <c r="H39" s="3" t="n">
        <f aca="false">750*ROUNDDOWN(F39,0)</f>
        <v>283500</v>
      </c>
    </row>
    <row r="40" customFormat="false" ht="13.8" hidden="false" customHeight="false" outlineLevel="0" collapsed="false">
      <c r="B40" s="17"/>
      <c r="C40" s="0" t="s">
        <v>51</v>
      </c>
      <c r="D40" s="10" t="n">
        <f aca="false">D39*1.05</f>
        <v>18.6672816117079</v>
      </c>
      <c r="E40" s="10" t="n">
        <f aca="false">E39*1.15</f>
        <v>43535.3148396718</v>
      </c>
      <c r="F40" s="10" t="n">
        <f aca="false">E40*0.01</f>
        <v>435.353148396718</v>
      </c>
      <c r="G40" s="18" t="n">
        <f aca="false">ROUNDDOWN(D40,0)*10000</f>
        <v>180000</v>
      </c>
      <c r="H40" s="3" t="n">
        <f aca="false">750*ROUNDDOWN(F40,0)</f>
        <v>326250</v>
      </c>
    </row>
    <row r="41" customFormat="false" ht="13.8" hidden="false" customHeight="false" outlineLevel="0" collapsed="false">
      <c r="B41" s="17"/>
      <c r="C41" s="0" t="s">
        <v>52</v>
      </c>
      <c r="D41" s="10" t="n">
        <f aca="false">D40*1.05</f>
        <v>19.6006456922933</v>
      </c>
      <c r="E41" s="10" t="n">
        <f aca="false">E40*1.15</f>
        <v>50065.6120656225</v>
      </c>
      <c r="F41" s="10" t="n">
        <f aca="false">E41*0.01</f>
        <v>500.656120656225</v>
      </c>
      <c r="G41" s="18" t="n">
        <f aca="false">ROUNDDOWN(D41,0)*10000</f>
        <v>190000</v>
      </c>
      <c r="H41" s="3" t="n">
        <f aca="false">750*ROUNDDOWN(F41,0)</f>
        <v>375000</v>
      </c>
    </row>
    <row r="42" customFormat="false" ht="13.8" hidden="false" customHeight="false" outlineLevel="0" collapsed="false">
      <c r="B42" s="17"/>
      <c r="C42" s="0" t="s">
        <v>53</v>
      </c>
      <c r="D42" s="10" t="n">
        <f aca="false">D41*1.05</f>
        <v>20.5806779769079</v>
      </c>
      <c r="E42" s="10" t="n">
        <f aca="false">E41*1.15</f>
        <v>57575.4538754659</v>
      </c>
      <c r="F42" s="10" t="n">
        <f aca="false">E42*0.01</f>
        <v>575.754538754659</v>
      </c>
      <c r="G42" s="18" t="n">
        <f aca="false">ROUNDDOWN(D42,0)*10000</f>
        <v>200000</v>
      </c>
      <c r="H42" s="3" t="n">
        <f aca="false">750*ROUNDDOWN(F42,0)</f>
        <v>431250</v>
      </c>
    </row>
    <row r="43" customFormat="false" ht="13.8" hidden="false" customHeight="false" outlineLevel="0" collapsed="false">
      <c r="B43" s="17"/>
      <c r="C43" s="0" t="s">
        <v>54</v>
      </c>
      <c r="D43" s="10" t="n">
        <f aca="false">D42*1.05</f>
        <v>21.6097118757533</v>
      </c>
      <c r="E43" s="10" t="n">
        <f aca="false">E42*1.15</f>
        <v>66211.7719567858</v>
      </c>
      <c r="F43" s="10" t="n">
        <f aca="false">E43*0.01</f>
        <v>662.117719567858</v>
      </c>
      <c r="G43" s="18" t="n">
        <f aca="false">ROUNDDOWN(D43,0)*10000</f>
        <v>210000</v>
      </c>
      <c r="H43" s="3" t="n">
        <f aca="false">750*ROUNDDOWN(F43,0)</f>
        <v>496500</v>
      </c>
    </row>
    <row r="44" customFormat="false" ht="13.8" hidden="false" customHeight="false" outlineLevel="0" collapsed="false">
      <c r="B44" s="17"/>
      <c r="C44" s="0" t="s">
        <v>55</v>
      </c>
      <c r="D44" s="10" t="n">
        <f aca="false">D43*1.05</f>
        <v>22.690197469541</v>
      </c>
      <c r="E44" s="10" t="n">
        <f aca="false">E43*1.15</f>
        <v>76143.5377503036</v>
      </c>
      <c r="F44" s="10" t="n">
        <f aca="false">E44*0.01</f>
        <v>761.435377503036</v>
      </c>
      <c r="G44" s="18" t="n">
        <f aca="false">ROUNDDOWN(D44,0)*10000</f>
        <v>220000</v>
      </c>
      <c r="H44" s="3" t="n">
        <f aca="false">750*ROUNDDOWN(F44,0)</f>
        <v>570750</v>
      </c>
    </row>
    <row r="45" customFormat="false" ht="13.8" hidden="false" customHeight="false" outlineLevel="0" collapsed="false">
      <c r="B45" s="17"/>
      <c r="C45" s="0" t="s">
        <v>56</v>
      </c>
      <c r="D45" s="10" t="n">
        <f aca="false">D44*1.05</f>
        <v>23.8247073430181</v>
      </c>
      <c r="E45" s="10" t="n">
        <f aca="false">E44*1.15</f>
        <v>87565.0684128492</v>
      </c>
      <c r="F45" s="10" t="n">
        <f aca="false">E45*0.01</f>
        <v>875.650684128492</v>
      </c>
      <c r="G45" s="18" t="n">
        <f aca="false">ROUNDDOWN(D45,0)*10000</f>
        <v>230000</v>
      </c>
      <c r="H45" s="3" t="n">
        <f aca="false">750*ROUNDDOWN(F45,0)</f>
        <v>656250</v>
      </c>
    </row>
    <row r="46" customFormat="false" ht="13.8" hidden="false" customHeight="false" outlineLevel="0" collapsed="false">
      <c r="B46" s="17"/>
      <c r="C46" s="0" t="s">
        <v>57</v>
      </c>
      <c r="D46" s="10" t="n">
        <f aca="false">D45*1.05</f>
        <v>25.015942710169</v>
      </c>
      <c r="E46" s="10" t="n">
        <f aca="false">E45*1.15</f>
        <v>100699.828674777</v>
      </c>
      <c r="F46" s="10" t="n">
        <f aca="false">E46*0.01</f>
        <v>1006.99828674777</v>
      </c>
      <c r="G46" s="18" t="n">
        <f aca="false">ROUNDDOWN(D46,0)*10000</f>
        <v>250000</v>
      </c>
      <c r="H46" s="3" t="n">
        <f aca="false">750*ROUNDDOWN(F46,0)</f>
        <v>754500</v>
      </c>
    </row>
    <row r="47" customFormat="false" ht="13.8" hidden="false" customHeight="false" outlineLevel="0" collapsed="false">
      <c r="B47" s="17"/>
      <c r="C47" s="0" t="s">
        <v>58</v>
      </c>
      <c r="D47" s="10" t="n">
        <f aca="false">D46*1.05</f>
        <v>26.2667398456774</v>
      </c>
      <c r="E47" s="10" t="n">
        <f aca="false">E46*1.15</f>
        <v>115804.802975993</v>
      </c>
      <c r="F47" s="10" t="n">
        <f aca="false">E47*0.01</f>
        <v>1158.04802975993</v>
      </c>
      <c r="G47" s="18" t="n">
        <f aca="false">ROUNDDOWN(D47,0)*10000</f>
        <v>260000</v>
      </c>
      <c r="H47" s="3" t="n">
        <f aca="false">750*ROUNDDOWN(F47,0)</f>
        <v>868500</v>
      </c>
    </row>
    <row r="48" customFormat="false" ht="13.8" hidden="false" customHeight="false" outlineLevel="0" collapsed="false">
      <c r="B48" s="17"/>
      <c r="C48" s="0" t="s">
        <v>59</v>
      </c>
      <c r="D48" s="10" t="n">
        <f aca="false">D47*1.05</f>
        <v>27.5800768379613</v>
      </c>
      <c r="E48" s="10" t="n">
        <f aca="false">E47*1.15</f>
        <v>133175.523422392</v>
      </c>
      <c r="F48" s="10" t="n">
        <f aca="false">E48*0.01</f>
        <v>1331.75523422392</v>
      </c>
      <c r="G48" s="18" t="n">
        <f aca="false">ROUNDDOWN(D48,0)*10000</f>
        <v>270000</v>
      </c>
      <c r="H48" s="3" t="n">
        <f aca="false">750*ROUNDDOWN(F48,0)</f>
        <v>998250</v>
      </c>
    </row>
    <row r="49" customFormat="false" ht="13.8" hidden="false" customHeight="false" outlineLevel="0" collapsed="false">
      <c r="B49" s="17" t="n">
        <v>2020</v>
      </c>
      <c r="C49" s="0" t="s">
        <v>48</v>
      </c>
      <c r="D49" s="10" t="n">
        <f aca="false">D48*1.05</f>
        <v>28.9590806798593</v>
      </c>
      <c r="E49" s="10" t="n">
        <f aca="false">E48*1.15</f>
        <v>153151.851935751</v>
      </c>
      <c r="F49" s="10" t="n">
        <f aca="false">E49*0.01</f>
        <v>1531.51851935751</v>
      </c>
      <c r="G49" s="18" t="n">
        <f aca="false">ROUNDDOWN(D49,0)*10000</f>
        <v>280000</v>
      </c>
      <c r="H49" s="3" t="n">
        <f aca="false">750*ROUNDDOWN(F49,0)</f>
        <v>1148250</v>
      </c>
    </row>
    <row r="50" customFormat="false" ht="13.8" hidden="false" customHeight="false" outlineLevel="0" collapsed="false">
      <c r="B50" s="17"/>
      <c r="C50" s="0" t="s">
        <v>49</v>
      </c>
      <c r="D50" s="10" t="n">
        <f aca="false">D49*1.05</f>
        <v>30.4070347138523</v>
      </c>
      <c r="E50" s="10" t="n">
        <f aca="false">E49*1.15</f>
        <v>176124.629726113</v>
      </c>
      <c r="F50" s="10" t="n">
        <f aca="false">E50*0.01</f>
        <v>1761.24629726113</v>
      </c>
      <c r="G50" s="18" t="n">
        <f aca="false">ROUNDDOWN(D50,0)*10000</f>
        <v>300000</v>
      </c>
      <c r="H50" s="3" t="n">
        <f aca="false">750*ROUNDDOWN(F50,0)</f>
        <v>1320750</v>
      </c>
    </row>
    <row r="51" customFormat="false" ht="13.8" hidden="false" customHeight="false" outlineLevel="0" collapsed="false">
      <c r="B51" s="17"/>
      <c r="C51" s="0" t="s">
        <v>50</v>
      </c>
      <c r="D51" s="10" t="n">
        <f aca="false">D50*1.05</f>
        <v>31.9273864495449</v>
      </c>
      <c r="E51" s="10" t="n">
        <f aca="false">E50*1.15</f>
        <v>202543.32418503</v>
      </c>
      <c r="F51" s="10" t="n">
        <f aca="false">E51*0.01</f>
        <v>2025.4332418503</v>
      </c>
      <c r="G51" s="18" t="n">
        <f aca="false">ROUNDDOWN(D51,0)*10000</f>
        <v>310000</v>
      </c>
      <c r="H51" s="3" t="n">
        <f aca="false">750*ROUNDDOWN(F51,0)</f>
        <v>1518750</v>
      </c>
    </row>
    <row r="52" customFormat="false" ht="13.8" hidden="false" customHeight="false" outlineLevel="0" collapsed="false">
      <c r="B52" s="17"/>
      <c r="C52" s="0" t="s">
        <v>51</v>
      </c>
      <c r="D52" s="10" t="n">
        <f aca="false">D51*1.05</f>
        <v>33.5237557720222</v>
      </c>
      <c r="E52" s="10" t="n">
        <f aca="false">E51*1.15</f>
        <v>232924.822812785</v>
      </c>
      <c r="F52" s="10" t="n">
        <f aca="false">E52*0.01</f>
        <v>2329.24822812785</v>
      </c>
      <c r="G52" s="18" t="n">
        <f aca="false">ROUNDDOWN(D52,0)*10000</f>
        <v>330000</v>
      </c>
      <c r="H52" s="3" t="n">
        <f aca="false">750*ROUNDDOWN(F52,0)</f>
        <v>1746750</v>
      </c>
    </row>
    <row r="53" customFormat="false" ht="13.8" hidden="false" customHeight="false" outlineLevel="0" collapsed="false">
      <c r="B53" s="17"/>
      <c r="C53" s="0" t="s">
        <v>52</v>
      </c>
      <c r="D53" s="10" t="n">
        <f aca="false">D52*1.05</f>
        <v>35.1999435606233</v>
      </c>
      <c r="E53" s="10" t="n">
        <f aca="false">E52*1.15</f>
        <v>267863.546234703</v>
      </c>
      <c r="F53" s="10" t="n">
        <f aca="false">E53*0.01</f>
        <v>2678.63546234703</v>
      </c>
      <c r="G53" s="18" t="n">
        <f aca="false">ROUNDDOWN(D53,0)*10000</f>
        <v>350000</v>
      </c>
      <c r="H53" s="3" t="n">
        <f aca="false">750*ROUNDDOWN(F53,0)</f>
        <v>2008500</v>
      </c>
    </row>
    <row r="54" customFormat="false" ht="13.8" hidden="false" customHeight="false" outlineLevel="0" collapsed="false">
      <c r="B54" s="17"/>
      <c r="C54" s="0" t="s">
        <v>53</v>
      </c>
      <c r="D54" s="10" t="n">
        <f aca="false">D53*1.05</f>
        <v>36.9599407386545</v>
      </c>
      <c r="E54" s="10" t="n">
        <f aca="false">E53*1.15</f>
        <v>308043.078169908</v>
      </c>
      <c r="F54" s="10" t="n">
        <f aca="false">E54*0.01</f>
        <v>3080.43078169908</v>
      </c>
      <c r="G54" s="18" t="n">
        <f aca="false">ROUNDDOWN(D54,0)*10000</f>
        <v>360000</v>
      </c>
      <c r="H54" s="3" t="n">
        <f aca="false">750*ROUNDDOWN(F54,0)</f>
        <v>2310000</v>
      </c>
    </row>
    <row r="55" customFormat="false" ht="13.8" hidden="false" customHeight="false" outlineLevel="0" collapsed="false">
      <c r="B55" s="17"/>
      <c r="C55" s="0" t="s">
        <v>54</v>
      </c>
      <c r="D55" s="10" t="n">
        <f aca="false">D54*1.05</f>
        <v>38.8079377755872</v>
      </c>
      <c r="E55" s="10" t="n">
        <f aca="false">E54*1.15</f>
        <v>354249.539895394</v>
      </c>
      <c r="F55" s="10" t="n">
        <f aca="false">E55*0.01</f>
        <v>3542.49539895394</v>
      </c>
      <c r="G55" s="18" t="n">
        <f aca="false">ROUNDDOWN(D55,0)*10000</f>
        <v>380000</v>
      </c>
      <c r="H55" s="3" t="n">
        <f aca="false">750*ROUNDDOWN(F55,0)</f>
        <v>2656500</v>
      </c>
    </row>
    <row r="56" customFormat="false" ht="13.8" hidden="false" customHeight="false" outlineLevel="0" collapsed="false">
      <c r="B56" s="17"/>
      <c r="C56" s="0" t="s">
        <v>55</v>
      </c>
      <c r="D56" s="10" t="n">
        <f aca="false">D55*1.05</f>
        <v>40.7483346643665</v>
      </c>
      <c r="E56" s="10" t="n">
        <f aca="false">E55*1.15</f>
        <v>407386.970879703</v>
      </c>
      <c r="F56" s="10" t="n">
        <f aca="false">E56*0.01</f>
        <v>4073.86970879703</v>
      </c>
      <c r="G56" s="18" t="n">
        <f aca="false">ROUNDDOWN(D56,0)*10000</f>
        <v>400000</v>
      </c>
      <c r="H56" s="3" t="n">
        <f aca="false">750*ROUNDDOWN(F56,0)</f>
        <v>3054750</v>
      </c>
    </row>
    <row r="57" customFormat="false" ht="13.8" hidden="false" customHeight="false" outlineLevel="0" collapsed="false">
      <c r="B57" s="17"/>
      <c r="C57" s="0" t="s">
        <v>56</v>
      </c>
      <c r="D57" s="10" t="n">
        <f aca="false">D56*1.05</f>
        <v>42.7857513975849</v>
      </c>
      <c r="E57" s="10" t="n">
        <f aca="false">E56*1.15</f>
        <v>468495.016511659</v>
      </c>
      <c r="F57" s="10" t="n">
        <f aca="false">E57*0.01</f>
        <v>4684.95016511659</v>
      </c>
      <c r="G57" s="18" t="n">
        <f aca="false">ROUNDDOWN(D57,0)*10000</f>
        <v>420000</v>
      </c>
      <c r="H57" s="3" t="n">
        <f aca="false">750*ROUNDDOWN(F57,0)</f>
        <v>3513000</v>
      </c>
    </row>
    <row r="58" customFormat="false" ht="13.8" hidden="false" customHeight="false" outlineLevel="0" collapsed="false">
      <c r="B58" s="17"/>
      <c r="C58" s="0" t="s">
        <v>57</v>
      </c>
      <c r="D58" s="10" t="n">
        <f aca="false">D57*1.05</f>
        <v>44.9250389674641</v>
      </c>
      <c r="E58" s="10" t="n">
        <f aca="false">E57*1.15</f>
        <v>538769.268988407</v>
      </c>
      <c r="F58" s="10" t="n">
        <f aca="false">E58*0.01</f>
        <v>5387.69268988407</v>
      </c>
      <c r="G58" s="18" t="n">
        <f aca="false">ROUNDDOWN(D58,0)*10000</f>
        <v>440000</v>
      </c>
      <c r="H58" s="3" t="n">
        <f aca="false">750*ROUNDDOWN(F58,0)</f>
        <v>4040250</v>
      </c>
    </row>
    <row r="59" customFormat="false" ht="13.8" hidden="false" customHeight="false" outlineLevel="0" collapsed="false">
      <c r="B59" s="17"/>
      <c r="C59" s="0" t="s">
        <v>58</v>
      </c>
      <c r="D59" s="10" t="n">
        <f aca="false">D58*1.05</f>
        <v>47.1712909158373</v>
      </c>
      <c r="E59" s="10" t="n">
        <f aca="false">E58*1.15</f>
        <v>619584.659336668</v>
      </c>
      <c r="F59" s="10" t="n">
        <f aca="false">E59*0.01</f>
        <v>6195.84659336669</v>
      </c>
      <c r="G59" s="18" t="n">
        <f aca="false">ROUNDDOWN(D59,0)*10000</f>
        <v>470000</v>
      </c>
      <c r="H59" s="3" t="n">
        <f aca="false">750*ROUNDDOWN(F59,0)</f>
        <v>4646250</v>
      </c>
    </row>
    <row r="60" customFormat="false" ht="13.8" hidden="false" customHeight="false" outlineLevel="0" collapsed="false">
      <c r="B60" s="17"/>
      <c r="C60" s="0" t="s">
        <v>59</v>
      </c>
      <c r="D60" s="10" t="n">
        <f aca="false">D59*1.05</f>
        <v>49.5298554616292</v>
      </c>
      <c r="E60" s="10" t="n">
        <f aca="false">E59*1.15</f>
        <v>712522.358237169</v>
      </c>
      <c r="F60" s="10" t="n">
        <f aca="false">E60*0.01</f>
        <v>7125.22358237169</v>
      </c>
      <c r="G60" s="18" t="n">
        <f aca="false">ROUNDDOWN(D60,0)*10000</f>
        <v>490000</v>
      </c>
      <c r="H60" s="3" t="n">
        <f aca="false">750*ROUNDDOWN(F60,0)</f>
        <v>5343750</v>
      </c>
    </row>
    <row r="61" customFormat="false" ht="13.8" hidden="false" customHeight="false" outlineLevel="0" collapsed="false">
      <c r="B61" s="17" t="n">
        <v>2021</v>
      </c>
      <c r="C61" s="0" t="s">
        <v>48</v>
      </c>
      <c r="D61" s="10" t="n">
        <f aca="false">D60*1.05</f>
        <v>52.0063482347107</v>
      </c>
      <c r="E61" s="10" t="n">
        <f aca="false">E60*1.15</f>
        <v>819400.711972744</v>
      </c>
      <c r="F61" s="10" t="n">
        <f aca="false">E61*0.01</f>
        <v>8194.00711972744</v>
      </c>
      <c r="G61" s="18" t="n">
        <f aca="false">ROUNDDOWN(D61,0)*10000</f>
        <v>520000</v>
      </c>
      <c r="H61" s="3" t="n">
        <f aca="false">750*ROUNDDOWN(F61,0)</f>
        <v>6145500</v>
      </c>
    </row>
    <row r="62" customFormat="false" ht="13.8" hidden="false" customHeight="false" outlineLevel="0" collapsed="false">
      <c r="B62" s="17"/>
      <c r="C62" s="0" t="s">
        <v>49</v>
      </c>
      <c r="D62" s="10" t="n">
        <f aca="false">D61*1.05</f>
        <v>54.6066656464462</v>
      </c>
      <c r="E62" s="10" t="n">
        <f aca="false">E61*1.15</f>
        <v>942310.818768655</v>
      </c>
      <c r="F62" s="10" t="n">
        <f aca="false">E62*0.01</f>
        <v>9423.10818768655</v>
      </c>
      <c r="G62" s="18" t="n">
        <f aca="false">ROUNDDOWN(D62,0)*10000</f>
        <v>540000</v>
      </c>
      <c r="H62" s="3" t="n">
        <f aca="false">750*ROUNDDOWN(F62,0)</f>
        <v>7067250</v>
      </c>
    </row>
    <row r="63" customFormat="false" ht="13.8" hidden="false" customHeight="false" outlineLevel="0" collapsed="false">
      <c r="B63" s="17"/>
      <c r="C63" s="0" t="s">
        <v>50</v>
      </c>
      <c r="D63" s="10" t="n">
        <f aca="false">D62*1.05</f>
        <v>57.3369989287685</v>
      </c>
      <c r="E63" s="10" t="n">
        <f aca="false">E62*1.15</f>
        <v>1083657.44158395</v>
      </c>
      <c r="F63" s="10" t="n">
        <f aca="false">E63*0.01</f>
        <v>10836.5744158395</v>
      </c>
      <c r="G63" s="18" t="n">
        <f aca="false">ROUNDDOWN(D63,0)*10000</f>
        <v>570000</v>
      </c>
      <c r="H63" s="3" t="n">
        <f aca="false">750*ROUNDDOWN(F63,0)</f>
        <v>8127000</v>
      </c>
    </row>
    <row r="64" customFormat="false" ht="13.8" hidden="false" customHeight="false" outlineLevel="0" collapsed="false">
      <c r="B64" s="17"/>
      <c r="C64" s="0" t="s">
        <v>51</v>
      </c>
      <c r="D64" s="10" t="n">
        <f aca="false">D63*1.05</f>
        <v>60.2038488752069</v>
      </c>
      <c r="E64" s="10" t="n">
        <f aca="false">E63*1.15</f>
        <v>1246206.05782155</v>
      </c>
      <c r="F64" s="10" t="n">
        <f aca="false">E64*0.01</f>
        <v>12462.0605782155</v>
      </c>
      <c r="G64" s="18" t="n">
        <f aca="false">ROUNDDOWN(D64,0)*10000</f>
        <v>600000</v>
      </c>
      <c r="H64" s="3" t="n">
        <f aca="false">750*ROUNDDOWN(F64,0)</f>
        <v>9346500</v>
      </c>
    </row>
    <row r="65" customFormat="false" ht="13.8" hidden="false" customHeight="false" outlineLevel="0" collapsed="false">
      <c r="B65" s="17"/>
      <c r="C65" s="0" t="s">
        <v>52</v>
      </c>
      <c r="D65" s="10" t="n">
        <f aca="false">D64*1.05</f>
        <v>63.2140413189673</v>
      </c>
      <c r="E65" s="10" t="n">
        <f aca="false">E64*1.15</f>
        <v>1433136.96649478</v>
      </c>
      <c r="F65" s="10" t="n">
        <f aca="false">E65*0.01</f>
        <v>14331.3696649478</v>
      </c>
      <c r="G65" s="18" t="n">
        <f aca="false">ROUNDDOWN(D65,0)*10000</f>
        <v>630000</v>
      </c>
      <c r="H65" s="3" t="n">
        <f aca="false">750*ROUNDDOWN(F65,0)</f>
        <v>10748250</v>
      </c>
    </row>
    <row r="66" customFormat="false" ht="13.8" hidden="false" customHeight="false" outlineLevel="0" collapsed="false">
      <c r="B66" s="17"/>
      <c r="C66" s="0" t="s">
        <v>53</v>
      </c>
      <c r="D66" s="10" t="n">
        <f aca="false">D65*1.05</f>
        <v>66.3747433849157</v>
      </c>
      <c r="E66" s="10" t="n">
        <f aca="false">E65*1.15</f>
        <v>1648107.511469</v>
      </c>
      <c r="F66" s="10" t="n">
        <f aca="false">E66*0.01</f>
        <v>16481.07511469</v>
      </c>
      <c r="G66" s="18" t="n">
        <f aca="false">ROUNDDOWN(D66,0)*10000</f>
        <v>660000</v>
      </c>
      <c r="H66" s="3" t="n">
        <f aca="false">750*ROUNDDOWN(F66,0)</f>
        <v>12360750</v>
      </c>
    </row>
    <row r="67" customFormat="false" ht="13.8" hidden="false" customHeight="false" outlineLevel="0" collapsed="false">
      <c r="B67" s="17"/>
      <c r="C67" s="0" t="s">
        <v>54</v>
      </c>
      <c r="D67" s="10" t="n">
        <f aca="false">D66*1.05</f>
        <v>69.6934805541615</v>
      </c>
      <c r="E67" s="10" t="n">
        <f aca="false">E66*1.15</f>
        <v>1895323.63818934</v>
      </c>
      <c r="F67" s="10" t="n">
        <f aca="false">E67*0.01</f>
        <v>18953.2363818934</v>
      </c>
      <c r="G67" s="18" t="n">
        <f aca="false">ROUNDDOWN(D67,0)*10000</f>
        <v>690000</v>
      </c>
      <c r="H67" s="3" t="n">
        <f aca="false">750*ROUNDDOWN(F67,0)</f>
        <v>14214750</v>
      </c>
    </row>
    <row r="68" customFormat="false" ht="13.8" hidden="false" customHeight="false" outlineLevel="0" collapsed="false">
      <c r="B68" s="17"/>
      <c r="C68" s="0" t="s">
        <v>55</v>
      </c>
      <c r="D68" s="10" t="n">
        <f aca="false">D67*1.05</f>
        <v>73.1781545818695</v>
      </c>
      <c r="E68" s="10" t="n">
        <f aca="false">E67*1.15</f>
        <v>2179622.18391775</v>
      </c>
      <c r="F68" s="10" t="n">
        <f aca="false">E68*0.01</f>
        <v>21796.2218391775</v>
      </c>
      <c r="G68" s="18" t="n">
        <f aca="false">ROUNDDOWN(D68,0)*10000</f>
        <v>730000</v>
      </c>
      <c r="H68" s="3" t="n">
        <f aca="false">750*ROUNDDOWN(F68,0)</f>
        <v>16347000</v>
      </c>
    </row>
    <row r="69" customFormat="false" ht="13.8" hidden="false" customHeight="false" outlineLevel="0" collapsed="false">
      <c r="B69" s="17"/>
      <c r="C69" s="0" t="s">
        <v>56</v>
      </c>
      <c r="D69" s="10" t="n">
        <f aca="false">D68*1.05</f>
        <v>76.837062310963</v>
      </c>
      <c r="E69" s="10" t="n">
        <f aca="false">E68*1.15</f>
        <v>2506565.51150541</v>
      </c>
      <c r="F69" s="10" t="n">
        <f aca="false">E69*0.01</f>
        <v>25065.6551150541</v>
      </c>
      <c r="G69" s="18" t="n">
        <f aca="false">ROUNDDOWN(D69,0)*10000</f>
        <v>760000</v>
      </c>
      <c r="H69" s="3" t="n">
        <f aca="false">750*ROUNDDOWN(F69,0)</f>
        <v>18798750</v>
      </c>
    </row>
    <row r="70" customFormat="false" ht="13.8" hidden="false" customHeight="false" outlineLevel="0" collapsed="false">
      <c r="B70" s="17"/>
      <c r="C70" s="0" t="s">
        <v>57</v>
      </c>
      <c r="D70" s="10" t="n">
        <f aca="false">D69*1.05</f>
        <v>80.6789154265112</v>
      </c>
      <c r="E70" s="10" t="n">
        <f aca="false">E69*1.15</f>
        <v>2882550.33823122</v>
      </c>
      <c r="F70" s="10" t="n">
        <f aca="false">E70*0.01</f>
        <v>28825.5033823122</v>
      </c>
      <c r="G70" s="18" t="n">
        <f aca="false">ROUNDDOWN(D70,0)*10000</f>
        <v>800000</v>
      </c>
      <c r="H70" s="3" t="n">
        <f aca="false">750*ROUNDDOWN(F70,0)</f>
        <v>21618750</v>
      </c>
    </row>
    <row r="71" customFormat="false" ht="13.8" hidden="false" customHeight="false" outlineLevel="0" collapsed="false">
      <c r="B71" s="17"/>
      <c r="C71" s="0" t="s">
        <v>58</v>
      </c>
      <c r="D71" s="10" t="n">
        <f aca="false">D70*1.05</f>
        <v>84.7128611978367</v>
      </c>
      <c r="E71" s="10" t="n">
        <f aca="false">E70*1.15</f>
        <v>3314932.8889659</v>
      </c>
      <c r="F71" s="10" t="n">
        <f aca="false">E71*0.01</f>
        <v>33149.328889659</v>
      </c>
      <c r="G71" s="18" t="n">
        <f aca="false">ROUNDDOWN(D71,0)*10000</f>
        <v>840000</v>
      </c>
      <c r="H71" s="3" t="n">
        <f aca="false">750*ROUNDDOWN(F71,0)</f>
        <v>24861750</v>
      </c>
    </row>
    <row r="72" customFormat="false" ht="13.8" hidden="false" customHeight="false" outlineLevel="0" collapsed="false">
      <c r="B72" s="17"/>
      <c r="C72" s="0" t="s">
        <v>59</v>
      </c>
      <c r="D72" s="10" t="n">
        <f aca="false">D71*1.05</f>
        <v>88.9485042577286</v>
      </c>
      <c r="E72" s="10" t="n">
        <f aca="false">E71*1.15</f>
        <v>3812172.82231079</v>
      </c>
      <c r="F72" s="10" t="n">
        <f aca="false">E72*0.01</f>
        <v>38121.7282231079</v>
      </c>
      <c r="G72" s="18" t="n">
        <f aca="false">ROUNDDOWN(D72,0)*10000</f>
        <v>880000</v>
      </c>
      <c r="H72" s="3" t="n">
        <f aca="false">750*ROUNDDOWN(F72,0)</f>
        <v>28590750</v>
      </c>
    </row>
  </sheetData>
  <mergeCells count="7">
    <mergeCell ref="B11:E11"/>
    <mergeCell ref="B12:C12"/>
    <mergeCell ref="B13:B24"/>
    <mergeCell ref="B25:B36"/>
    <mergeCell ref="B37:B48"/>
    <mergeCell ref="B49:B60"/>
    <mergeCell ref="B61:B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9.10526315789474"/>
    <col collapsed="false" hidden="false" max="2" min="2" style="0" width="11.246963562753"/>
    <col collapsed="false" hidden="false" max="1025" min="3" style="0" width="9.10526315789474"/>
  </cols>
  <sheetData>
    <row r="2" customFormat="false" ht="13.8" hidden="false" customHeight="false" outlineLevel="0" collapsed="false">
      <c r="C2" s="0" t="s">
        <v>60</v>
      </c>
      <c r="D2" s="0" t="s">
        <v>61</v>
      </c>
      <c r="E2" s="0" t="s">
        <v>62</v>
      </c>
      <c r="F2" s="0" t="s">
        <v>63</v>
      </c>
      <c r="G2" s="0" t="s">
        <v>64</v>
      </c>
    </row>
    <row r="3" customFormat="false" ht="13.8" hidden="false" customHeight="false" outlineLevel="0" collapsed="false">
      <c r="B3" s="0" t="s">
        <v>0</v>
      </c>
      <c r="C3" s="0" t="n">
        <v>907000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2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85" zoomScaleNormal="85" zoomScalePageLayoutView="100" workbookViewId="0">
      <selection pane="topLeft" activeCell="K19" activeCellId="0" sqref="K19"/>
    </sheetView>
  </sheetViews>
  <sheetFormatPr defaultRowHeight="12.8"/>
  <cols>
    <col collapsed="false" hidden="false" max="1" min="1" style="0" width="9.10526315789474"/>
    <col collapsed="false" hidden="false" max="2" min="2" style="0" width="10.3886639676113"/>
    <col collapsed="false" hidden="false" max="4" min="3" style="0" width="9.10526315789474"/>
    <col collapsed="false" hidden="false" max="5" min="5" style="0" width="15.7449392712551"/>
    <col collapsed="false" hidden="false" max="6" min="6" style="0" width="10.7125506072875"/>
    <col collapsed="false" hidden="false" max="7" min="7" style="0" width="16.8178137651822"/>
    <col collapsed="false" hidden="false" max="1025" min="8" style="0" width="9.10526315789474"/>
  </cols>
  <sheetData>
    <row r="1" customFormat="false" ht="13.8" hidden="false" customHeight="false" outlineLevel="0" collapsed="false">
      <c r="A1" s="19" t="s">
        <v>65</v>
      </c>
      <c r="B1" s="19"/>
      <c r="C1" s="19"/>
      <c r="D1" s="19"/>
      <c r="E1" s="19"/>
      <c r="F1" s="19" t="s">
        <v>44</v>
      </c>
      <c r="G1" s="19"/>
    </row>
    <row r="2" customFormat="false" ht="13.8" hidden="false" customHeight="false" outlineLevel="0" collapsed="false">
      <c r="A2" s="20"/>
      <c r="B2" s="2"/>
      <c r="C2" s="21" t="s">
        <v>45</v>
      </c>
      <c r="D2" s="21" t="s">
        <v>46</v>
      </c>
      <c r="E2" s="21" t="s">
        <v>47</v>
      </c>
      <c r="F2" s="21" t="s">
        <v>45</v>
      </c>
      <c r="G2" s="5" t="s">
        <v>47</v>
      </c>
    </row>
    <row r="3" customFormat="false" ht="13.8" hidden="false" customHeight="false" outlineLevel="0" collapsed="false">
      <c r="A3" s="20" t="n">
        <v>2017</v>
      </c>
      <c r="B3" s="21" t="s">
        <v>48</v>
      </c>
      <c r="C3" s="21" t="n">
        <v>5</v>
      </c>
      <c r="D3" s="21" t="n">
        <v>1000</v>
      </c>
      <c r="E3" s="22" t="n">
        <f aca="false">D3*0.01</f>
        <v>10</v>
      </c>
      <c r="F3" s="6" t="n">
        <f aca="false">ROUNDDOWN(C3,0)*10000</f>
        <v>50000</v>
      </c>
      <c r="G3" s="5" t="n">
        <f aca="false">750*ROUNDDOWN(E3,0)</f>
        <v>7500</v>
      </c>
    </row>
    <row r="4" customFormat="false" ht="13.8" hidden="false" customHeight="false" outlineLevel="0" collapsed="false">
      <c r="A4" s="20"/>
      <c r="B4" s="21" t="s">
        <v>49</v>
      </c>
      <c r="C4" s="22" t="n">
        <f aca="false">C3*1.05</f>
        <v>5.25</v>
      </c>
      <c r="D4" s="22" t="n">
        <f aca="false">D3*1.15</f>
        <v>1150</v>
      </c>
      <c r="E4" s="22" t="n">
        <f aca="false">D4*0.01</f>
        <v>11.5</v>
      </c>
      <c r="F4" s="6" t="n">
        <f aca="false">ROUNDDOWN(C4,0)*10000</f>
        <v>50000</v>
      </c>
      <c r="G4" s="5" t="n">
        <f aca="false">750*ROUNDDOWN(E4,0)</f>
        <v>8250</v>
      </c>
    </row>
    <row r="5" customFormat="false" ht="13.8" hidden="false" customHeight="false" outlineLevel="0" collapsed="false">
      <c r="A5" s="20"/>
      <c r="B5" s="21" t="s">
        <v>50</v>
      </c>
      <c r="C5" s="22" t="n">
        <f aca="false">C4*1.05</f>
        <v>5.5125</v>
      </c>
      <c r="D5" s="22" t="n">
        <f aca="false">D4*1.15</f>
        <v>1322.5</v>
      </c>
      <c r="E5" s="22" t="n">
        <f aca="false">D5*0.01</f>
        <v>13.225</v>
      </c>
      <c r="F5" s="6" t="n">
        <f aca="false">ROUNDDOWN(C5,0)*10000</f>
        <v>50000</v>
      </c>
      <c r="G5" s="5" t="n">
        <f aca="false">750*ROUNDDOWN(E5,0)</f>
        <v>9750</v>
      </c>
    </row>
    <row r="6" customFormat="false" ht="13.8" hidden="false" customHeight="false" outlineLevel="0" collapsed="false">
      <c r="A6" s="20"/>
      <c r="B6" s="21" t="s">
        <v>51</v>
      </c>
      <c r="C6" s="22" t="n">
        <f aca="false">C5*1.05</f>
        <v>5.788125</v>
      </c>
      <c r="D6" s="22" t="n">
        <f aca="false">D5*1.15</f>
        <v>1520.875</v>
      </c>
      <c r="E6" s="22" t="n">
        <f aca="false">D6*0.01</f>
        <v>15.20875</v>
      </c>
      <c r="F6" s="6" t="n">
        <f aca="false">ROUNDDOWN(C6,0)*10000</f>
        <v>50000</v>
      </c>
      <c r="G6" s="5" t="n">
        <f aca="false">750*ROUNDDOWN(E6,0)</f>
        <v>11250</v>
      </c>
    </row>
    <row r="7" customFormat="false" ht="13.8" hidden="false" customHeight="false" outlineLevel="0" collapsed="false">
      <c r="A7" s="20"/>
      <c r="B7" s="21" t="s">
        <v>52</v>
      </c>
      <c r="C7" s="22" t="n">
        <f aca="false">C6*1.05</f>
        <v>6.07753125</v>
      </c>
      <c r="D7" s="22" t="n">
        <f aca="false">D6*1.15</f>
        <v>1749.00625</v>
      </c>
      <c r="E7" s="22" t="n">
        <f aca="false">D7*0.01</f>
        <v>17.4900625</v>
      </c>
      <c r="F7" s="6" t="n">
        <f aca="false">ROUNDDOWN(C7,0)*10000</f>
        <v>60000</v>
      </c>
      <c r="G7" s="5" t="n">
        <f aca="false">750*ROUNDDOWN(E7,0)</f>
        <v>12750</v>
      </c>
    </row>
    <row r="8" customFormat="false" ht="13.8" hidden="false" customHeight="false" outlineLevel="0" collapsed="false">
      <c r="A8" s="20"/>
      <c r="B8" s="21" t="s">
        <v>53</v>
      </c>
      <c r="C8" s="22" t="n">
        <f aca="false">C7*1.05</f>
        <v>6.3814078125</v>
      </c>
      <c r="D8" s="22" t="n">
        <f aca="false">D7*1.15</f>
        <v>2011.3571875</v>
      </c>
      <c r="E8" s="22" t="n">
        <f aca="false">D8*0.01</f>
        <v>20.113571875</v>
      </c>
      <c r="F8" s="6" t="n">
        <f aca="false">ROUNDDOWN(C8,0)*10000</f>
        <v>60000</v>
      </c>
      <c r="G8" s="5" t="n">
        <f aca="false">750*ROUNDDOWN(E8,0)</f>
        <v>15000</v>
      </c>
    </row>
    <row r="9" customFormat="false" ht="13.8" hidden="false" customHeight="false" outlineLevel="0" collapsed="false">
      <c r="A9" s="20"/>
      <c r="B9" s="21" t="s">
        <v>54</v>
      </c>
      <c r="C9" s="22" t="n">
        <f aca="false">C8*1.05</f>
        <v>6.700478203125</v>
      </c>
      <c r="D9" s="22" t="n">
        <f aca="false">D8*1.15</f>
        <v>2313.060765625</v>
      </c>
      <c r="E9" s="22" t="n">
        <f aca="false">D9*0.01</f>
        <v>23.13060765625</v>
      </c>
      <c r="F9" s="6" t="n">
        <f aca="false">ROUNDDOWN(C9,0)*10000</f>
        <v>60000</v>
      </c>
      <c r="G9" s="5" t="n">
        <f aca="false">750*ROUNDDOWN(E9,0)</f>
        <v>17250</v>
      </c>
    </row>
    <row r="10" customFormat="false" ht="13.8" hidden="false" customHeight="false" outlineLevel="0" collapsed="false">
      <c r="A10" s="20"/>
      <c r="B10" s="21" t="s">
        <v>55</v>
      </c>
      <c r="C10" s="22" t="n">
        <f aca="false">C9*1.05</f>
        <v>7.03550211328125</v>
      </c>
      <c r="D10" s="22" t="n">
        <f aca="false">D9*1.15</f>
        <v>2660.01988046875</v>
      </c>
      <c r="E10" s="22" t="n">
        <f aca="false">D10*0.01</f>
        <v>26.6001988046875</v>
      </c>
      <c r="F10" s="6" t="n">
        <f aca="false">ROUNDDOWN(C10,0)*10000</f>
        <v>70000</v>
      </c>
      <c r="G10" s="5" t="n">
        <f aca="false">750*ROUNDDOWN(E10,0)</f>
        <v>19500</v>
      </c>
    </row>
    <row r="11" customFormat="false" ht="13.8" hidden="false" customHeight="false" outlineLevel="0" collapsed="false">
      <c r="A11" s="20"/>
      <c r="B11" s="21" t="s">
        <v>56</v>
      </c>
      <c r="C11" s="22" t="n">
        <f aca="false">C10*1.05</f>
        <v>7.38727721894532</v>
      </c>
      <c r="D11" s="22" t="n">
        <f aca="false">D10*1.15</f>
        <v>3059.02286253906</v>
      </c>
      <c r="E11" s="22" t="n">
        <f aca="false">D11*0.01</f>
        <v>30.5902286253906</v>
      </c>
      <c r="F11" s="6" t="n">
        <f aca="false">ROUNDDOWN(C11,0)*10000</f>
        <v>70000</v>
      </c>
      <c r="G11" s="5" t="n">
        <f aca="false">750*ROUNDDOWN(E11,0)</f>
        <v>22500</v>
      </c>
    </row>
    <row r="12" customFormat="false" ht="13.8" hidden="false" customHeight="false" outlineLevel="0" collapsed="false">
      <c r="A12" s="20"/>
      <c r="B12" s="21" t="s">
        <v>57</v>
      </c>
      <c r="C12" s="22" t="n">
        <f aca="false">C11*1.05</f>
        <v>7.75664107989258</v>
      </c>
      <c r="D12" s="22" t="n">
        <f aca="false">D11*1.15</f>
        <v>3517.87629191992</v>
      </c>
      <c r="E12" s="22" t="n">
        <f aca="false">D12*0.01</f>
        <v>35.1787629191992</v>
      </c>
      <c r="F12" s="6" t="n">
        <f aca="false">ROUNDDOWN(C12,0)*10000</f>
        <v>70000</v>
      </c>
      <c r="G12" s="5" t="n">
        <f aca="false">750*ROUNDDOWN(E12,0)</f>
        <v>26250</v>
      </c>
    </row>
    <row r="13" customFormat="false" ht="13.8" hidden="false" customHeight="false" outlineLevel="0" collapsed="false">
      <c r="A13" s="20"/>
      <c r="B13" s="21" t="s">
        <v>58</v>
      </c>
      <c r="C13" s="22" t="n">
        <f aca="false">C12*1.05</f>
        <v>8.14447313388721</v>
      </c>
      <c r="D13" s="22" t="n">
        <f aca="false">D12*1.15</f>
        <v>4045.55773570791</v>
      </c>
      <c r="E13" s="22" t="n">
        <f aca="false">D13*0.01</f>
        <v>40.4555773570791</v>
      </c>
      <c r="F13" s="6" t="n">
        <f aca="false">ROUNDDOWN(C13,0)*10000</f>
        <v>80000</v>
      </c>
      <c r="G13" s="5" t="n">
        <f aca="false">750*ROUNDDOWN(E13,0)</f>
        <v>30000</v>
      </c>
    </row>
    <row r="14" customFormat="false" ht="13.8" hidden="false" customHeight="false" outlineLevel="0" collapsed="false">
      <c r="A14" s="20"/>
      <c r="B14" s="21" t="s">
        <v>59</v>
      </c>
      <c r="C14" s="22" t="n">
        <f aca="false">C13*1.05</f>
        <v>8.55169679058157</v>
      </c>
      <c r="D14" s="22" t="n">
        <f aca="false">D13*1.15</f>
        <v>4652.39139606409</v>
      </c>
      <c r="E14" s="22" t="n">
        <f aca="false">D14*0.01</f>
        <v>46.5239139606409</v>
      </c>
      <c r="F14" s="6" t="n">
        <f aca="false">ROUNDDOWN(C14,0)*10000</f>
        <v>80000</v>
      </c>
      <c r="G14" s="5" t="n">
        <f aca="false">750*ROUNDDOWN(E14,0)</f>
        <v>34500</v>
      </c>
    </row>
    <row r="15" customFormat="false" ht="13.8" hidden="false" customHeight="false" outlineLevel="0" collapsed="false">
      <c r="A15" s="20" t="n">
        <v>2018</v>
      </c>
      <c r="B15" s="21" t="s">
        <v>48</v>
      </c>
      <c r="C15" s="22" t="n">
        <f aca="false">C14*1.05</f>
        <v>8.97928163011065</v>
      </c>
      <c r="D15" s="22" t="n">
        <f aca="false">D14*1.15</f>
        <v>5350.25010547371</v>
      </c>
      <c r="E15" s="22" t="n">
        <f aca="false">D15*0.01</f>
        <v>53.5025010547371</v>
      </c>
      <c r="F15" s="6" t="n">
        <f aca="false">ROUNDDOWN(C15,0)*10000</f>
        <v>80000</v>
      </c>
      <c r="G15" s="5" t="n">
        <f aca="false">750*ROUNDDOWN(E15,0)</f>
        <v>39750</v>
      </c>
    </row>
    <row r="16" customFormat="false" ht="13.8" hidden="false" customHeight="false" outlineLevel="0" collapsed="false">
      <c r="A16" s="20"/>
      <c r="B16" s="21" t="s">
        <v>49</v>
      </c>
      <c r="C16" s="22" t="n">
        <f aca="false">C15*1.05</f>
        <v>9.42824571161618</v>
      </c>
      <c r="D16" s="22" t="n">
        <f aca="false">D15*1.15</f>
        <v>6152.78762129476</v>
      </c>
      <c r="E16" s="22" t="n">
        <f aca="false">D16*0.01</f>
        <v>61.5278762129476</v>
      </c>
      <c r="F16" s="6" t="n">
        <f aca="false">ROUNDDOWN(C16,0)*10000</f>
        <v>90000</v>
      </c>
      <c r="G16" s="5" t="n">
        <f aca="false">750*ROUNDDOWN(E16,0)</f>
        <v>45750</v>
      </c>
    </row>
    <row r="17" customFormat="false" ht="13.8" hidden="false" customHeight="false" outlineLevel="0" collapsed="false">
      <c r="A17" s="20"/>
      <c r="B17" s="21" t="s">
        <v>50</v>
      </c>
      <c r="C17" s="22" t="n">
        <f aca="false">C16*1.05</f>
        <v>9.89965799719699</v>
      </c>
      <c r="D17" s="22" t="n">
        <f aca="false">D16*1.15</f>
        <v>7075.70576448898</v>
      </c>
      <c r="E17" s="22" t="n">
        <f aca="false">D17*0.01</f>
        <v>70.7570576448898</v>
      </c>
      <c r="F17" s="6" t="n">
        <f aca="false">ROUNDDOWN(C17,0)*10000</f>
        <v>90000</v>
      </c>
      <c r="G17" s="5" t="n">
        <f aca="false">750*ROUNDDOWN(E17,0)</f>
        <v>52500</v>
      </c>
    </row>
    <row r="18" customFormat="false" ht="13.8" hidden="false" customHeight="false" outlineLevel="0" collapsed="false">
      <c r="A18" s="20"/>
      <c r="B18" s="21" t="s">
        <v>51</v>
      </c>
      <c r="C18" s="22" t="n">
        <f aca="false">C17*1.05</f>
        <v>10.3946408970568</v>
      </c>
      <c r="D18" s="22" t="n">
        <f aca="false">D17*1.15</f>
        <v>8137.06162916232</v>
      </c>
      <c r="E18" s="22" t="n">
        <f aca="false">D18*0.01</f>
        <v>81.3706162916232</v>
      </c>
      <c r="F18" s="6" t="n">
        <f aca="false">ROUNDDOWN(C18,0)*10000</f>
        <v>100000</v>
      </c>
      <c r="G18" s="5" t="n">
        <f aca="false">750*ROUNDDOWN(E18,0)</f>
        <v>60750</v>
      </c>
    </row>
    <row r="19" customFormat="false" ht="13.8" hidden="false" customHeight="false" outlineLevel="0" collapsed="false">
      <c r="A19" s="20"/>
      <c r="B19" s="21" t="s">
        <v>52</v>
      </c>
      <c r="C19" s="22" t="n">
        <f aca="false">C18*1.05</f>
        <v>10.9143729419097</v>
      </c>
      <c r="D19" s="22" t="n">
        <f aca="false">D18*1.15</f>
        <v>9357.62087353667</v>
      </c>
      <c r="E19" s="22" t="n">
        <f aca="false">D19*0.01</f>
        <v>93.5762087353667</v>
      </c>
      <c r="F19" s="6" t="n">
        <f aca="false">ROUNDDOWN(C19,0)*10000</f>
        <v>100000</v>
      </c>
      <c r="G19" s="5" t="n">
        <f aca="false">750*ROUNDDOWN(E19,0)</f>
        <v>69750</v>
      </c>
    </row>
    <row r="20" customFormat="false" ht="13.8" hidden="false" customHeight="false" outlineLevel="0" collapsed="false">
      <c r="A20" s="20"/>
      <c r="B20" s="21" t="s">
        <v>53</v>
      </c>
      <c r="C20" s="22" t="n">
        <f aca="false">C19*1.05</f>
        <v>11.4600915890052</v>
      </c>
      <c r="D20" s="22" t="n">
        <f aca="false">D19*1.15</f>
        <v>10761.2640045672</v>
      </c>
      <c r="E20" s="22" t="n">
        <f aca="false">D20*0.01</f>
        <v>107.612640045672</v>
      </c>
      <c r="F20" s="6" t="n">
        <f aca="false">ROUNDDOWN(C20,0)*10000</f>
        <v>110000</v>
      </c>
      <c r="G20" s="5" t="n">
        <f aca="false">750*ROUNDDOWN(E20,0)</f>
        <v>80250</v>
      </c>
    </row>
    <row r="21" customFormat="false" ht="13.8" hidden="false" customHeight="false" outlineLevel="0" collapsed="false">
      <c r="A21" s="20"/>
      <c r="B21" s="21" t="s">
        <v>54</v>
      </c>
      <c r="C21" s="22" t="n">
        <f aca="false">C20*1.05</f>
        <v>12.0330961684554</v>
      </c>
      <c r="D21" s="22" t="n">
        <f aca="false">D20*1.15</f>
        <v>12375.4536052522</v>
      </c>
      <c r="E21" s="22" t="n">
        <f aca="false">D21*0.01</f>
        <v>123.754536052522</v>
      </c>
      <c r="F21" s="6" t="n">
        <f aca="false">ROUNDDOWN(C21,0)*10000</f>
        <v>120000</v>
      </c>
      <c r="G21" s="5" t="n">
        <f aca="false">750*ROUNDDOWN(E21,0)</f>
        <v>92250</v>
      </c>
    </row>
    <row r="22" customFormat="false" ht="13.8" hidden="false" customHeight="false" outlineLevel="0" collapsed="false">
      <c r="A22" s="20"/>
      <c r="B22" s="21" t="s">
        <v>55</v>
      </c>
      <c r="C22" s="22" t="n">
        <f aca="false">C21*1.05</f>
        <v>12.6347509768782</v>
      </c>
      <c r="D22" s="22" t="n">
        <f aca="false">D21*1.15</f>
        <v>14231.7716460401</v>
      </c>
      <c r="E22" s="22" t="n">
        <f aca="false">D22*0.01</f>
        <v>142.317716460401</v>
      </c>
      <c r="F22" s="6" t="n">
        <f aca="false">ROUNDDOWN(C22,0)*10000</f>
        <v>120000</v>
      </c>
      <c r="G22" s="5" t="n">
        <f aca="false">750*ROUNDDOWN(E22,0)</f>
        <v>106500</v>
      </c>
    </row>
    <row r="23" customFormat="false" ht="13.8" hidden="false" customHeight="false" outlineLevel="0" collapsed="false">
      <c r="A23" s="20"/>
      <c r="B23" s="21" t="s">
        <v>56</v>
      </c>
      <c r="C23" s="22" t="n">
        <f aca="false">C22*1.05</f>
        <v>13.2664885257221</v>
      </c>
      <c r="D23" s="22" t="n">
        <f aca="false">D22*1.15</f>
        <v>16366.5373929461</v>
      </c>
      <c r="E23" s="22" t="n">
        <f aca="false">D23*0.01</f>
        <v>163.665373929461</v>
      </c>
      <c r="F23" s="6" t="n">
        <f aca="false">ROUNDDOWN(C23,0)*10000</f>
        <v>130000</v>
      </c>
      <c r="G23" s="5" t="n">
        <f aca="false">750*ROUNDDOWN(E23,0)</f>
        <v>122250</v>
      </c>
    </row>
    <row r="24" customFormat="false" ht="13.8" hidden="false" customHeight="false" outlineLevel="0" collapsed="false">
      <c r="A24" s="20"/>
      <c r="B24" s="21" t="s">
        <v>57</v>
      </c>
      <c r="C24" s="22" t="n">
        <f aca="false">C23*1.05</f>
        <v>13.9298129520082</v>
      </c>
      <c r="D24" s="22" t="n">
        <f aca="false">D23*1.15</f>
        <v>18821.518001888</v>
      </c>
      <c r="E24" s="22" t="n">
        <f aca="false">D24*0.01</f>
        <v>188.21518001888</v>
      </c>
      <c r="F24" s="6" t="n">
        <f aca="false">ROUNDDOWN(C24,0)*10000</f>
        <v>130000</v>
      </c>
      <c r="G24" s="5" t="n">
        <f aca="false">750*ROUNDDOWN(E24,0)</f>
        <v>141000</v>
      </c>
    </row>
    <row r="25" customFormat="false" ht="13.8" hidden="false" customHeight="false" outlineLevel="0" collapsed="false">
      <c r="A25" s="20"/>
      <c r="B25" s="21" t="s">
        <v>58</v>
      </c>
      <c r="C25" s="22" t="n">
        <f aca="false">C24*1.05</f>
        <v>14.6263035996086</v>
      </c>
      <c r="D25" s="22" t="n">
        <f aca="false">D24*1.15</f>
        <v>21644.7457021712</v>
      </c>
      <c r="E25" s="22" t="n">
        <f aca="false">D25*0.01</f>
        <v>216.447457021712</v>
      </c>
      <c r="F25" s="6" t="n">
        <f aca="false">ROUNDDOWN(C25,0)*10000</f>
        <v>140000</v>
      </c>
      <c r="G25" s="5" t="n">
        <f aca="false">750*ROUNDDOWN(E25,0)</f>
        <v>162000</v>
      </c>
    </row>
    <row r="26" customFormat="false" ht="13.8" hidden="false" customHeight="false" outlineLevel="0" collapsed="false">
      <c r="A26" s="20"/>
      <c r="B26" s="21" t="s">
        <v>59</v>
      </c>
      <c r="C26" s="22" t="n">
        <f aca="false">C25*1.05</f>
        <v>15.3576187795891</v>
      </c>
      <c r="D26" s="22" t="n">
        <f aca="false">D25*1.15</f>
        <v>24891.4575574969</v>
      </c>
      <c r="E26" s="22" t="n">
        <f aca="false">D26*0.01</f>
        <v>248.914575574969</v>
      </c>
      <c r="F26" s="6" t="n">
        <f aca="false">ROUNDDOWN(C26,0)*10000</f>
        <v>150000</v>
      </c>
      <c r="G26" s="5" t="n">
        <f aca="false">750*ROUNDDOWN(E26,0)</f>
        <v>186000</v>
      </c>
    </row>
    <row r="27" customFormat="false" ht="13.8" hidden="false" customHeight="false" outlineLevel="0" collapsed="false">
      <c r="A27" s="20" t="n">
        <v>2019</v>
      </c>
      <c r="B27" s="21" t="s">
        <v>48</v>
      </c>
      <c r="C27" s="22" t="n">
        <f aca="false">C26*1.05</f>
        <v>16.1254997185685</v>
      </c>
      <c r="D27" s="22" t="n">
        <f aca="false">D26*1.15</f>
        <v>28625.1761911214</v>
      </c>
      <c r="E27" s="22" t="n">
        <f aca="false">D27*0.01</f>
        <v>286.251761911214</v>
      </c>
      <c r="F27" s="6" t="n">
        <f aca="false">ROUNDDOWN(C27,0)*10000</f>
        <v>160000</v>
      </c>
      <c r="G27" s="5" t="n">
        <f aca="false">750*ROUNDDOWN(E27,0)</f>
        <v>214500</v>
      </c>
    </row>
    <row r="28" customFormat="false" ht="13.8" hidden="false" customHeight="false" outlineLevel="0" collapsed="false">
      <c r="A28" s="20"/>
      <c r="B28" s="21" t="s">
        <v>49</v>
      </c>
      <c r="C28" s="22" t="n">
        <f aca="false">C27*1.05</f>
        <v>16.9317747044969</v>
      </c>
      <c r="D28" s="22" t="n">
        <f aca="false">D27*1.15</f>
        <v>32918.9526197896</v>
      </c>
      <c r="E28" s="22" t="n">
        <f aca="false">D28*0.01</f>
        <v>329.189526197896</v>
      </c>
      <c r="F28" s="6" t="n">
        <f aca="false">ROUNDDOWN(C28,0)*10000</f>
        <v>160000</v>
      </c>
      <c r="G28" s="5" t="n">
        <f aca="false">750*ROUNDDOWN(E28,0)</f>
        <v>246750</v>
      </c>
    </row>
    <row r="29" customFormat="false" ht="13.8" hidden="false" customHeight="false" outlineLevel="0" collapsed="false">
      <c r="A29" s="20"/>
      <c r="B29" s="21" t="s">
        <v>50</v>
      </c>
      <c r="C29" s="22" t="n">
        <f aca="false">C28*1.05</f>
        <v>17.7783634397218</v>
      </c>
      <c r="D29" s="22" t="n">
        <f aca="false">D28*1.15</f>
        <v>37856.795512758</v>
      </c>
      <c r="E29" s="22" t="n">
        <f aca="false">D29*0.01</f>
        <v>378.56795512758</v>
      </c>
      <c r="F29" s="6" t="n">
        <f aca="false">ROUNDDOWN(C29,0)*10000</f>
        <v>170000</v>
      </c>
      <c r="G29" s="5" t="n">
        <f aca="false">750*ROUNDDOWN(E29,0)</f>
        <v>283500</v>
      </c>
    </row>
    <row r="30" customFormat="false" ht="13.8" hidden="false" customHeight="false" outlineLevel="0" collapsed="false">
      <c r="A30" s="20"/>
      <c r="B30" s="21" t="s">
        <v>51</v>
      </c>
      <c r="C30" s="22" t="n">
        <f aca="false">C29*1.05</f>
        <v>18.6672816117079</v>
      </c>
      <c r="D30" s="22" t="n">
        <f aca="false">D29*1.15</f>
        <v>43535.3148396718</v>
      </c>
      <c r="E30" s="22" t="n">
        <f aca="false">D30*0.01</f>
        <v>435.353148396718</v>
      </c>
      <c r="F30" s="6" t="n">
        <f aca="false">ROUNDDOWN(C30,0)*10000</f>
        <v>180000</v>
      </c>
      <c r="G30" s="5" t="n">
        <f aca="false">750*ROUNDDOWN(E30,0)</f>
        <v>326250</v>
      </c>
    </row>
    <row r="31" customFormat="false" ht="13.8" hidden="false" customHeight="false" outlineLevel="0" collapsed="false">
      <c r="A31" s="20"/>
      <c r="B31" s="21" t="s">
        <v>52</v>
      </c>
      <c r="C31" s="22" t="n">
        <f aca="false">C30*1.05</f>
        <v>19.6006456922933</v>
      </c>
      <c r="D31" s="22" t="n">
        <f aca="false">D30*1.15</f>
        <v>50065.6120656225</v>
      </c>
      <c r="E31" s="22" t="n">
        <f aca="false">D31*0.01</f>
        <v>500.656120656225</v>
      </c>
      <c r="F31" s="6" t="n">
        <f aca="false">ROUNDDOWN(C31,0)*10000</f>
        <v>190000</v>
      </c>
      <c r="G31" s="5" t="n">
        <f aca="false">750*ROUNDDOWN(E31,0)</f>
        <v>375000</v>
      </c>
    </row>
    <row r="32" customFormat="false" ht="13.8" hidden="false" customHeight="false" outlineLevel="0" collapsed="false">
      <c r="A32" s="20"/>
      <c r="B32" s="21" t="s">
        <v>53</v>
      </c>
      <c r="C32" s="22" t="n">
        <f aca="false">C31*1.05</f>
        <v>20.5806779769079</v>
      </c>
      <c r="D32" s="22" t="n">
        <f aca="false">D31*1.15</f>
        <v>57575.4538754659</v>
      </c>
      <c r="E32" s="22" t="n">
        <f aca="false">D32*0.01</f>
        <v>575.754538754659</v>
      </c>
      <c r="F32" s="6" t="n">
        <f aca="false">ROUNDDOWN(C32,0)*10000</f>
        <v>200000</v>
      </c>
      <c r="G32" s="5" t="n">
        <f aca="false">750*ROUNDDOWN(E32,0)</f>
        <v>431250</v>
      </c>
    </row>
    <row r="33" customFormat="false" ht="13.8" hidden="false" customHeight="false" outlineLevel="0" collapsed="false">
      <c r="A33" s="20"/>
      <c r="B33" s="21" t="s">
        <v>54</v>
      </c>
      <c r="C33" s="22" t="n">
        <f aca="false">C32*1.05</f>
        <v>21.6097118757533</v>
      </c>
      <c r="D33" s="22" t="n">
        <f aca="false">D32*1.15</f>
        <v>66211.7719567858</v>
      </c>
      <c r="E33" s="22" t="n">
        <f aca="false">D33*0.01</f>
        <v>662.117719567858</v>
      </c>
      <c r="F33" s="6" t="n">
        <f aca="false">ROUNDDOWN(C33,0)*10000</f>
        <v>210000</v>
      </c>
      <c r="G33" s="5" t="n">
        <f aca="false">750*ROUNDDOWN(E33,0)</f>
        <v>496500</v>
      </c>
    </row>
    <row r="34" customFormat="false" ht="13.8" hidden="false" customHeight="false" outlineLevel="0" collapsed="false">
      <c r="A34" s="20"/>
      <c r="B34" s="21" t="s">
        <v>55</v>
      </c>
      <c r="C34" s="22" t="n">
        <f aca="false">C33*1.05</f>
        <v>22.690197469541</v>
      </c>
      <c r="D34" s="22" t="n">
        <f aca="false">D33*1.15</f>
        <v>76143.5377503036</v>
      </c>
      <c r="E34" s="22" t="n">
        <f aca="false">D34*0.01</f>
        <v>761.435377503036</v>
      </c>
      <c r="F34" s="6" t="n">
        <f aca="false">ROUNDDOWN(C34,0)*10000</f>
        <v>220000</v>
      </c>
      <c r="G34" s="5" t="n">
        <f aca="false">750*ROUNDDOWN(E34,0)</f>
        <v>570750</v>
      </c>
    </row>
    <row r="35" customFormat="false" ht="13.8" hidden="false" customHeight="false" outlineLevel="0" collapsed="false">
      <c r="A35" s="20"/>
      <c r="B35" s="21" t="s">
        <v>56</v>
      </c>
      <c r="C35" s="22" t="n">
        <f aca="false">C34*1.05</f>
        <v>23.8247073430181</v>
      </c>
      <c r="D35" s="22" t="n">
        <f aca="false">D34*1.15</f>
        <v>87565.0684128492</v>
      </c>
      <c r="E35" s="22" t="n">
        <f aca="false">D35*0.01</f>
        <v>875.650684128492</v>
      </c>
      <c r="F35" s="6" t="n">
        <f aca="false">ROUNDDOWN(C35,0)*10000</f>
        <v>230000</v>
      </c>
      <c r="G35" s="5" t="n">
        <f aca="false">750*ROUNDDOWN(E35,0)</f>
        <v>656250</v>
      </c>
    </row>
    <row r="36" customFormat="false" ht="13.8" hidden="false" customHeight="false" outlineLevel="0" collapsed="false">
      <c r="A36" s="20"/>
      <c r="B36" s="21" t="s">
        <v>57</v>
      </c>
      <c r="C36" s="22" t="n">
        <f aca="false">C35*1.05</f>
        <v>25.015942710169</v>
      </c>
      <c r="D36" s="22" t="n">
        <f aca="false">D35*1.15</f>
        <v>100699.828674777</v>
      </c>
      <c r="E36" s="22" t="n">
        <f aca="false">D36*0.01</f>
        <v>1006.99828674777</v>
      </c>
      <c r="F36" s="6" t="n">
        <f aca="false">ROUNDDOWN(C36,0)*10000</f>
        <v>250000</v>
      </c>
      <c r="G36" s="5" t="n">
        <f aca="false">750*ROUNDDOWN(E36,0)</f>
        <v>754500</v>
      </c>
    </row>
    <row r="37" customFormat="false" ht="13.8" hidden="false" customHeight="false" outlineLevel="0" collapsed="false">
      <c r="A37" s="20"/>
      <c r="B37" s="21" t="s">
        <v>58</v>
      </c>
      <c r="C37" s="22" t="n">
        <f aca="false">C36*1.05</f>
        <v>26.2667398456774</v>
      </c>
      <c r="D37" s="22" t="n">
        <f aca="false">D36*1.15</f>
        <v>115804.802975993</v>
      </c>
      <c r="E37" s="22" t="n">
        <f aca="false">D37*0.01</f>
        <v>1158.04802975993</v>
      </c>
      <c r="F37" s="6" t="n">
        <f aca="false">ROUNDDOWN(C37,0)*10000</f>
        <v>260000</v>
      </c>
      <c r="G37" s="5" t="n">
        <f aca="false">750*ROUNDDOWN(E37,0)</f>
        <v>868500</v>
      </c>
    </row>
    <row r="38" customFormat="false" ht="13.8" hidden="false" customHeight="false" outlineLevel="0" collapsed="false">
      <c r="A38" s="20"/>
      <c r="B38" s="21" t="s">
        <v>59</v>
      </c>
      <c r="C38" s="22" t="n">
        <f aca="false">C37*1.05</f>
        <v>27.5800768379613</v>
      </c>
      <c r="D38" s="22" t="n">
        <f aca="false">D37*1.15</f>
        <v>133175.523422392</v>
      </c>
      <c r="E38" s="22" t="n">
        <f aca="false">D38*0.01</f>
        <v>1331.75523422392</v>
      </c>
      <c r="F38" s="6" t="n">
        <f aca="false">ROUNDDOWN(C38,0)*10000</f>
        <v>270000</v>
      </c>
      <c r="G38" s="5" t="n">
        <f aca="false">750*ROUNDDOWN(E38,0)</f>
        <v>998250</v>
      </c>
    </row>
    <row r="39" customFormat="false" ht="13.8" hidden="false" customHeight="false" outlineLevel="0" collapsed="false">
      <c r="A39" s="20" t="n">
        <v>2020</v>
      </c>
      <c r="B39" s="21" t="s">
        <v>48</v>
      </c>
      <c r="C39" s="22" t="n">
        <f aca="false">C38*1.05</f>
        <v>28.9590806798593</v>
      </c>
      <c r="D39" s="22" t="n">
        <f aca="false">D38*1.15</f>
        <v>153151.851935751</v>
      </c>
      <c r="E39" s="22" t="n">
        <f aca="false">D39*0.01</f>
        <v>1531.51851935751</v>
      </c>
      <c r="F39" s="6" t="n">
        <f aca="false">ROUNDDOWN(C39,0)*10000</f>
        <v>280000</v>
      </c>
      <c r="G39" s="5" t="n">
        <f aca="false">750*ROUNDDOWN(E39,0)</f>
        <v>1148250</v>
      </c>
    </row>
    <row r="40" customFormat="false" ht="13.8" hidden="false" customHeight="false" outlineLevel="0" collapsed="false">
      <c r="A40" s="20"/>
      <c r="B40" s="21" t="s">
        <v>49</v>
      </c>
      <c r="C40" s="22" t="n">
        <f aca="false">C39*1.05</f>
        <v>30.4070347138523</v>
      </c>
      <c r="D40" s="22" t="n">
        <f aca="false">D39*1.15</f>
        <v>176124.629726113</v>
      </c>
      <c r="E40" s="22" t="n">
        <f aca="false">D40*0.01</f>
        <v>1761.24629726113</v>
      </c>
      <c r="F40" s="6" t="n">
        <f aca="false">ROUNDDOWN(C40,0)*10000</f>
        <v>300000</v>
      </c>
      <c r="G40" s="5" t="n">
        <f aca="false">750*ROUNDDOWN(E40,0)</f>
        <v>1320750</v>
      </c>
    </row>
    <row r="41" customFormat="false" ht="13.8" hidden="false" customHeight="false" outlineLevel="0" collapsed="false">
      <c r="A41" s="20"/>
      <c r="B41" s="21" t="s">
        <v>50</v>
      </c>
      <c r="C41" s="22" t="n">
        <f aca="false">C40*1.05</f>
        <v>31.9273864495449</v>
      </c>
      <c r="D41" s="22" t="n">
        <f aca="false">D40*1.15</f>
        <v>202543.32418503</v>
      </c>
      <c r="E41" s="22" t="n">
        <f aca="false">D41*0.01</f>
        <v>2025.4332418503</v>
      </c>
      <c r="F41" s="6" t="n">
        <f aca="false">ROUNDDOWN(C41,0)*10000</f>
        <v>310000</v>
      </c>
      <c r="G41" s="5" t="n">
        <f aca="false">750*ROUNDDOWN(E41,0)</f>
        <v>1518750</v>
      </c>
    </row>
    <row r="42" customFormat="false" ht="13.8" hidden="false" customHeight="false" outlineLevel="0" collapsed="false">
      <c r="A42" s="20"/>
      <c r="B42" s="21" t="s">
        <v>51</v>
      </c>
      <c r="C42" s="22" t="n">
        <f aca="false">C41*1.05</f>
        <v>33.5237557720222</v>
      </c>
      <c r="D42" s="22" t="n">
        <f aca="false">D41*1.15</f>
        <v>232924.822812785</v>
      </c>
      <c r="E42" s="22" t="n">
        <f aca="false">D42*0.01</f>
        <v>2329.24822812785</v>
      </c>
      <c r="F42" s="6" t="n">
        <f aca="false">ROUNDDOWN(C42,0)*10000</f>
        <v>330000</v>
      </c>
      <c r="G42" s="5" t="n">
        <f aca="false">750*ROUNDDOWN(E42,0)</f>
        <v>1746750</v>
      </c>
    </row>
    <row r="43" customFormat="false" ht="13.8" hidden="false" customHeight="false" outlineLevel="0" collapsed="false">
      <c r="A43" s="20"/>
      <c r="B43" s="21" t="s">
        <v>52</v>
      </c>
      <c r="C43" s="22" t="n">
        <f aca="false">C42*1.05</f>
        <v>35.1999435606233</v>
      </c>
      <c r="D43" s="22" t="n">
        <f aca="false">D42*1.15</f>
        <v>267863.546234703</v>
      </c>
      <c r="E43" s="22" t="n">
        <f aca="false">D43*0.01</f>
        <v>2678.63546234703</v>
      </c>
      <c r="F43" s="6" t="n">
        <f aca="false">ROUNDDOWN(C43,0)*10000</f>
        <v>350000</v>
      </c>
      <c r="G43" s="5" t="n">
        <f aca="false">750*ROUNDDOWN(E43,0)</f>
        <v>2008500</v>
      </c>
    </row>
    <row r="44" customFormat="false" ht="13.8" hidden="false" customHeight="false" outlineLevel="0" collapsed="false">
      <c r="A44" s="20"/>
      <c r="B44" s="21" t="s">
        <v>53</v>
      </c>
      <c r="C44" s="22" t="n">
        <f aca="false">C43*1.05</f>
        <v>36.9599407386545</v>
      </c>
      <c r="D44" s="22" t="n">
        <f aca="false">D43*1.15</f>
        <v>308043.078169908</v>
      </c>
      <c r="E44" s="22" t="n">
        <f aca="false">D44*0.01</f>
        <v>3080.43078169908</v>
      </c>
      <c r="F44" s="6" t="n">
        <f aca="false">ROUNDDOWN(C44,0)*10000</f>
        <v>360000</v>
      </c>
      <c r="G44" s="5" t="n">
        <f aca="false">750*ROUNDDOWN(E44,0)</f>
        <v>2310000</v>
      </c>
    </row>
    <row r="45" customFormat="false" ht="13.8" hidden="false" customHeight="false" outlineLevel="0" collapsed="false">
      <c r="A45" s="20"/>
      <c r="B45" s="21" t="s">
        <v>54</v>
      </c>
      <c r="C45" s="22" t="n">
        <f aca="false">C44*1.05</f>
        <v>38.8079377755872</v>
      </c>
      <c r="D45" s="22" t="n">
        <f aca="false">D44*1.15</f>
        <v>354249.539895394</v>
      </c>
      <c r="E45" s="22" t="n">
        <f aca="false">D45*0.01</f>
        <v>3542.49539895394</v>
      </c>
      <c r="F45" s="6" t="n">
        <f aca="false">ROUNDDOWN(C45,0)*10000</f>
        <v>380000</v>
      </c>
      <c r="G45" s="5" t="n">
        <f aca="false">750*ROUNDDOWN(E45,0)</f>
        <v>2656500</v>
      </c>
    </row>
    <row r="46" customFormat="false" ht="13.8" hidden="false" customHeight="false" outlineLevel="0" collapsed="false">
      <c r="A46" s="20"/>
      <c r="B46" s="21" t="s">
        <v>55</v>
      </c>
      <c r="C46" s="22" t="n">
        <f aca="false">C45*1.05</f>
        <v>40.7483346643665</v>
      </c>
      <c r="D46" s="22" t="n">
        <f aca="false">D45*1.15</f>
        <v>407386.970879703</v>
      </c>
      <c r="E46" s="22" t="n">
        <f aca="false">D46*0.01</f>
        <v>4073.86970879703</v>
      </c>
      <c r="F46" s="6" t="n">
        <f aca="false">ROUNDDOWN(C46,0)*10000</f>
        <v>400000</v>
      </c>
      <c r="G46" s="5" t="n">
        <f aca="false">750*ROUNDDOWN(E46,0)</f>
        <v>3054750</v>
      </c>
    </row>
    <row r="47" customFormat="false" ht="13.8" hidden="false" customHeight="false" outlineLevel="0" collapsed="false">
      <c r="A47" s="20"/>
      <c r="B47" s="21" t="s">
        <v>56</v>
      </c>
      <c r="C47" s="22" t="n">
        <f aca="false">C46*1.05</f>
        <v>42.7857513975849</v>
      </c>
      <c r="D47" s="22" t="n">
        <f aca="false">D46*1.15</f>
        <v>468495.016511659</v>
      </c>
      <c r="E47" s="22" t="n">
        <f aca="false">D47*0.01</f>
        <v>4684.95016511659</v>
      </c>
      <c r="F47" s="6" t="n">
        <f aca="false">ROUNDDOWN(C47,0)*10000</f>
        <v>420000</v>
      </c>
      <c r="G47" s="5" t="n">
        <f aca="false">750*ROUNDDOWN(E47,0)</f>
        <v>3513000</v>
      </c>
    </row>
    <row r="48" customFormat="false" ht="13.8" hidden="false" customHeight="false" outlineLevel="0" collapsed="false">
      <c r="A48" s="20"/>
      <c r="B48" s="21" t="s">
        <v>57</v>
      </c>
      <c r="C48" s="22" t="n">
        <f aca="false">C47*1.05</f>
        <v>44.9250389674641</v>
      </c>
      <c r="D48" s="22" t="n">
        <f aca="false">D47*1.15</f>
        <v>538769.268988407</v>
      </c>
      <c r="E48" s="22" t="n">
        <f aca="false">D48*0.01</f>
        <v>5387.69268988407</v>
      </c>
      <c r="F48" s="6" t="n">
        <f aca="false">ROUNDDOWN(C48,0)*10000</f>
        <v>440000</v>
      </c>
      <c r="G48" s="5" t="n">
        <f aca="false">750*ROUNDDOWN(E48,0)</f>
        <v>4040250</v>
      </c>
    </row>
    <row r="49" customFormat="false" ht="13.8" hidden="false" customHeight="false" outlineLevel="0" collapsed="false">
      <c r="A49" s="20"/>
      <c r="B49" s="21" t="s">
        <v>58</v>
      </c>
      <c r="C49" s="22" t="n">
        <f aca="false">C48*1.05</f>
        <v>47.1712909158373</v>
      </c>
      <c r="D49" s="22" t="n">
        <f aca="false">D48*1.15</f>
        <v>619584.659336668</v>
      </c>
      <c r="E49" s="22" t="n">
        <f aca="false">D49*0.01</f>
        <v>6195.84659336669</v>
      </c>
      <c r="F49" s="6" t="n">
        <f aca="false">ROUNDDOWN(C49,0)*10000</f>
        <v>470000</v>
      </c>
      <c r="G49" s="5" t="n">
        <f aca="false">750*ROUNDDOWN(E49,0)</f>
        <v>4646250</v>
      </c>
    </row>
    <row r="50" customFormat="false" ht="13.8" hidden="false" customHeight="false" outlineLevel="0" collapsed="false">
      <c r="A50" s="20"/>
      <c r="B50" s="21" t="s">
        <v>59</v>
      </c>
      <c r="C50" s="22" t="n">
        <f aca="false">C49*1.05</f>
        <v>49.5298554616292</v>
      </c>
      <c r="D50" s="22" t="n">
        <f aca="false">D49*1.15</f>
        <v>712522.358237169</v>
      </c>
      <c r="E50" s="22" t="n">
        <f aca="false">D50*0.01</f>
        <v>7125.22358237169</v>
      </c>
      <c r="F50" s="6" t="n">
        <f aca="false">ROUNDDOWN(C50,0)*10000</f>
        <v>490000</v>
      </c>
      <c r="G50" s="5" t="n">
        <f aca="false">750*ROUNDDOWN(E50,0)</f>
        <v>5343750</v>
      </c>
    </row>
    <row r="51" customFormat="false" ht="13.8" hidden="false" customHeight="false" outlineLevel="0" collapsed="false">
      <c r="A51" s="20" t="n">
        <v>2021</v>
      </c>
      <c r="B51" s="21" t="s">
        <v>48</v>
      </c>
      <c r="C51" s="22" t="n">
        <f aca="false">C50*1.05</f>
        <v>52.0063482347107</v>
      </c>
      <c r="D51" s="22" t="n">
        <f aca="false">D50*1.15</f>
        <v>819400.711972744</v>
      </c>
      <c r="E51" s="22" t="n">
        <f aca="false">D51*0.01</f>
        <v>8194.00711972744</v>
      </c>
      <c r="F51" s="6" t="n">
        <f aca="false">ROUNDDOWN(C51,0)*10000</f>
        <v>520000</v>
      </c>
      <c r="G51" s="5" t="n">
        <f aca="false">750*ROUNDDOWN(E51,0)</f>
        <v>6145500</v>
      </c>
    </row>
    <row r="52" customFormat="false" ht="13.8" hidden="false" customHeight="false" outlineLevel="0" collapsed="false">
      <c r="A52" s="20"/>
      <c r="B52" s="21" t="s">
        <v>49</v>
      </c>
      <c r="C52" s="22" t="n">
        <f aca="false">C51*1.05</f>
        <v>54.6066656464462</v>
      </c>
      <c r="D52" s="22" t="n">
        <f aca="false">D51*1.15</f>
        <v>942310.818768655</v>
      </c>
      <c r="E52" s="22" t="n">
        <f aca="false">D52*0.01</f>
        <v>9423.10818768655</v>
      </c>
      <c r="F52" s="6" t="n">
        <f aca="false">ROUNDDOWN(C52,0)*10000</f>
        <v>540000</v>
      </c>
      <c r="G52" s="5" t="n">
        <f aca="false">750*ROUNDDOWN(E52,0)</f>
        <v>7067250</v>
      </c>
    </row>
    <row r="53" customFormat="false" ht="13.8" hidden="false" customHeight="false" outlineLevel="0" collapsed="false">
      <c r="A53" s="20"/>
      <c r="B53" s="21" t="s">
        <v>50</v>
      </c>
      <c r="C53" s="22" t="n">
        <f aca="false">C52*1.05</f>
        <v>57.3369989287685</v>
      </c>
      <c r="D53" s="22" t="n">
        <f aca="false">D52*1.15</f>
        <v>1083657.44158395</v>
      </c>
      <c r="E53" s="22" t="n">
        <f aca="false">D53*0.01</f>
        <v>10836.5744158395</v>
      </c>
      <c r="F53" s="6" t="n">
        <f aca="false">ROUNDDOWN(C53,0)*10000</f>
        <v>570000</v>
      </c>
      <c r="G53" s="5" t="n">
        <f aca="false">750*ROUNDDOWN(E53,0)</f>
        <v>8127000</v>
      </c>
    </row>
    <row r="54" customFormat="false" ht="13.8" hidden="false" customHeight="false" outlineLevel="0" collapsed="false">
      <c r="A54" s="20"/>
      <c r="B54" s="21" t="s">
        <v>51</v>
      </c>
      <c r="C54" s="22" t="n">
        <f aca="false">C53*1.05</f>
        <v>60.2038488752069</v>
      </c>
      <c r="D54" s="22" t="n">
        <f aca="false">D53*1.15</f>
        <v>1246206.05782155</v>
      </c>
      <c r="E54" s="22" t="n">
        <f aca="false">D54*0.01</f>
        <v>12462.0605782155</v>
      </c>
      <c r="F54" s="6" t="n">
        <f aca="false">ROUNDDOWN(C54,0)*10000</f>
        <v>600000</v>
      </c>
      <c r="G54" s="5" t="n">
        <f aca="false">750*ROUNDDOWN(E54,0)</f>
        <v>9346500</v>
      </c>
    </row>
    <row r="55" customFormat="false" ht="13.8" hidden="false" customHeight="false" outlineLevel="0" collapsed="false">
      <c r="A55" s="20"/>
      <c r="B55" s="21" t="s">
        <v>52</v>
      </c>
      <c r="C55" s="22" t="n">
        <f aca="false">C54*1.05</f>
        <v>63.2140413189673</v>
      </c>
      <c r="D55" s="22" t="n">
        <f aca="false">D54*1.15</f>
        <v>1433136.96649478</v>
      </c>
      <c r="E55" s="22" t="n">
        <f aca="false">D55*0.01</f>
        <v>14331.3696649478</v>
      </c>
      <c r="F55" s="6" t="n">
        <f aca="false">ROUNDDOWN(C55,0)*10000</f>
        <v>630000</v>
      </c>
      <c r="G55" s="5" t="n">
        <f aca="false">750*ROUNDDOWN(E55,0)</f>
        <v>10748250</v>
      </c>
    </row>
    <row r="56" customFormat="false" ht="13.8" hidden="false" customHeight="false" outlineLevel="0" collapsed="false">
      <c r="A56" s="20"/>
      <c r="B56" s="21" t="s">
        <v>53</v>
      </c>
      <c r="C56" s="22" t="n">
        <f aca="false">C55*1.05</f>
        <v>66.3747433849157</v>
      </c>
      <c r="D56" s="22" t="n">
        <f aca="false">D55*1.15</f>
        <v>1648107.511469</v>
      </c>
      <c r="E56" s="22" t="n">
        <f aca="false">D56*0.01</f>
        <v>16481.07511469</v>
      </c>
      <c r="F56" s="6" t="n">
        <f aca="false">ROUNDDOWN(C56,0)*10000</f>
        <v>660000</v>
      </c>
      <c r="G56" s="5" t="n">
        <f aca="false">750*ROUNDDOWN(E56,0)</f>
        <v>12360750</v>
      </c>
    </row>
    <row r="57" customFormat="false" ht="13.8" hidden="false" customHeight="false" outlineLevel="0" collapsed="false">
      <c r="A57" s="20"/>
      <c r="B57" s="21" t="s">
        <v>54</v>
      </c>
      <c r="C57" s="22" t="n">
        <f aca="false">C56*1.05</f>
        <v>69.6934805541615</v>
      </c>
      <c r="D57" s="22" t="n">
        <f aca="false">D56*1.15</f>
        <v>1895323.63818934</v>
      </c>
      <c r="E57" s="22" t="n">
        <f aca="false">D57*0.01</f>
        <v>18953.2363818934</v>
      </c>
      <c r="F57" s="6" t="n">
        <f aca="false">ROUNDDOWN(C57,0)*10000</f>
        <v>690000</v>
      </c>
      <c r="G57" s="5" t="n">
        <f aca="false">750*ROUNDDOWN(E57,0)</f>
        <v>14214750</v>
      </c>
    </row>
    <row r="58" customFormat="false" ht="13.8" hidden="false" customHeight="false" outlineLevel="0" collapsed="false">
      <c r="A58" s="20"/>
      <c r="B58" s="21" t="s">
        <v>55</v>
      </c>
      <c r="C58" s="22" t="n">
        <f aca="false">C57*1.05</f>
        <v>73.1781545818695</v>
      </c>
      <c r="D58" s="22" t="n">
        <f aca="false">D57*1.15</f>
        <v>2179622.18391775</v>
      </c>
      <c r="E58" s="22" t="n">
        <f aca="false">D58*0.01</f>
        <v>21796.2218391775</v>
      </c>
      <c r="F58" s="6" t="n">
        <f aca="false">ROUNDDOWN(C58,0)*10000</f>
        <v>730000</v>
      </c>
      <c r="G58" s="5" t="n">
        <f aca="false">750*ROUNDDOWN(E58,0)</f>
        <v>16347000</v>
      </c>
    </row>
    <row r="59" customFormat="false" ht="13.8" hidden="false" customHeight="false" outlineLevel="0" collapsed="false">
      <c r="A59" s="20"/>
      <c r="B59" s="21" t="s">
        <v>56</v>
      </c>
      <c r="C59" s="22" t="n">
        <f aca="false">C58*1.05</f>
        <v>76.837062310963</v>
      </c>
      <c r="D59" s="22" t="n">
        <f aca="false">D58*1.15</f>
        <v>2506565.51150541</v>
      </c>
      <c r="E59" s="22" t="n">
        <f aca="false">D59*0.01</f>
        <v>25065.6551150541</v>
      </c>
      <c r="F59" s="6" t="n">
        <f aca="false">ROUNDDOWN(C59,0)*10000</f>
        <v>760000</v>
      </c>
      <c r="G59" s="5" t="n">
        <f aca="false">750*ROUNDDOWN(E59,0)</f>
        <v>18798750</v>
      </c>
      <c r="J59" s="21"/>
    </row>
    <row r="60" customFormat="false" ht="13.8" hidden="false" customHeight="false" outlineLevel="0" collapsed="false">
      <c r="A60" s="20"/>
      <c r="B60" s="21" t="s">
        <v>57</v>
      </c>
      <c r="C60" s="22" t="n">
        <f aca="false">C59*1.05</f>
        <v>80.6789154265112</v>
      </c>
      <c r="D60" s="22" t="n">
        <f aca="false">D59*1.15</f>
        <v>2882550.33823122</v>
      </c>
      <c r="E60" s="22" t="n">
        <f aca="false">D60*0.01</f>
        <v>28825.5033823122</v>
      </c>
      <c r="F60" s="6" t="n">
        <f aca="false">ROUNDDOWN(C60,0)*10000</f>
        <v>800000</v>
      </c>
      <c r="G60" s="5" t="n">
        <f aca="false">750*ROUNDDOWN(E60,0)</f>
        <v>21618750</v>
      </c>
    </row>
    <row r="61" customFormat="false" ht="13.8" hidden="false" customHeight="false" outlineLevel="0" collapsed="false">
      <c r="A61" s="20"/>
      <c r="B61" s="21" t="s">
        <v>58</v>
      </c>
      <c r="C61" s="22" t="n">
        <f aca="false">C60*1.05</f>
        <v>84.7128611978367</v>
      </c>
      <c r="D61" s="22" t="n">
        <f aca="false">D60*1.15</f>
        <v>3314932.8889659</v>
      </c>
      <c r="E61" s="22" t="n">
        <f aca="false">D61*0.01</f>
        <v>33149.328889659</v>
      </c>
      <c r="F61" s="6" t="n">
        <f aca="false">ROUNDDOWN(C61,0)*10000</f>
        <v>840000</v>
      </c>
      <c r="G61" s="5" t="n">
        <f aca="false">750*ROUNDDOWN(E61,0)</f>
        <v>24861750</v>
      </c>
    </row>
    <row r="62" customFormat="false" ht="13.8" hidden="false" customHeight="false" outlineLevel="0" collapsed="false">
      <c r="A62" s="20"/>
      <c r="B62" s="21" t="s">
        <v>59</v>
      </c>
      <c r="C62" s="22" t="n">
        <f aca="false">C61*1.05</f>
        <v>88.9485042577286</v>
      </c>
      <c r="D62" s="22" t="n">
        <f aca="false">D61*1.15</f>
        <v>3812172.82231079</v>
      </c>
      <c r="E62" s="22" t="n">
        <f aca="false">D62*0.01</f>
        <v>38121.7282231079</v>
      </c>
      <c r="F62" s="6" t="n">
        <f aca="false">ROUNDDOWN(C62,0)*10000</f>
        <v>880000</v>
      </c>
      <c r="G62" s="5" t="n">
        <f aca="false">750*ROUNDDOWN(E62,0)</f>
        <v>28590750</v>
      </c>
    </row>
  </sheetData>
  <mergeCells count="7">
    <mergeCell ref="A1:E1"/>
    <mergeCell ref="F1:G1"/>
    <mergeCell ref="A3:A14"/>
    <mergeCell ref="A15:A26"/>
    <mergeCell ref="A27:A38"/>
    <mergeCell ref="A39:A50"/>
    <mergeCell ref="A51:A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2016-09-22T15:41:41Z</dcterms:created>
  <dc:creator>ijara</dc:creator>
  <dc:description/>
  <dc:language>es-CL</dc:language>
  <cp:lastModifiedBy/>
  <dcterms:modified xsi:type="dcterms:W3CDTF">2016-09-28T16:51:02Z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