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244" windowHeight="4332" tabRatio="770" activeTab="19"/>
  </bookViews>
  <sheets>
    <sheet name="基本数据" sheetId="2" r:id="rId1"/>
    <sheet name="2.6.2" sheetId="1" state="hidden" r:id="rId2"/>
    <sheet name="2.6.3" sheetId="11" state="hidden" r:id="rId3"/>
    <sheet name="2.6.4" sheetId="3" state="hidden" r:id="rId4"/>
    <sheet name="2.6.5" sheetId="12" state="hidden" r:id="rId5"/>
    <sheet name="2.6.6" sheetId="4" state="hidden" r:id="rId6"/>
    <sheet name="2.6.7" sheetId="13" state="hidden" r:id="rId7"/>
    <sheet name="2.6.8" sheetId="5" state="hidden" r:id="rId8"/>
    <sheet name="2.6.9" sheetId="14" state="hidden" r:id="rId9"/>
    <sheet name="2.6.10" sheetId="6" state="hidden" r:id="rId10"/>
    <sheet name="2.6.11" sheetId="15" state="hidden" r:id="rId11"/>
    <sheet name="2.6.12" sheetId="7" state="hidden" r:id="rId12"/>
    <sheet name="重复执行JOB" sheetId="17" state="hidden" r:id="rId13"/>
    <sheet name="1.1.13" sheetId="22" state="hidden" r:id="rId14"/>
    <sheet name="1.1.14" sheetId="23" state="hidden" r:id="rId15"/>
    <sheet name="1.1.15" sheetId="24" state="hidden" r:id="rId16"/>
    <sheet name="2.6.20" sheetId="21" state="hidden" r:id="rId17"/>
    <sheet name="订单出队" sheetId="9" r:id="rId18"/>
    <sheet name="订单出库所需排队大厅数据" sheetId="8" r:id="rId19"/>
    <sheet name="金壹区" sheetId="16" r:id="rId20"/>
    <sheet name="金贰区" sheetId="18" state="hidden" r:id="rId21"/>
    <sheet name="银壹区" sheetId="19" state="hidden" r:id="rId22"/>
    <sheet name="银贰区" sheetId="20" state="hidden" r:id="rId23"/>
    <sheet name="1.1.7" sheetId="25" r:id="rId24"/>
    <sheet name="1.1.7a" sheetId="31" r:id="rId25"/>
    <sheet name="1.1.8" sheetId="26" r:id="rId26"/>
    <sheet name="1.1.9" sheetId="27" r:id="rId27"/>
    <sheet name="1.1.10" sheetId="28" r:id="rId28"/>
    <sheet name="1.1.11" sheetId="29" r:id="rId29"/>
    <sheet name="队列金额计算" sheetId="30" r:id="rId30"/>
  </sheets>
  <calcPr calcId="145621"/>
</workbook>
</file>

<file path=xl/calcChain.xml><?xml version="1.0" encoding="utf-8"?>
<calcChain xmlns="http://schemas.openxmlformats.org/spreadsheetml/2006/main">
  <c r="N49" i="9" l="1"/>
  <c r="N50" i="9"/>
  <c r="M50" i="9"/>
  <c r="O48" i="9" l="1"/>
  <c r="O49" i="9"/>
  <c r="F6" i="25"/>
  <c r="F21" i="25"/>
  <c r="I16" i="26"/>
  <c r="F16" i="26"/>
  <c r="F15" i="26"/>
  <c r="I15" i="26" s="1"/>
  <c r="J12" i="31"/>
  <c r="C12" i="31"/>
  <c r="J11" i="31"/>
  <c r="C11" i="31"/>
  <c r="J9" i="31"/>
  <c r="C9" i="31"/>
  <c r="J8" i="31"/>
  <c r="C8" i="31"/>
  <c r="J6" i="31"/>
  <c r="C6" i="31"/>
  <c r="F13" i="30" l="1"/>
  <c r="D9" i="30"/>
  <c r="C9" i="30"/>
  <c r="I6" i="25"/>
  <c r="I21" i="25"/>
  <c r="N31" i="29"/>
  <c r="N32" i="29"/>
  <c r="N33" i="29"/>
  <c r="N34" i="29"/>
  <c r="N35" i="29"/>
  <c r="N36" i="29"/>
  <c r="N37" i="29"/>
  <c r="N38" i="29"/>
  <c r="N39" i="29"/>
  <c r="N30" i="29"/>
  <c r="F35" i="29"/>
  <c r="F32" i="29"/>
  <c r="G26" i="29"/>
  <c r="H26" i="29"/>
  <c r="H25" i="29"/>
  <c r="H27" i="29" s="1"/>
  <c r="G25" i="29"/>
  <c r="G27" i="29" s="1"/>
  <c r="F26" i="29"/>
  <c r="I26" i="29" s="1"/>
  <c r="F25" i="29"/>
  <c r="F27" i="29" s="1"/>
  <c r="J21" i="25"/>
  <c r="C21" i="25"/>
  <c r="I1019" i="16"/>
  <c r="I1018" i="16"/>
  <c r="H1019" i="16"/>
  <c r="H1018" i="16"/>
  <c r="H1017" i="16"/>
  <c r="K14" i="28"/>
  <c r="D14" i="28"/>
  <c r="K13" i="28"/>
  <c r="D13" i="28"/>
  <c r="K12" i="28"/>
  <c r="D12" i="28"/>
  <c r="K11" i="28"/>
  <c r="D11" i="28"/>
  <c r="K7" i="28"/>
  <c r="D7" i="28"/>
  <c r="K6" i="28"/>
  <c r="D6" i="28"/>
  <c r="I25" i="29" l="1"/>
  <c r="I27" i="29" s="1"/>
  <c r="J20" i="26"/>
  <c r="C20" i="26"/>
  <c r="J19" i="26"/>
  <c r="C19" i="26"/>
  <c r="K21" i="27"/>
  <c r="D21" i="27"/>
  <c r="K19" i="27"/>
  <c r="D19" i="27"/>
  <c r="R55" i="9" l="1"/>
  <c r="S54" i="9" s="1"/>
  <c r="Q56" i="9"/>
  <c r="Q54" i="9"/>
  <c r="R56" i="9"/>
  <c r="R50" i="9"/>
  <c r="Q48" i="9"/>
  <c r="N55" i="9"/>
  <c r="N56" i="9"/>
  <c r="K17" i="27"/>
  <c r="D17" i="27"/>
  <c r="K16" i="27"/>
  <c r="K15" i="27"/>
  <c r="D16" i="27"/>
  <c r="D15" i="27"/>
  <c r="K6" i="27"/>
  <c r="D6" i="27"/>
  <c r="Q14" i="27"/>
  <c r="Q8" i="27"/>
  <c r="Q9" i="27"/>
  <c r="Q10" i="27"/>
  <c r="Q11" i="27"/>
  <c r="Q12" i="27"/>
  <c r="Q7" i="27"/>
  <c r="J16" i="26"/>
  <c r="J15" i="26"/>
  <c r="J13" i="26"/>
  <c r="J12" i="26"/>
  <c r="C16" i="26"/>
  <c r="C15" i="26"/>
  <c r="C13" i="26"/>
  <c r="C12" i="26"/>
  <c r="J6" i="26"/>
  <c r="C6" i="26"/>
  <c r="J18" i="25"/>
  <c r="C18" i="25"/>
  <c r="J17" i="25"/>
  <c r="C17" i="25"/>
  <c r="K13" i="1"/>
  <c r="K12" i="1"/>
  <c r="D13" i="1"/>
  <c r="D12" i="1"/>
  <c r="C16" i="25"/>
  <c r="C15" i="25"/>
  <c r="C6" i="25"/>
  <c r="D8" i="1"/>
  <c r="J16" i="25"/>
  <c r="J15" i="25"/>
  <c r="J6" i="25"/>
  <c r="I7" i="21" l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J23" i="24"/>
  <c r="L48" i="24"/>
  <c r="K45" i="24"/>
  <c r="K44" i="24"/>
  <c r="K36" i="24"/>
  <c r="K40" i="24"/>
  <c r="K39" i="24"/>
  <c r="K37" i="24"/>
  <c r="G48" i="24"/>
  <c r="G34" i="24"/>
  <c r="F31" i="24"/>
  <c r="H31" i="24" s="1"/>
  <c r="F30" i="24"/>
  <c r="G27" i="24"/>
  <c r="F23" i="24"/>
  <c r="F24" i="24"/>
  <c r="G20" i="24"/>
  <c r="F17" i="24"/>
  <c r="H17" i="24" s="1"/>
  <c r="F17" i="23"/>
  <c r="K7" i="24"/>
  <c r="K8" i="24"/>
  <c r="K9" i="24"/>
  <c r="D7" i="24"/>
  <c r="D8" i="24"/>
  <c r="D9" i="24"/>
  <c r="K6" i="24"/>
  <c r="D6" i="24"/>
  <c r="F45" i="24"/>
  <c r="F46" i="24" s="1"/>
  <c r="H44" i="24"/>
  <c r="F32" i="24"/>
  <c r="H30" i="24"/>
  <c r="H24" i="24"/>
  <c r="H23" i="24"/>
  <c r="F18" i="24"/>
  <c r="F16" i="24"/>
  <c r="H16" i="24" s="1"/>
  <c r="I30" i="23"/>
  <c r="J31" i="23"/>
  <c r="J30" i="23"/>
  <c r="J24" i="23"/>
  <c r="J23" i="23"/>
  <c r="L45" i="23"/>
  <c r="N45" i="23"/>
  <c r="N43" i="23"/>
  <c r="L46" i="23"/>
  <c r="M51" i="23"/>
  <c r="L51" i="23"/>
  <c r="F32" i="23"/>
  <c r="F25" i="23"/>
  <c r="F43" i="23"/>
  <c r="L50" i="1"/>
  <c r="I23" i="23"/>
  <c r="F30" i="23"/>
  <c r="F16" i="23"/>
  <c r="H16" i="23" s="1"/>
  <c r="F31" i="23"/>
  <c r="H31" i="23" s="1"/>
  <c r="F24" i="23"/>
  <c r="H24" i="23"/>
  <c r="F23" i="23"/>
  <c r="K30" i="23" s="1"/>
  <c r="D7" i="23"/>
  <c r="K7" i="23"/>
  <c r="D8" i="23"/>
  <c r="K8" i="23"/>
  <c r="D9" i="23"/>
  <c r="K9" i="23"/>
  <c r="K6" i="23"/>
  <c r="D6" i="23"/>
  <c r="G60" i="22"/>
  <c r="F57" i="22"/>
  <c r="F56" i="22"/>
  <c r="H57" i="22"/>
  <c r="F49" i="22"/>
  <c r="F48" i="22"/>
  <c r="F50" i="22" s="1"/>
  <c r="H49" i="22"/>
  <c r="F41" i="22"/>
  <c r="F42" i="22"/>
  <c r="H42" i="22" s="1"/>
  <c r="F43" i="22"/>
  <c r="F34" i="22"/>
  <c r="F35" i="22"/>
  <c r="H35" i="22"/>
  <c r="F27" i="22"/>
  <c r="F28" i="22"/>
  <c r="F21" i="22"/>
  <c r="F22" i="22"/>
  <c r="G24" i="22" s="1"/>
  <c r="F29" i="22"/>
  <c r="H28" i="22"/>
  <c r="H27" i="22"/>
  <c r="K16" i="22"/>
  <c r="D16" i="22"/>
  <c r="K15" i="22"/>
  <c r="D15" i="22"/>
  <c r="K14" i="22"/>
  <c r="D14" i="22"/>
  <c r="K13" i="22"/>
  <c r="D13" i="22"/>
  <c r="K12" i="22"/>
  <c r="D12" i="22"/>
  <c r="K11" i="22"/>
  <c r="D11" i="22"/>
  <c r="K10" i="22"/>
  <c r="D10" i="22"/>
  <c r="K9" i="22"/>
  <c r="D9" i="22"/>
  <c r="K7" i="22"/>
  <c r="D7" i="22"/>
  <c r="K26" i="17"/>
  <c r="D26" i="17"/>
  <c r="H14" i="17"/>
  <c r="F11" i="17"/>
  <c r="F10" i="17"/>
  <c r="K7" i="17"/>
  <c r="D7" i="17"/>
  <c r="K6" i="17"/>
  <c r="D6" i="17"/>
  <c r="G28" i="7"/>
  <c r="E25" i="7"/>
  <c r="D24" i="7"/>
  <c r="M22" i="6"/>
  <c r="M21" i="6"/>
  <c r="J23" i="6"/>
  <c r="J24" i="6"/>
  <c r="F25" i="6"/>
  <c r="D25" i="6"/>
  <c r="H21" i="6"/>
  <c r="H31" i="15"/>
  <c r="F23" i="15"/>
  <c r="D23" i="15"/>
  <c r="F28" i="15" s="1"/>
  <c r="F22" i="15"/>
  <c r="F27" i="15" s="1"/>
  <c r="D22" i="15"/>
  <c r="F28" i="6"/>
  <c r="F27" i="6"/>
  <c r="F23" i="6"/>
  <c r="H20" i="15"/>
  <c r="H20" i="6"/>
  <c r="F20" i="15"/>
  <c r="D20" i="15"/>
  <c r="D20" i="6"/>
  <c r="F20" i="6"/>
  <c r="D23" i="6"/>
  <c r="F32" i="14"/>
  <c r="H39" i="14"/>
  <c r="F37" i="14"/>
  <c r="F36" i="14"/>
  <c r="F35" i="14"/>
  <c r="H39" i="5"/>
  <c r="H38" i="5"/>
  <c r="F36" i="5"/>
  <c r="F35" i="5"/>
  <c r="F37" i="5"/>
  <c r="G31" i="5"/>
  <c r="E31" i="5"/>
  <c r="G31" i="14"/>
  <c r="E31" i="14"/>
  <c r="E19" i="13"/>
  <c r="E18" i="13"/>
  <c r="E20" i="13"/>
  <c r="E20" i="4"/>
  <c r="E19" i="4"/>
  <c r="E21" i="4"/>
  <c r="N47" i="24" l="1"/>
  <c r="N45" i="24"/>
  <c r="G47" i="24"/>
  <c r="G19" i="24"/>
  <c r="G33" i="24"/>
  <c r="H45" i="24"/>
  <c r="F25" i="24"/>
  <c r="H42" i="23"/>
  <c r="K38" i="23"/>
  <c r="K43" i="23" s="1"/>
  <c r="H43" i="23"/>
  <c r="F44" i="23"/>
  <c r="K31" i="23"/>
  <c r="K37" i="23"/>
  <c r="K42" i="23" s="1"/>
  <c r="G33" i="23"/>
  <c r="G34" i="23"/>
  <c r="H30" i="23"/>
  <c r="G27" i="23"/>
  <c r="G26" i="23"/>
  <c r="H23" i="23"/>
  <c r="F18" i="23"/>
  <c r="H17" i="23"/>
  <c r="F58" i="22"/>
  <c r="H56" i="22"/>
  <c r="G52" i="22"/>
  <c r="G51" i="22"/>
  <c r="H48" i="22"/>
  <c r="G44" i="22"/>
  <c r="G45" i="22"/>
  <c r="H41" i="22"/>
  <c r="F36" i="22"/>
  <c r="G37" i="22" s="1"/>
  <c r="G38" i="22"/>
  <c r="H34" i="22"/>
  <c r="G23" i="22"/>
  <c r="I20" i="22" s="1"/>
  <c r="H21" i="22"/>
  <c r="H20" i="22"/>
  <c r="F12" i="17"/>
  <c r="H13" i="17" s="1"/>
  <c r="F29" i="15"/>
  <c r="H30" i="15" s="1"/>
  <c r="F29" i="6"/>
  <c r="H31" i="6" s="1"/>
  <c r="H30" i="6"/>
  <c r="H38" i="14"/>
  <c r="I35" i="5"/>
  <c r="I36" i="5"/>
  <c r="G39" i="3"/>
  <c r="G40" i="3" s="1"/>
  <c r="H42" i="3" s="1"/>
  <c r="G38" i="3"/>
  <c r="I39" i="3"/>
  <c r="I44" i="11"/>
  <c r="J41" i="11" s="1"/>
  <c r="J40" i="1"/>
  <c r="J39" i="1"/>
  <c r="N120" i="9"/>
  <c r="W55" i="9"/>
  <c r="X54" i="9" s="1"/>
  <c r="W56" i="9"/>
  <c r="W50" i="9"/>
  <c r="V58" i="9"/>
  <c r="V56" i="9"/>
  <c r="V55" i="9"/>
  <c r="V52" i="9"/>
  <c r="V50" i="9"/>
  <c r="W49" i="9"/>
  <c r="V49" i="9"/>
  <c r="R114" i="9"/>
  <c r="N121" i="9"/>
  <c r="D7" i="8"/>
  <c r="K7" i="8"/>
  <c r="E27" i="5"/>
  <c r="G27" i="5"/>
  <c r="G36" i="7"/>
  <c r="F36" i="7"/>
  <c r="E36" i="7"/>
  <c r="D36" i="7"/>
  <c r="G29" i="7"/>
  <c r="D30" i="7"/>
  <c r="F30" i="7" s="1"/>
  <c r="G23" i="7"/>
  <c r="F25" i="7"/>
  <c r="D23" i="7"/>
  <c r="D25" i="7" s="1"/>
  <c r="J19" i="7"/>
  <c r="C19" i="7"/>
  <c r="J18" i="7"/>
  <c r="C18" i="7"/>
  <c r="J17" i="7"/>
  <c r="C17" i="7"/>
  <c r="J16" i="7"/>
  <c r="C16" i="7"/>
  <c r="J15" i="7"/>
  <c r="C15" i="7"/>
  <c r="J14" i="7"/>
  <c r="C14" i="7"/>
  <c r="J13" i="7"/>
  <c r="C13" i="7"/>
  <c r="J7" i="7"/>
  <c r="C7" i="7"/>
  <c r="J6" i="7"/>
  <c r="C6" i="7"/>
  <c r="O39" i="1"/>
  <c r="M39" i="1"/>
  <c r="J56" i="1"/>
  <c r="P48" i="1"/>
  <c r="O48" i="1"/>
  <c r="M48" i="1"/>
  <c r="M47" i="1"/>
  <c r="K42" i="1"/>
  <c r="K48" i="1"/>
  <c r="H50" i="1"/>
  <c r="L48" i="1"/>
  <c r="G48" i="1"/>
  <c r="M40" i="1"/>
  <c r="L43" i="1"/>
  <c r="H43" i="1"/>
  <c r="G40" i="1"/>
  <c r="G39" i="1"/>
  <c r="L39" i="1" s="1"/>
  <c r="L40" i="1"/>
  <c r="R121" i="9"/>
  <c r="Q117" i="9"/>
  <c r="R115" i="9"/>
  <c r="Q58" i="9"/>
  <c r="Q55" i="9"/>
  <c r="Q52" i="9"/>
  <c r="Q49" i="9"/>
  <c r="Q50" i="9"/>
  <c r="K5" i="19"/>
  <c r="K6" i="19" s="1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K111" i="19" s="1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K225" i="19" s="1"/>
  <c r="K226" i="19" s="1"/>
  <c r="K227" i="19" s="1"/>
  <c r="K228" i="19" s="1"/>
  <c r="K229" i="19" s="1"/>
  <c r="K230" i="19" s="1"/>
  <c r="K231" i="19" s="1"/>
  <c r="K232" i="19" s="1"/>
  <c r="K233" i="19" s="1"/>
  <c r="K234" i="19" s="1"/>
  <c r="K235" i="19" s="1"/>
  <c r="K236" i="19" s="1"/>
  <c r="K237" i="19" s="1"/>
  <c r="K238" i="19" s="1"/>
  <c r="K239" i="19" s="1"/>
  <c r="K240" i="19" s="1"/>
  <c r="K241" i="19" s="1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K270" i="19" s="1"/>
  <c r="K271" i="19" s="1"/>
  <c r="K272" i="19" s="1"/>
  <c r="K273" i="19" s="1"/>
  <c r="K274" i="19" s="1"/>
  <c r="K275" i="19" s="1"/>
  <c r="K276" i="19" s="1"/>
  <c r="K277" i="19" s="1"/>
  <c r="K278" i="19" s="1"/>
  <c r="K279" i="19" s="1"/>
  <c r="K280" i="19" s="1"/>
  <c r="K281" i="19" s="1"/>
  <c r="K282" i="19" s="1"/>
  <c r="K283" i="19" s="1"/>
  <c r="K284" i="19" s="1"/>
  <c r="K285" i="19" s="1"/>
  <c r="K286" i="19" s="1"/>
  <c r="K287" i="19" s="1"/>
  <c r="K288" i="19" s="1"/>
  <c r="K289" i="19" s="1"/>
  <c r="K290" i="19" s="1"/>
  <c r="K291" i="19" s="1"/>
  <c r="K292" i="19" s="1"/>
  <c r="K293" i="19" s="1"/>
  <c r="K294" i="19" s="1"/>
  <c r="K295" i="19" s="1"/>
  <c r="K296" i="19" s="1"/>
  <c r="K297" i="19" s="1"/>
  <c r="K298" i="19" s="1"/>
  <c r="K299" i="19" s="1"/>
  <c r="K300" i="19" s="1"/>
  <c r="K301" i="19" s="1"/>
  <c r="K302" i="19" s="1"/>
  <c r="K303" i="19" s="1"/>
  <c r="K304" i="19" s="1"/>
  <c r="K305" i="19" s="1"/>
  <c r="K306" i="19" s="1"/>
  <c r="K307" i="19" s="1"/>
  <c r="K308" i="19" s="1"/>
  <c r="K309" i="19" s="1"/>
  <c r="K310" i="19" s="1"/>
  <c r="K311" i="19" s="1"/>
  <c r="K312" i="19" s="1"/>
  <c r="K313" i="19" s="1"/>
  <c r="K314" i="19" s="1"/>
  <c r="K315" i="19" s="1"/>
  <c r="K316" i="19" s="1"/>
  <c r="K317" i="19" s="1"/>
  <c r="K318" i="19" s="1"/>
  <c r="K319" i="19" s="1"/>
  <c r="K320" i="19" s="1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K331" i="19" s="1"/>
  <c r="K332" i="19" s="1"/>
  <c r="K333" i="19" s="1"/>
  <c r="K334" i="19" s="1"/>
  <c r="K335" i="19" s="1"/>
  <c r="K336" i="19" s="1"/>
  <c r="K337" i="19" s="1"/>
  <c r="K338" i="19" s="1"/>
  <c r="K339" i="19" s="1"/>
  <c r="K340" i="19" s="1"/>
  <c r="K341" i="19" s="1"/>
  <c r="K342" i="19" s="1"/>
  <c r="K343" i="19" s="1"/>
  <c r="K344" i="19" s="1"/>
  <c r="K345" i="19" s="1"/>
  <c r="K346" i="19" s="1"/>
  <c r="K347" i="19" s="1"/>
  <c r="K348" i="19" s="1"/>
  <c r="K349" i="19" s="1"/>
  <c r="K350" i="19" s="1"/>
  <c r="K351" i="19" s="1"/>
  <c r="K352" i="19" s="1"/>
  <c r="K353" i="19" s="1"/>
  <c r="K354" i="19" s="1"/>
  <c r="K355" i="19" s="1"/>
  <c r="K356" i="19" s="1"/>
  <c r="K357" i="19" s="1"/>
  <c r="K358" i="19" s="1"/>
  <c r="K359" i="19" s="1"/>
  <c r="K360" i="19" s="1"/>
  <c r="K361" i="19" s="1"/>
  <c r="K362" i="19" s="1"/>
  <c r="K363" i="19" s="1"/>
  <c r="K364" i="19" s="1"/>
  <c r="K365" i="19" s="1"/>
  <c r="K366" i="19" s="1"/>
  <c r="K367" i="19" s="1"/>
  <c r="K368" i="19" s="1"/>
  <c r="K369" i="19" s="1"/>
  <c r="K370" i="19" s="1"/>
  <c r="K371" i="19" s="1"/>
  <c r="K372" i="19" s="1"/>
  <c r="K373" i="19" s="1"/>
  <c r="K374" i="19" s="1"/>
  <c r="K375" i="19" s="1"/>
  <c r="K376" i="19" s="1"/>
  <c r="K377" i="19" s="1"/>
  <c r="K378" i="19" s="1"/>
  <c r="K379" i="19" s="1"/>
  <c r="K380" i="19" s="1"/>
  <c r="K381" i="19" s="1"/>
  <c r="K382" i="19" s="1"/>
  <c r="K383" i="19" s="1"/>
  <c r="K384" i="19" s="1"/>
  <c r="K385" i="19" s="1"/>
  <c r="K386" i="19" s="1"/>
  <c r="K387" i="19" s="1"/>
  <c r="K388" i="19" s="1"/>
  <c r="K389" i="19" s="1"/>
  <c r="K390" i="19" s="1"/>
  <c r="K391" i="19" s="1"/>
  <c r="K392" i="19" s="1"/>
  <c r="K393" i="19" s="1"/>
  <c r="K394" i="19" s="1"/>
  <c r="K395" i="19" s="1"/>
  <c r="K396" i="19" s="1"/>
  <c r="K397" i="19" s="1"/>
  <c r="K398" i="19" s="1"/>
  <c r="K399" i="19" s="1"/>
  <c r="K400" i="19" s="1"/>
  <c r="K401" i="19" s="1"/>
  <c r="K402" i="19" s="1"/>
  <c r="K403" i="19" s="1"/>
  <c r="K404" i="19" s="1"/>
  <c r="K405" i="19" s="1"/>
  <c r="K406" i="19" s="1"/>
  <c r="K407" i="19" s="1"/>
  <c r="K408" i="19" s="1"/>
  <c r="K409" i="19" s="1"/>
  <c r="K410" i="19" s="1"/>
  <c r="K411" i="19" s="1"/>
  <c r="K412" i="19" s="1"/>
  <c r="K413" i="19" s="1"/>
  <c r="K414" i="19" s="1"/>
  <c r="K415" i="19" s="1"/>
  <c r="K416" i="19" s="1"/>
  <c r="K417" i="19" s="1"/>
  <c r="K418" i="19" s="1"/>
  <c r="K419" i="19" s="1"/>
  <c r="K420" i="19" s="1"/>
  <c r="K421" i="19" s="1"/>
  <c r="K422" i="19" s="1"/>
  <c r="K423" i="19" s="1"/>
  <c r="K424" i="19" s="1"/>
  <c r="K425" i="19" s="1"/>
  <c r="K426" i="19" s="1"/>
  <c r="K427" i="19" s="1"/>
  <c r="K428" i="19" s="1"/>
  <c r="K429" i="19" s="1"/>
  <c r="K430" i="19" s="1"/>
  <c r="K431" i="19" s="1"/>
  <c r="K432" i="19" s="1"/>
  <c r="K433" i="19" s="1"/>
  <c r="K434" i="19" s="1"/>
  <c r="K435" i="19" s="1"/>
  <c r="K436" i="19" s="1"/>
  <c r="K437" i="19" s="1"/>
  <c r="K438" i="19" s="1"/>
  <c r="K439" i="19" s="1"/>
  <c r="K440" i="19" s="1"/>
  <c r="K441" i="19" s="1"/>
  <c r="K442" i="19" s="1"/>
  <c r="K443" i="19" s="1"/>
  <c r="K444" i="19" s="1"/>
  <c r="K445" i="19" s="1"/>
  <c r="K446" i="19" s="1"/>
  <c r="K447" i="19" s="1"/>
  <c r="K448" i="19" s="1"/>
  <c r="K449" i="19" s="1"/>
  <c r="K450" i="19" s="1"/>
  <c r="K451" i="19" s="1"/>
  <c r="K452" i="19" s="1"/>
  <c r="K453" i="19" s="1"/>
  <c r="K454" i="19" s="1"/>
  <c r="K455" i="19" s="1"/>
  <c r="K456" i="19" s="1"/>
  <c r="K457" i="19" s="1"/>
  <c r="K458" i="19" s="1"/>
  <c r="K459" i="19" s="1"/>
  <c r="K460" i="19" s="1"/>
  <c r="K461" i="19" s="1"/>
  <c r="K462" i="19" s="1"/>
  <c r="K463" i="19" s="1"/>
  <c r="K464" i="19" s="1"/>
  <c r="K465" i="19" s="1"/>
  <c r="K466" i="19" s="1"/>
  <c r="K467" i="19" s="1"/>
  <c r="K468" i="19" s="1"/>
  <c r="K469" i="19" s="1"/>
  <c r="K470" i="19" s="1"/>
  <c r="K471" i="19" s="1"/>
  <c r="K472" i="19" s="1"/>
  <c r="K473" i="19" s="1"/>
  <c r="K474" i="19" s="1"/>
  <c r="K475" i="19" s="1"/>
  <c r="K476" i="19" s="1"/>
  <c r="K477" i="19" s="1"/>
  <c r="K478" i="19" s="1"/>
  <c r="K479" i="19" s="1"/>
  <c r="K480" i="19" s="1"/>
  <c r="K481" i="19" s="1"/>
  <c r="K482" i="19" s="1"/>
  <c r="K483" i="19" s="1"/>
  <c r="K484" i="19" s="1"/>
  <c r="K485" i="19" s="1"/>
  <c r="K486" i="19" s="1"/>
  <c r="K487" i="19" s="1"/>
  <c r="K488" i="19" s="1"/>
  <c r="K489" i="19" s="1"/>
  <c r="K490" i="19" s="1"/>
  <c r="K491" i="19" s="1"/>
  <c r="K492" i="19" s="1"/>
  <c r="K493" i="19" s="1"/>
  <c r="K494" i="19" s="1"/>
  <c r="K495" i="19" s="1"/>
  <c r="K496" i="19" s="1"/>
  <c r="K497" i="19" s="1"/>
  <c r="K498" i="19" s="1"/>
  <c r="K499" i="19" s="1"/>
  <c r="K500" i="19" s="1"/>
  <c r="K501" i="19" s="1"/>
  <c r="K502" i="19" s="1"/>
  <c r="K503" i="19" s="1"/>
  <c r="K504" i="19" s="1"/>
  <c r="K505" i="19" s="1"/>
  <c r="K506" i="19" s="1"/>
  <c r="K507" i="19" s="1"/>
  <c r="K508" i="19" s="1"/>
  <c r="K509" i="19" s="1"/>
  <c r="K510" i="19" s="1"/>
  <c r="K511" i="19" s="1"/>
  <c r="K512" i="19" s="1"/>
  <c r="K513" i="19" s="1"/>
  <c r="K514" i="19" s="1"/>
  <c r="K515" i="19" s="1"/>
  <c r="K516" i="19" s="1"/>
  <c r="K517" i="19" s="1"/>
  <c r="K518" i="19" s="1"/>
  <c r="K519" i="19" s="1"/>
  <c r="K520" i="19" s="1"/>
  <c r="K521" i="19" s="1"/>
  <c r="K522" i="19" s="1"/>
  <c r="K523" i="19" s="1"/>
  <c r="K524" i="19" s="1"/>
  <c r="K525" i="19" s="1"/>
  <c r="K526" i="19" s="1"/>
  <c r="K527" i="19" s="1"/>
  <c r="K528" i="19" s="1"/>
  <c r="K529" i="19" s="1"/>
  <c r="K530" i="19" s="1"/>
  <c r="K531" i="19" s="1"/>
  <c r="K532" i="19" s="1"/>
  <c r="K533" i="19" s="1"/>
  <c r="K534" i="19" s="1"/>
  <c r="K535" i="19" s="1"/>
  <c r="K536" i="19" s="1"/>
  <c r="K537" i="19" s="1"/>
  <c r="K538" i="19" s="1"/>
  <c r="K539" i="19" s="1"/>
  <c r="K540" i="19" s="1"/>
  <c r="K541" i="19" s="1"/>
  <c r="K542" i="19" s="1"/>
  <c r="K543" i="19" s="1"/>
  <c r="K544" i="19" s="1"/>
  <c r="K545" i="19" s="1"/>
  <c r="K546" i="19" s="1"/>
  <c r="K547" i="19" s="1"/>
  <c r="K548" i="19" s="1"/>
  <c r="K549" i="19" s="1"/>
  <c r="K550" i="19" s="1"/>
  <c r="K551" i="19" s="1"/>
  <c r="K552" i="19" s="1"/>
  <c r="K553" i="19" s="1"/>
  <c r="K554" i="19" s="1"/>
  <c r="K555" i="19" s="1"/>
  <c r="K556" i="19" s="1"/>
  <c r="K557" i="19" s="1"/>
  <c r="K558" i="19" s="1"/>
  <c r="K559" i="19" s="1"/>
  <c r="K560" i="19" s="1"/>
  <c r="K561" i="19" s="1"/>
  <c r="K562" i="19" s="1"/>
  <c r="K563" i="19" s="1"/>
  <c r="K564" i="19" s="1"/>
  <c r="K565" i="19" s="1"/>
  <c r="K566" i="19" s="1"/>
  <c r="K567" i="19" s="1"/>
  <c r="K568" i="19" s="1"/>
  <c r="K569" i="19" s="1"/>
  <c r="K570" i="19" s="1"/>
  <c r="K571" i="19" s="1"/>
  <c r="K572" i="19" s="1"/>
  <c r="K573" i="19" s="1"/>
  <c r="K574" i="19" s="1"/>
  <c r="K575" i="19" s="1"/>
  <c r="K576" i="19" s="1"/>
  <c r="K577" i="19" s="1"/>
  <c r="K578" i="19" s="1"/>
  <c r="K579" i="19" s="1"/>
  <c r="K580" i="19" s="1"/>
  <c r="K581" i="19" s="1"/>
  <c r="K582" i="19" s="1"/>
  <c r="K583" i="19" s="1"/>
  <c r="K584" i="19" s="1"/>
  <c r="K585" i="19" s="1"/>
  <c r="K586" i="19" s="1"/>
  <c r="K587" i="19" s="1"/>
  <c r="K588" i="19" s="1"/>
  <c r="K589" i="19" s="1"/>
  <c r="K590" i="19" s="1"/>
  <c r="K591" i="19" s="1"/>
  <c r="K592" i="19" s="1"/>
  <c r="K593" i="19" s="1"/>
  <c r="K594" i="19" s="1"/>
  <c r="K595" i="19" s="1"/>
  <c r="K596" i="19" s="1"/>
  <c r="K597" i="19" s="1"/>
  <c r="K598" i="19" s="1"/>
  <c r="K599" i="19" s="1"/>
  <c r="K600" i="19" s="1"/>
  <c r="K601" i="19" s="1"/>
  <c r="K602" i="19" s="1"/>
  <c r="K603" i="19" s="1"/>
  <c r="K604" i="19" s="1"/>
  <c r="K605" i="19" s="1"/>
  <c r="K606" i="19" s="1"/>
  <c r="K607" i="19" s="1"/>
  <c r="K608" i="19" s="1"/>
  <c r="K609" i="19" s="1"/>
  <c r="K610" i="19" s="1"/>
  <c r="K611" i="19" s="1"/>
  <c r="K612" i="19" s="1"/>
  <c r="K613" i="19" s="1"/>
  <c r="K614" i="19" s="1"/>
  <c r="K615" i="19" s="1"/>
  <c r="K616" i="19" s="1"/>
  <c r="K617" i="19" s="1"/>
  <c r="K618" i="19" s="1"/>
  <c r="K619" i="19" s="1"/>
  <c r="K620" i="19" s="1"/>
  <c r="K621" i="19" s="1"/>
  <c r="K622" i="19" s="1"/>
  <c r="K623" i="19" s="1"/>
  <c r="K624" i="19" s="1"/>
  <c r="K625" i="19" s="1"/>
  <c r="K626" i="19" s="1"/>
  <c r="K627" i="19" s="1"/>
  <c r="K628" i="19" s="1"/>
  <c r="K629" i="19" s="1"/>
  <c r="K630" i="19" s="1"/>
  <c r="K631" i="19" s="1"/>
  <c r="K632" i="19" s="1"/>
  <c r="K633" i="19" s="1"/>
  <c r="K634" i="19" s="1"/>
  <c r="K635" i="19" s="1"/>
  <c r="K636" i="19" s="1"/>
  <c r="K637" i="19" s="1"/>
  <c r="K638" i="19" s="1"/>
  <c r="K639" i="19" s="1"/>
  <c r="K640" i="19" s="1"/>
  <c r="K641" i="19" s="1"/>
  <c r="K642" i="19" s="1"/>
  <c r="K643" i="19" s="1"/>
  <c r="K644" i="19" s="1"/>
  <c r="K645" i="19" s="1"/>
  <c r="K646" i="19" s="1"/>
  <c r="K647" i="19" s="1"/>
  <c r="K648" i="19" s="1"/>
  <c r="K649" i="19" s="1"/>
  <c r="K650" i="19" s="1"/>
  <c r="K651" i="19" s="1"/>
  <c r="K652" i="19" s="1"/>
  <c r="K653" i="19" s="1"/>
  <c r="K654" i="19" s="1"/>
  <c r="K655" i="19" s="1"/>
  <c r="K656" i="19" s="1"/>
  <c r="K657" i="19" s="1"/>
  <c r="K658" i="19" s="1"/>
  <c r="K659" i="19" s="1"/>
  <c r="K660" i="19" s="1"/>
  <c r="K661" i="19" s="1"/>
  <c r="K662" i="19" s="1"/>
  <c r="K663" i="19" s="1"/>
  <c r="K664" i="19" s="1"/>
  <c r="K665" i="19" s="1"/>
  <c r="K666" i="19" s="1"/>
  <c r="K667" i="19" s="1"/>
  <c r="K668" i="19" s="1"/>
  <c r="K669" i="19" s="1"/>
  <c r="K670" i="19" s="1"/>
  <c r="K671" i="19" s="1"/>
  <c r="K672" i="19" s="1"/>
  <c r="K673" i="19" s="1"/>
  <c r="K674" i="19" s="1"/>
  <c r="K675" i="19" s="1"/>
  <c r="K676" i="19" s="1"/>
  <c r="K677" i="19" s="1"/>
  <c r="K678" i="19" s="1"/>
  <c r="K679" i="19" s="1"/>
  <c r="K680" i="19" s="1"/>
  <c r="K681" i="19" s="1"/>
  <c r="K682" i="19" s="1"/>
  <c r="K683" i="19" s="1"/>
  <c r="K684" i="19" s="1"/>
  <c r="K685" i="19" s="1"/>
  <c r="K686" i="19" s="1"/>
  <c r="K687" i="19" s="1"/>
  <c r="K688" i="19" s="1"/>
  <c r="K689" i="19" s="1"/>
  <c r="K690" i="19" s="1"/>
  <c r="K691" i="19" s="1"/>
  <c r="K692" i="19" s="1"/>
  <c r="K693" i="19" s="1"/>
  <c r="K694" i="19" s="1"/>
  <c r="K695" i="19" s="1"/>
  <c r="K696" i="19" s="1"/>
  <c r="K697" i="19" s="1"/>
  <c r="K698" i="19" s="1"/>
  <c r="K699" i="19" s="1"/>
  <c r="K700" i="19" s="1"/>
  <c r="K701" i="19" s="1"/>
  <c r="K702" i="19" s="1"/>
  <c r="K703" i="19" s="1"/>
  <c r="K704" i="19" s="1"/>
  <c r="K705" i="19" s="1"/>
  <c r="K706" i="19" s="1"/>
  <c r="K707" i="19" s="1"/>
  <c r="K708" i="19" s="1"/>
  <c r="K709" i="19" s="1"/>
  <c r="K710" i="19" s="1"/>
  <c r="K711" i="19" s="1"/>
  <c r="K712" i="19" s="1"/>
  <c r="K713" i="19" s="1"/>
  <c r="K714" i="19" s="1"/>
  <c r="K715" i="19" s="1"/>
  <c r="K716" i="19" s="1"/>
  <c r="K717" i="19" s="1"/>
  <c r="K718" i="19" s="1"/>
  <c r="K719" i="19" s="1"/>
  <c r="K720" i="19" s="1"/>
  <c r="K721" i="19" s="1"/>
  <c r="K722" i="19" s="1"/>
  <c r="K723" i="19" s="1"/>
  <c r="K724" i="19" s="1"/>
  <c r="K725" i="19" s="1"/>
  <c r="K726" i="19" s="1"/>
  <c r="K727" i="19" s="1"/>
  <c r="K728" i="19" s="1"/>
  <c r="K729" i="19" s="1"/>
  <c r="K730" i="19" s="1"/>
  <c r="K731" i="19" s="1"/>
  <c r="K732" i="19" s="1"/>
  <c r="K733" i="19" s="1"/>
  <c r="K734" i="19" s="1"/>
  <c r="K735" i="19" s="1"/>
  <c r="K736" i="19" s="1"/>
  <c r="K737" i="19" s="1"/>
  <c r="K738" i="19" s="1"/>
  <c r="K739" i="19" s="1"/>
  <c r="K740" i="19" s="1"/>
  <c r="K741" i="19" s="1"/>
  <c r="K742" i="19" s="1"/>
  <c r="K743" i="19" s="1"/>
  <c r="K744" i="19" s="1"/>
  <c r="K745" i="19" s="1"/>
  <c r="K746" i="19" s="1"/>
  <c r="K747" i="19" s="1"/>
  <c r="K748" i="19" s="1"/>
  <c r="K749" i="19" s="1"/>
  <c r="K750" i="19" s="1"/>
  <c r="K751" i="19" s="1"/>
  <c r="K752" i="19" s="1"/>
  <c r="K753" i="19" s="1"/>
  <c r="K754" i="19" s="1"/>
  <c r="K755" i="19" s="1"/>
  <c r="K756" i="19" s="1"/>
  <c r="K757" i="19" s="1"/>
  <c r="K758" i="19" s="1"/>
  <c r="K759" i="19" s="1"/>
  <c r="K760" i="19" s="1"/>
  <c r="K761" i="19" s="1"/>
  <c r="K762" i="19" s="1"/>
  <c r="K763" i="19" s="1"/>
  <c r="K764" i="19" s="1"/>
  <c r="K765" i="19" s="1"/>
  <c r="K766" i="19" s="1"/>
  <c r="K767" i="19" s="1"/>
  <c r="K768" i="19" s="1"/>
  <c r="K769" i="19" s="1"/>
  <c r="K770" i="19" s="1"/>
  <c r="K771" i="19" s="1"/>
  <c r="K772" i="19" s="1"/>
  <c r="K773" i="19" s="1"/>
  <c r="K774" i="19" s="1"/>
  <c r="K775" i="19" s="1"/>
  <c r="K776" i="19" s="1"/>
  <c r="K777" i="19" s="1"/>
  <c r="K778" i="19" s="1"/>
  <c r="K779" i="19" s="1"/>
  <c r="K780" i="19" s="1"/>
  <c r="K781" i="19" s="1"/>
  <c r="K782" i="19" s="1"/>
  <c r="K783" i="19" s="1"/>
  <c r="K784" i="19" s="1"/>
  <c r="K785" i="19" s="1"/>
  <c r="K786" i="19" s="1"/>
  <c r="K787" i="19" s="1"/>
  <c r="K788" i="19" s="1"/>
  <c r="K789" i="19" s="1"/>
  <c r="K790" i="19" s="1"/>
  <c r="K791" i="19" s="1"/>
  <c r="K792" i="19" s="1"/>
  <c r="K793" i="19" s="1"/>
  <c r="K794" i="19" s="1"/>
  <c r="K795" i="19" s="1"/>
  <c r="K796" i="19" s="1"/>
  <c r="K797" i="19" s="1"/>
  <c r="K798" i="19" s="1"/>
  <c r="K799" i="19" s="1"/>
  <c r="K800" i="19" s="1"/>
  <c r="K801" i="19" s="1"/>
  <c r="K802" i="19" s="1"/>
  <c r="K803" i="19" s="1"/>
  <c r="K804" i="19" s="1"/>
  <c r="K805" i="19" s="1"/>
  <c r="K806" i="19" s="1"/>
  <c r="K807" i="19" s="1"/>
  <c r="K808" i="19" s="1"/>
  <c r="K809" i="19" s="1"/>
  <c r="K810" i="19" s="1"/>
  <c r="K811" i="19" s="1"/>
  <c r="K812" i="19" s="1"/>
  <c r="K813" i="19" s="1"/>
  <c r="K814" i="19" s="1"/>
  <c r="K815" i="19" s="1"/>
  <c r="K816" i="19" s="1"/>
  <c r="K817" i="19" s="1"/>
  <c r="K818" i="19" s="1"/>
  <c r="K819" i="19" s="1"/>
  <c r="K820" i="19" s="1"/>
  <c r="K821" i="19" s="1"/>
  <c r="K822" i="19" s="1"/>
  <c r="K823" i="19" s="1"/>
  <c r="K824" i="19" s="1"/>
  <c r="K825" i="19" s="1"/>
  <c r="K826" i="19" s="1"/>
  <c r="K827" i="19" s="1"/>
  <c r="K828" i="19" s="1"/>
  <c r="K829" i="19" s="1"/>
  <c r="K830" i="19" s="1"/>
  <c r="K831" i="19" s="1"/>
  <c r="K832" i="19" s="1"/>
  <c r="K833" i="19" s="1"/>
  <c r="K834" i="19" s="1"/>
  <c r="K835" i="19" s="1"/>
  <c r="K836" i="19" s="1"/>
  <c r="K837" i="19" s="1"/>
  <c r="K838" i="19" s="1"/>
  <c r="K839" i="19" s="1"/>
  <c r="K840" i="19" s="1"/>
  <c r="K841" i="19" s="1"/>
  <c r="K842" i="19" s="1"/>
  <c r="K843" i="19" s="1"/>
  <c r="K844" i="19" s="1"/>
  <c r="K845" i="19" s="1"/>
  <c r="K846" i="19" s="1"/>
  <c r="K847" i="19" s="1"/>
  <c r="K848" i="19" s="1"/>
  <c r="K849" i="19" s="1"/>
  <c r="K850" i="19" s="1"/>
  <c r="K851" i="19" s="1"/>
  <c r="K852" i="19" s="1"/>
  <c r="K853" i="19" s="1"/>
  <c r="K854" i="19" s="1"/>
  <c r="K855" i="19" s="1"/>
  <c r="K856" i="19" s="1"/>
  <c r="K857" i="19" s="1"/>
  <c r="K858" i="19" s="1"/>
  <c r="K859" i="19" s="1"/>
  <c r="K860" i="19" s="1"/>
  <c r="K861" i="19" s="1"/>
  <c r="K862" i="19" s="1"/>
  <c r="K863" i="19" s="1"/>
  <c r="K864" i="19" s="1"/>
  <c r="K865" i="19" s="1"/>
  <c r="K866" i="19" s="1"/>
  <c r="K867" i="19" s="1"/>
  <c r="K868" i="19" s="1"/>
  <c r="K869" i="19" s="1"/>
  <c r="K870" i="19" s="1"/>
  <c r="K871" i="19" s="1"/>
  <c r="K872" i="19" s="1"/>
  <c r="K873" i="19" s="1"/>
  <c r="K874" i="19" s="1"/>
  <c r="K875" i="19" s="1"/>
  <c r="K876" i="19" s="1"/>
  <c r="K877" i="19" s="1"/>
  <c r="K878" i="19" s="1"/>
  <c r="K879" i="19" s="1"/>
  <c r="K880" i="19" s="1"/>
  <c r="K881" i="19" s="1"/>
  <c r="K882" i="19" s="1"/>
  <c r="K883" i="19" s="1"/>
  <c r="K884" i="19" s="1"/>
  <c r="K885" i="19" s="1"/>
  <c r="K886" i="19" s="1"/>
  <c r="K887" i="19" s="1"/>
  <c r="K888" i="19" s="1"/>
  <c r="K889" i="19" s="1"/>
  <c r="K890" i="19" s="1"/>
  <c r="K891" i="19" s="1"/>
  <c r="K892" i="19" s="1"/>
  <c r="K893" i="19" s="1"/>
  <c r="K894" i="19" s="1"/>
  <c r="K895" i="19" s="1"/>
  <c r="K896" i="19" s="1"/>
  <c r="K897" i="19" s="1"/>
  <c r="K898" i="19" s="1"/>
  <c r="K899" i="19" s="1"/>
  <c r="K900" i="19" s="1"/>
  <c r="K901" i="19" s="1"/>
  <c r="K902" i="19" s="1"/>
  <c r="K903" i="19" s="1"/>
  <c r="K904" i="19" s="1"/>
  <c r="K905" i="19" s="1"/>
  <c r="K906" i="19" s="1"/>
  <c r="K907" i="19" s="1"/>
  <c r="K908" i="19" s="1"/>
  <c r="K909" i="19" s="1"/>
  <c r="K910" i="19" s="1"/>
  <c r="K911" i="19" s="1"/>
  <c r="K912" i="19" s="1"/>
  <c r="K913" i="19" s="1"/>
  <c r="K914" i="19" s="1"/>
  <c r="K915" i="19" s="1"/>
  <c r="K916" i="19" s="1"/>
  <c r="K917" i="19" s="1"/>
  <c r="K918" i="19" s="1"/>
  <c r="K919" i="19" s="1"/>
  <c r="K920" i="19" s="1"/>
  <c r="K921" i="19" s="1"/>
  <c r="K922" i="19" s="1"/>
  <c r="K923" i="19" s="1"/>
  <c r="K924" i="19" s="1"/>
  <c r="K925" i="19" s="1"/>
  <c r="K926" i="19" s="1"/>
  <c r="K927" i="19" s="1"/>
  <c r="K928" i="19" s="1"/>
  <c r="K929" i="19" s="1"/>
  <c r="K930" i="19" s="1"/>
  <c r="K931" i="19" s="1"/>
  <c r="K932" i="19" s="1"/>
  <c r="K933" i="19" s="1"/>
  <c r="K934" i="19" s="1"/>
  <c r="K935" i="19" s="1"/>
  <c r="K936" i="19" s="1"/>
  <c r="K937" i="19" s="1"/>
  <c r="K938" i="19" s="1"/>
  <c r="K939" i="19" s="1"/>
  <c r="K940" i="19" s="1"/>
  <c r="K941" i="19" s="1"/>
  <c r="K942" i="19" s="1"/>
  <c r="K943" i="19" s="1"/>
  <c r="K944" i="19" s="1"/>
  <c r="K945" i="19" s="1"/>
  <c r="K946" i="19" s="1"/>
  <c r="K947" i="19" s="1"/>
  <c r="K948" i="19" s="1"/>
  <c r="K949" i="19" s="1"/>
  <c r="K950" i="19" s="1"/>
  <c r="K951" i="19" s="1"/>
  <c r="K952" i="19" s="1"/>
  <c r="K953" i="19" s="1"/>
  <c r="K954" i="19" s="1"/>
  <c r="K955" i="19" s="1"/>
  <c r="K956" i="19" s="1"/>
  <c r="K957" i="19" s="1"/>
  <c r="K958" i="19" s="1"/>
  <c r="K959" i="19" s="1"/>
  <c r="K960" i="19" s="1"/>
  <c r="K961" i="19" s="1"/>
  <c r="K962" i="19" s="1"/>
  <c r="K963" i="19" s="1"/>
  <c r="K964" i="19" s="1"/>
  <c r="K965" i="19" s="1"/>
  <c r="K966" i="19" s="1"/>
  <c r="K967" i="19" s="1"/>
  <c r="K968" i="19" s="1"/>
  <c r="K969" i="19" s="1"/>
  <c r="K970" i="19" s="1"/>
  <c r="K971" i="19" s="1"/>
  <c r="K972" i="19" s="1"/>
  <c r="K973" i="19" s="1"/>
  <c r="K974" i="19" s="1"/>
  <c r="K975" i="19" s="1"/>
  <c r="K976" i="19" s="1"/>
  <c r="K977" i="19" s="1"/>
  <c r="K978" i="19" s="1"/>
  <c r="K979" i="19" s="1"/>
  <c r="K980" i="19" s="1"/>
  <c r="K981" i="19" s="1"/>
  <c r="K982" i="19" s="1"/>
  <c r="K983" i="19" s="1"/>
  <c r="K984" i="19" s="1"/>
  <c r="K985" i="19" s="1"/>
  <c r="K986" i="19" s="1"/>
  <c r="K987" i="19" s="1"/>
  <c r="K988" i="19" s="1"/>
  <c r="K989" i="19" s="1"/>
  <c r="K990" i="19" s="1"/>
  <c r="K991" i="19" s="1"/>
  <c r="K992" i="19" s="1"/>
  <c r="K993" i="19" s="1"/>
  <c r="K994" i="19" s="1"/>
  <c r="K995" i="19" s="1"/>
  <c r="K996" i="19" s="1"/>
  <c r="K997" i="19" s="1"/>
  <c r="K998" i="19" s="1"/>
  <c r="K999" i="19" s="1"/>
  <c r="K1000" i="19" s="1"/>
  <c r="K1001" i="19" s="1"/>
  <c r="K1002" i="19" s="1"/>
  <c r="K1003" i="19" s="1"/>
  <c r="K1004" i="19" s="1"/>
  <c r="K1005" i="19" s="1"/>
  <c r="K1006" i="19" s="1"/>
  <c r="K1007" i="19" s="1"/>
  <c r="K1008" i="19" s="1"/>
  <c r="K1009" i="19" s="1"/>
  <c r="K1010" i="19" s="1"/>
  <c r="K1011" i="19" s="1"/>
  <c r="K1012" i="19" s="1"/>
  <c r="K4" i="19"/>
  <c r="H9" i="19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H304" i="19" s="1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H364" i="19" s="1"/>
  <c r="H365" i="19" s="1"/>
  <c r="H366" i="19" s="1"/>
  <c r="H367" i="19" s="1"/>
  <c r="H368" i="19" s="1"/>
  <c r="H369" i="19" s="1"/>
  <c r="H370" i="19" s="1"/>
  <c r="H371" i="19" s="1"/>
  <c r="H372" i="19" s="1"/>
  <c r="H373" i="19" s="1"/>
  <c r="H374" i="19" s="1"/>
  <c r="H375" i="19" s="1"/>
  <c r="H376" i="19" s="1"/>
  <c r="H377" i="19" s="1"/>
  <c r="H378" i="19" s="1"/>
  <c r="H379" i="19" s="1"/>
  <c r="H380" i="19" s="1"/>
  <c r="H381" i="19" s="1"/>
  <c r="H382" i="19" s="1"/>
  <c r="H383" i="19" s="1"/>
  <c r="H384" i="19" s="1"/>
  <c r="H385" i="19" s="1"/>
  <c r="H386" i="19" s="1"/>
  <c r="H387" i="19" s="1"/>
  <c r="H388" i="19" s="1"/>
  <c r="H389" i="19" s="1"/>
  <c r="H390" i="19" s="1"/>
  <c r="H391" i="19" s="1"/>
  <c r="H392" i="19" s="1"/>
  <c r="H393" i="19" s="1"/>
  <c r="H394" i="19" s="1"/>
  <c r="H395" i="19" s="1"/>
  <c r="H396" i="19" s="1"/>
  <c r="H397" i="19" s="1"/>
  <c r="H398" i="19" s="1"/>
  <c r="H399" i="19" s="1"/>
  <c r="H400" i="19" s="1"/>
  <c r="H401" i="19" s="1"/>
  <c r="H402" i="19" s="1"/>
  <c r="H403" i="19" s="1"/>
  <c r="H404" i="19" s="1"/>
  <c r="H405" i="19" s="1"/>
  <c r="H406" i="19" s="1"/>
  <c r="H407" i="19" s="1"/>
  <c r="H408" i="19" s="1"/>
  <c r="H409" i="19" s="1"/>
  <c r="H410" i="19" s="1"/>
  <c r="H411" i="19" s="1"/>
  <c r="H412" i="19" s="1"/>
  <c r="H413" i="19" s="1"/>
  <c r="H414" i="19" s="1"/>
  <c r="H415" i="19" s="1"/>
  <c r="H416" i="19" s="1"/>
  <c r="H417" i="19" s="1"/>
  <c r="H418" i="19" s="1"/>
  <c r="H419" i="19" s="1"/>
  <c r="H420" i="19" s="1"/>
  <c r="H421" i="19" s="1"/>
  <c r="H422" i="19" s="1"/>
  <c r="H423" i="19" s="1"/>
  <c r="H424" i="19" s="1"/>
  <c r="H425" i="19" s="1"/>
  <c r="H426" i="19" s="1"/>
  <c r="H427" i="19" s="1"/>
  <c r="H428" i="19" s="1"/>
  <c r="H429" i="19" s="1"/>
  <c r="H430" i="19" s="1"/>
  <c r="H431" i="19" s="1"/>
  <c r="H432" i="19" s="1"/>
  <c r="H433" i="19" s="1"/>
  <c r="H434" i="19" s="1"/>
  <c r="H435" i="19" s="1"/>
  <c r="H436" i="19" s="1"/>
  <c r="H437" i="19" s="1"/>
  <c r="H438" i="19" s="1"/>
  <c r="H439" i="19" s="1"/>
  <c r="H440" i="19" s="1"/>
  <c r="H441" i="19" s="1"/>
  <c r="H442" i="19" s="1"/>
  <c r="H443" i="19" s="1"/>
  <c r="H444" i="19" s="1"/>
  <c r="H445" i="19" s="1"/>
  <c r="H446" i="19" s="1"/>
  <c r="H447" i="19" s="1"/>
  <c r="H448" i="19" s="1"/>
  <c r="H449" i="19" s="1"/>
  <c r="H450" i="19" s="1"/>
  <c r="H451" i="19" s="1"/>
  <c r="H452" i="19" s="1"/>
  <c r="H453" i="19" s="1"/>
  <c r="H454" i="19" s="1"/>
  <c r="H455" i="19" s="1"/>
  <c r="H456" i="19" s="1"/>
  <c r="H457" i="19" s="1"/>
  <c r="H458" i="19" s="1"/>
  <c r="H459" i="19" s="1"/>
  <c r="H460" i="19" s="1"/>
  <c r="H461" i="19" s="1"/>
  <c r="H462" i="19" s="1"/>
  <c r="H463" i="19" s="1"/>
  <c r="H464" i="19" s="1"/>
  <c r="H465" i="19" s="1"/>
  <c r="H466" i="19" s="1"/>
  <c r="H467" i="19" s="1"/>
  <c r="H468" i="19" s="1"/>
  <c r="H469" i="19" s="1"/>
  <c r="H470" i="19" s="1"/>
  <c r="H471" i="19" s="1"/>
  <c r="H472" i="19" s="1"/>
  <c r="H473" i="19" s="1"/>
  <c r="H474" i="19" s="1"/>
  <c r="H475" i="19" s="1"/>
  <c r="H476" i="19" s="1"/>
  <c r="H477" i="19" s="1"/>
  <c r="H478" i="19" s="1"/>
  <c r="H479" i="19" s="1"/>
  <c r="H480" i="19" s="1"/>
  <c r="H481" i="19" s="1"/>
  <c r="H482" i="19" s="1"/>
  <c r="H483" i="19" s="1"/>
  <c r="H484" i="19" s="1"/>
  <c r="H485" i="19" s="1"/>
  <c r="H486" i="19" s="1"/>
  <c r="H487" i="19" s="1"/>
  <c r="H488" i="19" s="1"/>
  <c r="H489" i="19" s="1"/>
  <c r="H490" i="19" s="1"/>
  <c r="H491" i="19" s="1"/>
  <c r="H492" i="19" s="1"/>
  <c r="H493" i="19" s="1"/>
  <c r="H494" i="19" s="1"/>
  <c r="H495" i="19" s="1"/>
  <c r="H496" i="19" s="1"/>
  <c r="H497" i="19" s="1"/>
  <c r="H498" i="19" s="1"/>
  <c r="H499" i="19" s="1"/>
  <c r="H500" i="19" s="1"/>
  <c r="H501" i="19" s="1"/>
  <c r="H502" i="19" s="1"/>
  <c r="H503" i="19" s="1"/>
  <c r="H504" i="19" s="1"/>
  <c r="H505" i="19" s="1"/>
  <c r="H506" i="19" s="1"/>
  <c r="H507" i="19" s="1"/>
  <c r="H508" i="19" s="1"/>
  <c r="H509" i="19" s="1"/>
  <c r="H510" i="19" s="1"/>
  <c r="H511" i="19" s="1"/>
  <c r="H512" i="19" s="1"/>
  <c r="H513" i="19" s="1"/>
  <c r="H514" i="19" s="1"/>
  <c r="H515" i="19" s="1"/>
  <c r="H516" i="19" s="1"/>
  <c r="H517" i="19" s="1"/>
  <c r="H518" i="19" s="1"/>
  <c r="H519" i="19" s="1"/>
  <c r="H520" i="19" s="1"/>
  <c r="H521" i="19" s="1"/>
  <c r="H522" i="19" s="1"/>
  <c r="H523" i="19" s="1"/>
  <c r="H524" i="19" s="1"/>
  <c r="H525" i="19" s="1"/>
  <c r="H526" i="19" s="1"/>
  <c r="H527" i="19" s="1"/>
  <c r="H528" i="19" s="1"/>
  <c r="H529" i="19" s="1"/>
  <c r="H530" i="19" s="1"/>
  <c r="H531" i="19" s="1"/>
  <c r="H532" i="19" s="1"/>
  <c r="H533" i="19" s="1"/>
  <c r="H534" i="19" s="1"/>
  <c r="H535" i="19" s="1"/>
  <c r="H536" i="19" s="1"/>
  <c r="H537" i="19" s="1"/>
  <c r="H538" i="19" s="1"/>
  <c r="H539" i="19" s="1"/>
  <c r="H540" i="19" s="1"/>
  <c r="H541" i="19" s="1"/>
  <c r="H542" i="19" s="1"/>
  <c r="H543" i="19" s="1"/>
  <c r="H544" i="19" s="1"/>
  <c r="H545" i="19" s="1"/>
  <c r="H546" i="19" s="1"/>
  <c r="H547" i="19" s="1"/>
  <c r="H548" i="19" s="1"/>
  <c r="H549" i="19" s="1"/>
  <c r="H550" i="19" s="1"/>
  <c r="H551" i="19" s="1"/>
  <c r="H552" i="19" s="1"/>
  <c r="H553" i="19" s="1"/>
  <c r="H554" i="19" s="1"/>
  <c r="H555" i="19" s="1"/>
  <c r="H556" i="19" s="1"/>
  <c r="H557" i="19" s="1"/>
  <c r="H558" i="19" s="1"/>
  <c r="H559" i="19" s="1"/>
  <c r="H560" i="19" s="1"/>
  <c r="H561" i="19" s="1"/>
  <c r="H562" i="19" s="1"/>
  <c r="H563" i="19" s="1"/>
  <c r="H564" i="19" s="1"/>
  <c r="H565" i="19" s="1"/>
  <c r="H566" i="19" s="1"/>
  <c r="H567" i="19" s="1"/>
  <c r="H568" i="19" s="1"/>
  <c r="H569" i="19" s="1"/>
  <c r="H570" i="19" s="1"/>
  <c r="H571" i="19" s="1"/>
  <c r="H572" i="19" s="1"/>
  <c r="H573" i="19" s="1"/>
  <c r="H574" i="19" s="1"/>
  <c r="H575" i="19" s="1"/>
  <c r="H576" i="19" s="1"/>
  <c r="H577" i="19" s="1"/>
  <c r="H578" i="19" s="1"/>
  <c r="H579" i="19" s="1"/>
  <c r="H580" i="19" s="1"/>
  <c r="H581" i="19" s="1"/>
  <c r="H582" i="19" s="1"/>
  <c r="H583" i="19" s="1"/>
  <c r="H584" i="19" s="1"/>
  <c r="H585" i="19" s="1"/>
  <c r="H586" i="19" s="1"/>
  <c r="H587" i="19" s="1"/>
  <c r="H588" i="19" s="1"/>
  <c r="H589" i="19" s="1"/>
  <c r="H590" i="19" s="1"/>
  <c r="H591" i="19" s="1"/>
  <c r="H592" i="19" s="1"/>
  <c r="H593" i="19" s="1"/>
  <c r="H594" i="19" s="1"/>
  <c r="H595" i="19" s="1"/>
  <c r="H596" i="19" s="1"/>
  <c r="H597" i="19" s="1"/>
  <c r="H598" i="19" s="1"/>
  <c r="H599" i="19" s="1"/>
  <c r="H600" i="19" s="1"/>
  <c r="H601" i="19" s="1"/>
  <c r="H602" i="19" s="1"/>
  <c r="H603" i="19" s="1"/>
  <c r="H604" i="19" s="1"/>
  <c r="H605" i="19" s="1"/>
  <c r="H606" i="19" s="1"/>
  <c r="H607" i="19" s="1"/>
  <c r="H608" i="19" s="1"/>
  <c r="H609" i="19" s="1"/>
  <c r="H610" i="19" s="1"/>
  <c r="H611" i="19" s="1"/>
  <c r="H612" i="19" s="1"/>
  <c r="H613" i="19" s="1"/>
  <c r="H614" i="19" s="1"/>
  <c r="H615" i="19" s="1"/>
  <c r="H616" i="19" s="1"/>
  <c r="H617" i="19" s="1"/>
  <c r="H618" i="19" s="1"/>
  <c r="H619" i="19" s="1"/>
  <c r="H620" i="19" s="1"/>
  <c r="H621" i="19" s="1"/>
  <c r="H622" i="19" s="1"/>
  <c r="H623" i="19" s="1"/>
  <c r="H624" i="19" s="1"/>
  <c r="H625" i="19" s="1"/>
  <c r="H626" i="19" s="1"/>
  <c r="H627" i="19" s="1"/>
  <c r="H628" i="19" s="1"/>
  <c r="H629" i="19" s="1"/>
  <c r="H630" i="19" s="1"/>
  <c r="H631" i="19" s="1"/>
  <c r="H632" i="19" s="1"/>
  <c r="H633" i="19" s="1"/>
  <c r="H634" i="19" s="1"/>
  <c r="H635" i="19" s="1"/>
  <c r="H636" i="19" s="1"/>
  <c r="H637" i="19" s="1"/>
  <c r="H638" i="19" s="1"/>
  <c r="H639" i="19" s="1"/>
  <c r="H640" i="19" s="1"/>
  <c r="H641" i="19" s="1"/>
  <c r="H642" i="19" s="1"/>
  <c r="H643" i="19" s="1"/>
  <c r="H644" i="19" s="1"/>
  <c r="H645" i="19" s="1"/>
  <c r="H646" i="19" s="1"/>
  <c r="H647" i="19" s="1"/>
  <c r="H648" i="19" s="1"/>
  <c r="H649" i="19" s="1"/>
  <c r="H650" i="19" s="1"/>
  <c r="H651" i="19" s="1"/>
  <c r="H652" i="19" s="1"/>
  <c r="H653" i="19" s="1"/>
  <c r="H654" i="19" s="1"/>
  <c r="H655" i="19" s="1"/>
  <c r="H656" i="19" s="1"/>
  <c r="H657" i="19" s="1"/>
  <c r="H658" i="19" s="1"/>
  <c r="H659" i="19" s="1"/>
  <c r="H660" i="19" s="1"/>
  <c r="H661" i="19" s="1"/>
  <c r="H662" i="19" s="1"/>
  <c r="H663" i="19" s="1"/>
  <c r="H664" i="19" s="1"/>
  <c r="H665" i="19" s="1"/>
  <c r="H666" i="19" s="1"/>
  <c r="H667" i="19" s="1"/>
  <c r="H668" i="19" s="1"/>
  <c r="H669" i="19" s="1"/>
  <c r="H670" i="19" s="1"/>
  <c r="H671" i="19" s="1"/>
  <c r="H672" i="19" s="1"/>
  <c r="H673" i="19" s="1"/>
  <c r="H674" i="19" s="1"/>
  <c r="H675" i="19" s="1"/>
  <c r="H676" i="19" s="1"/>
  <c r="H677" i="19" s="1"/>
  <c r="H678" i="19" s="1"/>
  <c r="H679" i="19" s="1"/>
  <c r="H680" i="19" s="1"/>
  <c r="H681" i="19" s="1"/>
  <c r="H682" i="19" s="1"/>
  <c r="H683" i="19" s="1"/>
  <c r="H684" i="19" s="1"/>
  <c r="H685" i="19" s="1"/>
  <c r="H686" i="19" s="1"/>
  <c r="H687" i="19" s="1"/>
  <c r="H688" i="19" s="1"/>
  <c r="H689" i="19" s="1"/>
  <c r="H690" i="19" s="1"/>
  <c r="H691" i="19" s="1"/>
  <c r="H692" i="19" s="1"/>
  <c r="H693" i="19" s="1"/>
  <c r="H694" i="19" s="1"/>
  <c r="H695" i="19" s="1"/>
  <c r="H696" i="19" s="1"/>
  <c r="H697" i="19" s="1"/>
  <c r="H698" i="19" s="1"/>
  <c r="H699" i="19" s="1"/>
  <c r="H700" i="19" s="1"/>
  <c r="H701" i="19" s="1"/>
  <c r="H702" i="19" s="1"/>
  <c r="H703" i="19" s="1"/>
  <c r="H704" i="19" s="1"/>
  <c r="H705" i="19" s="1"/>
  <c r="H706" i="19" s="1"/>
  <c r="H707" i="19" s="1"/>
  <c r="H708" i="19" s="1"/>
  <c r="H709" i="19" s="1"/>
  <c r="H710" i="19" s="1"/>
  <c r="H711" i="19" s="1"/>
  <c r="H712" i="19" s="1"/>
  <c r="H713" i="19" s="1"/>
  <c r="H714" i="19" s="1"/>
  <c r="H715" i="19" s="1"/>
  <c r="H716" i="19" s="1"/>
  <c r="H717" i="19" s="1"/>
  <c r="H718" i="19" s="1"/>
  <c r="H719" i="19" s="1"/>
  <c r="H720" i="19" s="1"/>
  <c r="H721" i="19" s="1"/>
  <c r="H722" i="19" s="1"/>
  <c r="H723" i="19" s="1"/>
  <c r="H724" i="19" s="1"/>
  <c r="H725" i="19" s="1"/>
  <c r="H726" i="19" s="1"/>
  <c r="H727" i="19" s="1"/>
  <c r="H728" i="19" s="1"/>
  <c r="H729" i="19" s="1"/>
  <c r="H730" i="19" s="1"/>
  <c r="H731" i="19" s="1"/>
  <c r="H732" i="19" s="1"/>
  <c r="H733" i="19" s="1"/>
  <c r="H734" i="19" s="1"/>
  <c r="H735" i="19" s="1"/>
  <c r="H736" i="19" s="1"/>
  <c r="H737" i="19" s="1"/>
  <c r="H738" i="19" s="1"/>
  <c r="H739" i="19" s="1"/>
  <c r="H740" i="19" s="1"/>
  <c r="H741" i="19" s="1"/>
  <c r="H742" i="19" s="1"/>
  <c r="H743" i="19" s="1"/>
  <c r="H744" i="19" s="1"/>
  <c r="H745" i="19" s="1"/>
  <c r="H746" i="19" s="1"/>
  <c r="H747" i="19" s="1"/>
  <c r="H748" i="19" s="1"/>
  <c r="H749" i="19" s="1"/>
  <c r="H750" i="19" s="1"/>
  <c r="H751" i="19" s="1"/>
  <c r="H752" i="19" s="1"/>
  <c r="H753" i="19" s="1"/>
  <c r="H754" i="19" s="1"/>
  <c r="H755" i="19" s="1"/>
  <c r="H756" i="19" s="1"/>
  <c r="H757" i="19" s="1"/>
  <c r="H758" i="19" s="1"/>
  <c r="H759" i="19" s="1"/>
  <c r="H760" i="19" s="1"/>
  <c r="H761" i="19" s="1"/>
  <c r="H762" i="19" s="1"/>
  <c r="H763" i="19" s="1"/>
  <c r="H764" i="19" s="1"/>
  <c r="H765" i="19" s="1"/>
  <c r="H766" i="19" s="1"/>
  <c r="H767" i="19" s="1"/>
  <c r="H768" i="19" s="1"/>
  <c r="H769" i="19" s="1"/>
  <c r="H770" i="19" s="1"/>
  <c r="H771" i="19" s="1"/>
  <c r="H772" i="19" s="1"/>
  <c r="H773" i="19" s="1"/>
  <c r="H774" i="19" s="1"/>
  <c r="H775" i="19" s="1"/>
  <c r="H776" i="19" s="1"/>
  <c r="H777" i="19" s="1"/>
  <c r="H778" i="19" s="1"/>
  <c r="H779" i="19" s="1"/>
  <c r="H780" i="19" s="1"/>
  <c r="H781" i="19" s="1"/>
  <c r="H782" i="19" s="1"/>
  <c r="H783" i="19" s="1"/>
  <c r="H784" i="19" s="1"/>
  <c r="H785" i="19" s="1"/>
  <c r="H786" i="19" s="1"/>
  <c r="H787" i="19" s="1"/>
  <c r="H788" i="19" s="1"/>
  <c r="H789" i="19" s="1"/>
  <c r="H790" i="19" s="1"/>
  <c r="H791" i="19" s="1"/>
  <c r="H792" i="19" s="1"/>
  <c r="H793" i="19" s="1"/>
  <c r="H794" i="19" s="1"/>
  <c r="H795" i="19" s="1"/>
  <c r="H796" i="19" s="1"/>
  <c r="H797" i="19" s="1"/>
  <c r="H798" i="19" s="1"/>
  <c r="H799" i="19" s="1"/>
  <c r="H800" i="19" s="1"/>
  <c r="H801" i="19" s="1"/>
  <c r="H802" i="19" s="1"/>
  <c r="H803" i="19" s="1"/>
  <c r="H804" i="19" s="1"/>
  <c r="H805" i="19" s="1"/>
  <c r="H806" i="19" s="1"/>
  <c r="H807" i="19" s="1"/>
  <c r="H808" i="19" s="1"/>
  <c r="H809" i="19" s="1"/>
  <c r="H810" i="19" s="1"/>
  <c r="H811" i="19" s="1"/>
  <c r="H812" i="19" s="1"/>
  <c r="H813" i="19" s="1"/>
  <c r="H814" i="19" s="1"/>
  <c r="H815" i="19" s="1"/>
  <c r="H816" i="19" s="1"/>
  <c r="H817" i="19" s="1"/>
  <c r="H818" i="19" s="1"/>
  <c r="H819" i="19" s="1"/>
  <c r="H820" i="19" s="1"/>
  <c r="H821" i="19" s="1"/>
  <c r="H822" i="19" s="1"/>
  <c r="H823" i="19" s="1"/>
  <c r="H824" i="19" s="1"/>
  <c r="H825" i="19" s="1"/>
  <c r="H826" i="19" s="1"/>
  <c r="H827" i="19" s="1"/>
  <c r="H828" i="19" s="1"/>
  <c r="H829" i="19" s="1"/>
  <c r="H830" i="19" s="1"/>
  <c r="H831" i="19" s="1"/>
  <c r="H832" i="19" s="1"/>
  <c r="H833" i="19" s="1"/>
  <c r="H834" i="19" s="1"/>
  <c r="H835" i="19" s="1"/>
  <c r="H836" i="19" s="1"/>
  <c r="H837" i="19" s="1"/>
  <c r="H838" i="19" s="1"/>
  <c r="H839" i="19" s="1"/>
  <c r="H840" i="19" s="1"/>
  <c r="H841" i="19" s="1"/>
  <c r="H842" i="19" s="1"/>
  <c r="H843" i="19" s="1"/>
  <c r="H844" i="19" s="1"/>
  <c r="H845" i="19" s="1"/>
  <c r="H846" i="19" s="1"/>
  <c r="H847" i="19" s="1"/>
  <c r="H848" i="19" s="1"/>
  <c r="H849" i="19" s="1"/>
  <c r="H850" i="19" s="1"/>
  <c r="H851" i="19" s="1"/>
  <c r="H852" i="19" s="1"/>
  <c r="H853" i="19" s="1"/>
  <c r="H854" i="19" s="1"/>
  <c r="H855" i="19" s="1"/>
  <c r="H856" i="19" s="1"/>
  <c r="H857" i="19" s="1"/>
  <c r="H858" i="19" s="1"/>
  <c r="H859" i="19" s="1"/>
  <c r="H860" i="19" s="1"/>
  <c r="H861" i="19" s="1"/>
  <c r="H862" i="19" s="1"/>
  <c r="H863" i="19" s="1"/>
  <c r="H864" i="19" s="1"/>
  <c r="H865" i="19" s="1"/>
  <c r="H866" i="19" s="1"/>
  <c r="H867" i="19" s="1"/>
  <c r="H868" i="19" s="1"/>
  <c r="H869" i="19" s="1"/>
  <c r="H870" i="19" s="1"/>
  <c r="H871" i="19" s="1"/>
  <c r="H872" i="19" s="1"/>
  <c r="H873" i="19" s="1"/>
  <c r="H874" i="19" s="1"/>
  <c r="H875" i="19" s="1"/>
  <c r="H876" i="19" s="1"/>
  <c r="H877" i="19" s="1"/>
  <c r="H878" i="19" s="1"/>
  <c r="H879" i="19" s="1"/>
  <c r="H880" i="19" s="1"/>
  <c r="H881" i="19" s="1"/>
  <c r="H882" i="19" s="1"/>
  <c r="H883" i="19" s="1"/>
  <c r="H884" i="19" s="1"/>
  <c r="H885" i="19" s="1"/>
  <c r="H886" i="19" s="1"/>
  <c r="H887" i="19" s="1"/>
  <c r="H888" i="19" s="1"/>
  <c r="H889" i="19" s="1"/>
  <c r="H890" i="19" s="1"/>
  <c r="H891" i="19" s="1"/>
  <c r="H892" i="19" s="1"/>
  <c r="H893" i="19" s="1"/>
  <c r="H894" i="19" s="1"/>
  <c r="H895" i="19" s="1"/>
  <c r="H896" i="19" s="1"/>
  <c r="H897" i="19" s="1"/>
  <c r="H898" i="19" s="1"/>
  <c r="H899" i="19" s="1"/>
  <c r="H900" i="19" s="1"/>
  <c r="H901" i="19" s="1"/>
  <c r="H902" i="19" s="1"/>
  <c r="H903" i="19" s="1"/>
  <c r="H904" i="19" s="1"/>
  <c r="H905" i="19" s="1"/>
  <c r="H906" i="19" s="1"/>
  <c r="H907" i="19" s="1"/>
  <c r="H908" i="19" s="1"/>
  <c r="H909" i="19" s="1"/>
  <c r="H910" i="19" s="1"/>
  <c r="H911" i="19" s="1"/>
  <c r="H912" i="19" s="1"/>
  <c r="H913" i="19" s="1"/>
  <c r="H914" i="19" s="1"/>
  <c r="H915" i="19" s="1"/>
  <c r="H916" i="19" s="1"/>
  <c r="H917" i="19" s="1"/>
  <c r="H918" i="19" s="1"/>
  <c r="H919" i="19" s="1"/>
  <c r="H920" i="19" s="1"/>
  <c r="H921" i="19" s="1"/>
  <c r="H922" i="19" s="1"/>
  <c r="H923" i="19" s="1"/>
  <c r="H924" i="19" s="1"/>
  <c r="H925" i="19" s="1"/>
  <c r="H926" i="19" s="1"/>
  <c r="H927" i="19" s="1"/>
  <c r="H928" i="19" s="1"/>
  <c r="H929" i="19" s="1"/>
  <c r="H930" i="19" s="1"/>
  <c r="H931" i="19" s="1"/>
  <c r="H932" i="19" s="1"/>
  <c r="H933" i="19" s="1"/>
  <c r="H934" i="19" s="1"/>
  <c r="H935" i="19" s="1"/>
  <c r="H936" i="19" s="1"/>
  <c r="H937" i="19" s="1"/>
  <c r="H938" i="19" s="1"/>
  <c r="H939" i="19" s="1"/>
  <c r="H940" i="19" s="1"/>
  <c r="H941" i="19" s="1"/>
  <c r="H942" i="19" s="1"/>
  <c r="H943" i="19" s="1"/>
  <c r="H944" i="19" s="1"/>
  <c r="H945" i="19" s="1"/>
  <c r="H946" i="19" s="1"/>
  <c r="H947" i="19" s="1"/>
  <c r="H948" i="19" s="1"/>
  <c r="H949" i="19" s="1"/>
  <c r="H950" i="19" s="1"/>
  <c r="H951" i="19" s="1"/>
  <c r="H952" i="19" s="1"/>
  <c r="H953" i="19" s="1"/>
  <c r="H954" i="19" s="1"/>
  <c r="H955" i="19" s="1"/>
  <c r="H956" i="19" s="1"/>
  <c r="H957" i="19" s="1"/>
  <c r="H958" i="19" s="1"/>
  <c r="H959" i="19" s="1"/>
  <c r="H960" i="19" s="1"/>
  <c r="H961" i="19" s="1"/>
  <c r="H962" i="19" s="1"/>
  <c r="H963" i="19" s="1"/>
  <c r="H964" i="19" s="1"/>
  <c r="H965" i="19" s="1"/>
  <c r="H966" i="19" s="1"/>
  <c r="H967" i="19" s="1"/>
  <c r="H968" i="19" s="1"/>
  <c r="H969" i="19" s="1"/>
  <c r="H970" i="19" s="1"/>
  <c r="H971" i="19" s="1"/>
  <c r="H972" i="19" s="1"/>
  <c r="H973" i="19" s="1"/>
  <c r="H974" i="19" s="1"/>
  <c r="H975" i="19" s="1"/>
  <c r="H976" i="19" s="1"/>
  <c r="H977" i="19" s="1"/>
  <c r="H978" i="19" s="1"/>
  <c r="H979" i="19" s="1"/>
  <c r="H980" i="19" s="1"/>
  <c r="H981" i="19" s="1"/>
  <c r="H982" i="19" s="1"/>
  <c r="H983" i="19" s="1"/>
  <c r="H984" i="19" s="1"/>
  <c r="H985" i="19" s="1"/>
  <c r="H986" i="19" s="1"/>
  <c r="H987" i="19" s="1"/>
  <c r="H988" i="19" s="1"/>
  <c r="H989" i="19" s="1"/>
  <c r="H990" i="19" s="1"/>
  <c r="H991" i="19" s="1"/>
  <c r="H992" i="19" s="1"/>
  <c r="H993" i="19" s="1"/>
  <c r="H994" i="19" s="1"/>
  <c r="H995" i="19" s="1"/>
  <c r="H996" i="19" s="1"/>
  <c r="H997" i="19" s="1"/>
  <c r="H998" i="19" s="1"/>
  <c r="H999" i="19" s="1"/>
  <c r="H1000" i="19" s="1"/>
  <c r="H1001" i="19" s="1"/>
  <c r="H1002" i="19" s="1"/>
  <c r="H1003" i="19" s="1"/>
  <c r="H1004" i="19" s="1"/>
  <c r="H1005" i="19" s="1"/>
  <c r="H1006" i="19" s="1"/>
  <c r="H1007" i="19" s="1"/>
  <c r="H1008" i="19" s="1"/>
  <c r="H1009" i="19" s="1"/>
  <c r="H1010" i="19" s="1"/>
  <c r="H1011" i="19" s="1"/>
  <c r="H1012" i="19" s="1"/>
  <c r="H5" i="19"/>
  <c r="H6" i="19"/>
  <c r="H7" i="19" s="1"/>
  <c r="H8" i="19" s="1"/>
  <c r="H4" i="19"/>
  <c r="K4" i="18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K256" i="18" s="1"/>
  <c r="K257" i="18" s="1"/>
  <c r="K258" i="18" s="1"/>
  <c r="K259" i="18" s="1"/>
  <c r="K260" i="18" s="1"/>
  <c r="K261" i="18" s="1"/>
  <c r="K262" i="18" s="1"/>
  <c r="K263" i="18" s="1"/>
  <c r="K264" i="18" s="1"/>
  <c r="K265" i="18" s="1"/>
  <c r="K266" i="18" s="1"/>
  <c r="K267" i="18" s="1"/>
  <c r="K268" i="18" s="1"/>
  <c r="K269" i="18" s="1"/>
  <c r="K270" i="18" s="1"/>
  <c r="K271" i="18" s="1"/>
  <c r="K272" i="18" s="1"/>
  <c r="K273" i="18" s="1"/>
  <c r="K274" i="18" s="1"/>
  <c r="K275" i="18" s="1"/>
  <c r="K276" i="18" s="1"/>
  <c r="K277" i="18" s="1"/>
  <c r="K278" i="18" s="1"/>
  <c r="K279" i="18" s="1"/>
  <c r="K280" i="18" s="1"/>
  <c r="K281" i="18" s="1"/>
  <c r="K282" i="18" s="1"/>
  <c r="K283" i="18" s="1"/>
  <c r="K284" i="18" s="1"/>
  <c r="K285" i="18" s="1"/>
  <c r="K286" i="18" s="1"/>
  <c r="K287" i="18" s="1"/>
  <c r="K288" i="18" s="1"/>
  <c r="K289" i="18" s="1"/>
  <c r="K290" i="18" s="1"/>
  <c r="K291" i="18" s="1"/>
  <c r="K292" i="18" s="1"/>
  <c r="K293" i="18" s="1"/>
  <c r="K294" i="18" s="1"/>
  <c r="K295" i="18" s="1"/>
  <c r="K296" i="18" s="1"/>
  <c r="K297" i="18" s="1"/>
  <c r="K298" i="18" s="1"/>
  <c r="K299" i="18" s="1"/>
  <c r="K300" i="18" s="1"/>
  <c r="K301" i="18" s="1"/>
  <c r="K302" i="18" s="1"/>
  <c r="K303" i="18" s="1"/>
  <c r="K304" i="18" s="1"/>
  <c r="K305" i="18" s="1"/>
  <c r="K306" i="18" s="1"/>
  <c r="K307" i="18" s="1"/>
  <c r="K308" i="18" s="1"/>
  <c r="K309" i="18" s="1"/>
  <c r="K310" i="18" s="1"/>
  <c r="K311" i="18" s="1"/>
  <c r="K312" i="18" s="1"/>
  <c r="K313" i="18" s="1"/>
  <c r="K314" i="18" s="1"/>
  <c r="K315" i="18" s="1"/>
  <c r="K316" i="18" s="1"/>
  <c r="K317" i="18" s="1"/>
  <c r="K318" i="18" s="1"/>
  <c r="K319" i="18" s="1"/>
  <c r="K320" i="18" s="1"/>
  <c r="K321" i="18" s="1"/>
  <c r="K322" i="18" s="1"/>
  <c r="K323" i="18" s="1"/>
  <c r="K324" i="18" s="1"/>
  <c r="K325" i="18" s="1"/>
  <c r="K326" i="18" s="1"/>
  <c r="K327" i="18" s="1"/>
  <c r="K328" i="18" s="1"/>
  <c r="K329" i="18" s="1"/>
  <c r="K330" i="18" s="1"/>
  <c r="K331" i="18" s="1"/>
  <c r="K332" i="18" s="1"/>
  <c r="K333" i="18" s="1"/>
  <c r="K334" i="18" s="1"/>
  <c r="K335" i="18" s="1"/>
  <c r="K336" i="18" s="1"/>
  <c r="K337" i="18" s="1"/>
  <c r="K338" i="18" s="1"/>
  <c r="K339" i="18" s="1"/>
  <c r="K340" i="18" s="1"/>
  <c r="K341" i="18" s="1"/>
  <c r="K342" i="18" s="1"/>
  <c r="K343" i="18" s="1"/>
  <c r="K344" i="18" s="1"/>
  <c r="K345" i="18" s="1"/>
  <c r="K346" i="18" s="1"/>
  <c r="K347" i="18" s="1"/>
  <c r="K348" i="18" s="1"/>
  <c r="K349" i="18" s="1"/>
  <c r="K350" i="18" s="1"/>
  <c r="K351" i="18" s="1"/>
  <c r="K352" i="18" s="1"/>
  <c r="K353" i="18" s="1"/>
  <c r="K354" i="18" s="1"/>
  <c r="K355" i="18" s="1"/>
  <c r="K356" i="18" s="1"/>
  <c r="K357" i="18" s="1"/>
  <c r="K358" i="18" s="1"/>
  <c r="K359" i="18" s="1"/>
  <c r="K360" i="18" s="1"/>
  <c r="K361" i="18" s="1"/>
  <c r="K362" i="18" s="1"/>
  <c r="K363" i="18" s="1"/>
  <c r="K364" i="18" s="1"/>
  <c r="K365" i="18" s="1"/>
  <c r="K366" i="18" s="1"/>
  <c r="K367" i="18" s="1"/>
  <c r="K368" i="18" s="1"/>
  <c r="K369" i="18" s="1"/>
  <c r="K370" i="18" s="1"/>
  <c r="K371" i="18" s="1"/>
  <c r="K372" i="18" s="1"/>
  <c r="K373" i="18" s="1"/>
  <c r="K374" i="18" s="1"/>
  <c r="K375" i="18" s="1"/>
  <c r="K376" i="18" s="1"/>
  <c r="K377" i="18" s="1"/>
  <c r="K378" i="18" s="1"/>
  <c r="K379" i="18" s="1"/>
  <c r="K380" i="18" s="1"/>
  <c r="K381" i="18" s="1"/>
  <c r="K382" i="18" s="1"/>
  <c r="K383" i="18" s="1"/>
  <c r="K384" i="18" s="1"/>
  <c r="K385" i="18" s="1"/>
  <c r="K386" i="18" s="1"/>
  <c r="K387" i="18" s="1"/>
  <c r="K388" i="18" s="1"/>
  <c r="K389" i="18" s="1"/>
  <c r="K390" i="18" s="1"/>
  <c r="K391" i="18" s="1"/>
  <c r="K392" i="18" s="1"/>
  <c r="K393" i="18" s="1"/>
  <c r="K394" i="18" s="1"/>
  <c r="K395" i="18" s="1"/>
  <c r="K396" i="18" s="1"/>
  <c r="K397" i="18" s="1"/>
  <c r="K398" i="18" s="1"/>
  <c r="K399" i="18" s="1"/>
  <c r="K400" i="18" s="1"/>
  <c r="K401" i="18" s="1"/>
  <c r="K402" i="18" s="1"/>
  <c r="K403" i="18" s="1"/>
  <c r="K404" i="18" s="1"/>
  <c r="K405" i="18" s="1"/>
  <c r="K406" i="18" s="1"/>
  <c r="K407" i="18" s="1"/>
  <c r="K408" i="18" s="1"/>
  <c r="K409" i="18" s="1"/>
  <c r="K410" i="18" s="1"/>
  <c r="K411" i="18" s="1"/>
  <c r="K412" i="18" s="1"/>
  <c r="K413" i="18" s="1"/>
  <c r="K414" i="18" s="1"/>
  <c r="K415" i="18" s="1"/>
  <c r="K416" i="18" s="1"/>
  <c r="K417" i="18" s="1"/>
  <c r="K418" i="18" s="1"/>
  <c r="K419" i="18" s="1"/>
  <c r="K420" i="18" s="1"/>
  <c r="K421" i="18" s="1"/>
  <c r="K422" i="18" s="1"/>
  <c r="K423" i="18" s="1"/>
  <c r="K424" i="18" s="1"/>
  <c r="K425" i="18" s="1"/>
  <c r="K426" i="18" s="1"/>
  <c r="K427" i="18" s="1"/>
  <c r="K428" i="18" s="1"/>
  <c r="K429" i="18" s="1"/>
  <c r="K430" i="18" s="1"/>
  <c r="K431" i="18" s="1"/>
  <c r="K432" i="18" s="1"/>
  <c r="K433" i="18" s="1"/>
  <c r="K434" i="18" s="1"/>
  <c r="K435" i="18" s="1"/>
  <c r="K436" i="18" s="1"/>
  <c r="K437" i="18" s="1"/>
  <c r="K438" i="18" s="1"/>
  <c r="K439" i="18" s="1"/>
  <c r="K440" i="18" s="1"/>
  <c r="K441" i="18" s="1"/>
  <c r="K442" i="18" s="1"/>
  <c r="K443" i="18" s="1"/>
  <c r="K444" i="18" s="1"/>
  <c r="K445" i="18" s="1"/>
  <c r="K446" i="18" s="1"/>
  <c r="K447" i="18" s="1"/>
  <c r="K448" i="18" s="1"/>
  <c r="K449" i="18" s="1"/>
  <c r="K450" i="18" s="1"/>
  <c r="K451" i="18" s="1"/>
  <c r="K452" i="18" s="1"/>
  <c r="K453" i="18" s="1"/>
  <c r="K454" i="18" s="1"/>
  <c r="K455" i="18" s="1"/>
  <c r="K456" i="18" s="1"/>
  <c r="K457" i="18" s="1"/>
  <c r="K458" i="18" s="1"/>
  <c r="K459" i="18" s="1"/>
  <c r="K460" i="18" s="1"/>
  <c r="K461" i="18" s="1"/>
  <c r="K462" i="18" s="1"/>
  <c r="K463" i="18" s="1"/>
  <c r="K464" i="18" s="1"/>
  <c r="K465" i="18" s="1"/>
  <c r="K466" i="18" s="1"/>
  <c r="K467" i="18" s="1"/>
  <c r="K468" i="18" s="1"/>
  <c r="K469" i="18" s="1"/>
  <c r="K470" i="18" s="1"/>
  <c r="K471" i="18" s="1"/>
  <c r="K472" i="18" s="1"/>
  <c r="K473" i="18" s="1"/>
  <c r="K474" i="18" s="1"/>
  <c r="K475" i="18" s="1"/>
  <c r="K476" i="18" s="1"/>
  <c r="K477" i="18" s="1"/>
  <c r="K478" i="18" s="1"/>
  <c r="K479" i="18" s="1"/>
  <c r="K480" i="18" s="1"/>
  <c r="K481" i="18" s="1"/>
  <c r="K482" i="18" s="1"/>
  <c r="K483" i="18" s="1"/>
  <c r="K484" i="18" s="1"/>
  <c r="K485" i="18" s="1"/>
  <c r="K486" i="18" s="1"/>
  <c r="K487" i="18" s="1"/>
  <c r="K488" i="18" s="1"/>
  <c r="K489" i="18" s="1"/>
  <c r="K490" i="18" s="1"/>
  <c r="K491" i="18" s="1"/>
  <c r="K492" i="18" s="1"/>
  <c r="K493" i="18" s="1"/>
  <c r="K494" i="18" s="1"/>
  <c r="K495" i="18" s="1"/>
  <c r="K496" i="18" s="1"/>
  <c r="K497" i="18" s="1"/>
  <c r="K498" i="18" s="1"/>
  <c r="K499" i="18" s="1"/>
  <c r="K500" i="18" s="1"/>
  <c r="K501" i="18" s="1"/>
  <c r="K502" i="18" s="1"/>
  <c r="K503" i="18" s="1"/>
  <c r="K504" i="18" s="1"/>
  <c r="K505" i="18" s="1"/>
  <c r="K506" i="18" s="1"/>
  <c r="K507" i="18" s="1"/>
  <c r="K508" i="18" s="1"/>
  <c r="K509" i="18" s="1"/>
  <c r="K510" i="18" s="1"/>
  <c r="K511" i="18" s="1"/>
  <c r="K512" i="18" s="1"/>
  <c r="K513" i="18" s="1"/>
  <c r="K514" i="18" s="1"/>
  <c r="K515" i="18" s="1"/>
  <c r="K516" i="18" s="1"/>
  <c r="K517" i="18" s="1"/>
  <c r="K518" i="18" s="1"/>
  <c r="K519" i="18" s="1"/>
  <c r="K520" i="18" s="1"/>
  <c r="K521" i="18" s="1"/>
  <c r="K522" i="18" s="1"/>
  <c r="K523" i="18" s="1"/>
  <c r="K524" i="18" s="1"/>
  <c r="K525" i="18" s="1"/>
  <c r="K526" i="18" s="1"/>
  <c r="K527" i="18" s="1"/>
  <c r="K528" i="18" s="1"/>
  <c r="K529" i="18" s="1"/>
  <c r="K530" i="18" s="1"/>
  <c r="K531" i="18" s="1"/>
  <c r="K532" i="18" s="1"/>
  <c r="K533" i="18" s="1"/>
  <c r="K534" i="18" s="1"/>
  <c r="K535" i="18" s="1"/>
  <c r="K536" i="18" s="1"/>
  <c r="K537" i="18" s="1"/>
  <c r="K538" i="18" s="1"/>
  <c r="K539" i="18" s="1"/>
  <c r="K540" i="18" s="1"/>
  <c r="K541" i="18" s="1"/>
  <c r="K542" i="18" s="1"/>
  <c r="K543" i="18" s="1"/>
  <c r="K544" i="18" s="1"/>
  <c r="K545" i="18" s="1"/>
  <c r="K546" i="18" s="1"/>
  <c r="K547" i="18" s="1"/>
  <c r="K548" i="18" s="1"/>
  <c r="K549" i="18" s="1"/>
  <c r="K550" i="18" s="1"/>
  <c r="K551" i="18" s="1"/>
  <c r="K552" i="18" s="1"/>
  <c r="K553" i="18" s="1"/>
  <c r="K554" i="18" s="1"/>
  <c r="K555" i="18" s="1"/>
  <c r="K556" i="18" s="1"/>
  <c r="K557" i="18" s="1"/>
  <c r="K558" i="18" s="1"/>
  <c r="K559" i="18" s="1"/>
  <c r="K560" i="18" s="1"/>
  <c r="K561" i="18" s="1"/>
  <c r="K562" i="18" s="1"/>
  <c r="K563" i="18" s="1"/>
  <c r="K564" i="18" s="1"/>
  <c r="K565" i="18" s="1"/>
  <c r="K566" i="18" s="1"/>
  <c r="K567" i="18" s="1"/>
  <c r="K568" i="18" s="1"/>
  <c r="K569" i="18" s="1"/>
  <c r="K570" i="18" s="1"/>
  <c r="K571" i="18" s="1"/>
  <c r="K572" i="18" s="1"/>
  <c r="K573" i="18" s="1"/>
  <c r="K574" i="18" s="1"/>
  <c r="K575" i="18" s="1"/>
  <c r="K576" i="18" s="1"/>
  <c r="K577" i="18" s="1"/>
  <c r="K578" i="18" s="1"/>
  <c r="K579" i="18" s="1"/>
  <c r="K580" i="18" s="1"/>
  <c r="K581" i="18" s="1"/>
  <c r="K582" i="18" s="1"/>
  <c r="K583" i="18" s="1"/>
  <c r="K584" i="18" s="1"/>
  <c r="K585" i="18" s="1"/>
  <c r="K586" i="18" s="1"/>
  <c r="K587" i="18" s="1"/>
  <c r="K588" i="18" s="1"/>
  <c r="K589" i="18" s="1"/>
  <c r="K590" i="18" s="1"/>
  <c r="K591" i="18" s="1"/>
  <c r="K592" i="18" s="1"/>
  <c r="K593" i="18" s="1"/>
  <c r="K594" i="18" s="1"/>
  <c r="K595" i="18" s="1"/>
  <c r="K596" i="18" s="1"/>
  <c r="K597" i="18" s="1"/>
  <c r="K598" i="18" s="1"/>
  <c r="K599" i="18" s="1"/>
  <c r="K600" i="18" s="1"/>
  <c r="K601" i="18" s="1"/>
  <c r="K602" i="18" s="1"/>
  <c r="K603" i="18" s="1"/>
  <c r="K604" i="18" s="1"/>
  <c r="K605" i="18" s="1"/>
  <c r="K606" i="18" s="1"/>
  <c r="K607" i="18" s="1"/>
  <c r="K608" i="18" s="1"/>
  <c r="K609" i="18" s="1"/>
  <c r="K610" i="18" s="1"/>
  <c r="K611" i="18" s="1"/>
  <c r="K612" i="18" s="1"/>
  <c r="K613" i="18" s="1"/>
  <c r="K614" i="18" s="1"/>
  <c r="K615" i="18" s="1"/>
  <c r="K616" i="18" s="1"/>
  <c r="K617" i="18" s="1"/>
  <c r="K618" i="18" s="1"/>
  <c r="K619" i="18" s="1"/>
  <c r="K620" i="18" s="1"/>
  <c r="K621" i="18" s="1"/>
  <c r="K622" i="18" s="1"/>
  <c r="K623" i="18" s="1"/>
  <c r="K624" i="18" s="1"/>
  <c r="K625" i="18" s="1"/>
  <c r="K626" i="18" s="1"/>
  <c r="K627" i="18" s="1"/>
  <c r="K628" i="18" s="1"/>
  <c r="K629" i="18" s="1"/>
  <c r="K630" i="18" s="1"/>
  <c r="K631" i="18" s="1"/>
  <c r="K632" i="18" s="1"/>
  <c r="K633" i="18" s="1"/>
  <c r="K634" i="18" s="1"/>
  <c r="K635" i="18" s="1"/>
  <c r="K636" i="18" s="1"/>
  <c r="K637" i="18" s="1"/>
  <c r="K638" i="18" s="1"/>
  <c r="K639" i="18" s="1"/>
  <c r="K640" i="18" s="1"/>
  <c r="K641" i="18" s="1"/>
  <c r="K642" i="18" s="1"/>
  <c r="K643" i="18" s="1"/>
  <c r="K644" i="18" s="1"/>
  <c r="K645" i="18" s="1"/>
  <c r="K646" i="18" s="1"/>
  <c r="K647" i="18" s="1"/>
  <c r="K648" i="18" s="1"/>
  <c r="K649" i="18" s="1"/>
  <c r="K650" i="18" s="1"/>
  <c r="K651" i="18" s="1"/>
  <c r="K652" i="18" s="1"/>
  <c r="K653" i="18" s="1"/>
  <c r="K654" i="18" s="1"/>
  <c r="K655" i="18" s="1"/>
  <c r="K656" i="18" s="1"/>
  <c r="K657" i="18" s="1"/>
  <c r="K658" i="18" s="1"/>
  <c r="K659" i="18" s="1"/>
  <c r="K660" i="18" s="1"/>
  <c r="K661" i="18" s="1"/>
  <c r="K662" i="18" s="1"/>
  <c r="K663" i="18" s="1"/>
  <c r="K664" i="18" s="1"/>
  <c r="K665" i="18" s="1"/>
  <c r="K666" i="18" s="1"/>
  <c r="K667" i="18" s="1"/>
  <c r="K668" i="18" s="1"/>
  <c r="K669" i="18" s="1"/>
  <c r="K670" i="18" s="1"/>
  <c r="K671" i="18" s="1"/>
  <c r="K672" i="18" s="1"/>
  <c r="K673" i="18" s="1"/>
  <c r="K674" i="18" s="1"/>
  <c r="K675" i="18" s="1"/>
  <c r="K676" i="18" s="1"/>
  <c r="K677" i="18" s="1"/>
  <c r="K678" i="18" s="1"/>
  <c r="K679" i="18" s="1"/>
  <c r="K680" i="18" s="1"/>
  <c r="K681" i="18" s="1"/>
  <c r="K682" i="18" s="1"/>
  <c r="K683" i="18" s="1"/>
  <c r="K684" i="18" s="1"/>
  <c r="K685" i="18" s="1"/>
  <c r="K686" i="18" s="1"/>
  <c r="K687" i="18" s="1"/>
  <c r="K688" i="18" s="1"/>
  <c r="K689" i="18" s="1"/>
  <c r="K690" i="18" s="1"/>
  <c r="K691" i="18" s="1"/>
  <c r="K692" i="18" s="1"/>
  <c r="K693" i="18" s="1"/>
  <c r="K694" i="18" s="1"/>
  <c r="K695" i="18" s="1"/>
  <c r="K696" i="18" s="1"/>
  <c r="K697" i="18" s="1"/>
  <c r="K698" i="18" s="1"/>
  <c r="K699" i="18" s="1"/>
  <c r="K700" i="18" s="1"/>
  <c r="K701" i="18" s="1"/>
  <c r="K702" i="18" s="1"/>
  <c r="K703" i="18" s="1"/>
  <c r="K704" i="18" s="1"/>
  <c r="K705" i="18" s="1"/>
  <c r="K706" i="18" s="1"/>
  <c r="K707" i="18" s="1"/>
  <c r="K708" i="18" s="1"/>
  <c r="K709" i="18" s="1"/>
  <c r="K710" i="18" s="1"/>
  <c r="K711" i="18" s="1"/>
  <c r="K712" i="18" s="1"/>
  <c r="K713" i="18" s="1"/>
  <c r="K714" i="18" s="1"/>
  <c r="K715" i="18" s="1"/>
  <c r="K716" i="18" s="1"/>
  <c r="K717" i="18" s="1"/>
  <c r="K718" i="18" s="1"/>
  <c r="K719" i="18" s="1"/>
  <c r="K720" i="18" s="1"/>
  <c r="K721" i="18" s="1"/>
  <c r="K722" i="18" s="1"/>
  <c r="K723" i="18" s="1"/>
  <c r="K724" i="18" s="1"/>
  <c r="K725" i="18" s="1"/>
  <c r="K726" i="18" s="1"/>
  <c r="K727" i="18" s="1"/>
  <c r="K728" i="18" s="1"/>
  <c r="K729" i="18" s="1"/>
  <c r="K730" i="18" s="1"/>
  <c r="K731" i="18" s="1"/>
  <c r="K732" i="18" s="1"/>
  <c r="K733" i="18" s="1"/>
  <c r="K734" i="18" s="1"/>
  <c r="K735" i="18" s="1"/>
  <c r="K736" i="18" s="1"/>
  <c r="K737" i="18" s="1"/>
  <c r="K738" i="18" s="1"/>
  <c r="K739" i="18" s="1"/>
  <c r="K740" i="18" s="1"/>
  <c r="K741" i="18" s="1"/>
  <c r="K742" i="18" s="1"/>
  <c r="K743" i="18" s="1"/>
  <c r="K744" i="18" s="1"/>
  <c r="K745" i="18" s="1"/>
  <c r="K746" i="18" s="1"/>
  <c r="K747" i="18" s="1"/>
  <c r="K748" i="18" s="1"/>
  <c r="K749" i="18" s="1"/>
  <c r="K750" i="18" s="1"/>
  <c r="K751" i="18" s="1"/>
  <c r="K752" i="18" s="1"/>
  <c r="K753" i="18" s="1"/>
  <c r="K754" i="18" s="1"/>
  <c r="K755" i="18" s="1"/>
  <c r="K756" i="18" s="1"/>
  <c r="K757" i="18" s="1"/>
  <c r="K758" i="18" s="1"/>
  <c r="K759" i="18" s="1"/>
  <c r="K760" i="18" s="1"/>
  <c r="K761" i="18" s="1"/>
  <c r="K762" i="18" s="1"/>
  <c r="K763" i="18" s="1"/>
  <c r="K764" i="18" s="1"/>
  <c r="K765" i="18" s="1"/>
  <c r="K766" i="18" s="1"/>
  <c r="K767" i="18" s="1"/>
  <c r="K768" i="18" s="1"/>
  <c r="K769" i="18" s="1"/>
  <c r="K770" i="18" s="1"/>
  <c r="K771" i="18" s="1"/>
  <c r="K772" i="18" s="1"/>
  <c r="K773" i="18" s="1"/>
  <c r="K774" i="18" s="1"/>
  <c r="K775" i="18" s="1"/>
  <c r="K776" i="18" s="1"/>
  <c r="K777" i="18" s="1"/>
  <c r="K778" i="18" s="1"/>
  <c r="K779" i="18" s="1"/>
  <c r="K780" i="18" s="1"/>
  <c r="K781" i="18" s="1"/>
  <c r="K782" i="18" s="1"/>
  <c r="K783" i="18" s="1"/>
  <c r="K784" i="18" s="1"/>
  <c r="K785" i="18" s="1"/>
  <c r="K786" i="18" s="1"/>
  <c r="K787" i="18" s="1"/>
  <c r="K788" i="18" s="1"/>
  <c r="K789" i="18" s="1"/>
  <c r="K790" i="18" s="1"/>
  <c r="K791" i="18" s="1"/>
  <c r="K792" i="18" s="1"/>
  <c r="K793" i="18" s="1"/>
  <c r="K794" i="18" s="1"/>
  <c r="K795" i="18" s="1"/>
  <c r="K796" i="18" s="1"/>
  <c r="K797" i="18" s="1"/>
  <c r="K798" i="18" s="1"/>
  <c r="K799" i="18" s="1"/>
  <c r="K800" i="18" s="1"/>
  <c r="K801" i="18" s="1"/>
  <c r="K802" i="18" s="1"/>
  <c r="K803" i="18" s="1"/>
  <c r="K804" i="18" s="1"/>
  <c r="K805" i="18" s="1"/>
  <c r="K806" i="18" s="1"/>
  <c r="K807" i="18" s="1"/>
  <c r="K808" i="18" s="1"/>
  <c r="K809" i="18" s="1"/>
  <c r="K810" i="18" s="1"/>
  <c r="K811" i="18" s="1"/>
  <c r="K812" i="18" s="1"/>
  <c r="K813" i="18" s="1"/>
  <c r="K814" i="18" s="1"/>
  <c r="K815" i="18" s="1"/>
  <c r="K816" i="18" s="1"/>
  <c r="K817" i="18" s="1"/>
  <c r="K818" i="18" s="1"/>
  <c r="K819" i="18" s="1"/>
  <c r="K820" i="18" s="1"/>
  <c r="K821" i="18" s="1"/>
  <c r="K822" i="18" s="1"/>
  <c r="K823" i="18" s="1"/>
  <c r="K824" i="18" s="1"/>
  <c r="K825" i="18" s="1"/>
  <c r="K826" i="18" s="1"/>
  <c r="K827" i="18" s="1"/>
  <c r="K828" i="18" s="1"/>
  <c r="K829" i="18" s="1"/>
  <c r="K830" i="18" s="1"/>
  <c r="K831" i="18" s="1"/>
  <c r="K832" i="18" s="1"/>
  <c r="K833" i="18" s="1"/>
  <c r="K834" i="18" s="1"/>
  <c r="K835" i="18" s="1"/>
  <c r="K836" i="18" s="1"/>
  <c r="K837" i="18" s="1"/>
  <c r="K838" i="18" s="1"/>
  <c r="K839" i="18" s="1"/>
  <c r="K840" i="18" s="1"/>
  <c r="K841" i="18" s="1"/>
  <c r="K842" i="18" s="1"/>
  <c r="K843" i="18" s="1"/>
  <c r="K844" i="18" s="1"/>
  <c r="K845" i="18" s="1"/>
  <c r="K846" i="18" s="1"/>
  <c r="K847" i="18" s="1"/>
  <c r="K848" i="18" s="1"/>
  <c r="K849" i="18" s="1"/>
  <c r="K850" i="18" s="1"/>
  <c r="K851" i="18" s="1"/>
  <c r="K852" i="18" s="1"/>
  <c r="K853" i="18" s="1"/>
  <c r="K854" i="18" s="1"/>
  <c r="K855" i="18" s="1"/>
  <c r="K856" i="18" s="1"/>
  <c r="K857" i="18" s="1"/>
  <c r="K858" i="18" s="1"/>
  <c r="K859" i="18" s="1"/>
  <c r="K860" i="18" s="1"/>
  <c r="K861" i="18" s="1"/>
  <c r="K862" i="18" s="1"/>
  <c r="K863" i="18" s="1"/>
  <c r="K864" i="18" s="1"/>
  <c r="K865" i="18" s="1"/>
  <c r="K866" i="18" s="1"/>
  <c r="K867" i="18" s="1"/>
  <c r="K868" i="18" s="1"/>
  <c r="K869" i="18" s="1"/>
  <c r="K870" i="18" s="1"/>
  <c r="K871" i="18" s="1"/>
  <c r="K872" i="18" s="1"/>
  <c r="K873" i="18" s="1"/>
  <c r="K874" i="18" s="1"/>
  <c r="K875" i="18" s="1"/>
  <c r="K876" i="18" s="1"/>
  <c r="K877" i="18" s="1"/>
  <c r="K878" i="18" s="1"/>
  <c r="K879" i="18" s="1"/>
  <c r="K880" i="18" s="1"/>
  <c r="K881" i="18" s="1"/>
  <c r="K882" i="18" s="1"/>
  <c r="K883" i="18" s="1"/>
  <c r="K884" i="18" s="1"/>
  <c r="K885" i="18" s="1"/>
  <c r="K886" i="18" s="1"/>
  <c r="K887" i="18" s="1"/>
  <c r="K888" i="18" s="1"/>
  <c r="K889" i="18" s="1"/>
  <c r="K890" i="18" s="1"/>
  <c r="K891" i="18" s="1"/>
  <c r="K892" i="18" s="1"/>
  <c r="K893" i="18" s="1"/>
  <c r="K894" i="18" s="1"/>
  <c r="K895" i="18" s="1"/>
  <c r="K896" i="18" s="1"/>
  <c r="K897" i="18" s="1"/>
  <c r="K898" i="18" s="1"/>
  <c r="K899" i="18" s="1"/>
  <c r="K900" i="18" s="1"/>
  <c r="K901" i="18" s="1"/>
  <c r="K902" i="18" s="1"/>
  <c r="K903" i="18" s="1"/>
  <c r="K904" i="18" s="1"/>
  <c r="K905" i="18" s="1"/>
  <c r="K906" i="18" s="1"/>
  <c r="K907" i="18" s="1"/>
  <c r="K908" i="18" s="1"/>
  <c r="K909" i="18" s="1"/>
  <c r="K910" i="18" s="1"/>
  <c r="K911" i="18" s="1"/>
  <c r="K912" i="18" s="1"/>
  <c r="K913" i="18" s="1"/>
  <c r="K914" i="18" s="1"/>
  <c r="K915" i="18" s="1"/>
  <c r="K916" i="18" s="1"/>
  <c r="K917" i="18" s="1"/>
  <c r="K918" i="18" s="1"/>
  <c r="K919" i="18" s="1"/>
  <c r="K920" i="18" s="1"/>
  <c r="K921" i="18" s="1"/>
  <c r="K922" i="18" s="1"/>
  <c r="K923" i="18" s="1"/>
  <c r="K924" i="18" s="1"/>
  <c r="K925" i="18" s="1"/>
  <c r="K926" i="18" s="1"/>
  <c r="K927" i="18" s="1"/>
  <c r="K928" i="18" s="1"/>
  <c r="K929" i="18" s="1"/>
  <c r="K930" i="18" s="1"/>
  <c r="K931" i="18" s="1"/>
  <c r="K932" i="18" s="1"/>
  <c r="K933" i="18" s="1"/>
  <c r="K934" i="18" s="1"/>
  <c r="K935" i="18" s="1"/>
  <c r="K936" i="18" s="1"/>
  <c r="K937" i="18" s="1"/>
  <c r="K938" i="18" s="1"/>
  <c r="K939" i="18" s="1"/>
  <c r="K940" i="18" s="1"/>
  <c r="K941" i="18" s="1"/>
  <c r="K942" i="18" s="1"/>
  <c r="K943" i="18" s="1"/>
  <c r="K944" i="18" s="1"/>
  <c r="K945" i="18" s="1"/>
  <c r="K946" i="18" s="1"/>
  <c r="K947" i="18" s="1"/>
  <c r="K948" i="18" s="1"/>
  <c r="K949" i="18" s="1"/>
  <c r="K950" i="18" s="1"/>
  <c r="K951" i="18" s="1"/>
  <c r="K952" i="18" s="1"/>
  <c r="K953" i="18" s="1"/>
  <c r="K954" i="18" s="1"/>
  <c r="K955" i="18" s="1"/>
  <c r="K956" i="18" s="1"/>
  <c r="K957" i="18" s="1"/>
  <c r="K958" i="18" s="1"/>
  <c r="K959" i="18" s="1"/>
  <c r="K960" i="18" s="1"/>
  <c r="K961" i="18" s="1"/>
  <c r="K962" i="18" s="1"/>
  <c r="K963" i="18" s="1"/>
  <c r="K964" i="18" s="1"/>
  <c r="K965" i="18" s="1"/>
  <c r="K966" i="18" s="1"/>
  <c r="K967" i="18" s="1"/>
  <c r="K968" i="18" s="1"/>
  <c r="K969" i="18" s="1"/>
  <c r="K970" i="18" s="1"/>
  <c r="K971" i="18" s="1"/>
  <c r="K972" i="18" s="1"/>
  <c r="K973" i="18" s="1"/>
  <c r="K974" i="18" s="1"/>
  <c r="K975" i="18" s="1"/>
  <c r="K976" i="18" s="1"/>
  <c r="K977" i="18" s="1"/>
  <c r="K978" i="18" s="1"/>
  <c r="K979" i="18" s="1"/>
  <c r="K980" i="18" s="1"/>
  <c r="K981" i="18" s="1"/>
  <c r="K982" i="18" s="1"/>
  <c r="K983" i="18" s="1"/>
  <c r="K984" i="18" s="1"/>
  <c r="K985" i="18" s="1"/>
  <c r="K986" i="18" s="1"/>
  <c r="K987" i="18" s="1"/>
  <c r="K988" i="18" s="1"/>
  <c r="K989" i="18" s="1"/>
  <c r="K990" i="18" s="1"/>
  <c r="K991" i="18" s="1"/>
  <c r="K992" i="18" s="1"/>
  <c r="K993" i="18" s="1"/>
  <c r="K994" i="18" s="1"/>
  <c r="K995" i="18" s="1"/>
  <c r="K996" i="18" s="1"/>
  <c r="K997" i="18" s="1"/>
  <c r="K998" i="18" s="1"/>
  <c r="K999" i="18" s="1"/>
  <c r="K1000" i="18" s="1"/>
  <c r="K1001" i="18" s="1"/>
  <c r="K1002" i="18" s="1"/>
  <c r="K1003" i="18" s="1"/>
  <c r="K1004" i="18" s="1"/>
  <c r="K1005" i="18" s="1"/>
  <c r="K1006" i="18" s="1"/>
  <c r="K1007" i="18" s="1"/>
  <c r="K1008" i="18" s="1"/>
  <c r="K1009" i="18" s="1"/>
  <c r="K1010" i="18" s="1"/>
  <c r="K1011" i="18" s="1"/>
  <c r="K1012" i="18" s="1"/>
  <c r="H11" i="18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H303" i="18" s="1"/>
  <c r="H304" i="18" s="1"/>
  <c r="H305" i="18" s="1"/>
  <c r="H306" i="18" s="1"/>
  <c r="H307" i="18" s="1"/>
  <c r="H308" i="18" s="1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H321" i="18" s="1"/>
  <c r="H322" i="18" s="1"/>
  <c r="H323" i="18" s="1"/>
  <c r="H324" i="18" s="1"/>
  <c r="H325" i="18" s="1"/>
  <c r="H326" i="18" s="1"/>
  <c r="H327" i="18" s="1"/>
  <c r="H328" i="18" s="1"/>
  <c r="H329" i="18" s="1"/>
  <c r="H330" i="18" s="1"/>
  <c r="H331" i="18" s="1"/>
  <c r="H332" i="18" s="1"/>
  <c r="H333" i="18" s="1"/>
  <c r="H334" i="18" s="1"/>
  <c r="H335" i="18" s="1"/>
  <c r="H336" i="18" s="1"/>
  <c r="H337" i="18" s="1"/>
  <c r="H338" i="18" s="1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29" i="18" s="1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3" i="18" s="1"/>
  <c r="H454" i="18" s="1"/>
  <c r="H455" i="18" s="1"/>
  <c r="H456" i="18" s="1"/>
  <c r="H457" i="18" s="1"/>
  <c r="H458" i="18" s="1"/>
  <c r="H459" i="18" s="1"/>
  <c r="H460" i="18" s="1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H474" i="18" s="1"/>
  <c r="H475" i="18" s="1"/>
  <c r="H476" i="18" s="1"/>
  <c r="H477" i="18" s="1"/>
  <c r="H478" i="18" s="1"/>
  <c r="H479" i="18" s="1"/>
  <c r="H480" i="18" s="1"/>
  <c r="H481" i="18" s="1"/>
  <c r="H482" i="18" s="1"/>
  <c r="H483" i="18" s="1"/>
  <c r="H484" i="18" s="1"/>
  <c r="H485" i="18" s="1"/>
  <c r="H486" i="18" s="1"/>
  <c r="H487" i="18" s="1"/>
  <c r="H488" i="18" s="1"/>
  <c r="H489" i="18" s="1"/>
  <c r="H490" i="18" s="1"/>
  <c r="H491" i="18" s="1"/>
  <c r="H492" i="18" s="1"/>
  <c r="H493" i="18" s="1"/>
  <c r="H494" i="18" s="1"/>
  <c r="H495" i="18" s="1"/>
  <c r="H496" i="18" s="1"/>
  <c r="H497" i="18" s="1"/>
  <c r="H498" i="18" s="1"/>
  <c r="H499" i="18" s="1"/>
  <c r="H500" i="18" s="1"/>
  <c r="H501" i="18" s="1"/>
  <c r="H502" i="18" s="1"/>
  <c r="H503" i="18" s="1"/>
  <c r="H504" i="18" s="1"/>
  <c r="H505" i="18" s="1"/>
  <c r="H506" i="18" s="1"/>
  <c r="H507" i="18" s="1"/>
  <c r="H508" i="18" s="1"/>
  <c r="H509" i="18" s="1"/>
  <c r="H510" i="18" s="1"/>
  <c r="H511" i="18" s="1"/>
  <c r="H512" i="18" s="1"/>
  <c r="H513" i="18" s="1"/>
  <c r="H514" i="18" s="1"/>
  <c r="H515" i="18" s="1"/>
  <c r="H516" i="18" s="1"/>
  <c r="H517" i="18" s="1"/>
  <c r="H518" i="18" s="1"/>
  <c r="H519" i="18" s="1"/>
  <c r="H520" i="18" s="1"/>
  <c r="H521" i="18" s="1"/>
  <c r="H522" i="18" s="1"/>
  <c r="H523" i="18" s="1"/>
  <c r="H524" i="18" s="1"/>
  <c r="H525" i="18" s="1"/>
  <c r="H526" i="18" s="1"/>
  <c r="H527" i="18" s="1"/>
  <c r="H528" i="18" s="1"/>
  <c r="H529" i="18" s="1"/>
  <c r="H530" i="18" s="1"/>
  <c r="H531" i="18" s="1"/>
  <c r="H532" i="18" s="1"/>
  <c r="H533" i="18" s="1"/>
  <c r="H534" i="18" s="1"/>
  <c r="H535" i="18" s="1"/>
  <c r="H536" i="18" s="1"/>
  <c r="H537" i="18" s="1"/>
  <c r="H538" i="18" s="1"/>
  <c r="H539" i="18" s="1"/>
  <c r="H540" i="18" s="1"/>
  <c r="H541" i="18" s="1"/>
  <c r="H542" i="18" s="1"/>
  <c r="H543" i="18" s="1"/>
  <c r="H544" i="18" s="1"/>
  <c r="H545" i="18" s="1"/>
  <c r="H546" i="18" s="1"/>
  <c r="H547" i="18" s="1"/>
  <c r="H548" i="18" s="1"/>
  <c r="H549" i="18" s="1"/>
  <c r="H550" i="18" s="1"/>
  <c r="H551" i="18" s="1"/>
  <c r="H552" i="18" s="1"/>
  <c r="H553" i="18" s="1"/>
  <c r="H554" i="18" s="1"/>
  <c r="H555" i="18" s="1"/>
  <c r="H556" i="18" s="1"/>
  <c r="H557" i="18" s="1"/>
  <c r="H558" i="18" s="1"/>
  <c r="H559" i="18" s="1"/>
  <c r="H560" i="18" s="1"/>
  <c r="H561" i="18" s="1"/>
  <c r="H562" i="18" s="1"/>
  <c r="H563" i="18" s="1"/>
  <c r="H564" i="18" s="1"/>
  <c r="H565" i="18" s="1"/>
  <c r="H566" i="18" s="1"/>
  <c r="H567" i="18" s="1"/>
  <c r="H568" i="18" s="1"/>
  <c r="H569" i="18" s="1"/>
  <c r="H570" i="18" s="1"/>
  <c r="H571" i="18" s="1"/>
  <c r="H572" i="18" s="1"/>
  <c r="H573" i="18" s="1"/>
  <c r="H574" i="18" s="1"/>
  <c r="H575" i="18" s="1"/>
  <c r="H576" i="18" s="1"/>
  <c r="H577" i="18" s="1"/>
  <c r="H578" i="18" s="1"/>
  <c r="H579" i="18" s="1"/>
  <c r="H580" i="18" s="1"/>
  <c r="H581" i="18" s="1"/>
  <c r="H582" i="18" s="1"/>
  <c r="H583" i="18" s="1"/>
  <c r="H584" i="18" s="1"/>
  <c r="H585" i="18" s="1"/>
  <c r="H586" i="18" s="1"/>
  <c r="H587" i="18" s="1"/>
  <c r="H588" i="18" s="1"/>
  <c r="H589" i="18" s="1"/>
  <c r="H590" i="18" s="1"/>
  <c r="H591" i="18" s="1"/>
  <c r="H592" i="18" s="1"/>
  <c r="H593" i="18" s="1"/>
  <c r="H594" i="18" s="1"/>
  <c r="H595" i="18" s="1"/>
  <c r="H596" i="18" s="1"/>
  <c r="H597" i="18" s="1"/>
  <c r="H598" i="18" s="1"/>
  <c r="H599" i="18" s="1"/>
  <c r="H600" i="18" s="1"/>
  <c r="H601" i="18" s="1"/>
  <c r="H602" i="18" s="1"/>
  <c r="H603" i="18" s="1"/>
  <c r="H604" i="18" s="1"/>
  <c r="H605" i="18" s="1"/>
  <c r="H606" i="18" s="1"/>
  <c r="H607" i="18" s="1"/>
  <c r="H608" i="18" s="1"/>
  <c r="H609" i="18" s="1"/>
  <c r="H610" i="18" s="1"/>
  <c r="H611" i="18" s="1"/>
  <c r="H612" i="18" s="1"/>
  <c r="H613" i="18" s="1"/>
  <c r="H614" i="18" s="1"/>
  <c r="H615" i="18" s="1"/>
  <c r="H616" i="18" s="1"/>
  <c r="H617" i="18" s="1"/>
  <c r="H618" i="18" s="1"/>
  <c r="H619" i="18" s="1"/>
  <c r="H620" i="18" s="1"/>
  <c r="H621" i="18" s="1"/>
  <c r="H622" i="18" s="1"/>
  <c r="H623" i="18" s="1"/>
  <c r="H624" i="18" s="1"/>
  <c r="H625" i="18" s="1"/>
  <c r="H626" i="18" s="1"/>
  <c r="H627" i="18" s="1"/>
  <c r="H628" i="18" s="1"/>
  <c r="H629" i="18" s="1"/>
  <c r="H630" i="18" s="1"/>
  <c r="H631" i="18" s="1"/>
  <c r="H632" i="18" s="1"/>
  <c r="H633" i="18" s="1"/>
  <c r="H634" i="18" s="1"/>
  <c r="H635" i="18" s="1"/>
  <c r="H636" i="18" s="1"/>
  <c r="H637" i="18" s="1"/>
  <c r="H638" i="18" s="1"/>
  <c r="H639" i="18" s="1"/>
  <c r="H640" i="18" s="1"/>
  <c r="H641" i="18" s="1"/>
  <c r="H642" i="18" s="1"/>
  <c r="H643" i="18" s="1"/>
  <c r="H644" i="18" s="1"/>
  <c r="H645" i="18" s="1"/>
  <c r="H646" i="18" s="1"/>
  <c r="H647" i="18" s="1"/>
  <c r="H648" i="18" s="1"/>
  <c r="H649" i="18" s="1"/>
  <c r="H650" i="18" s="1"/>
  <c r="H651" i="18" s="1"/>
  <c r="H652" i="18" s="1"/>
  <c r="H653" i="18" s="1"/>
  <c r="H654" i="18" s="1"/>
  <c r="H655" i="18" s="1"/>
  <c r="H656" i="18" s="1"/>
  <c r="H657" i="18" s="1"/>
  <c r="H658" i="18" s="1"/>
  <c r="H659" i="18" s="1"/>
  <c r="H660" i="18" s="1"/>
  <c r="H661" i="18" s="1"/>
  <c r="H662" i="18" s="1"/>
  <c r="H663" i="18" s="1"/>
  <c r="H664" i="18" s="1"/>
  <c r="H665" i="18" s="1"/>
  <c r="H666" i="18" s="1"/>
  <c r="H667" i="18" s="1"/>
  <c r="H668" i="18" s="1"/>
  <c r="H669" i="18" s="1"/>
  <c r="H670" i="18" s="1"/>
  <c r="H671" i="18" s="1"/>
  <c r="H672" i="18" s="1"/>
  <c r="H673" i="18" s="1"/>
  <c r="H674" i="18" s="1"/>
  <c r="H675" i="18" s="1"/>
  <c r="H676" i="18" s="1"/>
  <c r="H677" i="18" s="1"/>
  <c r="H678" i="18" s="1"/>
  <c r="H679" i="18" s="1"/>
  <c r="H680" i="18" s="1"/>
  <c r="H681" i="18" s="1"/>
  <c r="H682" i="18" s="1"/>
  <c r="H683" i="18" s="1"/>
  <c r="H684" i="18" s="1"/>
  <c r="H685" i="18" s="1"/>
  <c r="H686" i="18" s="1"/>
  <c r="H687" i="18" s="1"/>
  <c r="H688" i="18" s="1"/>
  <c r="H689" i="18" s="1"/>
  <c r="H690" i="18" s="1"/>
  <c r="H691" i="18" s="1"/>
  <c r="H692" i="18" s="1"/>
  <c r="H693" i="18" s="1"/>
  <c r="H694" i="18" s="1"/>
  <c r="H695" i="18" s="1"/>
  <c r="H696" i="18" s="1"/>
  <c r="H697" i="18" s="1"/>
  <c r="H698" i="18" s="1"/>
  <c r="H699" i="18" s="1"/>
  <c r="H700" i="18" s="1"/>
  <c r="H701" i="18" s="1"/>
  <c r="H702" i="18" s="1"/>
  <c r="H703" i="18" s="1"/>
  <c r="H704" i="18" s="1"/>
  <c r="H705" i="18" s="1"/>
  <c r="H706" i="18" s="1"/>
  <c r="H707" i="18" s="1"/>
  <c r="H708" i="18" s="1"/>
  <c r="H709" i="18" s="1"/>
  <c r="H710" i="18" s="1"/>
  <c r="H711" i="18" s="1"/>
  <c r="H712" i="18" s="1"/>
  <c r="H713" i="18" s="1"/>
  <c r="H714" i="18" s="1"/>
  <c r="H715" i="18" s="1"/>
  <c r="H716" i="18" s="1"/>
  <c r="H717" i="18" s="1"/>
  <c r="H718" i="18" s="1"/>
  <c r="H719" i="18" s="1"/>
  <c r="H720" i="18" s="1"/>
  <c r="H721" i="18" s="1"/>
  <c r="H722" i="18" s="1"/>
  <c r="H723" i="18" s="1"/>
  <c r="H724" i="18" s="1"/>
  <c r="H725" i="18" s="1"/>
  <c r="H726" i="18" s="1"/>
  <c r="H727" i="18" s="1"/>
  <c r="H728" i="18" s="1"/>
  <c r="H729" i="18" s="1"/>
  <c r="H730" i="18" s="1"/>
  <c r="H731" i="18" s="1"/>
  <c r="H732" i="18" s="1"/>
  <c r="H733" i="18" s="1"/>
  <c r="H734" i="18" s="1"/>
  <c r="H735" i="18" s="1"/>
  <c r="H736" i="18" s="1"/>
  <c r="H737" i="18" s="1"/>
  <c r="H738" i="18" s="1"/>
  <c r="H739" i="18" s="1"/>
  <c r="H740" i="18" s="1"/>
  <c r="H741" i="18" s="1"/>
  <c r="H742" i="18" s="1"/>
  <c r="H743" i="18" s="1"/>
  <c r="H744" i="18" s="1"/>
  <c r="H745" i="18" s="1"/>
  <c r="H746" i="18" s="1"/>
  <c r="H747" i="18" s="1"/>
  <c r="H748" i="18" s="1"/>
  <c r="H749" i="18" s="1"/>
  <c r="H750" i="18" s="1"/>
  <c r="H751" i="18" s="1"/>
  <c r="H752" i="18" s="1"/>
  <c r="H753" i="18" s="1"/>
  <c r="H754" i="18" s="1"/>
  <c r="H755" i="18" s="1"/>
  <c r="H756" i="18" s="1"/>
  <c r="H757" i="18" s="1"/>
  <c r="H758" i="18" s="1"/>
  <c r="H759" i="18" s="1"/>
  <c r="H760" i="18" s="1"/>
  <c r="H761" i="18" s="1"/>
  <c r="H762" i="18" s="1"/>
  <c r="H763" i="18" s="1"/>
  <c r="H764" i="18" s="1"/>
  <c r="H765" i="18" s="1"/>
  <c r="H766" i="18" s="1"/>
  <c r="H767" i="18" s="1"/>
  <c r="H768" i="18" s="1"/>
  <c r="H769" i="18" s="1"/>
  <c r="H770" i="18" s="1"/>
  <c r="H771" i="18" s="1"/>
  <c r="H772" i="18" s="1"/>
  <c r="H773" i="18" s="1"/>
  <c r="H774" i="18" s="1"/>
  <c r="H775" i="18" s="1"/>
  <c r="H776" i="18" s="1"/>
  <c r="H777" i="18" s="1"/>
  <c r="H778" i="18" s="1"/>
  <c r="H779" i="18" s="1"/>
  <c r="H780" i="18" s="1"/>
  <c r="H781" i="18" s="1"/>
  <c r="H782" i="18" s="1"/>
  <c r="H783" i="18" s="1"/>
  <c r="H784" i="18" s="1"/>
  <c r="H785" i="18" s="1"/>
  <c r="H786" i="18" s="1"/>
  <c r="H787" i="18" s="1"/>
  <c r="H788" i="18" s="1"/>
  <c r="H789" i="18" s="1"/>
  <c r="H790" i="18" s="1"/>
  <c r="H791" i="18" s="1"/>
  <c r="H792" i="18" s="1"/>
  <c r="H793" i="18" s="1"/>
  <c r="H794" i="18" s="1"/>
  <c r="H795" i="18" s="1"/>
  <c r="H796" i="18" s="1"/>
  <c r="H797" i="18" s="1"/>
  <c r="H798" i="18" s="1"/>
  <c r="H799" i="18" s="1"/>
  <c r="H800" i="18" s="1"/>
  <c r="H801" i="18" s="1"/>
  <c r="H802" i="18" s="1"/>
  <c r="H803" i="18" s="1"/>
  <c r="H804" i="18" s="1"/>
  <c r="H805" i="18" s="1"/>
  <c r="H806" i="18" s="1"/>
  <c r="H807" i="18" s="1"/>
  <c r="H808" i="18" s="1"/>
  <c r="H809" i="18" s="1"/>
  <c r="H810" i="18" s="1"/>
  <c r="H811" i="18" s="1"/>
  <c r="H812" i="18" s="1"/>
  <c r="H813" i="18" s="1"/>
  <c r="H814" i="18" s="1"/>
  <c r="H815" i="18" s="1"/>
  <c r="H816" i="18" s="1"/>
  <c r="H817" i="18" s="1"/>
  <c r="H818" i="18" s="1"/>
  <c r="H819" i="18" s="1"/>
  <c r="H820" i="18" s="1"/>
  <c r="H821" i="18" s="1"/>
  <c r="H822" i="18" s="1"/>
  <c r="H823" i="18" s="1"/>
  <c r="H824" i="18" s="1"/>
  <c r="H825" i="18" s="1"/>
  <c r="H826" i="18" s="1"/>
  <c r="H827" i="18" s="1"/>
  <c r="H828" i="18" s="1"/>
  <c r="H829" i="18" s="1"/>
  <c r="H830" i="18" s="1"/>
  <c r="H831" i="18" s="1"/>
  <c r="H832" i="18" s="1"/>
  <c r="H833" i="18" s="1"/>
  <c r="H834" i="18" s="1"/>
  <c r="H835" i="18" s="1"/>
  <c r="H836" i="18" s="1"/>
  <c r="H837" i="18" s="1"/>
  <c r="H838" i="18" s="1"/>
  <c r="H839" i="18" s="1"/>
  <c r="H840" i="18" s="1"/>
  <c r="H841" i="18" s="1"/>
  <c r="H842" i="18" s="1"/>
  <c r="H843" i="18" s="1"/>
  <c r="H844" i="18" s="1"/>
  <c r="H845" i="18" s="1"/>
  <c r="H846" i="18" s="1"/>
  <c r="H847" i="18" s="1"/>
  <c r="H848" i="18" s="1"/>
  <c r="H849" i="18" s="1"/>
  <c r="H850" i="18" s="1"/>
  <c r="H851" i="18" s="1"/>
  <c r="H852" i="18" s="1"/>
  <c r="H853" i="18" s="1"/>
  <c r="H854" i="18" s="1"/>
  <c r="H855" i="18" s="1"/>
  <c r="H856" i="18" s="1"/>
  <c r="H857" i="18" s="1"/>
  <c r="H858" i="18" s="1"/>
  <c r="H859" i="18" s="1"/>
  <c r="H860" i="18" s="1"/>
  <c r="H861" i="18" s="1"/>
  <c r="H862" i="18" s="1"/>
  <c r="H863" i="18" s="1"/>
  <c r="H864" i="18" s="1"/>
  <c r="H865" i="18" s="1"/>
  <c r="H866" i="18" s="1"/>
  <c r="H867" i="18" s="1"/>
  <c r="H868" i="18" s="1"/>
  <c r="H869" i="18" s="1"/>
  <c r="H870" i="18" s="1"/>
  <c r="H871" i="18" s="1"/>
  <c r="H872" i="18" s="1"/>
  <c r="H873" i="18" s="1"/>
  <c r="H874" i="18" s="1"/>
  <c r="H875" i="18" s="1"/>
  <c r="H876" i="18" s="1"/>
  <c r="H877" i="18" s="1"/>
  <c r="H878" i="18" s="1"/>
  <c r="H879" i="18" s="1"/>
  <c r="H880" i="18" s="1"/>
  <c r="H881" i="18" s="1"/>
  <c r="H882" i="18" s="1"/>
  <c r="H883" i="18" s="1"/>
  <c r="H884" i="18" s="1"/>
  <c r="H885" i="18" s="1"/>
  <c r="H886" i="18" s="1"/>
  <c r="H887" i="18" s="1"/>
  <c r="H888" i="18" s="1"/>
  <c r="H889" i="18" s="1"/>
  <c r="H890" i="18" s="1"/>
  <c r="H891" i="18" s="1"/>
  <c r="H892" i="18" s="1"/>
  <c r="H893" i="18" s="1"/>
  <c r="H894" i="18" s="1"/>
  <c r="H895" i="18" s="1"/>
  <c r="H896" i="18" s="1"/>
  <c r="H897" i="18" s="1"/>
  <c r="H898" i="18" s="1"/>
  <c r="H899" i="18" s="1"/>
  <c r="H900" i="18" s="1"/>
  <c r="H901" i="18" s="1"/>
  <c r="H902" i="18" s="1"/>
  <c r="H903" i="18" s="1"/>
  <c r="H904" i="18" s="1"/>
  <c r="H905" i="18" s="1"/>
  <c r="H906" i="18" s="1"/>
  <c r="H907" i="18" s="1"/>
  <c r="H908" i="18" s="1"/>
  <c r="H909" i="18" s="1"/>
  <c r="H910" i="18" s="1"/>
  <c r="H911" i="18" s="1"/>
  <c r="H912" i="18" s="1"/>
  <c r="H913" i="18" s="1"/>
  <c r="H914" i="18" s="1"/>
  <c r="H915" i="18" s="1"/>
  <c r="H916" i="18" s="1"/>
  <c r="H917" i="18" s="1"/>
  <c r="H918" i="18" s="1"/>
  <c r="H919" i="18" s="1"/>
  <c r="H920" i="18" s="1"/>
  <c r="H921" i="18" s="1"/>
  <c r="H922" i="18" s="1"/>
  <c r="H923" i="18" s="1"/>
  <c r="H924" i="18" s="1"/>
  <c r="H925" i="18" s="1"/>
  <c r="H926" i="18" s="1"/>
  <c r="H927" i="18" s="1"/>
  <c r="H928" i="18" s="1"/>
  <c r="H929" i="18" s="1"/>
  <c r="H930" i="18" s="1"/>
  <c r="H931" i="18" s="1"/>
  <c r="H932" i="18" s="1"/>
  <c r="H933" i="18" s="1"/>
  <c r="H934" i="18" s="1"/>
  <c r="H935" i="18" s="1"/>
  <c r="H936" i="18" s="1"/>
  <c r="H937" i="18" s="1"/>
  <c r="H938" i="18" s="1"/>
  <c r="H939" i="18" s="1"/>
  <c r="H940" i="18" s="1"/>
  <c r="H941" i="18" s="1"/>
  <c r="H942" i="18" s="1"/>
  <c r="H943" i="18" s="1"/>
  <c r="H944" i="18" s="1"/>
  <c r="H945" i="18" s="1"/>
  <c r="H946" i="18" s="1"/>
  <c r="H947" i="18" s="1"/>
  <c r="H948" i="18" s="1"/>
  <c r="H949" i="18" s="1"/>
  <c r="H950" i="18" s="1"/>
  <c r="H951" i="18" s="1"/>
  <c r="H952" i="18" s="1"/>
  <c r="H953" i="18" s="1"/>
  <c r="H954" i="18" s="1"/>
  <c r="H955" i="18" s="1"/>
  <c r="H956" i="18" s="1"/>
  <c r="H957" i="18" s="1"/>
  <c r="H958" i="18" s="1"/>
  <c r="H959" i="18" s="1"/>
  <c r="H960" i="18" s="1"/>
  <c r="H961" i="18" s="1"/>
  <c r="H962" i="18" s="1"/>
  <c r="H963" i="18" s="1"/>
  <c r="H964" i="18" s="1"/>
  <c r="H965" i="18" s="1"/>
  <c r="H966" i="18" s="1"/>
  <c r="H967" i="18" s="1"/>
  <c r="H968" i="18" s="1"/>
  <c r="H969" i="18" s="1"/>
  <c r="H970" i="18" s="1"/>
  <c r="H971" i="18" s="1"/>
  <c r="H972" i="18" s="1"/>
  <c r="H973" i="18" s="1"/>
  <c r="H974" i="18" s="1"/>
  <c r="H975" i="18" s="1"/>
  <c r="H976" i="18" s="1"/>
  <c r="H977" i="18" s="1"/>
  <c r="H978" i="18" s="1"/>
  <c r="H979" i="18" s="1"/>
  <c r="H980" i="18" s="1"/>
  <c r="H981" i="18" s="1"/>
  <c r="H982" i="18" s="1"/>
  <c r="H983" i="18" s="1"/>
  <c r="H984" i="18" s="1"/>
  <c r="H985" i="18" s="1"/>
  <c r="H986" i="18" s="1"/>
  <c r="H987" i="18" s="1"/>
  <c r="H988" i="18" s="1"/>
  <c r="H989" i="18" s="1"/>
  <c r="H990" i="18" s="1"/>
  <c r="H991" i="18" s="1"/>
  <c r="H992" i="18" s="1"/>
  <c r="H993" i="18" s="1"/>
  <c r="H994" i="18" s="1"/>
  <c r="H995" i="18" s="1"/>
  <c r="H996" i="18" s="1"/>
  <c r="H997" i="18" s="1"/>
  <c r="H998" i="18" s="1"/>
  <c r="H999" i="18" s="1"/>
  <c r="H1000" i="18" s="1"/>
  <c r="H1001" i="18" s="1"/>
  <c r="H1002" i="18" s="1"/>
  <c r="H1003" i="18" s="1"/>
  <c r="H1004" i="18" s="1"/>
  <c r="H1005" i="18" s="1"/>
  <c r="H1006" i="18" s="1"/>
  <c r="H1007" i="18" s="1"/>
  <c r="H1008" i="18" s="1"/>
  <c r="H1009" i="18" s="1"/>
  <c r="H1010" i="18" s="1"/>
  <c r="H1011" i="18" s="1"/>
  <c r="H1012" i="18" s="1"/>
  <c r="H10" i="18"/>
  <c r="H7" i="18"/>
  <c r="H8" i="18" s="1"/>
  <c r="H9" i="18" s="1"/>
  <c r="H5" i="18"/>
  <c r="H6" i="18"/>
  <c r="H4" i="18"/>
  <c r="M4" i="16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M84" i="16" s="1"/>
  <c r="M85" i="16" s="1"/>
  <c r="M86" i="16" s="1"/>
  <c r="M87" i="16" s="1"/>
  <c r="M88" i="16" s="1"/>
  <c r="M89" i="16" s="1"/>
  <c r="M90" i="16" s="1"/>
  <c r="M91" i="16" s="1"/>
  <c r="M92" i="16" s="1"/>
  <c r="M93" i="16" s="1"/>
  <c r="M94" i="16" s="1"/>
  <c r="M95" i="16" s="1"/>
  <c r="M96" i="16" s="1"/>
  <c r="M97" i="16" s="1"/>
  <c r="M98" i="16" s="1"/>
  <c r="M99" i="16" s="1"/>
  <c r="M100" i="16" s="1"/>
  <c r="M101" i="16" s="1"/>
  <c r="M102" i="16" s="1"/>
  <c r="M103" i="16" s="1"/>
  <c r="M104" i="16" s="1"/>
  <c r="M105" i="16" s="1"/>
  <c r="M106" i="16" s="1"/>
  <c r="M107" i="16" s="1"/>
  <c r="M108" i="16" s="1"/>
  <c r="M109" i="16" s="1"/>
  <c r="M110" i="16" s="1"/>
  <c r="M111" i="16" s="1"/>
  <c r="M112" i="16" s="1"/>
  <c r="M113" i="16" s="1"/>
  <c r="M114" i="16" s="1"/>
  <c r="M115" i="16" s="1"/>
  <c r="M116" i="16" s="1"/>
  <c r="M117" i="16" s="1"/>
  <c r="M118" i="16" s="1"/>
  <c r="M119" i="16" s="1"/>
  <c r="M120" i="16" s="1"/>
  <c r="M121" i="16" s="1"/>
  <c r="M122" i="16" s="1"/>
  <c r="M123" i="16" s="1"/>
  <c r="M124" i="16" s="1"/>
  <c r="M125" i="16" s="1"/>
  <c r="M126" i="16" s="1"/>
  <c r="M127" i="16" s="1"/>
  <c r="M128" i="16" s="1"/>
  <c r="M129" i="16" s="1"/>
  <c r="M130" i="16" s="1"/>
  <c r="M131" i="16" s="1"/>
  <c r="M132" i="16" s="1"/>
  <c r="M133" i="16" s="1"/>
  <c r="M134" i="16" s="1"/>
  <c r="M135" i="16" s="1"/>
  <c r="M136" i="16" s="1"/>
  <c r="M137" i="16" s="1"/>
  <c r="M138" i="16" s="1"/>
  <c r="M139" i="16" s="1"/>
  <c r="M140" i="16" s="1"/>
  <c r="M141" i="16" s="1"/>
  <c r="M142" i="16" s="1"/>
  <c r="M143" i="16" s="1"/>
  <c r="M144" i="16" s="1"/>
  <c r="M145" i="16" s="1"/>
  <c r="M146" i="16" s="1"/>
  <c r="M147" i="16" s="1"/>
  <c r="M148" i="16" s="1"/>
  <c r="M149" i="16" s="1"/>
  <c r="M150" i="16" s="1"/>
  <c r="M151" i="16" s="1"/>
  <c r="M152" i="16" s="1"/>
  <c r="M153" i="16" s="1"/>
  <c r="M154" i="16" s="1"/>
  <c r="M155" i="16" s="1"/>
  <c r="M156" i="16" s="1"/>
  <c r="M157" i="16" s="1"/>
  <c r="M158" i="16" s="1"/>
  <c r="M159" i="16" s="1"/>
  <c r="M160" i="16" s="1"/>
  <c r="M161" i="16" s="1"/>
  <c r="M162" i="16" s="1"/>
  <c r="M163" i="16" s="1"/>
  <c r="M164" i="16" s="1"/>
  <c r="M165" i="16" s="1"/>
  <c r="M166" i="16" s="1"/>
  <c r="M167" i="16" s="1"/>
  <c r="M168" i="16" s="1"/>
  <c r="M169" i="16" s="1"/>
  <c r="M170" i="16" s="1"/>
  <c r="M171" i="16" s="1"/>
  <c r="M172" i="16" s="1"/>
  <c r="M173" i="16" s="1"/>
  <c r="M174" i="16" s="1"/>
  <c r="M175" i="16" s="1"/>
  <c r="M176" i="16" s="1"/>
  <c r="M177" i="16" s="1"/>
  <c r="M178" i="16" s="1"/>
  <c r="M179" i="16" s="1"/>
  <c r="M180" i="16" s="1"/>
  <c r="M181" i="16" s="1"/>
  <c r="M182" i="16" s="1"/>
  <c r="M183" i="16" s="1"/>
  <c r="M184" i="16" s="1"/>
  <c r="M185" i="16" s="1"/>
  <c r="M186" i="16" s="1"/>
  <c r="M187" i="16" s="1"/>
  <c r="M188" i="16" s="1"/>
  <c r="M189" i="16" s="1"/>
  <c r="M190" i="16" s="1"/>
  <c r="M191" i="16" s="1"/>
  <c r="M192" i="16" s="1"/>
  <c r="M193" i="16" s="1"/>
  <c r="M194" i="16" s="1"/>
  <c r="M195" i="16" s="1"/>
  <c r="M196" i="16" s="1"/>
  <c r="M197" i="16" s="1"/>
  <c r="M198" i="16" s="1"/>
  <c r="M199" i="16" s="1"/>
  <c r="M200" i="16" s="1"/>
  <c r="M201" i="16" s="1"/>
  <c r="M202" i="16" s="1"/>
  <c r="M203" i="16" s="1"/>
  <c r="M204" i="16" s="1"/>
  <c r="M205" i="16" s="1"/>
  <c r="M206" i="16" s="1"/>
  <c r="M207" i="16" s="1"/>
  <c r="M208" i="16" s="1"/>
  <c r="M209" i="16" s="1"/>
  <c r="M210" i="16" s="1"/>
  <c r="M211" i="16" s="1"/>
  <c r="M212" i="16" s="1"/>
  <c r="M213" i="16" s="1"/>
  <c r="M214" i="16" s="1"/>
  <c r="M215" i="16" s="1"/>
  <c r="M216" i="16" s="1"/>
  <c r="M217" i="16" s="1"/>
  <c r="M218" i="16" s="1"/>
  <c r="M219" i="16" s="1"/>
  <c r="M220" i="16" s="1"/>
  <c r="M221" i="16" s="1"/>
  <c r="M222" i="16" s="1"/>
  <c r="M223" i="16" s="1"/>
  <c r="M224" i="16" s="1"/>
  <c r="M225" i="16" s="1"/>
  <c r="M226" i="16" s="1"/>
  <c r="M227" i="16" s="1"/>
  <c r="M228" i="16" s="1"/>
  <c r="M229" i="16" s="1"/>
  <c r="M230" i="16" s="1"/>
  <c r="M231" i="16" s="1"/>
  <c r="M232" i="16" s="1"/>
  <c r="M233" i="16" s="1"/>
  <c r="M234" i="16" s="1"/>
  <c r="M235" i="16" s="1"/>
  <c r="M236" i="16" s="1"/>
  <c r="M237" i="16" s="1"/>
  <c r="M238" i="16" s="1"/>
  <c r="M239" i="16" s="1"/>
  <c r="M240" i="16" s="1"/>
  <c r="M241" i="16" s="1"/>
  <c r="M242" i="16" s="1"/>
  <c r="M243" i="16" s="1"/>
  <c r="M244" i="16" s="1"/>
  <c r="M245" i="16" s="1"/>
  <c r="M246" i="16" s="1"/>
  <c r="M247" i="16" s="1"/>
  <c r="M248" i="16" s="1"/>
  <c r="M249" i="16" s="1"/>
  <c r="M250" i="16" s="1"/>
  <c r="M251" i="16" s="1"/>
  <c r="M252" i="16" s="1"/>
  <c r="M253" i="16" s="1"/>
  <c r="M254" i="16" s="1"/>
  <c r="M255" i="16" s="1"/>
  <c r="M256" i="16" s="1"/>
  <c r="M257" i="16" s="1"/>
  <c r="M258" i="16" s="1"/>
  <c r="M259" i="16" s="1"/>
  <c r="M260" i="16" s="1"/>
  <c r="M261" i="16" s="1"/>
  <c r="M262" i="16" s="1"/>
  <c r="M263" i="16" s="1"/>
  <c r="M264" i="16" s="1"/>
  <c r="M265" i="16" s="1"/>
  <c r="M266" i="16" s="1"/>
  <c r="M267" i="16" s="1"/>
  <c r="M268" i="16" s="1"/>
  <c r="M269" i="16" s="1"/>
  <c r="M270" i="16" s="1"/>
  <c r="M271" i="16" s="1"/>
  <c r="M272" i="16" s="1"/>
  <c r="M273" i="16" s="1"/>
  <c r="M274" i="16" s="1"/>
  <c r="M275" i="16" s="1"/>
  <c r="M276" i="16" s="1"/>
  <c r="M277" i="16" s="1"/>
  <c r="M278" i="16" s="1"/>
  <c r="M279" i="16" s="1"/>
  <c r="M280" i="16" s="1"/>
  <c r="M281" i="16" s="1"/>
  <c r="M282" i="16" s="1"/>
  <c r="M283" i="16" s="1"/>
  <c r="M284" i="16" s="1"/>
  <c r="M285" i="16" s="1"/>
  <c r="M286" i="16" s="1"/>
  <c r="M287" i="16" s="1"/>
  <c r="M288" i="16" s="1"/>
  <c r="M289" i="16" s="1"/>
  <c r="M290" i="16" s="1"/>
  <c r="M291" i="16" s="1"/>
  <c r="M292" i="16" s="1"/>
  <c r="M293" i="16" s="1"/>
  <c r="M294" i="16" s="1"/>
  <c r="M295" i="16" s="1"/>
  <c r="M296" i="16" s="1"/>
  <c r="M297" i="16" s="1"/>
  <c r="M298" i="16" s="1"/>
  <c r="M299" i="16" s="1"/>
  <c r="M300" i="16" s="1"/>
  <c r="M301" i="16" s="1"/>
  <c r="M302" i="16" s="1"/>
  <c r="M303" i="16" s="1"/>
  <c r="M304" i="16" s="1"/>
  <c r="M305" i="16" s="1"/>
  <c r="M306" i="16" s="1"/>
  <c r="M307" i="16" s="1"/>
  <c r="M308" i="16" s="1"/>
  <c r="M309" i="16" s="1"/>
  <c r="M310" i="16" s="1"/>
  <c r="M311" i="16" s="1"/>
  <c r="M312" i="16" s="1"/>
  <c r="M313" i="16" s="1"/>
  <c r="M314" i="16" s="1"/>
  <c r="M315" i="16" s="1"/>
  <c r="M316" i="16" s="1"/>
  <c r="M317" i="16" s="1"/>
  <c r="M318" i="16" s="1"/>
  <c r="M319" i="16" s="1"/>
  <c r="M320" i="16" s="1"/>
  <c r="M321" i="16" s="1"/>
  <c r="M322" i="16" s="1"/>
  <c r="M323" i="16" s="1"/>
  <c r="M324" i="16" s="1"/>
  <c r="M325" i="16" s="1"/>
  <c r="M326" i="16" s="1"/>
  <c r="M327" i="16" s="1"/>
  <c r="M328" i="16" s="1"/>
  <c r="M329" i="16" s="1"/>
  <c r="M330" i="16" s="1"/>
  <c r="M331" i="16" s="1"/>
  <c r="M332" i="16" s="1"/>
  <c r="M333" i="16" s="1"/>
  <c r="M334" i="16" s="1"/>
  <c r="M335" i="16" s="1"/>
  <c r="M336" i="16" s="1"/>
  <c r="M337" i="16" s="1"/>
  <c r="M338" i="16" s="1"/>
  <c r="M339" i="16" s="1"/>
  <c r="M340" i="16" s="1"/>
  <c r="M341" i="16" s="1"/>
  <c r="M342" i="16" s="1"/>
  <c r="M343" i="16" s="1"/>
  <c r="M344" i="16" s="1"/>
  <c r="M345" i="16" s="1"/>
  <c r="M346" i="16" s="1"/>
  <c r="M347" i="16" s="1"/>
  <c r="M348" i="16" s="1"/>
  <c r="M349" i="16" s="1"/>
  <c r="M350" i="16" s="1"/>
  <c r="M351" i="16" s="1"/>
  <c r="M352" i="16" s="1"/>
  <c r="M353" i="16" s="1"/>
  <c r="M354" i="16" s="1"/>
  <c r="M355" i="16" s="1"/>
  <c r="M356" i="16" s="1"/>
  <c r="M357" i="16" s="1"/>
  <c r="M358" i="16" s="1"/>
  <c r="M359" i="16" s="1"/>
  <c r="M360" i="16" s="1"/>
  <c r="M361" i="16" s="1"/>
  <c r="M362" i="16" s="1"/>
  <c r="M363" i="16" s="1"/>
  <c r="M364" i="16" s="1"/>
  <c r="M365" i="16" s="1"/>
  <c r="M366" i="16" s="1"/>
  <c r="M367" i="16" s="1"/>
  <c r="M368" i="16" s="1"/>
  <c r="M369" i="16" s="1"/>
  <c r="M370" i="16" s="1"/>
  <c r="M371" i="16" s="1"/>
  <c r="M372" i="16" s="1"/>
  <c r="M373" i="16" s="1"/>
  <c r="M374" i="16" s="1"/>
  <c r="M375" i="16" s="1"/>
  <c r="M376" i="16" s="1"/>
  <c r="M377" i="16" s="1"/>
  <c r="M378" i="16" s="1"/>
  <c r="M379" i="16" s="1"/>
  <c r="M380" i="16" s="1"/>
  <c r="M381" i="16" s="1"/>
  <c r="M382" i="16" s="1"/>
  <c r="M383" i="16" s="1"/>
  <c r="M384" i="16" s="1"/>
  <c r="M385" i="16" s="1"/>
  <c r="M386" i="16" s="1"/>
  <c r="M387" i="16" s="1"/>
  <c r="M388" i="16" s="1"/>
  <c r="M389" i="16" s="1"/>
  <c r="M390" i="16" s="1"/>
  <c r="M391" i="16" s="1"/>
  <c r="M392" i="16" s="1"/>
  <c r="M393" i="16" s="1"/>
  <c r="M394" i="16" s="1"/>
  <c r="M395" i="16" s="1"/>
  <c r="M396" i="16" s="1"/>
  <c r="M397" i="16" s="1"/>
  <c r="M398" i="16" s="1"/>
  <c r="M399" i="16" s="1"/>
  <c r="M400" i="16" s="1"/>
  <c r="M401" i="16" s="1"/>
  <c r="M402" i="16" s="1"/>
  <c r="M403" i="16" s="1"/>
  <c r="M404" i="16" s="1"/>
  <c r="M405" i="16" s="1"/>
  <c r="M406" i="16" s="1"/>
  <c r="M407" i="16" s="1"/>
  <c r="M408" i="16" s="1"/>
  <c r="M409" i="16" s="1"/>
  <c r="M410" i="16" s="1"/>
  <c r="M411" i="16" s="1"/>
  <c r="M412" i="16" s="1"/>
  <c r="M413" i="16" s="1"/>
  <c r="M414" i="16" s="1"/>
  <c r="M415" i="16" s="1"/>
  <c r="M416" i="16" s="1"/>
  <c r="M417" i="16" s="1"/>
  <c r="M418" i="16" s="1"/>
  <c r="M419" i="16" s="1"/>
  <c r="M420" i="16" s="1"/>
  <c r="M421" i="16" s="1"/>
  <c r="M422" i="16" s="1"/>
  <c r="M423" i="16" s="1"/>
  <c r="M424" i="16" s="1"/>
  <c r="M425" i="16" s="1"/>
  <c r="M426" i="16" s="1"/>
  <c r="M427" i="16" s="1"/>
  <c r="M428" i="16" s="1"/>
  <c r="M429" i="16" s="1"/>
  <c r="M430" i="16" s="1"/>
  <c r="M431" i="16" s="1"/>
  <c r="M432" i="16" s="1"/>
  <c r="M433" i="16" s="1"/>
  <c r="M434" i="16" s="1"/>
  <c r="M435" i="16" s="1"/>
  <c r="M436" i="16" s="1"/>
  <c r="M437" i="16" s="1"/>
  <c r="M438" i="16" s="1"/>
  <c r="M439" i="16" s="1"/>
  <c r="M440" i="16" s="1"/>
  <c r="M441" i="16" s="1"/>
  <c r="M442" i="16" s="1"/>
  <c r="M443" i="16" s="1"/>
  <c r="M444" i="16" s="1"/>
  <c r="M445" i="16" s="1"/>
  <c r="M446" i="16" s="1"/>
  <c r="M447" i="16" s="1"/>
  <c r="M448" i="16" s="1"/>
  <c r="M449" i="16" s="1"/>
  <c r="M450" i="16" s="1"/>
  <c r="M451" i="16" s="1"/>
  <c r="M452" i="16" s="1"/>
  <c r="M453" i="16" s="1"/>
  <c r="M454" i="16" s="1"/>
  <c r="M455" i="16" s="1"/>
  <c r="M456" i="16" s="1"/>
  <c r="M457" i="16" s="1"/>
  <c r="M458" i="16" s="1"/>
  <c r="M459" i="16" s="1"/>
  <c r="M460" i="16" s="1"/>
  <c r="M461" i="16" s="1"/>
  <c r="M462" i="16" s="1"/>
  <c r="M463" i="16" s="1"/>
  <c r="M464" i="16" s="1"/>
  <c r="M465" i="16" s="1"/>
  <c r="M466" i="16" s="1"/>
  <c r="M467" i="16" s="1"/>
  <c r="M468" i="16" s="1"/>
  <c r="M469" i="16" s="1"/>
  <c r="M470" i="16" s="1"/>
  <c r="M471" i="16" s="1"/>
  <c r="M472" i="16" s="1"/>
  <c r="M473" i="16" s="1"/>
  <c r="M474" i="16" s="1"/>
  <c r="M475" i="16" s="1"/>
  <c r="M476" i="16" s="1"/>
  <c r="M477" i="16" s="1"/>
  <c r="M478" i="16" s="1"/>
  <c r="M479" i="16" s="1"/>
  <c r="M480" i="16" s="1"/>
  <c r="M481" i="16" s="1"/>
  <c r="M482" i="16" s="1"/>
  <c r="M483" i="16" s="1"/>
  <c r="M484" i="16" s="1"/>
  <c r="M485" i="16" s="1"/>
  <c r="M486" i="16" s="1"/>
  <c r="M487" i="16" s="1"/>
  <c r="M488" i="16" s="1"/>
  <c r="M489" i="16" s="1"/>
  <c r="M490" i="16" s="1"/>
  <c r="M491" i="16" s="1"/>
  <c r="M492" i="16" s="1"/>
  <c r="M493" i="16" s="1"/>
  <c r="M494" i="16" s="1"/>
  <c r="M495" i="16" s="1"/>
  <c r="M496" i="16" s="1"/>
  <c r="M497" i="16" s="1"/>
  <c r="M498" i="16" s="1"/>
  <c r="M499" i="16" s="1"/>
  <c r="M500" i="16" s="1"/>
  <c r="M501" i="16" s="1"/>
  <c r="M502" i="16" s="1"/>
  <c r="M503" i="16" s="1"/>
  <c r="M504" i="16" s="1"/>
  <c r="M505" i="16" s="1"/>
  <c r="M506" i="16" s="1"/>
  <c r="M507" i="16" s="1"/>
  <c r="M508" i="16" s="1"/>
  <c r="M509" i="16" s="1"/>
  <c r="M510" i="16" s="1"/>
  <c r="M511" i="16" s="1"/>
  <c r="M512" i="16" s="1"/>
  <c r="M513" i="16" s="1"/>
  <c r="M514" i="16" s="1"/>
  <c r="M515" i="16" s="1"/>
  <c r="M516" i="16" s="1"/>
  <c r="M517" i="16" s="1"/>
  <c r="M518" i="16" s="1"/>
  <c r="M519" i="16" s="1"/>
  <c r="M520" i="16" s="1"/>
  <c r="M521" i="16" s="1"/>
  <c r="M522" i="16" s="1"/>
  <c r="M523" i="16" s="1"/>
  <c r="M524" i="16" s="1"/>
  <c r="M525" i="16" s="1"/>
  <c r="M526" i="16" s="1"/>
  <c r="M527" i="16" s="1"/>
  <c r="M528" i="16" s="1"/>
  <c r="M529" i="16" s="1"/>
  <c r="M530" i="16" s="1"/>
  <c r="M531" i="16" s="1"/>
  <c r="M532" i="16" s="1"/>
  <c r="M533" i="16" s="1"/>
  <c r="M534" i="16" s="1"/>
  <c r="M535" i="16" s="1"/>
  <c r="M536" i="16" s="1"/>
  <c r="M537" i="16" s="1"/>
  <c r="M538" i="16" s="1"/>
  <c r="M539" i="16" s="1"/>
  <c r="M540" i="16" s="1"/>
  <c r="M541" i="16" s="1"/>
  <c r="M542" i="16" s="1"/>
  <c r="M543" i="16" s="1"/>
  <c r="M544" i="16" s="1"/>
  <c r="M545" i="16" s="1"/>
  <c r="M546" i="16" s="1"/>
  <c r="M547" i="16" s="1"/>
  <c r="M548" i="16" s="1"/>
  <c r="M549" i="16" s="1"/>
  <c r="M550" i="16" s="1"/>
  <c r="M551" i="16" s="1"/>
  <c r="M552" i="16" s="1"/>
  <c r="M553" i="16" s="1"/>
  <c r="M554" i="16" s="1"/>
  <c r="M555" i="16" s="1"/>
  <c r="M556" i="16" s="1"/>
  <c r="M557" i="16" s="1"/>
  <c r="M558" i="16" s="1"/>
  <c r="M559" i="16" s="1"/>
  <c r="M560" i="16" s="1"/>
  <c r="M561" i="16" s="1"/>
  <c r="M562" i="16" s="1"/>
  <c r="M563" i="16" s="1"/>
  <c r="M564" i="16" s="1"/>
  <c r="M565" i="16" s="1"/>
  <c r="M566" i="16" s="1"/>
  <c r="M567" i="16" s="1"/>
  <c r="M568" i="16" s="1"/>
  <c r="M569" i="16" s="1"/>
  <c r="M570" i="16" s="1"/>
  <c r="M571" i="16" s="1"/>
  <c r="M572" i="16" s="1"/>
  <c r="M573" i="16" s="1"/>
  <c r="M574" i="16" s="1"/>
  <c r="M575" i="16" s="1"/>
  <c r="M576" i="16" s="1"/>
  <c r="M577" i="16" s="1"/>
  <c r="M578" i="16" s="1"/>
  <c r="M579" i="16" s="1"/>
  <c r="M580" i="16" s="1"/>
  <c r="M581" i="16" s="1"/>
  <c r="M582" i="16" s="1"/>
  <c r="M583" i="16" s="1"/>
  <c r="M584" i="16" s="1"/>
  <c r="M585" i="16" s="1"/>
  <c r="M586" i="16" s="1"/>
  <c r="M587" i="16" s="1"/>
  <c r="M588" i="16" s="1"/>
  <c r="M589" i="16" s="1"/>
  <c r="M590" i="16" s="1"/>
  <c r="M591" i="16" s="1"/>
  <c r="M592" i="16" s="1"/>
  <c r="M593" i="16" s="1"/>
  <c r="M594" i="16" s="1"/>
  <c r="M595" i="16" s="1"/>
  <c r="M596" i="16" s="1"/>
  <c r="M597" i="16" s="1"/>
  <c r="M598" i="16" s="1"/>
  <c r="M599" i="16" s="1"/>
  <c r="M600" i="16" s="1"/>
  <c r="M601" i="16" s="1"/>
  <c r="M602" i="16" s="1"/>
  <c r="M603" i="16" s="1"/>
  <c r="M604" i="16" s="1"/>
  <c r="M605" i="16" s="1"/>
  <c r="M606" i="16" s="1"/>
  <c r="M607" i="16" s="1"/>
  <c r="M608" i="16" s="1"/>
  <c r="M609" i="16" s="1"/>
  <c r="M610" i="16" s="1"/>
  <c r="M611" i="16" s="1"/>
  <c r="M612" i="16" s="1"/>
  <c r="M613" i="16" s="1"/>
  <c r="M614" i="16" s="1"/>
  <c r="M615" i="16" s="1"/>
  <c r="M616" i="16" s="1"/>
  <c r="M617" i="16" s="1"/>
  <c r="M618" i="16" s="1"/>
  <c r="M619" i="16" s="1"/>
  <c r="M620" i="16" s="1"/>
  <c r="M621" i="16" s="1"/>
  <c r="M622" i="16" s="1"/>
  <c r="M623" i="16" s="1"/>
  <c r="M624" i="16" s="1"/>
  <c r="M625" i="16" s="1"/>
  <c r="M626" i="16" s="1"/>
  <c r="M627" i="16" s="1"/>
  <c r="M628" i="16" s="1"/>
  <c r="M629" i="16" s="1"/>
  <c r="M630" i="16" s="1"/>
  <c r="M631" i="16" s="1"/>
  <c r="M632" i="16" s="1"/>
  <c r="M633" i="16" s="1"/>
  <c r="M634" i="16" s="1"/>
  <c r="M635" i="16" s="1"/>
  <c r="M636" i="16" s="1"/>
  <c r="M637" i="16" s="1"/>
  <c r="M638" i="16" s="1"/>
  <c r="M639" i="16" s="1"/>
  <c r="M640" i="16" s="1"/>
  <c r="M641" i="16" s="1"/>
  <c r="M642" i="16" s="1"/>
  <c r="M643" i="16" s="1"/>
  <c r="M644" i="16" s="1"/>
  <c r="M645" i="16" s="1"/>
  <c r="M646" i="16" s="1"/>
  <c r="M647" i="16" s="1"/>
  <c r="M648" i="16" s="1"/>
  <c r="M649" i="16" s="1"/>
  <c r="M650" i="16" s="1"/>
  <c r="M651" i="16" s="1"/>
  <c r="M652" i="16" s="1"/>
  <c r="M653" i="16" s="1"/>
  <c r="M654" i="16" s="1"/>
  <c r="M655" i="16" s="1"/>
  <c r="M656" i="16" s="1"/>
  <c r="M657" i="16" s="1"/>
  <c r="M658" i="16" s="1"/>
  <c r="M659" i="16" s="1"/>
  <c r="M660" i="16" s="1"/>
  <c r="M661" i="16" s="1"/>
  <c r="M662" i="16" s="1"/>
  <c r="M663" i="16" s="1"/>
  <c r="M664" i="16" s="1"/>
  <c r="M665" i="16" s="1"/>
  <c r="M666" i="16" s="1"/>
  <c r="M667" i="16" s="1"/>
  <c r="M668" i="16" s="1"/>
  <c r="M669" i="16" s="1"/>
  <c r="M670" i="16" s="1"/>
  <c r="M671" i="16" s="1"/>
  <c r="M672" i="16" s="1"/>
  <c r="M673" i="16" s="1"/>
  <c r="M674" i="16" s="1"/>
  <c r="M675" i="16" s="1"/>
  <c r="M676" i="16" s="1"/>
  <c r="M677" i="16" s="1"/>
  <c r="M678" i="16" s="1"/>
  <c r="M679" i="16" s="1"/>
  <c r="M680" i="16" s="1"/>
  <c r="M681" i="16" s="1"/>
  <c r="M682" i="16" s="1"/>
  <c r="M683" i="16" s="1"/>
  <c r="M684" i="16" s="1"/>
  <c r="M685" i="16" s="1"/>
  <c r="M686" i="16" s="1"/>
  <c r="M687" i="16" s="1"/>
  <c r="M688" i="16" s="1"/>
  <c r="M689" i="16" s="1"/>
  <c r="M690" i="16" s="1"/>
  <c r="M691" i="16" s="1"/>
  <c r="M692" i="16" s="1"/>
  <c r="M693" i="16" s="1"/>
  <c r="M694" i="16" s="1"/>
  <c r="M695" i="16" s="1"/>
  <c r="M696" i="16" s="1"/>
  <c r="M697" i="16" s="1"/>
  <c r="M698" i="16" s="1"/>
  <c r="M699" i="16" s="1"/>
  <c r="M700" i="16" s="1"/>
  <c r="M701" i="16" s="1"/>
  <c r="M702" i="16" s="1"/>
  <c r="M703" i="16" s="1"/>
  <c r="M704" i="16" s="1"/>
  <c r="M705" i="16" s="1"/>
  <c r="M706" i="16" s="1"/>
  <c r="M707" i="16" s="1"/>
  <c r="M708" i="16" s="1"/>
  <c r="M709" i="16" s="1"/>
  <c r="M710" i="16" s="1"/>
  <c r="M711" i="16" s="1"/>
  <c r="M712" i="16" s="1"/>
  <c r="M713" i="16" s="1"/>
  <c r="M714" i="16" s="1"/>
  <c r="M715" i="16" s="1"/>
  <c r="M716" i="16" s="1"/>
  <c r="M717" i="16" s="1"/>
  <c r="M718" i="16" s="1"/>
  <c r="M719" i="16" s="1"/>
  <c r="M720" i="16" s="1"/>
  <c r="M721" i="16" s="1"/>
  <c r="M722" i="16" s="1"/>
  <c r="M723" i="16" s="1"/>
  <c r="M724" i="16" s="1"/>
  <c r="M725" i="16" s="1"/>
  <c r="M726" i="16" s="1"/>
  <c r="M727" i="16" s="1"/>
  <c r="M728" i="16" s="1"/>
  <c r="M729" i="16" s="1"/>
  <c r="M730" i="16" s="1"/>
  <c r="M731" i="16" s="1"/>
  <c r="M732" i="16" s="1"/>
  <c r="M733" i="16" s="1"/>
  <c r="M734" i="16" s="1"/>
  <c r="M735" i="16" s="1"/>
  <c r="M736" i="16" s="1"/>
  <c r="M737" i="16" s="1"/>
  <c r="M738" i="16" s="1"/>
  <c r="M739" i="16" s="1"/>
  <c r="M740" i="16" s="1"/>
  <c r="M741" i="16" s="1"/>
  <c r="M742" i="16" s="1"/>
  <c r="M743" i="16" s="1"/>
  <c r="M744" i="16" s="1"/>
  <c r="M745" i="16" s="1"/>
  <c r="M746" i="16" s="1"/>
  <c r="M747" i="16" s="1"/>
  <c r="M748" i="16" s="1"/>
  <c r="M749" i="16" s="1"/>
  <c r="M750" i="16" s="1"/>
  <c r="M751" i="16" s="1"/>
  <c r="M752" i="16" s="1"/>
  <c r="M753" i="16" s="1"/>
  <c r="M754" i="16" s="1"/>
  <c r="M755" i="16" s="1"/>
  <c r="M756" i="16" s="1"/>
  <c r="M757" i="16" s="1"/>
  <c r="M758" i="16" s="1"/>
  <c r="M759" i="16" s="1"/>
  <c r="M760" i="16" s="1"/>
  <c r="M761" i="16" s="1"/>
  <c r="M762" i="16" s="1"/>
  <c r="M763" i="16" s="1"/>
  <c r="M764" i="16" s="1"/>
  <c r="M765" i="16" s="1"/>
  <c r="M766" i="16" s="1"/>
  <c r="M767" i="16" s="1"/>
  <c r="M768" i="16" s="1"/>
  <c r="M769" i="16" s="1"/>
  <c r="M770" i="16" s="1"/>
  <c r="M771" i="16" s="1"/>
  <c r="M772" i="16" s="1"/>
  <c r="M773" i="16" s="1"/>
  <c r="M774" i="16" s="1"/>
  <c r="M775" i="16" s="1"/>
  <c r="M776" i="16" s="1"/>
  <c r="M777" i="16" s="1"/>
  <c r="M778" i="16" s="1"/>
  <c r="M779" i="16" s="1"/>
  <c r="M780" i="16" s="1"/>
  <c r="M781" i="16" s="1"/>
  <c r="M782" i="16" s="1"/>
  <c r="M783" i="16" s="1"/>
  <c r="M784" i="16" s="1"/>
  <c r="M785" i="16" s="1"/>
  <c r="M786" i="16" s="1"/>
  <c r="M787" i="16" s="1"/>
  <c r="M788" i="16" s="1"/>
  <c r="M789" i="16" s="1"/>
  <c r="M790" i="16" s="1"/>
  <c r="M791" i="16" s="1"/>
  <c r="M792" i="16" s="1"/>
  <c r="M793" i="16" s="1"/>
  <c r="M794" i="16" s="1"/>
  <c r="M795" i="16" s="1"/>
  <c r="M796" i="16" s="1"/>
  <c r="M797" i="16" s="1"/>
  <c r="M798" i="16" s="1"/>
  <c r="M799" i="16" s="1"/>
  <c r="M800" i="16" s="1"/>
  <c r="M801" i="16" s="1"/>
  <c r="M802" i="16" s="1"/>
  <c r="M803" i="16" s="1"/>
  <c r="M804" i="16" s="1"/>
  <c r="M805" i="16" s="1"/>
  <c r="M806" i="16" s="1"/>
  <c r="M807" i="16" s="1"/>
  <c r="M808" i="16" s="1"/>
  <c r="M809" i="16" s="1"/>
  <c r="M810" i="16" s="1"/>
  <c r="M811" i="16" s="1"/>
  <c r="M812" i="16" s="1"/>
  <c r="M813" i="16" s="1"/>
  <c r="M814" i="16" s="1"/>
  <c r="M815" i="16" s="1"/>
  <c r="M816" i="16" s="1"/>
  <c r="M817" i="16" s="1"/>
  <c r="M818" i="16" s="1"/>
  <c r="M819" i="16" s="1"/>
  <c r="M820" i="16" s="1"/>
  <c r="M821" i="16" s="1"/>
  <c r="M822" i="16" s="1"/>
  <c r="M823" i="16" s="1"/>
  <c r="M824" i="16" s="1"/>
  <c r="M825" i="16" s="1"/>
  <c r="M826" i="16" s="1"/>
  <c r="M827" i="16" s="1"/>
  <c r="M828" i="16" s="1"/>
  <c r="M829" i="16" s="1"/>
  <c r="M830" i="16" s="1"/>
  <c r="M831" i="16" s="1"/>
  <c r="M832" i="16" s="1"/>
  <c r="M833" i="16" s="1"/>
  <c r="M834" i="16" s="1"/>
  <c r="M835" i="16" s="1"/>
  <c r="M836" i="16" s="1"/>
  <c r="M837" i="16" s="1"/>
  <c r="M838" i="16" s="1"/>
  <c r="M839" i="16" s="1"/>
  <c r="M840" i="16" s="1"/>
  <c r="M841" i="16" s="1"/>
  <c r="M842" i="16" s="1"/>
  <c r="M843" i="16" s="1"/>
  <c r="M844" i="16" s="1"/>
  <c r="M845" i="16" s="1"/>
  <c r="M846" i="16" s="1"/>
  <c r="M847" i="16" s="1"/>
  <c r="M848" i="16" s="1"/>
  <c r="M849" i="16" s="1"/>
  <c r="M850" i="16" s="1"/>
  <c r="M851" i="16" s="1"/>
  <c r="M852" i="16" s="1"/>
  <c r="M853" i="16" s="1"/>
  <c r="M854" i="16" s="1"/>
  <c r="M855" i="16" s="1"/>
  <c r="M856" i="16" s="1"/>
  <c r="M857" i="16" s="1"/>
  <c r="M858" i="16" s="1"/>
  <c r="M859" i="16" s="1"/>
  <c r="M860" i="16" s="1"/>
  <c r="M861" i="16" s="1"/>
  <c r="M862" i="16" s="1"/>
  <c r="M863" i="16" s="1"/>
  <c r="M864" i="16" s="1"/>
  <c r="M865" i="16" s="1"/>
  <c r="M866" i="16" s="1"/>
  <c r="M867" i="16" s="1"/>
  <c r="M868" i="16" s="1"/>
  <c r="M869" i="16" s="1"/>
  <c r="M870" i="16" s="1"/>
  <c r="M871" i="16" s="1"/>
  <c r="M872" i="16" s="1"/>
  <c r="M873" i="16" s="1"/>
  <c r="M874" i="16" s="1"/>
  <c r="M875" i="16" s="1"/>
  <c r="M876" i="16" s="1"/>
  <c r="M877" i="16" s="1"/>
  <c r="M878" i="16" s="1"/>
  <c r="M879" i="16" s="1"/>
  <c r="M880" i="16" s="1"/>
  <c r="M881" i="16" s="1"/>
  <c r="M882" i="16" s="1"/>
  <c r="M883" i="16" s="1"/>
  <c r="M884" i="16" s="1"/>
  <c r="M885" i="16" s="1"/>
  <c r="M886" i="16" s="1"/>
  <c r="M887" i="16" s="1"/>
  <c r="M888" i="16" s="1"/>
  <c r="M889" i="16" s="1"/>
  <c r="M890" i="16" s="1"/>
  <c r="M891" i="16" s="1"/>
  <c r="M892" i="16" s="1"/>
  <c r="M893" i="16" s="1"/>
  <c r="M894" i="16" s="1"/>
  <c r="M895" i="16" s="1"/>
  <c r="M896" i="16" s="1"/>
  <c r="M897" i="16" s="1"/>
  <c r="M898" i="16" s="1"/>
  <c r="M899" i="16" s="1"/>
  <c r="M900" i="16" s="1"/>
  <c r="M901" i="16" s="1"/>
  <c r="M902" i="16" s="1"/>
  <c r="M903" i="16" s="1"/>
  <c r="M904" i="16" s="1"/>
  <c r="M905" i="16" s="1"/>
  <c r="M906" i="16" s="1"/>
  <c r="M907" i="16" s="1"/>
  <c r="M908" i="16" s="1"/>
  <c r="M909" i="16" s="1"/>
  <c r="M910" i="16" s="1"/>
  <c r="M911" i="16" s="1"/>
  <c r="M912" i="16" s="1"/>
  <c r="M913" i="16" s="1"/>
  <c r="M914" i="16" s="1"/>
  <c r="M915" i="16" s="1"/>
  <c r="M916" i="16" s="1"/>
  <c r="M917" i="16" s="1"/>
  <c r="M918" i="16" s="1"/>
  <c r="M919" i="16" s="1"/>
  <c r="M920" i="16" s="1"/>
  <c r="M921" i="16" s="1"/>
  <c r="M922" i="16" s="1"/>
  <c r="M923" i="16" s="1"/>
  <c r="M924" i="16" s="1"/>
  <c r="M925" i="16" s="1"/>
  <c r="M926" i="16" s="1"/>
  <c r="M927" i="16" s="1"/>
  <c r="M928" i="16" s="1"/>
  <c r="M929" i="16" s="1"/>
  <c r="M930" i="16" s="1"/>
  <c r="M931" i="16" s="1"/>
  <c r="M932" i="16" s="1"/>
  <c r="M933" i="16" s="1"/>
  <c r="M934" i="16" s="1"/>
  <c r="M935" i="16" s="1"/>
  <c r="M936" i="16" s="1"/>
  <c r="M937" i="16" s="1"/>
  <c r="M938" i="16" s="1"/>
  <c r="M939" i="16" s="1"/>
  <c r="M940" i="16" s="1"/>
  <c r="M941" i="16" s="1"/>
  <c r="M942" i="16" s="1"/>
  <c r="M943" i="16" s="1"/>
  <c r="M944" i="16" s="1"/>
  <c r="M945" i="16" s="1"/>
  <c r="M946" i="16" s="1"/>
  <c r="M947" i="16" s="1"/>
  <c r="M948" i="16" s="1"/>
  <c r="M949" i="16" s="1"/>
  <c r="M950" i="16" s="1"/>
  <c r="M951" i="16" s="1"/>
  <c r="M952" i="16" s="1"/>
  <c r="M953" i="16" s="1"/>
  <c r="M954" i="16" s="1"/>
  <c r="M955" i="16" s="1"/>
  <c r="M956" i="16" s="1"/>
  <c r="M957" i="16" s="1"/>
  <c r="M958" i="16" s="1"/>
  <c r="M959" i="16" s="1"/>
  <c r="M960" i="16" s="1"/>
  <c r="M961" i="16" s="1"/>
  <c r="M962" i="16" s="1"/>
  <c r="M963" i="16" s="1"/>
  <c r="M964" i="16" s="1"/>
  <c r="M965" i="16" s="1"/>
  <c r="M966" i="16" s="1"/>
  <c r="M967" i="16" s="1"/>
  <c r="M968" i="16" s="1"/>
  <c r="M969" i="16" s="1"/>
  <c r="M970" i="16" s="1"/>
  <c r="M971" i="16" s="1"/>
  <c r="M972" i="16" s="1"/>
  <c r="M973" i="16" s="1"/>
  <c r="M974" i="16" s="1"/>
  <c r="M975" i="16" s="1"/>
  <c r="M976" i="16" s="1"/>
  <c r="M977" i="16" s="1"/>
  <c r="M978" i="16" s="1"/>
  <c r="M979" i="16" s="1"/>
  <c r="M980" i="16" s="1"/>
  <c r="M981" i="16" s="1"/>
  <c r="M982" i="16" s="1"/>
  <c r="M983" i="16" s="1"/>
  <c r="M984" i="16" s="1"/>
  <c r="M985" i="16" s="1"/>
  <c r="M986" i="16" s="1"/>
  <c r="M987" i="16" s="1"/>
  <c r="M988" i="16" s="1"/>
  <c r="M989" i="16" s="1"/>
  <c r="M990" i="16" s="1"/>
  <c r="M991" i="16" s="1"/>
  <c r="M992" i="16" s="1"/>
  <c r="M993" i="16" s="1"/>
  <c r="M994" i="16" s="1"/>
  <c r="M995" i="16" s="1"/>
  <c r="M996" i="16" s="1"/>
  <c r="M997" i="16" s="1"/>
  <c r="M998" i="16" s="1"/>
  <c r="M999" i="16" s="1"/>
  <c r="M1000" i="16" s="1"/>
  <c r="M1001" i="16" s="1"/>
  <c r="M1002" i="16" s="1"/>
  <c r="M1003" i="16" s="1"/>
  <c r="M1004" i="16" s="1"/>
  <c r="M1005" i="16" s="1"/>
  <c r="M1006" i="16" s="1"/>
  <c r="M1007" i="16" s="1"/>
  <c r="M1008" i="16" s="1"/>
  <c r="M1009" i="16" s="1"/>
  <c r="M1010" i="16" s="1"/>
  <c r="M1011" i="16" s="1"/>
  <c r="M1012" i="16" s="1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210" i="16" s="1"/>
  <c r="I211" i="16" s="1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314" i="16" s="1"/>
  <c r="I315" i="16" s="1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418" i="16" s="1"/>
  <c r="I419" i="16" s="1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8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I474" i="16" s="1"/>
  <c r="I475" i="16" s="1"/>
  <c r="I476" i="16" s="1"/>
  <c r="I477" i="16" s="1"/>
  <c r="I478" i="16" s="1"/>
  <c r="I479" i="16" s="1"/>
  <c r="I480" i="16" s="1"/>
  <c r="I481" i="16" s="1"/>
  <c r="I482" i="16" s="1"/>
  <c r="I483" i="16" s="1"/>
  <c r="I484" i="16" s="1"/>
  <c r="I485" i="16" s="1"/>
  <c r="I486" i="16" s="1"/>
  <c r="I487" i="16" s="1"/>
  <c r="I488" i="16" s="1"/>
  <c r="I489" i="16" s="1"/>
  <c r="I490" i="16" s="1"/>
  <c r="I491" i="16" s="1"/>
  <c r="I492" i="16" s="1"/>
  <c r="I493" i="16" s="1"/>
  <c r="I494" i="16" s="1"/>
  <c r="I495" i="16" s="1"/>
  <c r="I496" i="16" s="1"/>
  <c r="I497" i="16" s="1"/>
  <c r="I498" i="16" s="1"/>
  <c r="I499" i="16" s="1"/>
  <c r="I500" i="16" s="1"/>
  <c r="I501" i="16" s="1"/>
  <c r="I502" i="16" s="1"/>
  <c r="I503" i="16" s="1"/>
  <c r="I504" i="16" s="1"/>
  <c r="I505" i="16" s="1"/>
  <c r="I506" i="16" s="1"/>
  <c r="I507" i="16" s="1"/>
  <c r="I508" i="16" s="1"/>
  <c r="I509" i="16" s="1"/>
  <c r="I510" i="16" s="1"/>
  <c r="I511" i="16" s="1"/>
  <c r="I512" i="16" s="1"/>
  <c r="I513" i="16" s="1"/>
  <c r="I514" i="16" s="1"/>
  <c r="I515" i="16" s="1"/>
  <c r="I516" i="16" s="1"/>
  <c r="I517" i="16" s="1"/>
  <c r="I518" i="16" s="1"/>
  <c r="I519" i="16" s="1"/>
  <c r="I520" i="16" s="1"/>
  <c r="I521" i="16" s="1"/>
  <c r="I522" i="16" s="1"/>
  <c r="I523" i="16" s="1"/>
  <c r="I524" i="16" s="1"/>
  <c r="I525" i="16" s="1"/>
  <c r="I526" i="16" s="1"/>
  <c r="I527" i="16" s="1"/>
  <c r="I528" i="16" s="1"/>
  <c r="I529" i="16" s="1"/>
  <c r="I530" i="16" s="1"/>
  <c r="I531" i="16" s="1"/>
  <c r="I532" i="16" s="1"/>
  <c r="I533" i="16" s="1"/>
  <c r="I534" i="16" s="1"/>
  <c r="I535" i="16" s="1"/>
  <c r="I536" i="16" s="1"/>
  <c r="I537" i="16" s="1"/>
  <c r="I538" i="16" s="1"/>
  <c r="I539" i="16" s="1"/>
  <c r="I540" i="16" s="1"/>
  <c r="I541" i="16" s="1"/>
  <c r="I542" i="16" s="1"/>
  <c r="I543" i="16" s="1"/>
  <c r="I544" i="16" s="1"/>
  <c r="I545" i="16" s="1"/>
  <c r="I546" i="16" s="1"/>
  <c r="I547" i="16" s="1"/>
  <c r="I548" i="16" s="1"/>
  <c r="I549" i="16" s="1"/>
  <c r="I550" i="16" s="1"/>
  <c r="I551" i="16" s="1"/>
  <c r="I552" i="16" s="1"/>
  <c r="I553" i="16" s="1"/>
  <c r="I554" i="16" s="1"/>
  <c r="I555" i="16" s="1"/>
  <c r="I556" i="16" s="1"/>
  <c r="I557" i="16" s="1"/>
  <c r="I558" i="16" s="1"/>
  <c r="I559" i="16" s="1"/>
  <c r="I560" i="16" s="1"/>
  <c r="I561" i="16" s="1"/>
  <c r="I562" i="16" s="1"/>
  <c r="I563" i="16" s="1"/>
  <c r="I564" i="16" s="1"/>
  <c r="I565" i="16" s="1"/>
  <c r="I566" i="16" s="1"/>
  <c r="I567" i="16" s="1"/>
  <c r="I568" i="16" s="1"/>
  <c r="I569" i="16" s="1"/>
  <c r="I570" i="16" s="1"/>
  <c r="I571" i="16" s="1"/>
  <c r="I572" i="16" s="1"/>
  <c r="I573" i="16" s="1"/>
  <c r="I574" i="16" s="1"/>
  <c r="I575" i="16" s="1"/>
  <c r="I576" i="16" s="1"/>
  <c r="I577" i="16" s="1"/>
  <c r="I578" i="16" s="1"/>
  <c r="I579" i="16" s="1"/>
  <c r="I580" i="16" s="1"/>
  <c r="I581" i="16" s="1"/>
  <c r="I582" i="16" s="1"/>
  <c r="I583" i="16" s="1"/>
  <c r="I584" i="16" s="1"/>
  <c r="I585" i="16" s="1"/>
  <c r="I586" i="16" s="1"/>
  <c r="I587" i="16" s="1"/>
  <c r="I588" i="16" s="1"/>
  <c r="I589" i="16" s="1"/>
  <c r="I590" i="16" s="1"/>
  <c r="I591" i="16" s="1"/>
  <c r="I592" i="16" s="1"/>
  <c r="I593" i="16" s="1"/>
  <c r="I594" i="16" s="1"/>
  <c r="I595" i="16" s="1"/>
  <c r="I596" i="16" s="1"/>
  <c r="I597" i="16" s="1"/>
  <c r="I598" i="16" s="1"/>
  <c r="I599" i="16" s="1"/>
  <c r="I600" i="16" s="1"/>
  <c r="I601" i="16" s="1"/>
  <c r="I602" i="16" s="1"/>
  <c r="I603" i="16" s="1"/>
  <c r="I604" i="16" s="1"/>
  <c r="I605" i="16" s="1"/>
  <c r="I606" i="16" s="1"/>
  <c r="I607" i="16" s="1"/>
  <c r="I608" i="16" s="1"/>
  <c r="I609" i="16" s="1"/>
  <c r="I610" i="16" s="1"/>
  <c r="I611" i="16" s="1"/>
  <c r="I612" i="16" s="1"/>
  <c r="I613" i="16" s="1"/>
  <c r="I614" i="16" s="1"/>
  <c r="I615" i="16" s="1"/>
  <c r="I616" i="16" s="1"/>
  <c r="I617" i="16" s="1"/>
  <c r="I618" i="16" s="1"/>
  <c r="I619" i="16" s="1"/>
  <c r="I620" i="16" s="1"/>
  <c r="I621" i="16" s="1"/>
  <c r="I622" i="16" s="1"/>
  <c r="I623" i="16" s="1"/>
  <c r="I624" i="16" s="1"/>
  <c r="I625" i="16" s="1"/>
  <c r="I626" i="16" s="1"/>
  <c r="I627" i="16" s="1"/>
  <c r="I628" i="16" s="1"/>
  <c r="I629" i="16" s="1"/>
  <c r="I630" i="16" s="1"/>
  <c r="I631" i="16" s="1"/>
  <c r="I632" i="16" s="1"/>
  <c r="I633" i="16" s="1"/>
  <c r="I634" i="16" s="1"/>
  <c r="I635" i="16" s="1"/>
  <c r="I636" i="16" s="1"/>
  <c r="I637" i="16" s="1"/>
  <c r="I638" i="16" s="1"/>
  <c r="I639" i="16" s="1"/>
  <c r="I640" i="16" s="1"/>
  <c r="I641" i="16" s="1"/>
  <c r="I642" i="16" s="1"/>
  <c r="I643" i="16" s="1"/>
  <c r="I644" i="16" s="1"/>
  <c r="I645" i="16" s="1"/>
  <c r="I646" i="16" s="1"/>
  <c r="I647" i="16" s="1"/>
  <c r="I648" i="16" s="1"/>
  <c r="I649" i="16" s="1"/>
  <c r="I650" i="16" s="1"/>
  <c r="I651" i="16" s="1"/>
  <c r="I652" i="16" s="1"/>
  <c r="I653" i="16" s="1"/>
  <c r="I654" i="16" s="1"/>
  <c r="I655" i="16" s="1"/>
  <c r="I656" i="16" s="1"/>
  <c r="I657" i="16" s="1"/>
  <c r="I658" i="16" s="1"/>
  <c r="I659" i="16" s="1"/>
  <c r="I660" i="16" s="1"/>
  <c r="I661" i="16" s="1"/>
  <c r="I662" i="16" s="1"/>
  <c r="I663" i="16" s="1"/>
  <c r="I664" i="16" s="1"/>
  <c r="I665" i="16" s="1"/>
  <c r="I666" i="16" s="1"/>
  <c r="I667" i="16" s="1"/>
  <c r="I668" i="16" s="1"/>
  <c r="I669" i="16" s="1"/>
  <c r="I670" i="16" s="1"/>
  <c r="I671" i="16" s="1"/>
  <c r="I672" i="16" s="1"/>
  <c r="I673" i="16" s="1"/>
  <c r="I674" i="16" s="1"/>
  <c r="I675" i="16" s="1"/>
  <c r="I676" i="16" s="1"/>
  <c r="I677" i="16" s="1"/>
  <c r="I678" i="16" s="1"/>
  <c r="I679" i="16" s="1"/>
  <c r="I680" i="16" s="1"/>
  <c r="I681" i="16" s="1"/>
  <c r="I682" i="16" s="1"/>
  <c r="I683" i="16" s="1"/>
  <c r="I684" i="16" s="1"/>
  <c r="I685" i="16" s="1"/>
  <c r="I686" i="16" s="1"/>
  <c r="I687" i="16" s="1"/>
  <c r="I688" i="16" s="1"/>
  <c r="I689" i="16" s="1"/>
  <c r="I690" i="16" s="1"/>
  <c r="I691" i="16" s="1"/>
  <c r="I692" i="16" s="1"/>
  <c r="I693" i="16" s="1"/>
  <c r="I694" i="16" s="1"/>
  <c r="I695" i="16" s="1"/>
  <c r="I696" i="16" s="1"/>
  <c r="I697" i="16" s="1"/>
  <c r="I698" i="16" s="1"/>
  <c r="I699" i="16" s="1"/>
  <c r="I700" i="16" s="1"/>
  <c r="I701" i="16" s="1"/>
  <c r="I702" i="16" s="1"/>
  <c r="I703" i="16" s="1"/>
  <c r="I704" i="16" s="1"/>
  <c r="I705" i="16" s="1"/>
  <c r="I706" i="16" s="1"/>
  <c r="I707" i="16" s="1"/>
  <c r="I708" i="16" s="1"/>
  <c r="I709" i="16" s="1"/>
  <c r="I710" i="16" s="1"/>
  <c r="I711" i="16" s="1"/>
  <c r="I712" i="16" s="1"/>
  <c r="I713" i="16" s="1"/>
  <c r="I714" i="16" s="1"/>
  <c r="I715" i="16" s="1"/>
  <c r="I716" i="16" s="1"/>
  <c r="I717" i="16" s="1"/>
  <c r="I718" i="16" s="1"/>
  <c r="I719" i="16" s="1"/>
  <c r="I720" i="16" s="1"/>
  <c r="I721" i="16" s="1"/>
  <c r="I722" i="16" s="1"/>
  <c r="I723" i="16" s="1"/>
  <c r="I724" i="16" s="1"/>
  <c r="I725" i="16" s="1"/>
  <c r="I726" i="16" s="1"/>
  <c r="I727" i="16" s="1"/>
  <c r="I728" i="16" s="1"/>
  <c r="I729" i="16" s="1"/>
  <c r="I730" i="16" s="1"/>
  <c r="I731" i="16" s="1"/>
  <c r="I732" i="16" s="1"/>
  <c r="I733" i="16" s="1"/>
  <c r="I734" i="16" s="1"/>
  <c r="I735" i="16" s="1"/>
  <c r="I736" i="16" s="1"/>
  <c r="I737" i="16" s="1"/>
  <c r="I738" i="16" s="1"/>
  <c r="I739" i="16" s="1"/>
  <c r="I740" i="16" s="1"/>
  <c r="I741" i="16" s="1"/>
  <c r="I742" i="16" s="1"/>
  <c r="I743" i="16" s="1"/>
  <c r="I744" i="16" s="1"/>
  <c r="I745" i="16" s="1"/>
  <c r="I746" i="16" s="1"/>
  <c r="I747" i="16" s="1"/>
  <c r="I748" i="16" s="1"/>
  <c r="I749" i="16" s="1"/>
  <c r="I750" i="16" s="1"/>
  <c r="I751" i="16" s="1"/>
  <c r="I752" i="16" s="1"/>
  <c r="I753" i="16" s="1"/>
  <c r="I754" i="16" s="1"/>
  <c r="I755" i="16" s="1"/>
  <c r="I756" i="16" s="1"/>
  <c r="I757" i="16" s="1"/>
  <c r="I758" i="16" s="1"/>
  <c r="I759" i="16" s="1"/>
  <c r="I760" i="16" s="1"/>
  <c r="I761" i="16" s="1"/>
  <c r="I762" i="16" s="1"/>
  <c r="I763" i="16" s="1"/>
  <c r="I764" i="16" s="1"/>
  <c r="I765" i="16" s="1"/>
  <c r="I766" i="16" s="1"/>
  <c r="I767" i="16" s="1"/>
  <c r="I768" i="16" s="1"/>
  <c r="I769" i="16" s="1"/>
  <c r="I770" i="16" s="1"/>
  <c r="I771" i="16" s="1"/>
  <c r="I772" i="16" s="1"/>
  <c r="I773" i="16" s="1"/>
  <c r="I774" i="16" s="1"/>
  <c r="I775" i="16" s="1"/>
  <c r="I776" i="16" s="1"/>
  <c r="I777" i="16" s="1"/>
  <c r="I778" i="16" s="1"/>
  <c r="I779" i="16" s="1"/>
  <c r="I780" i="16" s="1"/>
  <c r="I781" i="16" s="1"/>
  <c r="I782" i="16" s="1"/>
  <c r="I783" i="16" s="1"/>
  <c r="I784" i="16" s="1"/>
  <c r="I785" i="16" s="1"/>
  <c r="I786" i="16" s="1"/>
  <c r="I787" i="16" s="1"/>
  <c r="I788" i="16" s="1"/>
  <c r="I789" i="16" s="1"/>
  <c r="I790" i="16" s="1"/>
  <c r="I791" i="16" s="1"/>
  <c r="I792" i="16" s="1"/>
  <c r="I793" i="16" s="1"/>
  <c r="I794" i="16" s="1"/>
  <c r="I795" i="16" s="1"/>
  <c r="I796" i="16" s="1"/>
  <c r="I797" i="16" s="1"/>
  <c r="I798" i="16" s="1"/>
  <c r="I799" i="16" s="1"/>
  <c r="I800" i="16" s="1"/>
  <c r="I801" i="16" s="1"/>
  <c r="I802" i="16" s="1"/>
  <c r="I803" i="16" s="1"/>
  <c r="I804" i="16" s="1"/>
  <c r="I805" i="16" s="1"/>
  <c r="I806" i="16" s="1"/>
  <c r="I807" i="16" s="1"/>
  <c r="I808" i="16" s="1"/>
  <c r="I809" i="16" s="1"/>
  <c r="I810" i="16" s="1"/>
  <c r="I811" i="16" s="1"/>
  <c r="I812" i="16" s="1"/>
  <c r="I813" i="16" s="1"/>
  <c r="I814" i="16" s="1"/>
  <c r="I815" i="16" s="1"/>
  <c r="I816" i="16" s="1"/>
  <c r="I817" i="16" s="1"/>
  <c r="I818" i="16" s="1"/>
  <c r="I819" i="16" s="1"/>
  <c r="I820" i="16" s="1"/>
  <c r="I821" i="16" s="1"/>
  <c r="I822" i="16" s="1"/>
  <c r="I823" i="16" s="1"/>
  <c r="I824" i="16" s="1"/>
  <c r="I825" i="16" s="1"/>
  <c r="I826" i="16" s="1"/>
  <c r="I827" i="16" s="1"/>
  <c r="I828" i="16" s="1"/>
  <c r="I829" i="16" s="1"/>
  <c r="I830" i="16" s="1"/>
  <c r="I831" i="16" s="1"/>
  <c r="I832" i="16" s="1"/>
  <c r="I833" i="16" s="1"/>
  <c r="I834" i="16" s="1"/>
  <c r="I835" i="16" s="1"/>
  <c r="I836" i="16" s="1"/>
  <c r="I837" i="16" s="1"/>
  <c r="I838" i="16" s="1"/>
  <c r="I839" i="16" s="1"/>
  <c r="I840" i="16" s="1"/>
  <c r="I841" i="16" s="1"/>
  <c r="I842" i="16" s="1"/>
  <c r="I843" i="16" s="1"/>
  <c r="I844" i="16" s="1"/>
  <c r="I845" i="16" s="1"/>
  <c r="I846" i="16" s="1"/>
  <c r="I847" i="16" s="1"/>
  <c r="I848" i="16" s="1"/>
  <c r="I849" i="16" s="1"/>
  <c r="I850" i="16" s="1"/>
  <c r="I851" i="16" s="1"/>
  <c r="I852" i="16" s="1"/>
  <c r="I853" i="16" s="1"/>
  <c r="I854" i="16" s="1"/>
  <c r="I855" i="16" s="1"/>
  <c r="I856" i="16" s="1"/>
  <c r="I857" i="16" s="1"/>
  <c r="I858" i="16" s="1"/>
  <c r="I859" i="16" s="1"/>
  <c r="I860" i="16" s="1"/>
  <c r="I861" i="16" s="1"/>
  <c r="I862" i="16" s="1"/>
  <c r="I863" i="16" s="1"/>
  <c r="I864" i="16" s="1"/>
  <c r="I865" i="16" s="1"/>
  <c r="I866" i="16" s="1"/>
  <c r="I867" i="16" s="1"/>
  <c r="I868" i="16" s="1"/>
  <c r="I869" i="16" s="1"/>
  <c r="I870" i="16" s="1"/>
  <c r="I871" i="16" s="1"/>
  <c r="I872" i="16" s="1"/>
  <c r="I873" i="16" s="1"/>
  <c r="I874" i="16" s="1"/>
  <c r="I875" i="16" s="1"/>
  <c r="I876" i="16" s="1"/>
  <c r="I877" i="16" s="1"/>
  <c r="I878" i="16" s="1"/>
  <c r="I879" i="16" s="1"/>
  <c r="I880" i="16" s="1"/>
  <c r="I881" i="16" s="1"/>
  <c r="I882" i="16" s="1"/>
  <c r="I883" i="16" s="1"/>
  <c r="I884" i="16" s="1"/>
  <c r="I885" i="16" s="1"/>
  <c r="I886" i="16" s="1"/>
  <c r="I887" i="16" s="1"/>
  <c r="I888" i="16" s="1"/>
  <c r="I889" i="16" s="1"/>
  <c r="I890" i="16" s="1"/>
  <c r="I891" i="16" s="1"/>
  <c r="I892" i="16" s="1"/>
  <c r="I893" i="16" s="1"/>
  <c r="I894" i="16" s="1"/>
  <c r="I895" i="16" s="1"/>
  <c r="I896" i="16" s="1"/>
  <c r="I897" i="16" s="1"/>
  <c r="I898" i="16" s="1"/>
  <c r="I899" i="16" s="1"/>
  <c r="I900" i="16" s="1"/>
  <c r="I901" i="16" s="1"/>
  <c r="I902" i="16" s="1"/>
  <c r="I903" i="16" s="1"/>
  <c r="I904" i="16" s="1"/>
  <c r="I905" i="16" s="1"/>
  <c r="I906" i="16" s="1"/>
  <c r="I907" i="16" s="1"/>
  <c r="I908" i="16" s="1"/>
  <c r="I909" i="16" s="1"/>
  <c r="I910" i="16" s="1"/>
  <c r="I911" i="16" s="1"/>
  <c r="I912" i="16" s="1"/>
  <c r="I913" i="16" s="1"/>
  <c r="I914" i="16" s="1"/>
  <c r="I915" i="16" s="1"/>
  <c r="I916" i="16" s="1"/>
  <c r="I917" i="16" s="1"/>
  <c r="I918" i="16" s="1"/>
  <c r="I919" i="16" s="1"/>
  <c r="I920" i="16" s="1"/>
  <c r="I921" i="16" s="1"/>
  <c r="I922" i="16" s="1"/>
  <c r="I923" i="16" s="1"/>
  <c r="I924" i="16" s="1"/>
  <c r="I925" i="16" s="1"/>
  <c r="I926" i="16" s="1"/>
  <c r="I927" i="16" s="1"/>
  <c r="I928" i="16" s="1"/>
  <c r="I929" i="16" s="1"/>
  <c r="I930" i="16" s="1"/>
  <c r="I931" i="16" s="1"/>
  <c r="I932" i="16" s="1"/>
  <c r="I933" i="16" s="1"/>
  <c r="I934" i="16" s="1"/>
  <c r="I935" i="16" s="1"/>
  <c r="I936" i="16" s="1"/>
  <c r="I937" i="16" s="1"/>
  <c r="I938" i="16" s="1"/>
  <c r="I939" i="16" s="1"/>
  <c r="I940" i="16" s="1"/>
  <c r="I941" i="16" s="1"/>
  <c r="I942" i="16" s="1"/>
  <c r="I943" i="16" s="1"/>
  <c r="I944" i="16" s="1"/>
  <c r="I945" i="16" s="1"/>
  <c r="I946" i="16" s="1"/>
  <c r="I947" i="16" s="1"/>
  <c r="I948" i="16" s="1"/>
  <c r="I949" i="16" s="1"/>
  <c r="I950" i="16" s="1"/>
  <c r="I951" i="16" s="1"/>
  <c r="I952" i="16" s="1"/>
  <c r="I953" i="16" s="1"/>
  <c r="I954" i="16" s="1"/>
  <c r="I955" i="16" s="1"/>
  <c r="I956" i="16" s="1"/>
  <c r="I957" i="16" s="1"/>
  <c r="I958" i="16" s="1"/>
  <c r="I959" i="16" s="1"/>
  <c r="I960" i="16" s="1"/>
  <c r="I961" i="16" s="1"/>
  <c r="I962" i="16" s="1"/>
  <c r="I963" i="16" s="1"/>
  <c r="I964" i="16" s="1"/>
  <c r="I965" i="16" s="1"/>
  <c r="I966" i="16" s="1"/>
  <c r="I967" i="16" s="1"/>
  <c r="I968" i="16" s="1"/>
  <c r="I969" i="16" s="1"/>
  <c r="I970" i="16" s="1"/>
  <c r="I971" i="16" s="1"/>
  <c r="I972" i="16" s="1"/>
  <c r="I973" i="16" s="1"/>
  <c r="I974" i="16" s="1"/>
  <c r="I975" i="16" s="1"/>
  <c r="I976" i="16" s="1"/>
  <c r="I977" i="16" s="1"/>
  <c r="I978" i="16" s="1"/>
  <c r="I979" i="16" s="1"/>
  <c r="I980" i="16" s="1"/>
  <c r="I981" i="16" s="1"/>
  <c r="I982" i="16" s="1"/>
  <c r="I983" i="16" s="1"/>
  <c r="I984" i="16" s="1"/>
  <c r="I985" i="16" s="1"/>
  <c r="I986" i="16" s="1"/>
  <c r="I987" i="16" s="1"/>
  <c r="I988" i="16" s="1"/>
  <c r="I989" i="16" s="1"/>
  <c r="I990" i="16" s="1"/>
  <c r="I991" i="16" s="1"/>
  <c r="I992" i="16" s="1"/>
  <c r="I993" i="16" s="1"/>
  <c r="I994" i="16" s="1"/>
  <c r="I995" i="16" s="1"/>
  <c r="I996" i="16" s="1"/>
  <c r="I997" i="16" s="1"/>
  <c r="I998" i="16" s="1"/>
  <c r="I999" i="16" s="1"/>
  <c r="I1000" i="16" s="1"/>
  <c r="I1001" i="16" s="1"/>
  <c r="I1002" i="16" s="1"/>
  <c r="I1003" i="16" s="1"/>
  <c r="I1004" i="16" s="1"/>
  <c r="I1005" i="16" s="1"/>
  <c r="I1006" i="16" s="1"/>
  <c r="I1007" i="16" s="1"/>
  <c r="I1008" i="16" s="1"/>
  <c r="I1009" i="16" s="1"/>
  <c r="I1010" i="16" s="1"/>
  <c r="I1011" i="16" s="1"/>
  <c r="I1012" i="16" s="1"/>
  <c r="X48" i="9" l="1"/>
  <c r="S49" i="9"/>
  <c r="J31" i="24"/>
  <c r="J30" i="24"/>
  <c r="J24" i="24"/>
  <c r="G19" i="23"/>
  <c r="G20" i="23"/>
  <c r="I16" i="23" s="1"/>
  <c r="I17" i="24"/>
  <c r="I16" i="24"/>
  <c r="G26" i="24"/>
  <c r="I31" i="24"/>
  <c r="I30" i="24"/>
  <c r="I45" i="24"/>
  <c r="I44" i="24"/>
  <c r="G45" i="23"/>
  <c r="G46" i="23"/>
  <c r="I31" i="23"/>
  <c r="I24" i="23"/>
  <c r="G59" i="22"/>
  <c r="I56" i="22" s="1"/>
  <c r="I48" i="22"/>
  <c r="I49" i="22"/>
  <c r="I41" i="22"/>
  <c r="I42" i="22"/>
  <c r="I34" i="22"/>
  <c r="I35" i="22"/>
  <c r="I21" i="22"/>
  <c r="G31" i="22"/>
  <c r="G30" i="22"/>
  <c r="I10" i="17"/>
  <c r="G24" i="7"/>
  <c r="I28" i="15"/>
  <c r="I27" i="15"/>
  <c r="I28" i="6"/>
  <c r="I27" i="6"/>
  <c r="I35" i="14"/>
  <c r="I36" i="14"/>
  <c r="J38" i="3"/>
  <c r="J39" i="3"/>
  <c r="I38" i="3"/>
  <c r="J40" i="11"/>
  <c r="X56" i="9"/>
  <c r="X50" i="9"/>
  <c r="X49" i="9"/>
  <c r="S113" i="9"/>
  <c r="S50" i="9"/>
  <c r="S56" i="9"/>
  <c r="L41" i="1"/>
  <c r="S48" i="9"/>
  <c r="Q114" i="9"/>
  <c r="Q115" i="9"/>
  <c r="S115" i="9" s="1"/>
  <c r="M55" i="9"/>
  <c r="M121" i="9"/>
  <c r="O119" i="9"/>
  <c r="Q119" i="9" s="1"/>
  <c r="S119" i="9" s="1"/>
  <c r="M117" i="9"/>
  <c r="K15" i="8"/>
  <c r="D15" i="8"/>
  <c r="M56" i="9"/>
  <c r="J67" i="8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G67" i="8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G39" i="8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J23" i="8"/>
  <c r="J24" i="8" s="1"/>
  <c r="J25" i="8" s="1"/>
  <c r="J26" i="8" s="1"/>
  <c r="J27" i="8" s="1"/>
  <c r="J28" i="8" s="1"/>
  <c r="J29" i="8" s="1"/>
  <c r="J30" i="8" s="1"/>
  <c r="J31" i="8" s="1"/>
  <c r="J32" i="8" s="1"/>
  <c r="G23" i="8"/>
  <c r="G24" i="8" s="1"/>
  <c r="G25" i="8" s="1"/>
  <c r="G26" i="8" s="1"/>
  <c r="G27" i="8" s="1"/>
  <c r="G28" i="8" s="1"/>
  <c r="G29" i="8" s="1"/>
  <c r="G30" i="8" s="1"/>
  <c r="G31" i="8" s="1"/>
  <c r="G32" i="8" s="1"/>
  <c r="J5" i="8"/>
  <c r="J6" i="8" s="1"/>
  <c r="J7" i="8" s="1"/>
  <c r="G5" i="8"/>
  <c r="G6" i="8" s="1"/>
  <c r="G7" i="8" s="1"/>
  <c r="K67" i="8"/>
  <c r="K68" i="8"/>
  <c r="K69" i="8"/>
  <c r="K70" i="8"/>
  <c r="K71" i="8"/>
  <c r="K72" i="8"/>
  <c r="K73" i="8"/>
  <c r="K74" i="8"/>
  <c r="K75" i="8"/>
  <c r="K77" i="8"/>
  <c r="K78" i="8"/>
  <c r="K79" i="8"/>
  <c r="K80" i="8"/>
  <c r="K81" i="8"/>
  <c r="K82" i="8"/>
  <c r="K83" i="8"/>
  <c r="K84" i="8"/>
  <c r="K85" i="8"/>
  <c r="K86" i="8"/>
  <c r="K87" i="8"/>
  <c r="K88" i="8"/>
  <c r="K66" i="8"/>
  <c r="D67" i="8"/>
  <c r="D68" i="8"/>
  <c r="D69" i="8"/>
  <c r="D70" i="8"/>
  <c r="D71" i="8"/>
  <c r="D72" i="8"/>
  <c r="D73" i="8"/>
  <c r="D74" i="8"/>
  <c r="D75" i="8"/>
  <c r="D77" i="8"/>
  <c r="D78" i="8"/>
  <c r="D79" i="8"/>
  <c r="D80" i="8"/>
  <c r="D81" i="8"/>
  <c r="D82" i="8"/>
  <c r="D83" i="8"/>
  <c r="D84" i="8"/>
  <c r="D85" i="8"/>
  <c r="D86" i="8"/>
  <c r="D87" i="8"/>
  <c r="D88" i="8"/>
  <c r="D66" i="8"/>
  <c r="K39" i="8"/>
  <c r="K40" i="8"/>
  <c r="K41" i="8"/>
  <c r="K42" i="8"/>
  <c r="K43" i="8"/>
  <c r="K44" i="8"/>
  <c r="K45" i="8"/>
  <c r="K46" i="8"/>
  <c r="K47" i="8"/>
  <c r="K49" i="8"/>
  <c r="K50" i="8"/>
  <c r="K51" i="8"/>
  <c r="K52" i="8"/>
  <c r="K53" i="8"/>
  <c r="K54" i="8"/>
  <c r="K55" i="8"/>
  <c r="K56" i="8"/>
  <c r="K57" i="8"/>
  <c r="K58" i="8"/>
  <c r="K59" i="8"/>
  <c r="K60" i="8"/>
  <c r="D39" i="8"/>
  <c r="D40" i="8"/>
  <c r="D41" i="8"/>
  <c r="D42" i="8"/>
  <c r="D43" i="8"/>
  <c r="D44" i="8"/>
  <c r="D45" i="8"/>
  <c r="D46" i="8"/>
  <c r="D47" i="8"/>
  <c r="D49" i="8"/>
  <c r="D50" i="8"/>
  <c r="D51" i="8"/>
  <c r="D52" i="8"/>
  <c r="D53" i="8"/>
  <c r="D54" i="8"/>
  <c r="D55" i="8"/>
  <c r="D56" i="8"/>
  <c r="D57" i="8"/>
  <c r="D58" i="8"/>
  <c r="D59" i="8"/>
  <c r="D60" i="8"/>
  <c r="K38" i="8"/>
  <c r="D38" i="8"/>
  <c r="K32" i="8"/>
  <c r="K31" i="8"/>
  <c r="K23" i="8"/>
  <c r="K24" i="8"/>
  <c r="K25" i="8"/>
  <c r="K26" i="8"/>
  <c r="K27" i="8"/>
  <c r="K28" i="8"/>
  <c r="D31" i="8"/>
  <c r="D32" i="8"/>
  <c r="D23" i="8"/>
  <c r="D24" i="8"/>
  <c r="D25" i="8"/>
  <c r="D26" i="8"/>
  <c r="D27" i="8"/>
  <c r="D28" i="8"/>
  <c r="K22" i="8"/>
  <c r="K30" i="8"/>
  <c r="D30" i="8"/>
  <c r="D22" i="8"/>
  <c r="K13" i="8"/>
  <c r="K14" i="8"/>
  <c r="K5" i="8"/>
  <c r="K6" i="8"/>
  <c r="K8" i="8"/>
  <c r="K9" i="8"/>
  <c r="K10" i="8"/>
  <c r="K11" i="8"/>
  <c r="D11" i="8"/>
  <c r="D5" i="8"/>
  <c r="D6" i="8"/>
  <c r="D8" i="8"/>
  <c r="D9" i="8"/>
  <c r="D10" i="8"/>
  <c r="D13" i="8"/>
  <c r="D14" i="8"/>
  <c r="K12" i="8"/>
  <c r="D12" i="8"/>
  <c r="K4" i="8"/>
  <c r="D4" i="8"/>
  <c r="D59" i="2"/>
  <c r="D58" i="2"/>
  <c r="G41" i="11"/>
  <c r="G42" i="11" s="1"/>
  <c r="G40" i="11"/>
  <c r="I40" i="1"/>
  <c r="I39" i="1"/>
  <c r="H17" i="13"/>
  <c r="E17" i="13"/>
  <c r="I32" i="12"/>
  <c r="E32" i="12"/>
  <c r="H32" i="12"/>
  <c r="G32" i="12"/>
  <c r="D32" i="12"/>
  <c r="C32" i="12"/>
  <c r="J32" i="3"/>
  <c r="J28" i="12"/>
  <c r="J27" i="12"/>
  <c r="J26" i="12"/>
  <c r="J25" i="12"/>
  <c r="J24" i="12"/>
  <c r="J23" i="12"/>
  <c r="J22" i="12"/>
  <c r="J21" i="12"/>
  <c r="J20" i="12"/>
  <c r="J19" i="12"/>
  <c r="J18" i="12"/>
  <c r="J17" i="12"/>
  <c r="J13" i="12"/>
  <c r="J12" i="12"/>
  <c r="J11" i="12"/>
  <c r="J10" i="12"/>
  <c r="J9" i="12"/>
  <c r="J8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3" i="12"/>
  <c r="C12" i="12"/>
  <c r="C11" i="12"/>
  <c r="C10" i="12"/>
  <c r="C9" i="12"/>
  <c r="C8" i="12"/>
  <c r="J7" i="12"/>
  <c r="C7" i="12"/>
  <c r="J13" i="3"/>
  <c r="C13" i="3"/>
  <c r="G46" i="11"/>
  <c r="G45" i="1"/>
  <c r="G45" i="11"/>
  <c r="G41" i="1"/>
  <c r="J15" i="15"/>
  <c r="J16" i="15"/>
  <c r="J17" i="15"/>
  <c r="J14" i="15"/>
  <c r="J8" i="15"/>
  <c r="J7" i="15"/>
  <c r="C15" i="15"/>
  <c r="C16" i="15"/>
  <c r="C17" i="15"/>
  <c r="C14" i="15"/>
  <c r="C8" i="15"/>
  <c r="C7" i="15"/>
  <c r="J15" i="6"/>
  <c r="J16" i="6"/>
  <c r="J17" i="6"/>
  <c r="J14" i="6"/>
  <c r="J8" i="6"/>
  <c r="J7" i="6"/>
  <c r="C15" i="6"/>
  <c r="C16" i="6"/>
  <c r="C17" i="6"/>
  <c r="C14" i="6"/>
  <c r="C8" i="6"/>
  <c r="C7" i="6"/>
  <c r="J8" i="14"/>
  <c r="J9" i="14"/>
  <c r="J10" i="14"/>
  <c r="J17" i="14"/>
  <c r="J18" i="14"/>
  <c r="J19" i="14"/>
  <c r="J20" i="14"/>
  <c r="J21" i="14"/>
  <c r="J22" i="14"/>
  <c r="J23" i="14"/>
  <c r="J16" i="14"/>
  <c r="J7" i="14"/>
  <c r="C17" i="14"/>
  <c r="C18" i="14"/>
  <c r="C19" i="14"/>
  <c r="C20" i="14"/>
  <c r="C21" i="14"/>
  <c r="C22" i="14"/>
  <c r="C23" i="14"/>
  <c r="C16" i="14"/>
  <c r="C8" i="14"/>
  <c r="C9" i="14"/>
  <c r="C10" i="14"/>
  <c r="C7" i="14"/>
  <c r="J23" i="5"/>
  <c r="J17" i="5"/>
  <c r="J18" i="5"/>
  <c r="J19" i="5"/>
  <c r="J20" i="5"/>
  <c r="J21" i="5"/>
  <c r="J22" i="5"/>
  <c r="J16" i="5"/>
  <c r="J10" i="5"/>
  <c r="J8" i="5"/>
  <c r="J9" i="5"/>
  <c r="J7" i="5"/>
  <c r="C17" i="5"/>
  <c r="C18" i="5"/>
  <c r="C19" i="5"/>
  <c r="C20" i="5"/>
  <c r="C21" i="5"/>
  <c r="C22" i="5"/>
  <c r="C23" i="5"/>
  <c r="C16" i="5"/>
  <c r="C8" i="5"/>
  <c r="C9" i="5"/>
  <c r="C10" i="5"/>
  <c r="C7" i="5"/>
  <c r="J13" i="13"/>
  <c r="J14" i="13"/>
  <c r="J15" i="13"/>
  <c r="J12" i="13"/>
  <c r="J7" i="13"/>
  <c r="J6" i="13"/>
  <c r="C13" i="13"/>
  <c r="C14" i="13"/>
  <c r="C15" i="13"/>
  <c r="C12" i="13"/>
  <c r="C7" i="13"/>
  <c r="C6" i="13"/>
  <c r="J14" i="4"/>
  <c r="J15" i="4"/>
  <c r="J16" i="4"/>
  <c r="J13" i="4"/>
  <c r="J8" i="4"/>
  <c r="J7" i="4"/>
  <c r="C14" i="4"/>
  <c r="C15" i="4"/>
  <c r="C16" i="4"/>
  <c r="C13" i="4"/>
  <c r="C8" i="4"/>
  <c r="C7" i="4"/>
  <c r="J19" i="3"/>
  <c r="J20" i="3"/>
  <c r="J21" i="3"/>
  <c r="J22" i="3"/>
  <c r="J23" i="3"/>
  <c r="J24" i="3"/>
  <c r="J25" i="3"/>
  <c r="J26" i="3"/>
  <c r="J27" i="3"/>
  <c r="J28" i="3"/>
  <c r="J29" i="3"/>
  <c r="J18" i="3"/>
  <c r="J8" i="3"/>
  <c r="J9" i="3"/>
  <c r="J10" i="3"/>
  <c r="J11" i="3"/>
  <c r="J12" i="3"/>
  <c r="J7" i="3"/>
  <c r="C19" i="3"/>
  <c r="C20" i="3"/>
  <c r="C21" i="3"/>
  <c r="C22" i="3"/>
  <c r="C23" i="3"/>
  <c r="C24" i="3"/>
  <c r="C25" i="3"/>
  <c r="C26" i="3"/>
  <c r="C27" i="3"/>
  <c r="C28" i="3"/>
  <c r="C29" i="3"/>
  <c r="C18" i="3"/>
  <c r="C8" i="3"/>
  <c r="C9" i="3"/>
  <c r="C10" i="3"/>
  <c r="C11" i="3"/>
  <c r="C12" i="3"/>
  <c r="C7" i="3"/>
  <c r="K35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19" i="11"/>
  <c r="K12" i="11"/>
  <c r="K9" i="11"/>
  <c r="K10" i="11"/>
  <c r="K11" i="11"/>
  <c r="K8" i="11"/>
  <c r="D35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19" i="11"/>
  <c r="D12" i="11"/>
  <c r="D9" i="11"/>
  <c r="D10" i="11"/>
  <c r="D11" i="11"/>
  <c r="D8" i="11"/>
  <c r="K36" i="1"/>
  <c r="K35" i="1"/>
  <c r="D36" i="1"/>
  <c r="D35" i="1"/>
  <c r="K9" i="1"/>
  <c r="K10" i="1"/>
  <c r="K11" i="1"/>
  <c r="K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9" i="1"/>
  <c r="N44" i="24" l="1"/>
  <c r="I23" i="24"/>
  <c r="I24" i="24"/>
  <c r="I43" i="23"/>
  <c r="I42" i="23"/>
  <c r="N42" i="23"/>
  <c r="I17" i="23"/>
  <c r="I57" i="22"/>
  <c r="I27" i="22"/>
  <c r="I28" i="22"/>
  <c r="I11" i="17"/>
  <c r="Q121" i="9"/>
  <c r="S121" i="9" s="1"/>
  <c r="Q120" i="9"/>
  <c r="G8" i="8"/>
  <c r="G9" i="8" s="1"/>
  <c r="G10" i="8" s="1"/>
  <c r="G11" i="8" s="1"/>
  <c r="G12" i="8" s="1"/>
  <c r="G13" i="8" s="1"/>
  <c r="G14" i="8" s="1"/>
  <c r="G15" i="8" s="1"/>
  <c r="O56" i="9"/>
  <c r="M49" i="9"/>
  <c r="O54" i="9"/>
  <c r="O50" i="9"/>
  <c r="M115" i="9"/>
  <c r="O115" i="9" s="1"/>
  <c r="O113" i="9"/>
  <c r="O121" i="9"/>
  <c r="M120" i="9"/>
  <c r="M114" i="9"/>
  <c r="J8" i="8"/>
  <c r="J9" i="8" s="1"/>
  <c r="J10" i="8" s="1"/>
  <c r="J11" i="8" s="1"/>
  <c r="J12" i="8" s="1"/>
  <c r="J13" i="8" s="1"/>
  <c r="J14" i="8" s="1"/>
  <c r="J15" i="8" s="1"/>
  <c r="E32" i="3"/>
  <c r="X6" i="16"/>
  <c r="X7" i="16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X84" i="16" s="1"/>
  <c r="X85" i="16" s="1"/>
  <c r="X86" i="16" s="1"/>
  <c r="X87" i="16" s="1"/>
  <c r="X88" i="16" s="1"/>
  <c r="X89" i="16" s="1"/>
  <c r="X90" i="16" s="1"/>
  <c r="X91" i="16" s="1"/>
  <c r="X92" i="16" s="1"/>
  <c r="X93" i="16" s="1"/>
  <c r="X94" i="16" s="1"/>
  <c r="X95" i="16" s="1"/>
  <c r="X96" i="16" s="1"/>
  <c r="X97" i="16" s="1"/>
  <c r="X98" i="16" s="1"/>
  <c r="X99" i="16" s="1"/>
  <c r="X100" i="16" s="1"/>
  <c r="X101" i="16" s="1"/>
  <c r="X102" i="16" s="1"/>
  <c r="X103" i="16" s="1"/>
  <c r="X104" i="16" s="1"/>
  <c r="X105" i="16" s="1"/>
  <c r="X106" i="16" s="1"/>
  <c r="X107" i="16" s="1"/>
  <c r="X108" i="16" s="1"/>
  <c r="X109" i="16" s="1"/>
  <c r="X110" i="16" s="1"/>
  <c r="X111" i="16" s="1"/>
  <c r="X112" i="16" s="1"/>
  <c r="X113" i="16" s="1"/>
  <c r="X114" i="16" s="1"/>
  <c r="X115" i="16" s="1"/>
  <c r="X116" i="16" s="1"/>
  <c r="X117" i="16" s="1"/>
  <c r="X118" i="16" s="1"/>
  <c r="X119" i="16" s="1"/>
  <c r="X120" i="16" s="1"/>
  <c r="X121" i="16" s="1"/>
  <c r="X122" i="16" s="1"/>
  <c r="X123" i="16" s="1"/>
  <c r="X124" i="16" s="1"/>
  <c r="X125" i="16" s="1"/>
  <c r="X126" i="16" s="1"/>
  <c r="X127" i="16" s="1"/>
  <c r="X128" i="16" s="1"/>
  <c r="X129" i="16" s="1"/>
  <c r="X130" i="16" s="1"/>
  <c r="X131" i="16" s="1"/>
  <c r="X132" i="16" s="1"/>
  <c r="X133" i="16" s="1"/>
  <c r="X134" i="16" s="1"/>
  <c r="X135" i="16" s="1"/>
  <c r="X136" i="16" s="1"/>
  <c r="X137" i="16" s="1"/>
  <c r="X138" i="16" s="1"/>
  <c r="X139" i="16" s="1"/>
  <c r="X140" i="16" s="1"/>
  <c r="X141" i="16" s="1"/>
  <c r="X142" i="16" s="1"/>
  <c r="X143" i="16" s="1"/>
  <c r="X144" i="16" s="1"/>
  <c r="X145" i="16" s="1"/>
  <c r="X146" i="16" s="1"/>
  <c r="X147" i="16" s="1"/>
  <c r="X148" i="16" s="1"/>
  <c r="X149" i="16" s="1"/>
  <c r="X150" i="16" s="1"/>
  <c r="X151" i="16" s="1"/>
  <c r="X152" i="16" s="1"/>
  <c r="X153" i="16" s="1"/>
  <c r="X154" i="16" s="1"/>
  <c r="X155" i="16" s="1"/>
  <c r="X156" i="16" s="1"/>
  <c r="X157" i="16" s="1"/>
  <c r="X158" i="16" s="1"/>
  <c r="X159" i="16" s="1"/>
  <c r="X160" i="16" s="1"/>
  <c r="X161" i="16" s="1"/>
  <c r="X162" i="16" s="1"/>
  <c r="X163" i="16" s="1"/>
  <c r="X164" i="16" s="1"/>
  <c r="X165" i="16" s="1"/>
  <c r="X166" i="16" s="1"/>
  <c r="X167" i="16" s="1"/>
  <c r="X168" i="16" s="1"/>
  <c r="X169" i="16" s="1"/>
  <c r="X170" i="16" s="1"/>
  <c r="X171" i="16" s="1"/>
  <c r="X172" i="16" s="1"/>
  <c r="X173" i="16" s="1"/>
  <c r="X174" i="16" s="1"/>
  <c r="X175" i="16" s="1"/>
  <c r="X176" i="16" s="1"/>
  <c r="X177" i="16" s="1"/>
  <c r="X178" i="16" s="1"/>
  <c r="X179" i="16" s="1"/>
  <c r="X180" i="16" s="1"/>
  <c r="X181" i="16" s="1"/>
  <c r="X182" i="16" s="1"/>
  <c r="X183" i="16"/>
  <c r="X184" i="16" s="1"/>
  <c r="X185" i="16" s="1"/>
  <c r="X186" i="16" s="1"/>
  <c r="X187" i="16" s="1"/>
  <c r="X188" i="16" s="1"/>
  <c r="X189" i="16" s="1"/>
  <c r="X190" i="16" s="1"/>
  <c r="X191" i="16" s="1"/>
  <c r="X192" i="16" s="1"/>
  <c r="X193" i="16" s="1"/>
  <c r="X194" i="16" s="1"/>
  <c r="X195" i="16" s="1"/>
  <c r="X196" i="16" s="1"/>
  <c r="X197" i="16" s="1"/>
  <c r="X198" i="16" s="1"/>
  <c r="X199" i="16" s="1"/>
  <c r="X200" i="16" s="1"/>
  <c r="X201" i="16" s="1"/>
  <c r="X202" i="16" s="1"/>
  <c r="X203" i="16" s="1"/>
  <c r="X204" i="16" s="1"/>
  <c r="X205" i="16" s="1"/>
  <c r="X206" i="16" s="1"/>
  <c r="X207" i="16" s="1"/>
  <c r="X208" i="16" s="1"/>
  <c r="X209" i="16" s="1"/>
  <c r="X210" i="16" s="1"/>
  <c r="X211" i="16" s="1"/>
  <c r="X212" i="16" s="1"/>
  <c r="X213" i="16" s="1"/>
  <c r="X214" i="16" s="1"/>
  <c r="X215" i="16" s="1"/>
  <c r="X216" i="16" s="1"/>
  <c r="X217" i="16" s="1"/>
  <c r="X218" i="16" s="1"/>
  <c r="X219" i="16" s="1"/>
  <c r="X220" i="16" s="1"/>
  <c r="X221" i="16" s="1"/>
  <c r="X222" i="16" s="1"/>
  <c r="X223" i="16" s="1"/>
  <c r="X224" i="16" s="1"/>
  <c r="X225" i="16" s="1"/>
  <c r="X226" i="16" s="1"/>
  <c r="X227" i="16" s="1"/>
  <c r="X228" i="16" s="1"/>
  <c r="X229" i="16" s="1"/>
  <c r="X230" i="16" s="1"/>
  <c r="X231" i="16" s="1"/>
  <c r="X232" i="16" s="1"/>
  <c r="X233" i="16" s="1"/>
  <c r="X234" i="16" s="1"/>
  <c r="X235" i="16" s="1"/>
  <c r="X236" i="16" s="1"/>
  <c r="X237" i="16" s="1"/>
  <c r="X238" i="16" s="1"/>
  <c r="X239" i="16" s="1"/>
  <c r="X240" i="16" s="1"/>
  <c r="X241" i="16" s="1"/>
  <c r="X242" i="16" s="1"/>
  <c r="X243" i="16" s="1"/>
  <c r="X244" i="16" s="1"/>
  <c r="X245" i="16" s="1"/>
  <c r="X246" i="16" s="1"/>
  <c r="X247" i="16" s="1"/>
  <c r="X248" i="16" s="1"/>
  <c r="X249" i="16" s="1"/>
  <c r="X250" i="16" s="1"/>
  <c r="X251" i="16" s="1"/>
  <c r="X252" i="16" s="1"/>
  <c r="X253" i="16" s="1"/>
  <c r="X254" i="16" s="1"/>
  <c r="X255" i="16" s="1"/>
  <c r="X256" i="16" s="1"/>
  <c r="X257" i="16" s="1"/>
  <c r="X258" i="16" s="1"/>
  <c r="X259" i="16" s="1"/>
  <c r="X260" i="16" s="1"/>
  <c r="X261" i="16" s="1"/>
  <c r="X262" i="16" s="1"/>
  <c r="X263" i="16" s="1"/>
  <c r="X264" i="16" s="1"/>
  <c r="X265" i="16" s="1"/>
  <c r="X266" i="16" s="1"/>
  <c r="X267" i="16" s="1"/>
  <c r="X268" i="16" s="1"/>
  <c r="X269" i="16" s="1"/>
  <c r="X270" i="16" s="1"/>
  <c r="X271" i="16" s="1"/>
  <c r="X272" i="16" s="1"/>
  <c r="X273" i="16" s="1"/>
  <c r="X274" i="16" s="1"/>
  <c r="X275" i="16" s="1"/>
  <c r="X276" i="16" s="1"/>
  <c r="X277" i="16" s="1"/>
  <c r="X278" i="16" s="1"/>
  <c r="X279" i="16" s="1"/>
  <c r="X280" i="16" s="1"/>
  <c r="X281" i="16" s="1"/>
  <c r="X282" i="16" s="1"/>
  <c r="X283" i="16" s="1"/>
  <c r="X284" i="16" s="1"/>
  <c r="X285" i="16" s="1"/>
  <c r="X286" i="16" s="1"/>
  <c r="X287" i="16" s="1"/>
  <c r="X288" i="16" s="1"/>
  <c r="X289" i="16" s="1"/>
  <c r="X290" i="16" s="1"/>
  <c r="X291" i="16" s="1"/>
  <c r="X292" i="16" s="1"/>
  <c r="X293" i="16" s="1"/>
  <c r="X294" i="16" s="1"/>
  <c r="X295" i="16" s="1"/>
  <c r="X296" i="16" s="1"/>
  <c r="X297" i="16" s="1"/>
  <c r="X298" i="16" s="1"/>
  <c r="X299" i="16" s="1"/>
  <c r="X300" i="16" s="1"/>
  <c r="X301" i="16" s="1"/>
  <c r="X302" i="16" s="1"/>
  <c r="X303" i="16" s="1"/>
  <c r="X304" i="16" s="1"/>
  <c r="X305" i="16" s="1"/>
  <c r="X306" i="16" s="1"/>
  <c r="X307" i="16" s="1"/>
  <c r="X308" i="16" s="1"/>
  <c r="X309" i="16" s="1"/>
  <c r="X310" i="16" s="1"/>
  <c r="X311" i="16" s="1"/>
  <c r="X312" i="16" s="1"/>
  <c r="X313" i="16" s="1"/>
  <c r="X314" i="16" s="1"/>
  <c r="X315" i="16" s="1"/>
  <c r="X316" i="16" s="1"/>
  <c r="X317" i="16" s="1"/>
  <c r="X318" i="16" s="1"/>
  <c r="X319" i="16" s="1"/>
  <c r="X320" i="16" s="1"/>
  <c r="X321" i="16" s="1"/>
  <c r="X322" i="16" s="1"/>
  <c r="X323" i="16" s="1"/>
  <c r="X324" i="16" s="1"/>
  <c r="X325" i="16" s="1"/>
  <c r="X326" i="16" s="1"/>
  <c r="X327" i="16" s="1"/>
  <c r="X328" i="16" s="1"/>
  <c r="X329" i="16" s="1"/>
  <c r="X330" i="16" s="1"/>
  <c r="X331" i="16" s="1"/>
  <c r="X332" i="16" s="1"/>
  <c r="X333" i="16" s="1"/>
  <c r="X334" i="16" s="1"/>
  <c r="X335" i="16" s="1"/>
  <c r="X336" i="16" s="1"/>
  <c r="X337" i="16" s="1"/>
  <c r="X338" i="16" s="1"/>
  <c r="X339" i="16" s="1"/>
  <c r="X340" i="16" s="1"/>
  <c r="X341" i="16" s="1"/>
  <c r="X342" i="16" s="1"/>
  <c r="X343" i="16" s="1"/>
  <c r="X344" i="16" s="1"/>
  <c r="X345" i="16" s="1"/>
  <c r="X346" i="16" s="1"/>
  <c r="X347" i="16" s="1"/>
  <c r="X348" i="16" s="1"/>
  <c r="X349" i="16" s="1"/>
  <c r="X350" i="16" s="1"/>
  <c r="X351" i="16" s="1"/>
  <c r="X352" i="16" s="1"/>
  <c r="X353" i="16" s="1"/>
  <c r="X354" i="16" s="1"/>
  <c r="X355" i="16" s="1"/>
  <c r="X356" i="16" s="1"/>
  <c r="X357" i="16" s="1"/>
  <c r="X358" i="16" s="1"/>
  <c r="X359" i="16" s="1"/>
  <c r="X360" i="16" s="1"/>
  <c r="X361" i="16" s="1"/>
  <c r="X362" i="16" s="1"/>
  <c r="X363" i="16" s="1"/>
  <c r="X364" i="16" s="1"/>
  <c r="X365" i="16" s="1"/>
  <c r="X366" i="16" s="1"/>
  <c r="X367" i="16" s="1"/>
  <c r="X368" i="16" s="1"/>
  <c r="X369" i="16" s="1"/>
  <c r="X370" i="16" s="1"/>
  <c r="X371" i="16" s="1"/>
  <c r="X372" i="16" s="1"/>
  <c r="X373" i="16" s="1"/>
  <c r="X374" i="16" s="1"/>
  <c r="X375" i="16" s="1"/>
  <c r="X376" i="16" s="1"/>
  <c r="X377" i="16" s="1"/>
  <c r="X378" i="16" s="1"/>
  <c r="X379" i="16" s="1"/>
  <c r="X380" i="16" s="1"/>
  <c r="X381" i="16" s="1"/>
  <c r="X382" i="16" s="1"/>
  <c r="X383" i="16" s="1"/>
  <c r="X384" i="16" s="1"/>
  <c r="X385" i="16" s="1"/>
  <c r="X386" i="16" s="1"/>
  <c r="X387" i="16" s="1"/>
  <c r="X388" i="16" s="1"/>
  <c r="X389" i="16" s="1"/>
  <c r="X390" i="16" s="1"/>
  <c r="X391" i="16" s="1"/>
  <c r="X392" i="16" s="1"/>
  <c r="X393" i="16" s="1"/>
  <c r="X394" i="16" s="1"/>
  <c r="X395" i="16" s="1"/>
  <c r="X396" i="16" s="1"/>
  <c r="X397" i="16" s="1"/>
  <c r="X398" i="16" s="1"/>
  <c r="X399" i="16" s="1"/>
  <c r="X400" i="16" s="1"/>
  <c r="X401" i="16" s="1"/>
  <c r="X402" i="16" s="1"/>
  <c r="X403" i="16" s="1"/>
  <c r="X404" i="16" s="1"/>
  <c r="X405" i="16" s="1"/>
  <c r="X406" i="16" s="1"/>
  <c r="X407" i="16" s="1"/>
  <c r="X408" i="16" s="1"/>
  <c r="X409" i="16" s="1"/>
  <c r="X410" i="16" s="1"/>
  <c r="X411" i="16" s="1"/>
  <c r="X412" i="16" s="1"/>
  <c r="X413" i="16" s="1"/>
  <c r="X414" i="16" s="1"/>
  <c r="X415" i="16" s="1"/>
  <c r="X416" i="16" s="1"/>
  <c r="X417" i="16" s="1"/>
  <c r="X418" i="16" s="1"/>
  <c r="X419" i="16" s="1"/>
  <c r="X420" i="16" s="1"/>
  <c r="X421" i="16" s="1"/>
  <c r="X422" i="16" s="1"/>
  <c r="X423" i="16" s="1"/>
  <c r="X424" i="16" s="1"/>
  <c r="X425" i="16" s="1"/>
  <c r="X426" i="16" s="1"/>
  <c r="X427" i="16" s="1"/>
  <c r="X428" i="16" s="1"/>
  <c r="X429" i="16" s="1"/>
  <c r="X430" i="16" s="1"/>
  <c r="X431" i="16" s="1"/>
  <c r="X432" i="16" s="1"/>
  <c r="X433" i="16" s="1"/>
  <c r="X434" i="16" s="1"/>
  <c r="X435" i="16" s="1"/>
  <c r="X436" i="16" s="1"/>
  <c r="X437" i="16" s="1"/>
  <c r="X438" i="16" s="1"/>
  <c r="X439" i="16" s="1"/>
  <c r="X440" i="16" s="1"/>
  <c r="X441" i="16" s="1"/>
  <c r="X442" i="16" s="1"/>
  <c r="X443" i="16" s="1"/>
  <c r="X444" i="16" s="1"/>
  <c r="X445" i="16" s="1"/>
  <c r="X446" i="16" s="1"/>
  <c r="X447" i="16" s="1"/>
  <c r="X448" i="16" s="1"/>
  <c r="X449" i="16" s="1"/>
  <c r="X450" i="16" s="1"/>
  <c r="X451" i="16" s="1"/>
  <c r="X452" i="16" s="1"/>
  <c r="X453" i="16" s="1"/>
  <c r="X454" i="16" s="1"/>
  <c r="X455" i="16" s="1"/>
  <c r="X456" i="16" s="1"/>
  <c r="X457" i="16" s="1"/>
  <c r="X458" i="16" s="1"/>
  <c r="X459" i="16" s="1"/>
  <c r="X460" i="16" s="1"/>
  <c r="X461" i="16" s="1"/>
  <c r="X462" i="16" s="1"/>
  <c r="X463" i="16" s="1"/>
  <c r="X464" i="16" s="1"/>
  <c r="X465" i="16" s="1"/>
  <c r="X466" i="16" s="1"/>
  <c r="X467" i="16" s="1"/>
  <c r="X468" i="16" s="1"/>
  <c r="X469" i="16" s="1"/>
  <c r="X470" i="16" s="1"/>
  <c r="X471" i="16" s="1"/>
  <c r="X472" i="16" s="1"/>
  <c r="X473" i="16" s="1"/>
  <c r="X474" i="16" s="1"/>
  <c r="X475" i="16" s="1"/>
  <c r="X476" i="16" s="1"/>
  <c r="X477" i="16" s="1"/>
  <c r="X478" i="16" s="1"/>
  <c r="X479" i="16" s="1"/>
  <c r="X480" i="16" s="1"/>
  <c r="X481" i="16" s="1"/>
  <c r="X482" i="16" s="1"/>
  <c r="X483" i="16" s="1"/>
  <c r="X484" i="16" s="1"/>
  <c r="X485" i="16" s="1"/>
  <c r="X486" i="16" s="1"/>
  <c r="X487" i="16" s="1"/>
  <c r="X488" i="16" s="1"/>
  <c r="X489" i="16" s="1"/>
  <c r="X490" i="16" s="1"/>
  <c r="X491" i="16" s="1"/>
  <c r="X492" i="16" s="1"/>
  <c r="X493" i="16" s="1"/>
  <c r="X494" i="16" s="1"/>
  <c r="X495" i="16" s="1"/>
  <c r="X496" i="16" s="1"/>
  <c r="X497" i="16" s="1"/>
  <c r="X498" i="16" s="1"/>
  <c r="X499" i="16" s="1"/>
  <c r="X500" i="16" s="1"/>
  <c r="X501" i="16" s="1"/>
  <c r="X502" i="16" s="1"/>
  <c r="X503" i="16" s="1"/>
  <c r="X504" i="16" s="1"/>
  <c r="X505" i="16" s="1"/>
  <c r="X506" i="16" s="1"/>
  <c r="X507" i="16" s="1"/>
  <c r="X508" i="16" s="1"/>
  <c r="X509" i="16" s="1"/>
  <c r="X510" i="16" s="1"/>
  <c r="X511" i="16" s="1"/>
  <c r="X512" i="16" s="1"/>
  <c r="X513" i="16" s="1"/>
  <c r="X514" i="16" s="1"/>
  <c r="X515" i="16" s="1"/>
  <c r="X516" i="16" s="1"/>
  <c r="X517" i="16" s="1"/>
  <c r="X518" i="16" s="1"/>
  <c r="X519" i="16" s="1"/>
  <c r="X520" i="16" s="1"/>
  <c r="X521" i="16" s="1"/>
  <c r="X522" i="16" s="1"/>
  <c r="X523" i="16" s="1"/>
  <c r="X524" i="16" s="1"/>
  <c r="X525" i="16" s="1"/>
  <c r="X526" i="16" s="1"/>
  <c r="X527" i="16" s="1"/>
  <c r="X528" i="16" s="1"/>
  <c r="X529" i="16" s="1"/>
  <c r="X530" i="16" s="1"/>
  <c r="X531" i="16" s="1"/>
  <c r="X532" i="16" s="1"/>
  <c r="X533" i="16" s="1"/>
  <c r="X534" i="16" s="1"/>
  <c r="X535" i="16" s="1"/>
  <c r="X536" i="16" s="1"/>
  <c r="X537" i="16" s="1"/>
  <c r="X538" i="16" s="1"/>
  <c r="X539" i="16" s="1"/>
  <c r="X540" i="16" s="1"/>
  <c r="X541" i="16" s="1"/>
  <c r="X542" i="16" s="1"/>
  <c r="X543" i="16" s="1"/>
  <c r="X544" i="16" s="1"/>
  <c r="X545" i="16" s="1"/>
  <c r="X546" i="16" s="1"/>
  <c r="X547" i="16" s="1"/>
  <c r="X548" i="16" s="1"/>
  <c r="X549" i="16" s="1"/>
  <c r="X550" i="16" s="1"/>
  <c r="X551" i="16" s="1"/>
  <c r="X552" i="16" s="1"/>
  <c r="X553" i="16" s="1"/>
  <c r="X554" i="16" s="1"/>
  <c r="X555" i="16" s="1"/>
  <c r="X556" i="16" s="1"/>
  <c r="X557" i="16" s="1"/>
  <c r="X558" i="16" s="1"/>
  <c r="X559" i="16" s="1"/>
  <c r="X560" i="16" s="1"/>
  <c r="X561" i="16" s="1"/>
  <c r="X562" i="16" s="1"/>
  <c r="X563" i="16" s="1"/>
  <c r="X564" i="16" s="1"/>
  <c r="X565" i="16" s="1"/>
  <c r="X566" i="16" s="1"/>
  <c r="X567" i="16" s="1"/>
  <c r="X568" i="16" s="1"/>
  <c r="X569" i="16" s="1"/>
  <c r="X570" i="16" s="1"/>
  <c r="X571" i="16" s="1"/>
  <c r="X572" i="16" s="1"/>
  <c r="X573" i="16" s="1"/>
  <c r="X574" i="16" s="1"/>
  <c r="X575" i="16" s="1"/>
  <c r="X576" i="16" s="1"/>
  <c r="X577" i="16" s="1"/>
  <c r="X578" i="16" s="1"/>
  <c r="X579" i="16" s="1"/>
  <c r="X580" i="16" s="1"/>
  <c r="X581" i="16" s="1"/>
  <c r="X582" i="16" s="1"/>
  <c r="X583" i="16" s="1"/>
  <c r="X584" i="16" s="1"/>
  <c r="X585" i="16" s="1"/>
  <c r="X586" i="16" s="1"/>
  <c r="X587" i="16" s="1"/>
  <c r="X588" i="16" s="1"/>
  <c r="X589" i="16" s="1"/>
  <c r="X590" i="16" s="1"/>
  <c r="X591" i="16" s="1"/>
  <c r="X592" i="16" s="1"/>
  <c r="X593" i="16" s="1"/>
  <c r="X594" i="16" s="1"/>
  <c r="X595" i="16" s="1"/>
  <c r="X596" i="16" s="1"/>
  <c r="X597" i="16" s="1"/>
  <c r="X598" i="16" s="1"/>
  <c r="X599" i="16" s="1"/>
  <c r="X600" i="16" s="1"/>
  <c r="X601" i="16" s="1"/>
  <c r="X602" i="16" s="1"/>
  <c r="X603" i="16" s="1"/>
  <c r="X604" i="16" s="1"/>
  <c r="X605" i="16" s="1"/>
  <c r="X606" i="16" s="1"/>
  <c r="X607" i="16" s="1"/>
  <c r="X608" i="16" s="1"/>
  <c r="X609" i="16" s="1"/>
  <c r="X610" i="16" s="1"/>
  <c r="X611" i="16" s="1"/>
  <c r="X612" i="16" s="1"/>
  <c r="X613" i="16" s="1"/>
  <c r="X614" i="16" s="1"/>
  <c r="X615" i="16" s="1"/>
  <c r="X616" i="16" s="1"/>
  <c r="X617" i="16" s="1"/>
  <c r="X618" i="16" s="1"/>
  <c r="X619" i="16" s="1"/>
  <c r="X620" i="16" s="1"/>
  <c r="X621" i="16" s="1"/>
  <c r="X622" i="16" s="1"/>
  <c r="X623" i="16" s="1"/>
  <c r="X624" i="16" s="1"/>
  <c r="X625" i="16" s="1"/>
  <c r="X626" i="16" s="1"/>
  <c r="X627" i="16" s="1"/>
  <c r="X628" i="16" s="1"/>
  <c r="X629" i="16" s="1"/>
  <c r="X630" i="16" s="1"/>
  <c r="X631" i="16" s="1"/>
  <c r="X632" i="16" s="1"/>
  <c r="X633" i="16" s="1"/>
  <c r="X634" i="16" s="1"/>
  <c r="X635" i="16" s="1"/>
  <c r="X636" i="16" s="1"/>
  <c r="X637" i="16" s="1"/>
  <c r="X638" i="16" s="1"/>
  <c r="X639" i="16" s="1"/>
  <c r="X640" i="16" s="1"/>
  <c r="X641" i="16" s="1"/>
  <c r="X642" i="16" s="1"/>
  <c r="X643" i="16" s="1"/>
  <c r="X644" i="16" s="1"/>
  <c r="X645" i="16" s="1"/>
  <c r="X646" i="16" s="1"/>
  <c r="X647" i="16" s="1"/>
  <c r="X648" i="16" s="1"/>
  <c r="X649" i="16" s="1"/>
  <c r="X650" i="16" s="1"/>
  <c r="X651" i="16" s="1"/>
  <c r="X652" i="16" s="1"/>
  <c r="X653" i="16" s="1"/>
  <c r="X654" i="16" s="1"/>
  <c r="X655" i="16" s="1"/>
  <c r="X656" i="16" s="1"/>
  <c r="X657" i="16" s="1"/>
  <c r="X658" i="16" s="1"/>
  <c r="X659" i="16" s="1"/>
  <c r="X660" i="16" s="1"/>
  <c r="X661" i="16" s="1"/>
  <c r="X662" i="16" s="1"/>
  <c r="X663" i="16" s="1"/>
  <c r="X664" i="16" s="1"/>
  <c r="X665" i="16" s="1"/>
  <c r="X666" i="16" s="1"/>
  <c r="X667" i="16" s="1"/>
  <c r="X668" i="16" s="1"/>
  <c r="X669" i="16" s="1"/>
  <c r="X670" i="16" s="1"/>
  <c r="X671" i="16" s="1"/>
  <c r="X672" i="16" s="1"/>
  <c r="X673" i="16" s="1"/>
  <c r="X674" i="16" s="1"/>
  <c r="X675" i="16" s="1"/>
  <c r="X676" i="16" s="1"/>
  <c r="X677" i="16" s="1"/>
  <c r="X678" i="16" s="1"/>
  <c r="X679" i="16" s="1"/>
  <c r="X680" i="16" s="1"/>
  <c r="X681" i="16" s="1"/>
  <c r="X682" i="16" s="1"/>
  <c r="X683" i="16" s="1"/>
  <c r="X684" i="16" s="1"/>
  <c r="X685" i="16" s="1"/>
  <c r="X686" i="16" s="1"/>
  <c r="X687" i="16" s="1"/>
  <c r="X688" i="16" s="1"/>
  <c r="X689" i="16" s="1"/>
  <c r="X690" i="16" s="1"/>
  <c r="X691" i="16" s="1"/>
  <c r="X692" i="16" s="1"/>
  <c r="X693" i="16" s="1"/>
  <c r="X694" i="16" s="1"/>
  <c r="X695" i="16" s="1"/>
  <c r="X696" i="16" s="1"/>
  <c r="X697" i="16" s="1"/>
  <c r="X698" i="16" s="1"/>
  <c r="X699" i="16" s="1"/>
  <c r="X700" i="16" s="1"/>
  <c r="X701" i="16" s="1"/>
  <c r="X702" i="16" s="1"/>
  <c r="X703" i="16" s="1"/>
  <c r="X704" i="16" s="1"/>
  <c r="X705" i="16" s="1"/>
  <c r="X706" i="16" s="1"/>
  <c r="X707" i="16" s="1"/>
  <c r="X708" i="16" s="1"/>
  <c r="X709" i="16" s="1"/>
  <c r="X710" i="16" s="1"/>
  <c r="X711" i="16" s="1"/>
  <c r="X712" i="16" s="1"/>
  <c r="X713" i="16" s="1"/>
  <c r="X714" i="16" s="1"/>
  <c r="X715" i="16" s="1"/>
  <c r="X716" i="16" s="1"/>
  <c r="X717" i="16" s="1"/>
  <c r="X718" i="16" s="1"/>
  <c r="X719" i="16" s="1"/>
  <c r="X720" i="16" s="1"/>
  <c r="X721" i="16" s="1"/>
  <c r="X722" i="16" s="1"/>
  <c r="X723" i="16" s="1"/>
  <c r="X724" i="16" s="1"/>
  <c r="X725" i="16" s="1"/>
  <c r="X726" i="16" s="1"/>
  <c r="X727" i="16" s="1"/>
  <c r="X728" i="16" s="1"/>
  <c r="X729" i="16" s="1"/>
  <c r="X730" i="16" s="1"/>
  <c r="X731" i="16" s="1"/>
  <c r="X732" i="16" s="1"/>
  <c r="X733" i="16" s="1"/>
  <c r="X734" i="16" s="1"/>
  <c r="X735" i="16" s="1"/>
  <c r="X736" i="16" s="1"/>
  <c r="X737" i="16" s="1"/>
  <c r="X738" i="16" s="1"/>
  <c r="X739" i="16" s="1"/>
  <c r="X740" i="16" s="1"/>
  <c r="X741" i="16" s="1"/>
  <c r="X742" i="16" s="1"/>
  <c r="X743" i="16" s="1"/>
  <c r="X744" i="16" s="1"/>
  <c r="X745" i="16" s="1"/>
  <c r="X746" i="16" s="1"/>
  <c r="X747" i="16" s="1"/>
  <c r="X748" i="16" s="1"/>
  <c r="X749" i="16" s="1"/>
  <c r="X750" i="16" s="1"/>
  <c r="X751" i="16" s="1"/>
  <c r="X752" i="16" s="1"/>
  <c r="X753" i="16" s="1"/>
  <c r="X754" i="16" s="1"/>
  <c r="X755" i="16" s="1"/>
  <c r="X756" i="16" s="1"/>
  <c r="X757" i="16" s="1"/>
  <c r="X758" i="16" s="1"/>
  <c r="X759" i="16" s="1"/>
  <c r="X760" i="16" s="1"/>
  <c r="X761" i="16" s="1"/>
  <c r="X762" i="16" s="1"/>
  <c r="X763" i="16" s="1"/>
  <c r="X764" i="16" s="1"/>
  <c r="X765" i="16" s="1"/>
  <c r="X766" i="16" s="1"/>
  <c r="X767" i="16" s="1"/>
  <c r="X768" i="16" s="1"/>
  <c r="X769" i="16" s="1"/>
  <c r="X770" i="16" s="1"/>
  <c r="X771" i="16" s="1"/>
  <c r="X772" i="16" s="1"/>
  <c r="X773" i="16" s="1"/>
  <c r="X774" i="16" s="1"/>
  <c r="X775" i="16" s="1"/>
  <c r="X776" i="16" s="1"/>
  <c r="X777" i="16" s="1"/>
  <c r="X778" i="16" s="1"/>
  <c r="X779" i="16" s="1"/>
  <c r="X780" i="16" s="1"/>
  <c r="X781" i="16" s="1"/>
  <c r="X782" i="16" s="1"/>
  <c r="X783" i="16" s="1"/>
  <c r="X784" i="16" s="1"/>
  <c r="X785" i="16" s="1"/>
  <c r="X786" i="16" s="1"/>
  <c r="X787" i="16" s="1"/>
  <c r="X788" i="16" s="1"/>
  <c r="X789" i="16" s="1"/>
  <c r="X790" i="16" s="1"/>
  <c r="X791" i="16" s="1"/>
  <c r="X792" i="16" s="1"/>
  <c r="X793" i="16" s="1"/>
  <c r="X794" i="16" s="1"/>
  <c r="X795" i="16" s="1"/>
  <c r="X796" i="16" s="1"/>
  <c r="X797" i="16" s="1"/>
  <c r="X798" i="16" s="1"/>
  <c r="X799" i="16" s="1"/>
  <c r="X800" i="16" s="1"/>
  <c r="X801" i="16" s="1"/>
  <c r="X802" i="16" s="1"/>
  <c r="X803" i="16" s="1"/>
  <c r="X804" i="16" s="1"/>
  <c r="X805" i="16" s="1"/>
  <c r="X806" i="16" s="1"/>
  <c r="X807" i="16" s="1"/>
  <c r="X808" i="16" s="1"/>
  <c r="X809" i="16" s="1"/>
  <c r="X810" i="16" s="1"/>
  <c r="X811" i="16" s="1"/>
  <c r="X812" i="16" s="1"/>
  <c r="X813" i="16" s="1"/>
  <c r="X814" i="16" s="1"/>
  <c r="X815" i="16" s="1"/>
  <c r="X816" i="16" s="1"/>
  <c r="X817" i="16" s="1"/>
  <c r="X818" i="16" s="1"/>
  <c r="X819" i="16" s="1"/>
  <c r="X820" i="16" s="1"/>
  <c r="X821" i="16" s="1"/>
  <c r="X822" i="16" s="1"/>
  <c r="X823" i="16" s="1"/>
  <c r="X824" i="16" s="1"/>
  <c r="X825" i="16" s="1"/>
  <c r="X826" i="16" s="1"/>
  <c r="X827" i="16" s="1"/>
  <c r="X828" i="16" s="1"/>
  <c r="X829" i="16" s="1"/>
  <c r="X830" i="16" s="1"/>
  <c r="X831" i="16" s="1"/>
  <c r="X832" i="16" s="1"/>
  <c r="X833" i="16" s="1"/>
  <c r="X834" i="16" s="1"/>
  <c r="X835" i="16" s="1"/>
  <c r="X836" i="16" s="1"/>
  <c r="X837" i="16" s="1"/>
  <c r="X838" i="16" s="1"/>
  <c r="X839" i="16" s="1"/>
  <c r="X840" i="16" s="1"/>
  <c r="X841" i="16" s="1"/>
  <c r="X842" i="16" s="1"/>
  <c r="X843" i="16" s="1"/>
  <c r="X844" i="16" s="1"/>
  <c r="X845" i="16" s="1"/>
  <c r="X846" i="16" s="1"/>
  <c r="X847" i="16" s="1"/>
  <c r="X848" i="16" s="1"/>
  <c r="X849" i="16" s="1"/>
  <c r="X850" i="16" s="1"/>
  <c r="X851" i="16" s="1"/>
  <c r="X852" i="16" s="1"/>
  <c r="X853" i="16" s="1"/>
  <c r="X854" i="16" s="1"/>
  <c r="X855" i="16" s="1"/>
  <c r="X856" i="16" s="1"/>
  <c r="X857" i="16" s="1"/>
  <c r="X858" i="16" s="1"/>
  <c r="X859" i="16" s="1"/>
  <c r="X860" i="16" s="1"/>
  <c r="X861" i="16" s="1"/>
  <c r="X862" i="16" s="1"/>
  <c r="X863" i="16" s="1"/>
  <c r="X864" i="16" s="1"/>
  <c r="X865" i="16" s="1"/>
  <c r="X866" i="16" s="1"/>
  <c r="X867" i="16" s="1"/>
  <c r="X868" i="16" s="1"/>
  <c r="X869" i="16" s="1"/>
  <c r="X870" i="16" s="1"/>
  <c r="X871" i="16" s="1"/>
  <c r="X872" i="16" s="1"/>
  <c r="X873" i="16" s="1"/>
  <c r="X874" i="16" s="1"/>
  <c r="X875" i="16" s="1"/>
  <c r="X876" i="16" s="1"/>
  <c r="X877" i="16" s="1"/>
  <c r="X878" i="16" s="1"/>
  <c r="X879" i="16" s="1"/>
  <c r="X880" i="16" s="1"/>
  <c r="X881" i="16" s="1"/>
  <c r="X882" i="16" s="1"/>
  <c r="X883" i="16" s="1"/>
  <c r="X884" i="16" s="1"/>
  <c r="X885" i="16" s="1"/>
  <c r="X886" i="16" s="1"/>
  <c r="X887" i="16" s="1"/>
  <c r="X888" i="16" s="1"/>
  <c r="X889" i="16" s="1"/>
  <c r="X890" i="16" s="1"/>
  <c r="X891" i="16" s="1"/>
  <c r="X892" i="16" s="1"/>
  <c r="X893" i="16" s="1"/>
  <c r="X894" i="16" s="1"/>
  <c r="X895" i="16" s="1"/>
  <c r="X896" i="16" s="1"/>
  <c r="X897" i="16" s="1"/>
  <c r="X898" i="16" s="1"/>
  <c r="X899" i="16" s="1"/>
  <c r="X900" i="16" s="1"/>
  <c r="X901" i="16" s="1"/>
  <c r="X902" i="16" s="1"/>
  <c r="X903" i="16" s="1"/>
  <c r="X904" i="16" s="1"/>
  <c r="X905" i="16" s="1"/>
  <c r="X906" i="16" s="1"/>
  <c r="X907" i="16" s="1"/>
  <c r="X908" i="16" s="1"/>
  <c r="X909" i="16" s="1"/>
  <c r="X910" i="16" s="1"/>
  <c r="X911" i="16" s="1"/>
  <c r="X912" i="16" s="1"/>
  <c r="X913" i="16" s="1"/>
  <c r="X914" i="16" s="1"/>
  <c r="X915" i="16" s="1"/>
  <c r="X916" i="16" s="1"/>
  <c r="X917" i="16" s="1"/>
  <c r="X918" i="16" s="1"/>
  <c r="X919" i="16" s="1"/>
  <c r="X920" i="16" s="1"/>
  <c r="X921" i="16" s="1"/>
  <c r="X922" i="16" s="1"/>
  <c r="X923" i="16" s="1"/>
  <c r="X924" i="16" s="1"/>
  <c r="X925" i="16" s="1"/>
  <c r="X926" i="16" s="1"/>
  <c r="X927" i="16" s="1"/>
  <c r="X928" i="16" s="1"/>
  <c r="X929" i="16" s="1"/>
  <c r="X930" i="16" s="1"/>
  <c r="X931" i="16" s="1"/>
  <c r="X932" i="16" s="1"/>
  <c r="X933" i="16" s="1"/>
  <c r="X934" i="16" s="1"/>
  <c r="X935" i="16" s="1"/>
  <c r="X936" i="16" s="1"/>
  <c r="X937" i="16" s="1"/>
  <c r="X938" i="16" s="1"/>
  <c r="X939" i="16" s="1"/>
  <c r="X940" i="16" s="1"/>
  <c r="X941" i="16" s="1"/>
  <c r="X942" i="16" s="1"/>
  <c r="X943" i="16" s="1"/>
  <c r="X944" i="16" s="1"/>
  <c r="X945" i="16" s="1"/>
  <c r="X946" i="16" s="1"/>
  <c r="X947" i="16" s="1"/>
  <c r="X948" i="16" s="1"/>
  <c r="X949" i="16" s="1"/>
  <c r="X950" i="16" s="1"/>
  <c r="X951" i="16" s="1"/>
  <c r="X952" i="16" s="1"/>
  <c r="X953" i="16" s="1"/>
  <c r="X954" i="16" s="1"/>
  <c r="X955" i="16" s="1"/>
  <c r="X956" i="16" s="1"/>
  <c r="X957" i="16" s="1"/>
  <c r="X958" i="16" s="1"/>
  <c r="X959" i="16" s="1"/>
  <c r="X960" i="16" s="1"/>
  <c r="X961" i="16" s="1"/>
  <c r="X962" i="16" s="1"/>
  <c r="X963" i="16" s="1"/>
  <c r="X964" i="16" s="1"/>
  <c r="X965" i="16" s="1"/>
  <c r="X966" i="16" s="1"/>
  <c r="X967" i="16" s="1"/>
  <c r="X968" i="16" s="1"/>
  <c r="X969" i="16" s="1"/>
  <c r="X970" i="16" s="1"/>
  <c r="X971" i="16" s="1"/>
  <c r="X972" i="16" s="1"/>
  <c r="X973" i="16" s="1"/>
  <c r="X974" i="16" s="1"/>
  <c r="X975" i="16" s="1"/>
  <c r="X976" i="16" s="1"/>
  <c r="X977" i="16" s="1"/>
  <c r="X978" i="16" s="1"/>
  <c r="X979" i="16" s="1"/>
  <c r="X980" i="16" s="1"/>
  <c r="X981" i="16" s="1"/>
  <c r="X982" i="16" s="1"/>
  <c r="X983" i="16" s="1"/>
  <c r="X984" i="16" s="1"/>
  <c r="X985" i="16" s="1"/>
  <c r="X986" i="16" s="1"/>
  <c r="X987" i="16" s="1"/>
  <c r="X988" i="16" s="1"/>
  <c r="X989" i="16" s="1"/>
  <c r="X990" i="16" s="1"/>
  <c r="X991" i="16" s="1"/>
  <c r="X992" i="16" s="1"/>
  <c r="X993" i="16" s="1"/>
  <c r="X994" i="16" s="1"/>
  <c r="X995" i="16" s="1"/>
  <c r="X996" i="16" s="1"/>
  <c r="X997" i="16" s="1"/>
  <c r="X998" i="16" s="1"/>
  <c r="X999" i="16" s="1"/>
  <c r="X1000" i="16" s="1"/>
  <c r="X1001" i="16" s="1"/>
  <c r="X1002" i="16" s="1"/>
  <c r="X1003" i="16" s="1"/>
  <c r="X1004" i="16" s="1"/>
  <c r="X1005" i="16" s="1"/>
  <c r="X1006" i="16" s="1"/>
  <c r="X1007" i="16" s="1"/>
  <c r="X1008" i="16" s="1"/>
  <c r="X1009" i="16" s="1"/>
  <c r="X1010" i="16" s="1"/>
  <c r="X1011" i="16" s="1"/>
  <c r="X1012" i="16" s="1"/>
  <c r="X5" i="16"/>
  <c r="X4" i="16"/>
  <c r="F22" i="6"/>
  <c r="D22" i="6"/>
  <c r="E29" i="14"/>
  <c r="G27" i="14"/>
  <c r="G29" i="14" s="1"/>
  <c r="E27" i="14"/>
  <c r="F32" i="5"/>
  <c r="G29" i="5"/>
  <c r="E29" i="5"/>
  <c r="G33" i="3"/>
  <c r="H32" i="3"/>
  <c r="I32" i="3"/>
  <c r="F32" i="3"/>
  <c r="D32" i="3"/>
  <c r="D49" i="2"/>
  <c r="M58" i="9"/>
  <c r="M52" i="9"/>
  <c r="D48" i="2"/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1" i="1"/>
  <c r="D10" i="1"/>
  <c r="D9" i="1"/>
  <c r="D57" i="2"/>
  <c r="D56" i="2"/>
  <c r="D55" i="2"/>
  <c r="D45" i="2"/>
  <c r="D46" i="2"/>
  <c r="D44" i="2"/>
</calcChain>
</file>

<file path=xl/comments1.xml><?xml version="1.0" encoding="utf-8"?>
<comments xmlns="http://schemas.openxmlformats.org/spreadsheetml/2006/main">
  <authors>
    <author>作者</author>
  </authors>
  <commentList>
    <comment ref="H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L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实际金额48942.93</t>
        </r>
      </text>
    </comment>
    <comment ref="H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L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L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G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  <comment ref="L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银行返回的扣除服务费金额</t>
        </r>
      </text>
    </comment>
  </commentList>
</comments>
</file>

<file path=xl/sharedStrings.xml><?xml version="1.0" encoding="utf-8"?>
<sst xmlns="http://schemas.openxmlformats.org/spreadsheetml/2006/main" count="10463" uniqueCount="9204">
  <si>
    <t>商家付款</t>
    <phoneticPr fontId="1" type="noConversion"/>
  </si>
  <si>
    <t>品牌信息</t>
    <phoneticPr fontId="1" type="noConversion"/>
  </si>
  <si>
    <t>mb_brand_info</t>
    <phoneticPr fontId="1" type="noConversion"/>
  </si>
  <si>
    <t xml:space="preserve">   </t>
  </si>
  <si>
    <t>ID</t>
  </si>
  <si>
    <t>GUID</t>
  </si>
  <si>
    <t>BRANDNAME</t>
  </si>
  <si>
    <t>INDATE</t>
  </si>
  <si>
    <t>COUNT</t>
  </si>
  <si>
    <t>REBATETYPEID</t>
  </si>
  <si>
    <t>SERVICEVALUE</t>
  </si>
  <si>
    <t>RESUME</t>
  </si>
  <si>
    <t>ACCOUNT</t>
  </si>
  <si>
    <t>PASSWORD</t>
  </si>
  <si>
    <t>CONTACTNAME</t>
  </si>
  <si>
    <t>PHONENUMBER</t>
  </si>
  <si>
    <t>EMAIL</t>
  </si>
  <si>
    <t>BRANDDETAILS</t>
  </si>
  <si>
    <t>MALLRIGHTS</t>
  </si>
  <si>
    <t>BRANDSTATUS</t>
  </si>
  <si>
    <t>ROWID</t>
  </si>
  <si>
    <t>QQ金品牌</t>
  </si>
  <si>
    <t>秋风清，秋月明。落叶聚还散，寒鸦栖复惊。相思相见知何日，此时此夜难为情。</t>
  </si>
  <si>
    <t>qqg</t>
  </si>
  <si>
    <t>e10adc3949ba59abbe56e057f20f883e</t>
  </si>
  <si>
    <t>LK</t>
  </si>
  <si>
    <t>553554532@qq.com</t>
  </si>
  <si>
    <t>&lt;CLOB&gt;</t>
  </si>
  <si>
    <t>7a13b0a4-a31b-4161-ad88-8318e38c3eee</t>
  </si>
  <si>
    <t>QQ银品牌</t>
  </si>
  <si>
    <t>qqs</t>
  </si>
  <si>
    <t>7a13b0a4-a31b-4161-ad88-8318e38c3eeb</t>
  </si>
  <si>
    <t>QQ品牌</t>
  </si>
  <si>
    <t>qq</t>
  </si>
  <si>
    <t>AAAV+xAAFAAAAUGAAA</t>
  </si>
  <si>
    <t>mb_shop_info</t>
    <phoneticPr fontId="1" type="noConversion"/>
  </si>
  <si>
    <t>BRANDID</t>
  </si>
  <si>
    <t>NAME</t>
  </si>
  <si>
    <t>ADDRAREA</t>
  </si>
  <si>
    <t>ADDRSTREET</t>
  </si>
  <si>
    <t>BANKID</t>
  </si>
  <si>
    <t>BANKCARD</t>
  </si>
  <si>
    <t>SHOPKEEPER</t>
  </si>
  <si>
    <t>CREATEDATE</t>
  </si>
  <si>
    <t>STATUS</t>
  </si>
  <si>
    <t>MAIL</t>
  </si>
  <si>
    <t>POINTLNG</t>
  </si>
  <si>
    <t>POINTLAT</t>
  </si>
  <si>
    <t>SHOPDETAILS</t>
  </si>
  <si>
    <t>PAYTYPE</t>
  </si>
  <si>
    <t>QQ金店NO1</t>
  </si>
  <si>
    <t>星湖街328号</t>
  </si>
  <si>
    <t>金大爷</t>
  </si>
  <si>
    <t>商家支付</t>
  </si>
  <si>
    <t>qianqiang@imooly.com</t>
  </si>
  <si>
    <t>AAAV+3AAFAAAAUvAAb</t>
  </si>
  <si>
    <t>QQ金店NO2</t>
  </si>
  <si>
    <t>金二爷</t>
  </si>
  <si>
    <t>AAAV+3AAFAAAAUvAAc</t>
  </si>
  <si>
    <t>QQ金店NO3</t>
  </si>
  <si>
    <t>金三爷</t>
  </si>
  <si>
    <t>AAAV+3AAFAAAAUvAAd</t>
  </si>
  <si>
    <t>mb_shop_register</t>
    <phoneticPr fontId="1" type="noConversion"/>
  </si>
  <si>
    <t>qqg1</t>
  </si>
  <si>
    <t>金A</t>
  </si>
  <si>
    <t>AAAWAMAAFAAAAJ+AAC</t>
  </si>
  <si>
    <t>qqg2</t>
  </si>
  <si>
    <t>金B</t>
  </si>
  <si>
    <t>AAAWAMAAFAAAAJ+AAD</t>
  </si>
  <si>
    <t>qqg3</t>
  </si>
  <si>
    <t>金C</t>
  </si>
  <si>
    <t>AAAWAMAAFAAAAJ+AAE</t>
  </si>
  <si>
    <t>品牌支付</t>
  </si>
  <si>
    <t>SHOPID</t>
  </si>
  <si>
    <t>POSTLEVEL</t>
  </si>
  <si>
    <t>REALNAME</t>
  </si>
  <si>
    <t>mb_order_temp</t>
    <phoneticPr fontId="1" type="noConversion"/>
  </si>
  <si>
    <t>ORDERNO</t>
  </si>
  <si>
    <t>FEE</t>
  </si>
  <si>
    <t>ORDERCREATEDATE</t>
  </si>
  <si>
    <t>REMARK</t>
  </si>
  <si>
    <t>REBACKFEE</t>
  </si>
  <si>
    <t>STORAGEDATE</t>
  </si>
  <si>
    <t>REGISTERID</t>
  </si>
  <si>
    <t>AAAWAPAAFAAAAKkAAW</t>
  </si>
  <si>
    <t>AAAWAPAAFAAAAKkAAV</t>
  </si>
  <si>
    <t>AAAWAPAAFAAAAKkAAX</t>
  </si>
  <si>
    <t>AAAWAPAAFAAAAKkAAY</t>
  </si>
  <si>
    <t>mb_order_unactive</t>
    <phoneticPr fontId="1" type="noConversion"/>
  </si>
  <si>
    <t>USERID</t>
  </si>
  <si>
    <t>AAAV+/AAFAAAAWEAAZ</t>
  </si>
  <si>
    <t>AAAV+/AAFAAAAWEAAX</t>
  </si>
  <si>
    <t>AAAV+/AAFAAAAWEAAV</t>
  </si>
  <si>
    <t>AAAV+/AAFAAAAWEAAT</t>
  </si>
  <si>
    <t>AAAV+/AAFAAAAWEAAS</t>
  </si>
  <si>
    <t>AAAV+/AAFAAAAWEAAO</t>
  </si>
  <si>
    <t>AAAV+/AAFAAAAWEAAL</t>
  </si>
  <si>
    <t>AAAV+/AAFAAAAWEAAP</t>
  </si>
  <si>
    <t>MO05OIMK2DY69LYSI2</t>
  </si>
  <si>
    <t>AAAV+/AAFAAAAWEAAd</t>
  </si>
  <si>
    <t>AAAV+/AAFAAAAWEAAb</t>
  </si>
  <si>
    <t>AAAV+/AAFAAAAWEAAc</t>
  </si>
  <si>
    <t>AAAV+/AAFAAAAWEAAa</t>
  </si>
  <si>
    <t>AAAV+/AAFAAAAWEAAe</t>
  </si>
  <si>
    <t>AAAV+/AAFAAAAWEAAg</t>
  </si>
  <si>
    <t>AAAV+/AAFAAAAWEAAf</t>
  </si>
  <si>
    <t>AAAV+/AAFAAAAWEAAh</t>
  </si>
  <si>
    <t>订单状态转换</t>
    <phoneticPr fontId="1" type="noConversion"/>
  </si>
  <si>
    <t>2.6.2 金区正常计算商家日账单：temp/unactivate/inqueue/queued/consumed</t>
    <phoneticPr fontId="1" type="noConversion"/>
  </si>
  <si>
    <t>FEE</t>
    <phoneticPr fontId="1" type="noConversion"/>
  </si>
  <si>
    <t>mb_user_info</t>
    <phoneticPr fontId="1" type="noConversion"/>
  </si>
  <si>
    <t>USERNAME</t>
  </si>
  <si>
    <t>CARDID</t>
  </si>
  <si>
    <t>NICKNAME</t>
  </si>
  <si>
    <t>GENDER</t>
  </si>
  <si>
    <t>CURRENTMOLLYBEANS</t>
  </si>
  <si>
    <t>ISLOADPIC</t>
  </si>
  <si>
    <t>钱强</t>
  </si>
  <si>
    <t>qq@shanghai</t>
  </si>
  <si>
    <t>AAAV+qAAFAAAAVuAAC</t>
  </si>
  <si>
    <t>qq1</t>
  </si>
  <si>
    <t>AAAV+qAAFAAAAVvAAH</t>
  </si>
  <si>
    <t>AAAV+qAAFAAAAVvAAJ</t>
  </si>
  <si>
    <t>钱强A</t>
  </si>
  <si>
    <t>AAAWAMAAFAAAAVbAAF</t>
  </si>
  <si>
    <t>qq2</t>
  </si>
  <si>
    <t>钱强B</t>
  </si>
  <si>
    <t>AAAWAMAAFAAAAVeAAe</t>
  </si>
  <si>
    <t>qq1a</t>
  </si>
  <si>
    <t>小二a</t>
  </si>
  <si>
    <t>AAAWAMAAFAAAAVfAAA</t>
  </si>
  <si>
    <t>钱强shop2</t>
  </si>
  <si>
    <t>AAAV+3AAFAAAAUuAAQ</t>
  </si>
  <si>
    <t>钱强shop1</t>
  </si>
  <si>
    <t>AAAV+3AAFAAAAUvAAB</t>
  </si>
  <si>
    <t>激活订单</t>
    <phoneticPr fontId="1" type="noConversion"/>
  </si>
  <si>
    <t>修改订单</t>
    <phoneticPr fontId="1" type="noConversion"/>
  </si>
  <si>
    <t>2.6.4 金区商家日账单计算，考虑退货订单：当天订单退货 和 以前订单退货</t>
    <phoneticPr fontId="1" type="noConversion"/>
  </si>
  <si>
    <t>2.6.6 金区商家日账单计算，考虑退货导致每日账单变负</t>
    <phoneticPr fontId="1" type="noConversion"/>
  </si>
  <si>
    <t>2.6.8 金区商家日账单计算，考虑金额修改订单：当天订单修改 和 以前订单修改</t>
    <phoneticPr fontId="1" type="noConversion"/>
  </si>
  <si>
    <t>2.6.10 金区商家日账单计算，考虑金额修改订单：修改导致 每日账单变负</t>
    <phoneticPr fontId="1" type="noConversion"/>
  </si>
  <si>
    <t>e10adc3949ba59abbe56e057f20f883e</t>
    <phoneticPr fontId="1" type="noConversion"/>
  </si>
  <si>
    <t>冗余数据QQ金店2</t>
    <phoneticPr fontId="1" type="noConversion"/>
  </si>
  <si>
    <t>冗余数据QQ金店3</t>
    <phoneticPr fontId="1" type="noConversion"/>
  </si>
  <si>
    <t>MO05OIMK2DY69ABC00</t>
  </si>
  <si>
    <t>MO05OIMK2DY69ABC02</t>
  </si>
  <si>
    <t>MO05OIMK2DY69ABC04</t>
  </si>
  <si>
    <t>MO05OIMK2DY69ABC05</t>
  </si>
  <si>
    <t>MO05OIMK2DY69ABC06</t>
  </si>
  <si>
    <t>MO05OIMK2DY69ABC07</t>
  </si>
  <si>
    <t>QQ1店铺，金壹数据</t>
    <phoneticPr fontId="1" type="noConversion"/>
  </si>
  <si>
    <t>QQ1店铺，金贰数据</t>
    <phoneticPr fontId="1" type="noConversion"/>
  </si>
  <si>
    <t>MO05OIMK2DY69DGG00</t>
  </si>
  <si>
    <t>MO05OIMK2DY69DGG00</t>
    <phoneticPr fontId="1" type="noConversion"/>
  </si>
  <si>
    <t>MO05OIMK2DY69DGG01</t>
  </si>
  <si>
    <t>MO05OIMK2DY69DGG02</t>
  </si>
  <si>
    <t>MO05OIMK2DY69DGG03</t>
  </si>
  <si>
    <t>MO05OIMK2DY69DGG04</t>
  </si>
  <si>
    <t>MO05OIMK2DY69DGG05</t>
  </si>
  <si>
    <t>MO05OIMK2DY69DGG06</t>
  </si>
  <si>
    <t>MO05OIMK2DY69DGG07</t>
  </si>
  <si>
    <t>未激活订单 unactivate</t>
    <phoneticPr fontId="1" type="noConversion"/>
  </si>
  <si>
    <t>QQ银庄一号</t>
    <phoneticPr fontId="1" type="noConversion"/>
  </si>
  <si>
    <t>银老大</t>
    <phoneticPr fontId="1" type="noConversion"/>
  </si>
  <si>
    <t>qqs1</t>
    <phoneticPr fontId="1" type="noConversion"/>
  </si>
  <si>
    <t>银A</t>
    <phoneticPr fontId="1" type="noConversion"/>
  </si>
  <si>
    <t>MO05OIMK2DY69ABC08</t>
  </si>
  <si>
    <t>MO05OIMK2DY69ABC09</t>
  </si>
  <si>
    <t>MO05OIMK2DYQQSNO01</t>
    <phoneticPr fontId="1" type="noConversion"/>
  </si>
  <si>
    <t>MO05OIMK2DYQQSNO02</t>
  </si>
  <si>
    <t>MO05OIMK2DYQQSNO03</t>
  </si>
  <si>
    <t>MO05OIMK2DYQQSNO04</t>
  </si>
  <si>
    <t>MO05OIMK2DYQQSNO05</t>
  </si>
  <si>
    <t>MO05OIMK2DYQQSNO06</t>
  </si>
  <si>
    <t>MO05OIMK2DYQQSNO07</t>
  </si>
  <si>
    <t>MO05OIMK2DYQQSNO08</t>
  </si>
  <si>
    <t>MO05OIMK2DYQQSNO09</t>
  </si>
  <si>
    <t>MO05OIMK2DYQQSNO10</t>
  </si>
  <si>
    <t>MO05OIMK2DYQQSNO11</t>
  </si>
  <si>
    <t>MO05OIMK2DYQQSNO12</t>
  </si>
  <si>
    <t>MO05OIMK2DYQQSNO13</t>
  </si>
  <si>
    <t>MO05OIMK2DYQQSNO14</t>
  </si>
  <si>
    <t>MO05OIMK2DYQQSNO15</t>
  </si>
  <si>
    <t>MO05OIMK2DYQQSNO16</t>
  </si>
  <si>
    <t>MO05OIMK2DYQQSNO17</t>
  </si>
  <si>
    <t>MO05OIMK2DYQQSNO18</t>
  </si>
  <si>
    <t>MO05OIMK2DYQQSNO19</t>
  </si>
  <si>
    <t>MO05OIMK2DYQQSNO20</t>
  </si>
  <si>
    <t>MO05OIMK2DYQQSNO21</t>
  </si>
  <si>
    <t>MO05OIMK2DYQQSNO22</t>
  </si>
  <si>
    <t>QQS银店铺，银贰数据</t>
    <phoneticPr fontId="1" type="noConversion"/>
  </si>
  <si>
    <t>MO05OIMK2DYQQSSO01</t>
    <phoneticPr fontId="1" type="noConversion"/>
  </si>
  <si>
    <t>MO05OIMK2DYQQSSO02</t>
  </si>
  <si>
    <t>MO05OIMK2DYQQSSO03</t>
  </si>
  <si>
    <t>MO05OIMK2DYQQSSO04</t>
  </si>
  <si>
    <t>MO05OIMK2DYQQSSO05</t>
  </si>
  <si>
    <t>MO05OIMK2DYQQSSO06</t>
  </si>
  <si>
    <t>MO05OIMK2DYQQSSO07</t>
  </si>
  <si>
    <t>MO05OIMK2DYQQSSO08</t>
  </si>
  <si>
    <t>MO05OIMK2DYQQSSO09</t>
  </si>
  <si>
    <t>MO05OIMK2DYQQSSO10</t>
  </si>
  <si>
    <t>MO05OIMK2DYQQSSO11</t>
  </si>
  <si>
    <t>MO05OIMK2DYQQSSO12</t>
  </si>
  <si>
    <t>MO05OIMK2DYQQSSO13</t>
  </si>
  <si>
    <t>MO05OIMK2DYQQSSO14</t>
  </si>
  <si>
    <t>MO05OIMK2DYQQSSO15</t>
  </si>
  <si>
    <t>MO05OIMK2DYQQSSO16</t>
  </si>
  <si>
    <t>MO05OIMK2DYQQSSO17</t>
  </si>
  <si>
    <t>MO05OIMK2DYQQSSO18</t>
  </si>
  <si>
    <t>MO05OIMK2DYQQSSO19</t>
  </si>
  <si>
    <t>MO05OIMK2DYQQSSO20</t>
  </si>
  <si>
    <t>MO05OIMK2DYQQSSO21</t>
  </si>
  <si>
    <t>MO05OIMK2DYQQSSO22</t>
  </si>
  <si>
    <t>MO05OIMK2DY69DGG08</t>
  </si>
  <si>
    <t>MO05OIMK2DY69DGG09</t>
  </si>
  <si>
    <t>金壹区数据</t>
    <phoneticPr fontId="1" type="noConversion"/>
  </si>
  <si>
    <t>qq@wh</t>
  </si>
  <si>
    <t>金贰区数据</t>
    <phoneticPr fontId="1" type="noConversion"/>
  </si>
  <si>
    <t>/*--金壹*/
select q.recordno,
(select u.nickname from mb_user_info u where u.id = i.userid) as nickname,
(select s.name from mb_shop_info s where s.id = i.shopid) as shopname, 
i.fee,
q.orderno,
(select u.phonenumber from mb_user_info u where u.id = i.userid) as phoneno
from mb_queue2_1 q left join mb_order_inqueue i on q.orderno = i.orderno 
order by q.recordno asc;
--金贰
select q.recordno,
(select u.nickname from mb_user_info u where u.id = i.userid) as nickname,
(select s.name from mb_shop_info s where s.id = i.shopid) as shopname,
i.fee,
q.orderno 
from mb_queue2_2 q left join mb_order_inqueue i on q.orderno = i.orderno
order by q.recordno asc;</t>
    <phoneticPr fontId="1" type="noConversion"/>
  </si>
  <si>
    <t>MO05OIMK2DY69ABC00</t>
    <phoneticPr fontId="1" type="noConversion"/>
  </si>
  <si>
    <t>MO05OIMK2DY69ABC01</t>
    <phoneticPr fontId="1" type="noConversion"/>
  </si>
  <si>
    <t>MO05OIMK2DY69ABC02</t>
    <phoneticPr fontId="1" type="noConversion"/>
  </si>
  <si>
    <t>MO05OIMK2DY69ABC03</t>
    <phoneticPr fontId="1" type="noConversion"/>
  </si>
  <si>
    <t>RECORDNO</t>
  </si>
  <si>
    <t>SHOPNAME</t>
  </si>
  <si>
    <t>PHONENO</t>
  </si>
  <si>
    <t>金壹</t>
    <phoneticPr fontId="1" type="noConversion"/>
  </si>
  <si>
    <t>顺序</t>
    <phoneticPr fontId="1" type="noConversion"/>
  </si>
  <si>
    <t>金贰</t>
    <phoneticPr fontId="1" type="noConversion"/>
  </si>
  <si>
    <t>返款金额</t>
    <phoneticPr fontId="1" type="noConversion"/>
  </si>
  <si>
    <t xml:space="preserve">userid </t>
    <phoneticPr fontId="1" type="noConversion"/>
  </si>
  <si>
    <t>银壹数据</t>
    <phoneticPr fontId="1" type="noConversion"/>
  </si>
  <si>
    <t>银贰数据</t>
    <phoneticPr fontId="1" type="noConversion"/>
  </si>
  <si>
    <t>MO05OIMKMDH69LYSL1</t>
    <phoneticPr fontId="1" type="noConversion"/>
  </si>
  <si>
    <t>MO05OIMKMDH69LYSL2</t>
  </si>
  <si>
    <t>MO05OIMKMDH69LYSL3</t>
  </si>
  <si>
    <t>MO05OIMKMDH69LYSL4</t>
  </si>
  <si>
    <t>MO05OIMKMDH69LYSL5</t>
  </si>
  <si>
    <t>MO05OIMKMDH69LYSL6</t>
  </si>
  <si>
    <t>MO05OIMK2DY69LYSI1</t>
    <phoneticPr fontId="1" type="noConversion"/>
  </si>
  <si>
    <t>MO05OIMK2DY69LYSI3</t>
  </si>
  <si>
    <t>MO05OIMK2DY69LYSI4</t>
  </si>
  <si>
    <t>MO05OIMK2DY69LYSI5</t>
  </si>
  <si>
    <t>MO05OIMK2DY69LYSI6</t>
  </si>
  <si>
    <t>MO05OIMK2DY69LYSI7</t>
  </si>
  <si>
    <t>MO05OIMK2DY69LYSI8</t>
  </si>
  <si>
    <t>MO05OIMK2DY69LYSI9</t>
  </si>
  <si>
    <t>MO05OIMK2DY69LYSI10</t>
  </si>
  <si>
    <t>MO05OIMK2DY69LYSI11</t>
  </si>
  <si>
    <t>MO05OIMK2DY69LYSI12</t>
  </si>
  <si>
    <t>MO05OIMK2DY69LYSI13</t>
  </si>
  <si>
    <t>MO05OIMK2DY69LYSI14</t>
  </si>
  <si>
    <t>MO05OIMK2DY69LYSI15</t>
  </si>
  <si>
    <t>MO05OIMK2DY69LYSI16</t>
  </si>
  <si>
    <t>MO05OIMK2DY69LYSI17</t>
  </si>
  <si>
    <t>MO05OIMK2DY69LYSI18</t>
  </si>
  <si>
    <t>2.6.3 银区正常计算商家日账单：temp/unactivate/inqueue/queued/consumed</t>
    <phoneticPr fontId="1" type="noConversion"/>
  </si>
  <si>
    <t>QQ金店NO1</t>
    <phoneticPr fontId="1" type="noConversion"/>
  </si>
  <si>
    <t>QQ银庄二号</t>
    <phoneticPr fontId="1" type="noConversion"/>
  </si>
  <si>
    <t>银老二</t>
    <phoneticPr fontId="1" type="noConversion"/>
  </si>
  <si>
    <t>qqs2</t>
    <phoneticPr fontId="1" type="noConversion"/>
  </si>
  <si>
    <t>银B</t>
    <phoneticPr fontId="1" type="noConversion"/>
  </si>
  <si>
    <t>MO05OIMKMDH69LYSZ1</t>
    <phoneticPr fontId="1" type="noConversion"/>
  </si>
  <si>
    <t>MO05OIMKMDH69LYSZ2</t>
  </si>
  <si>
    <t>MO05OIMKMDH69LYSZ3</t>
  </si>
  <si>
    <t>MO05OIMKMDH69LYSZ4</t>
  </si>
  <si>
    <t>MO05OIMKMDH69LYSZ5</t>
  </si>
  <si>
    <t>MO05OIMK2DY69SZU1</t>
    <phoneticPr fontId="1" type="noConversion"/>
  </si>
  <si>
    <t>MO05OIMK2DY69SZU2</t>
  </si>
  <si>
    <t>MO05OIMK2DY69SZU3</t>
  </si>
  <si>
    <t>MO05OIMK2DY69SZU4</t>
  </si>
  <si>
    <t>MO05OIMK2DY69SZU5</t>
  </si>
  <si>
    <t>MO05OIMK2DY69SZU6</t>
  </si>
  <si>
    <t>MO05OIMK2DY69SZU7</t>
  </si>
  <si>
    <t>MO05OIMK2DY69SZU8</t>
  </si>
  <si>
    <t>MO05OIMK2DY69SZU9</t>
  </si>
  <si>
    <t>MO05OIMK2DY69SZU10</t>
  </si>
  <si>
    <t>MO05OIMK2DY69SZU11</t>
  </si>
  <si>
    <t>MO05OIMK2DY69SZU12</t>
  </si>
  <si>
    <t>MO05OIMK2DY69SZU13</t>
  </si>
  <si>
    <t>MO05OIMK2DY69SZU14</t>
  </si>
  <si>
    <t>MO05OIMK2DY69SZU15</t>
  </si>
  <si>
    <t>MO05OIMK2DY69SZU16</t>
  </si>
  <si>
    <t>MO05OIMK2DY69SZU17</t>
  </si>
  <si>
    <t>MO05OIMKMDH69GRT01</t>
    <phoneticPr fontId="1" type="noConversion"/>
  </si>
  <si>
    <t>MO05OIMKMDH69GRT02</t>
  </si>
  <si>
    <t>MO05OIMKMDH69GRT03</t>
  </si>
  <si>
    <t>MO05OIMKMDH69GRT04</t>
  </si>
  <si>
    <t>MO05OIMKMDH69GRT05</t>
  </si>
  <si>
    <t>MO05OIMKMDH69GRT06</t>
  </si>
  <si>
    <t>MO05OIMKMDH69GRU01</t>
    <phoneticPr fontId="1" type="noConversion"/>
  </si>
  <si>
    <t>MO05OIMKMDH69GRU02</t>
  </si>
  <si>
    <t>MO05OIMKMDH69GRU03</t>
  </si>
  <si>
    <t>MO05OIMKMDH69GRU04</t>
  </si>
  <si>
    <t>MO05OIMKMDH69GRU05</t>
  </si>
  <si>
    <t>MO05OIMKMDH69GRU06</t>
  </si>
  <si>
    <t>MO05OIMKMDH69GRU07</t>
  </si>
  <si>
    <t>MO05OIMKMDH69GRU08</t>
  </si>
  <si>
    <t>MO05OIMKMDH69GRU09</t>
  </si>
  <si>
    <t>MO05OIMKMDH69GRU10</t>
  </si>
  <si>
    <t>MO05OIMKMDH69GRU11</t>
  </si>
  <si>
    <t>MO05OIMKMDH69GRU12</t>
  </si>
  <si>
    <t>264G1 TEMP returns</t>
    <phoneticPr fontId="1" type="noConversion"/>
  </si>
  <si>
    <t>264G1 TEMP</t>
    <phoneticPr fontId="1" type="noConversion"/>
  </si>
  <si>
    <t>264G2 TEMP</t>
    <phoneticPr fontId="1" type="noConversion"/>
  </si>
  <si>
    <t>264G2 TEMP returns</t>
    <phoneticPr fontId="1" type="noConversion"/>
  </si>
  <si>
    <t>264G1 TEMP returns</t>
    <phoneticPr fontId="1" type="noConversion"/>
  </si>
  <si>
    <t>264G1 UNACT returns</t>
    <phoneticPr fontId="1" type="noConversion"/>
  </si>
  <si>
    <t>264G1 INQ returns</t>
    <phoneticPr fontId="1" type="noConversion"/>
  </si>
  <si>
    <t>264G1 UNACT</t>
    <phoneticPr fontId="1" type="noConversion"/>
  </si>
  <si>
    <t>264G1 INQ</t>
    <phoneticPr fontId="1" type="noConversion"/>
  </si>
  <si>
    <t>264G2 INQ</t>
    <phoneticPr fontId="1" type="noConversion"/>
  </si>
  <si>
    <t>264G2 UNACT</t>
    <phoneticPr fontId="1" type="noConversion"/>
  </si>
  <si>
    <t>264G2 INQ returns</t>
    <phoneticPr fontId="1" type="noConversion"/>
  </si>
  <si>
    <t>264G2 UNACT returns</t>
    <phoneticPr fontId="1" type="noConversion"/>
  </si>
  <si>
    <t>264G1 INQ returns</t>
    <phoneticPr fontId="1" type="noConversion"/>
  </si>
  <si>
    <t>5W下+</t>
    <phoneticPr fontId="1" type="noConversion"/>
  </si>
  <si>
    <t>5W上+</t>
    <phoneticPr fontId="1" type="noConversion"/>
  </si>
  <si>
    <t>5W上-</t>
    <phoneticPr fontId="1" type="noConversion"/>
  </si>
  <si>
    <t>5W下-</t>
    <phoneticPr fontId="1" type="noConversion"/>
  </si>
  <si>
    <t>265S1 TEMP returns</t>
  </si>
  <si>
    <t>265S1 TEMP</t>
  </si>
  <si>
    <t>265S2 TEMP</t>
  </si>
  <si>
    <t>265S2 TEMP returns</t>
  </si>
  <si>
    <t>265S1 UNACT returns</t>
  </si>
  <si>
    <t>265S1 INQ returns</t>
  </si>
  <si>
    <t>265S1 UNACT</t>
  </si>
  <si>
    <t>265S1 INQ</t>
  </si>
  <si>
    <t>265S2 INQ</t>
  </si>
  <si>
    <t>265S2 UNACT</t>
  </si>
  <si>
    <t>265S2 INQ returns</t>
  </si>
  <si>
    <t>265S2 UNACT returns</t>
  </si>
  <si>
    <t>MO05OIMKM0108SRT01</t>
    <phoneticPr fontId="1" type="noConversion"/>
  </si>
  <si>
    <t>MO05OIMKM0108SRT02</t>
  </si>
  <si>
    <t>MO05OIMKM0108SRT03</t>
  </si>
  <si>
    <t>MO05OIMKM0108SRT04</t>
  </si>
  <si>
    <t>MO05OIMKM0108SRT05</t>
  </si>
  <si>
    <t>MO05OIMKM0108SRT06</t>
  </si>
  <si>
    <t>MO05OIMKM0108SRU01</t>
    <phoneticPr fontId="1" type="noConversion"/>
  </si>
  <si>
    <t>MO05OIMKM0108SRU02</t>
  </si>
  <si>
    <t>MO05OIMKM0108SRU03</t>
  </si>
  <si>
    <t>MO05OIMKM0108SRU04</t>
  </si>
  <si>
    <t>MO05OIMKM0108SRU05</t>
  </si>
  <si>
    <t>MO05OIMKM0108SRU06</t>
  </si>
  <si>
    <t>MO05OIMKM0108SRU07</t>
  </si>
  <si>
    <t>MO05OIMKM0108SRU08</t>
  </si>
  <si>
    <t>MO05OIMKM0108SRU09</t>
  </si>
  <si>
    <t>MO05OIMKM0108SRU10</t>
  </si>
  <si>
    <t>MO05OIMKM0108SRU11</t>
  </si>
  <si>
    <t>MO05OIMKM0108SRU12</t>
  </si>
  <si>
    <t>MO05OIMKMDH0207GT1</t>
    <phoneticPr fontId="1" type="noConversion"/>
  </si>
  <si>
    <t>MO05OIMKMDH0207GU1</t>
    <phoneticPr fontId="1" type="noConversion"/>
  </si>
  <si>
    <t>MO05OIMKMDH0207GU2</t>
  </si>
  <si>
    <t>MO05OIMKMDH0207GU3</t>
  </si>
  <si>
    <t>MO05OIMKMDH0207GU4</t>
  </si>
  <si>
    <t>ORDERCREATEDATE</t>
    <phoneticPr fontId="1" type="noConversion"/>
  </si>
  <si>
    <t>MO05OIMKMDH0207ST1</t>
    <phoneticPr fontId="1" type="noConversion"/>
  </si>
  <si>
    <t>MO05OIMKMDH0207GT2</t>
  </si>
  <si>
    <t>MO05OIMKMDH0207ST2</t>
  </si>
  <si>
    <t>MO05OIMKMDH0207SU1</t>
    <phoneticPr fontId="1" type="noConversion"/>
  </si>
  <si>
    <t>MO05OIMKMDH0207SU2</t>
  </si>
  <si>
    <t>MO05OIMKMDH0207SU3</t>
  </si>
  <si>
    <t>MO05OIMKMDH0207SU4</t>
  </si>
  <si>
    <t>266G2 TEMP returns</t>
    <phoneticPr fontId="1" type="noConversion"/>
  </si>
  <si>
    <t>266G1 UNACT returns</t>
    <phoneticPr fontId="1" type="noConversion"/>
  </si>
  <si>
    <t>266G1 INQ returns</t>
    <phoneticPr fontId="1" type="noConversion"/>
  </si>
  <si>
    <t>266G2 UNACT returns</t>
    <phoneticPr fontId="1" type="noConversion"/>
  </si>
  <si>
    <t>266G2 INQ returns</t>
    <phoneticPr fontId="1" type="noConversion"/>
  </si>
  <si>
    <t>266G1 TEMP returns</t>
    <phoneticPr fontId="1" type="noConversion"/>
  </si>
  <si>
    <t>267G2 TEMP returns</t>
    <phoneticPr fontId="1" type="noConversion"/>
  </si>
  <si>
    <t>267G1 TEMP returns</t>
    <phoneticPr fontId="1" type="noConversion"/>
  </si>
  <si>
    <t>267G1 UNACT returns</t>
    <phoneticPr fontId="1" type="noConversion"/>
  </si>
  <si>
    <t>267G1 INQ returns</t>
    <phoneticPr fontId="1" type="noConversion"/>
  </si>
  <si>
    <t>267G2 UNACT returns</t>
    <phoneticPr fontId="1" type="noConversion"/>
  </si>
  <si>
    <t>267G2 INQ returns</t>
    <phoneticPr fontId="1" type="noConversion"/>
  </si>
  <si>
    <t>AMOUNT</t>
  </si>
  <si>
    <t>TYPE</t>
  </si>
  <si>
    <t xml:space="preserve"> </t>
    <phoneticPr fontId="1" type="noConversion"/>
  </si>
  <si>
    <t>都+1.12</t>
    <phoneticPr fontId="1" type="noConversion"/>
  </si>
  <si>
    <t>MO05OIMKMDHA268GT1</t>
    <phoneticPr fontId="1" type="noConversion"/>
  </si>
  <si>
    <t>MO05OIMKMDHA268GT2</t>
  </si>
  <si>
    <t>MO05OIMKMDHA268GT3</t>
  </si>
  <si>
    <t>MO05OIMKMDHA268GT4</t>
  </si>
  <si>
    <t>MO05OIMKMDHA268GU1</t>
    <phoneticPr fontId="1" type="noConversion"/>
  </si>
  <si>
    <t>MO05OIMKMDHA268GU2</t>
  </si>
  <si>
    <t>MO05OIMKMDHA268GU3</t>
  </si>
  <si>
    <t>MO05OIMKMDHA268GU4</t>
  </si>
  <si>
    <t>MO05OIMKMDHA268GU5</t>
  </si>
  <si>
    <t>MO05OIMKMDHA268GU6</t>
  </si>
  <si>
    <t>MO05OIMKMDHA268GU7</t>
  </si>
  <si>
    <t>MO05OIMKMDHA268GU8</t>
  </si>
  <si>
    <t>268G1 TEMP edit</t>
    <phoneticPr fontId="1" type="noConversion"/>
  </si>
  <si>
    <t>268G2 TEMP edit</t>
    <phoneticPr fontId="1" type="noConversion"/>
  </si>
  <si>
    <t>268G1 UNACT edit</t>
    <phoneticPr fontId="1" type="noConversion"/>
  </si>
  <si>
    <t>268G2 UNACT edit</t>
    <phoneticPr fontId="1" type="noConversion"/>
  </si>
  <si>
    <t>268G1 INQ edit</t>
    <phoneticPr fontId="1" type="noConversion"/>
  </si>
  <si>
    <t>268G2 INQ edit</t>
    <phoneticPr fontId="1" type="noConversion"/>
  </si>
  <si>
    <t xml:space="preserve">5W + </t>
    <phoneticPr fontId="1" type="noConversion"/>
  </si>
  <si>
    <t>5W -</t>
    <phoneticPr fontId="1" type="noConversion"/>
  </si>
  <si>
    <t>MO05OIMKMDHA268ST1</t>
    <phoneticPr fontId="1" type="noConversion"/>
  </si>
  <si>
    <t>MO05OIMKMDHA268ST2</t>
    <phoneticPr fontId="1" type="noConversion"/>
  </si>
  <si>
    <t>MO05OIMKMDHA268ST3</t>
    <phoneticPr fontId="1" type="noConversion"/>
  </si>
  <si>
    <t>MO05OIMKMDHA268ST4</t>
    <phoneticPr fontId="1" type="noConversion"/>
  </si>
  <si>
    <t>MO05OIMKMDHA268SU1</t>
    <phoneticPr fontId="1" type="noConversion"/>
  </si>
  <si>
    <t>MO05OIMKMDHA268SU2</t>
  </si>
  <si>
    <t>MO05OIMKMDHA268SU3</t>
  </si>
  <si>
    <t>MO05OIMKMDHA268SU4</t>
  </si>
  <si>
    <t>MO05OIMKMDHA268SU5</t>
  </si>
  <si>
    <t>MO05OIMKMDHA268SU6</t>
  </si>
  <si>
    <t>MO05OIMKMDHA268SU7</t>
  </si>
  <si>
    <t>MO05OIMKMDHA268SU8</t>
  </si>
  <si>
    <t>269S1 TEMP edit</t>
  </si>
  <si>
    <t>269S2 TEMP edit</t>
  </si>
  <si>
    <t>269S1 UNACT edit</t>
  </si>
  <si>
    <t>269S2 UNACT edit</t>
  </si>
  <si>
    <t>269S1 INQ edit</t>
  </si>
  <si>
    <t>269S2 INQ edit</t>
  </si>
  <si>
    <t>2610G1 TEMP edit</t>
    <phoneticPr fontId="1" type="noConversion"/>
  </si>
  <si>
    <t>2610G2 TEMP edit</t>
    <phoneticPr fontId="1" type="noConversion"/>
  </si>
  <si>
    <t>2610G1 UNACT edit</t>
    <phoneticPr fontId="1" type="noConversion"/>
  </si>
  <si>
    <t>2610G2 UNACT edit</t>
    <phoneticPr fontId="1" type="noConversion"/>
  </si>
  <si>
    <t>2610G1 INQ edit</t>
    <phoneticPr fontId="1" type="noConversion"/>
  </si>
  <si>
    <t>2610G2 INQ edit</t>
    <phoneticPr fontId="1" type="noConversion"/>
  </si>
  <si>
    <t>MO05OIMKMDH66DAGT1</t>
    <phoneticPr fontId="1" type="noConversion"/>
  </si>
  <si>
    <t>MO05OIMKMDH66DAGT2</t>
  </si>
  <si>
    <t>MO05OIMKMDH66DAGU1</t>
    <phoneticPr fontId="1" type="noConversion"/>
  </si>
  <si>
    <t>MO05OIMKMDH66DAGU2</t>
  </si>
  <si>
    <t>MO05OIMKMDH66DAGU3</t>
  </si>
  <si>
    <t>MO05OIMKMDH66DAGU4</t>
  </si>
  <si>
    <t>2.6.11 银区商家日账单计算，考虑金额修改订单：修改导致 每日账单变负</t>
    <phoneticPr fontId="1" type="noConversion"/>
  </si>
  <si>
    <t>MO05OIMKMDH66DAST1</t>
    <phoneticPr fontId="1" type="noConversion"/>
  </si>
  <si>
    <t>MO05OIMKMDH66DAST2</t>
  </si>
  <si>
    <t>MO05OIMKMDH66DASU1</t>
    <phoneticPr fontId="1" type="noConversion"/>
  </si>
  <si>
    <t>MO05OIMKMDH66DASU2</t>
  </si>
  <si>
    <t>MO05OIMKMDH66DASU3</t>
  </si>
  <si>
    <t>MO05OIMKMDH66DASU4</t>
  </si>
  <si>
    <t>2610S1 TEMP edit</t>
  </si>
  <si>
    <t>2610S2 TEMP edit</t>
  </si>
  <si>
    <t>2610S1 UNACT edit</t>
  </si>
  <si>
    <t>2610S2 UNACT edit</t>
  </si>
  <si>
    <t>2610S1 INQ edit</t>
  </si>
  <si>
    <t>2610S2 INQ edit</t>
  </si>
  <si>
    <t>MO05OIMK2DABCD0001</t>
    <phoneticPr fontId="1" type="noConversion"/>
  </si>
  <si>
    <t>MO05OIMK2DABCD0002</t>
  </si>
  <si>
    <t>MO05OIMK2DABCD0003</t>
  </si>
  <si>
    <t>MO05OIMK2DABCD0004</t>
  </si>
  <si>
    <t>MO05OIMK2DABCD0005</t>
  </si>
  <si>
    <t>MO05OIMK2DABCD0006</t>
  </si>
  <si>
    <t>MO05OIMK2DABCD0007</t>
  </si>
  <si>
    <t>MO05OIMK2DABCD0008</t>
  </si>
  <si>
    <t>MO05OIMK2DABCD0009</t>
  </si>
  <si>
    <t>MO05OIMK2DABCD0010</t>
  </si>
  <si>
    <t>MO05OIMK2DABCD0011</t>
  </si>
  <si>
    <t>MO05OIMK2DABCD0012</t>
  </si>
  <si>
    <t>MO05OIMK2DABCD0013</t>
  </si>
  <si>
    <t>MO05OIMK2DABCD0014</t>
  </si>
  <si>
    <t>MO05OIMK2DABCD0015</t>
  </si>
  <si>
    <t>MO05OIMK2DABCD0016</t>
  </si>
  <si>
    <t>MO05OIMK2DABCD0017</t>
  </si>
  <si>
    <t>MO05OIMK2DABCD0018</t>
  </si>
  <si>
    <t>MO05OIMK2DABCD0019</t>
  </si>
  <si>
    <t>MO05OIMK2DABCD0020</t>
  </si>
  <si>
    <t>MO05OIMK2DABCD0021</t>
  </si>
  <si>
    <t>MO05OIMK2DABCD0022</t>
  </si>
  <si>
    <t>MO05OIMK2DABCD0023</t>
  </si>
  <si>
    <t>MO05OIMK2DABCD0024</t>
  </si>
  <si>
    <t>MO05OIMK2DABCD0025</t>
  </si>
  <si>
    <t>MO05OIMK2DABCD0026</t>
  </si>
  <si>
    <t>MO05OIMK2DABCD0027</t>
  </si>
  <si>
    <t>MO05OIMK2DABCD0028</t>
  </si>
  <si>
    <t>MO05OIMK2DABCD0029</t>
  </si>
  <si>
    <t>MO05OIMK2DABCD0030</t>
  </si>
  <si>
    <t>MO05OIMK2DABCD0031</t>
  </si>
  <si>
    <t>MO05OIMK2DABCD0032</t>
  </si>
  <si>
    <t>MO05OIMK2DABCD0033</t>
  </si>
  <si>
    <t>MO05OIMK2DABCD0034</t>
  </si>
  <si>
    <t>MO05OIMK2DABCD0035</t>
  </si>
  <si>
    <t>MO05OIMK2DABCD0036</t>
  </si>
  <si>
    <t>MO05OIMK2DABCD0037</t>
  </si>
  <si>
    <t>MO05OIMK2DABCD0038</t>
  </si>
  <si>
    <t>MO05OIMK2DABCD0039</t>
  </si>
  <si>
    <t>MO05OIMK2DABCD0040</t>
  </si>
  <si>
    <t>MO05OIMK2DABCD0041</t>
  </si>
  <si>
    <t>MO05OIMK2DABCD0042</t>
  </si>
  <si>
    <t>MO05OIMK2DABCD0043</t>
  </si>
  <si>
    <t>MO05OIMK2DABCD0044</t>
  </si>
  <si>
    <t>MO05OIMK2DABCD0045</t>
  </si>
  <si>
    <t>MO05OIMK2DABCD0046</t>
  </si>
  <si>
    <t>MO05OIMK2DABCD0047</t>
  </si>
  <si>
    <t>MO05OIMK2DABCD0048</t>
  </si>
  <si>
    <t>MO05OIMK2DABCD0049</t>
  </si>
  <si>
    <t>MO05OIMK2DABCD0050</t>
  </si>
  <si>
    <t>MO05OIMK2DABCD0051</t>
  </si>
  <si>
    <t>MO05OIMK2DABCD0052</t>
  </si>
  <si>
    <t>MO05OIMK2DABCD0053</t>
  </si>
  <si>
    <t>MO05OIMK2DABCD0054</t>
  </si>
  <si>
    <t>MO05OIMK2DABCD0055</t>
  </si>
  <si>
    <t>MO05OIMK2DABCD0056</t>
  </si>
  <si>
    <t>MO05OIMK2DABCD0057</t>
  </si>
  <si>
    <t>MO05OIMK2DABCD0058</t>
  </si>
  <si>
    <t>MO05OIMK2DABCD0059</t>
  </si>
  <si>
    <t>MO05OIMK2DABCD0060</t>
  </si>
  <si>
    <t>MO05OIMK2DABCD0061</t>
  </si>
  <si>
    <t>MO05OIMK2DABCD0062</t>
  </si>
  <si>
    <t>MO05OIMK2DABCD0063</t>
  </si>
  <si>
    <t>MO05OIMK2DABCD0064</t>
  </si>
  <si>
    <t>MO05OIMK2DABCD0065</t>
  </si>
  <si>
    <t>MO05OIMK2DABCD0066</t>
  </si>
  <si>
    <t>MO05OIMK2DABCD0067</t>
  </si>
  <si>
    <t>MO05OIMK2DABCD0068</t>
  </si>
  <si>
    <t>MO05OIMK2DABCD0069</t>
  </si>
  <si>
    <t>MO05OIMK2DABCD0070</t>
  </si>
  <si>
    <t>MO05OIMK2DABCD0071</t>
  </si>
  <si>
    <t>MO05OIMK2DABCD0072</t>
  </si>
  <si>
    <t>MO05OIMK2DABCD0073</t>
  </si>
  <si>
    <t>MO05OIMK2DABCD0074</t>
  </si>
  <si>
    <t>MO05OIMK2DABCD0075</t>
  </si>
  <si>
    <t>MO05OIMK2DABCD0076</t>
  </si>
  <si>
    <t>MO05OIMK2DABCD0077</t>
  </si>
  <si>
    <t>MO05OIMK2DABCD0078</t>
  </si>
  <si>
    <t>MO05OIMK2DABCD0079</t>
  </si>
  <si>
    <t>MO05OIMK2DABCD0080</t>
  </si>
  <si>
    <t>MO05OIMK2DABCD0081</t>
  </si>
  <si>
    <t>MO05OIMK2DABCD0082</t>
  </si>
  <si>
    <t>MO05OIMK2DABCD0083</t>
  </si>
  <si>
    <t>MO05OIMK2DABCD0084</t>
  </si>
  <si>
    <t>MO05OIMK2DABCD0085</t>
  </si>
  <si>
    <t>MO05OIMK2DABCD0086</t>
  </si>
  <si>
    <t>MO05OIMK2DABCD0087</t>
  </si>
  <si>
    <t>MO05OIMK2DABCD0088</t>
  </si>
  <si>
    <t>MO05OIMK2DABCD0089</t>
  </si>
  <si>
    <t>MO05OIMK2DABCD0090</t>
  </si>
  <si>
    <t>MO05OIMK2DABCD0091</t>
  </si>
  <si>
    <t>MO05OIMK2DABCD0092</t>
  </si>
  <si>
    <t>MO05OIMK2DABCD0093</t>
  </si>
  <si>
    <t>MO05OIMK2DABCD0094</t>
  </si>
  <si>
    <t>MO05OIMK2DABCD0095</t>
  </si>
  <si>
    <t>MO05OIMK2DABCD0096</t>
  </si>
  <si>
    <t>MO05OIMK2DABCD0097</t>
  </si>
  <si>
    <t>MO05OIMK2DABCD0098</t>
  </si>
  <si>
    <t>MO05OIMK2DABCD0099</t>
  </si>
  <si>
    <t>MO05OIMK2DABCD0100</t>
  </si>
  <si>
    <t>MO05OIMK2DABCD0101</t>
  </si>
  <si>
    <t>MO05OIMK2DABCD0102</t>
  </si>
  <si>
    <t>MO05OIMK2DABCD0103</t>
  </si>
  <si>
    <t>MO05OIMK2DABCD0104</t>
  </si>
  <si>
    <t>MO05OIMK2DABCD0105</t>
  </si>
  <si>
    <t>MO05OIMK2DABCD0106</t>
  </si>
  <si>
    <t>MO05OIMK2DABCD0107</t>
  </si>
  <si>
    <t>MO05OIMK2DABCD0108</t>
  </si>
  <si>
    <t>MO05OIMK2DABCD0109</t>
  </si>
  <si>
    <t>MO05OIMK2DABCD0110</t>
  </si>
  <si>
    <t>MO05OIMK2DABCD0111</t>
  </si>
  <si>
    <t>MO05OIMK2DABCD0112</t>
  </si>
  <si>
    <t>MO05OIMK2DABCD0113</t>
  </si>
  <si>
    <t>MO05OIMK2DABCD0114</t>
  </si>
  <si>
    <t>MO05OIMK2DABCD0115</t>
  </si>
  <si>
    <t>MO05OIMK2DABCD0116</t>
  </si>
  <si>
    <t>MO05OIMK2DABCD0117</t>
  </si>
  <si>
    <t>MO05OIMK2DABCD0118</t>
  </si>
  <si>
    <t>MO05OIMK2DABCD0119</t>
  </si>
  <si>
    <t>MO05OIMK2DABCD0120</t>
  </si>
  <si>
    <t>MO05OIMK2DABCD0121</t>
  </si>
  <si>
    <t>MO05OIMK2DABCD0122</t>
  </si>
  <si>
    <t>MO05OIMK2DABCD0123</t>
  </si>
  <si>
    <t>MO05OIMK2DABCD0124</t>
  </si>
  <si>
    <t>MO05OIMK2DABCD0125</t>
  </si>
  <si>
    <t>MO05OIMK2DABCD0126</t>
  </si>
  <si>
    <t>MO05OIMK2DABCD0127</t>
  </si>
  <si>
    <t>MO05OIMK2DABCD0128</t>
  </si>
  <si>
    <t>MO05OIMK2DABCD0129</t>
  </si>
  <si>
    <t>MO05OIMK2DABCD0130</t>
  </si>
  <si>
    <t>MO05OIMK2DABCD0131</t>
  </si>
  <si>
    <t>MO05OIMK2DABCD0132</t>
  </si>
  <si>
    <t>MO05OIMK2DABCD0133</t>
  </si>
  <si>
    <t>MO05OIMK2DABCD0134</t>
  </si>
  <si>
    <t>MO05OIMK2DABCD0135</t>
  </si>
  <si>
    <t>MO05OIMK2DABCD0136</t>
  </si>
  <si>
    <t>MO05OIMK2DABCD0137</t>
  </si>
  <si>
    <t>MO05OIMK2DABCD0138</t>
  </si>
  <si>
    <t>MO05OIMK2DABCD0139</t>
  </si>
  <si>
    <t>MO05OIMK2DABCD0140</t>
  </si>
  <si>
    <t>MO05OIMK2DABCD0141</t>
  </si>
  <si>
    <t>MO05OIMK2DABCD0142</t>
  </si>
  <si>
    <t>MO05OIMK2DABCD0143</t>
  </si>
  <si>
    <t>MO05OIMK2DABCD0144</t>
  </si>
  <si>
    <t>MO05OIMK2DABCD0145</t>
  </si>
  <si>
    <t>MO05OIMK2DABCD0146</t>
  </si>
  <si>
    <t>MO05OIMK2DABCD0147</t>
  </si>
  <si>
    <t>MO05OIMK2DABCD0148</t>
  </si>
  <si>
    <t>MO05OIMK2DABCD0149</t>
  </si>
  <si>
    <t>MO05OIMK2DABCD0150</t>
  </si>
  <si>
    <t>MO05OIMK2DABCD0151</t>
  </si>
  <si>
    <t>MO05OIMK2DABCD0152</t>
  </si>
  <si>
    <t>MO05OIMK2DABCD0153</t>
  </si>
  <si>
    <t>MO05OIMK2DABCD0154</t>
  </si>
  <si>
    <t>MO05OIMK2DABCD0155</t>
  </si>
  <si>
    <t>MO05OIMK2DABCD0156</t>
  </si>
  <si>
    <t>MO05OIMK2DABCD0157</t>
  </si>
  <si>
    <t>MO05OIMK2DABCD0158</t>
  </si>
  <si>
    <t>MO05OIMK2DABCD0159</t>
  </si>
  <si>
    <t>MO05OIMK2DABCD0160</t>
  </si>
  <si>
    <t>MO05OIMK2DABCD0161</t>
  </si>
  <si>
    <t>MO05OIMK2DABCD0162</t>
  </si>
  <si>
    <t>MO05OIMK2DABCD0163</t>
  </si>
  <si>
    <t>MO05OIMK2DABCD0164</t>
  </si>
  <si>
    <t>MO05OIMK2DABCD0165</t>
  </si>
  <si>
    <t>MO05OIMK2DABCD0166</t>
  </si>
  <si>
    <t>MO05OIMK2DABCD0167</t>
  </si>
  <si>
    <t>MO05OIMK2DABCD0168</t>
  </si>
  <si>
    <t>MO05OIMK2DABCD0169</t>
  </si>
  <si>
    <t>MO05OIMK2DABCD0170</t>
  </si>
  <si>
    <t>MO05OIMK2DABCD0171</t>
  </si>
  <si>
    <t>MO05OIMK2DABCD0172</t>
  </si>
  <si>
    <t>MO05OIMK2DABCD0173</t>
  </si>
  <si>
    <t>MO05OIMK2DABCD0174</t>
  </si>
  <si>
    <t>MO05OIMK2DABCD0175</t>
  </si>
  <si>
    <t>MO05OIMK2DABCD0176</t>
  </si>
  <si>
    <t>MO05OIMK2DABCD0177</t>
  </si>
  <si>
    <t>MO05OIMK2DABCD0178</t>
  </si>
  <si>
    <t>MO05OIMK2DABCD0179</t>
  </si>
  <si>
    <t>MO05OIMK2DABCD0180</t>
  </si>
  <si>
    <t>MO05OIMK2DABCD0181</t>
  </si>
  <si>
    <t>MO05OIMK2DABCD0182</t>
  </si>
  <si>
    <t>MO05OIMK2DABCD0183</t>
  </si>
  <si>
    <t>MO05OIMK2DABCD0184</t>
  </si>
  <si>
    <t>MO05OIMK2DABCD0185</t>
  </si>
  <si>
    <t>MO05OIMK2DABCD0186</t>
  </si>
  <si>
    <t>MO05OIMK2DABCD0187</t>
  </si>
  <si>
    <t>MO05OIMK2DABCD0188</t>
  </si>
  <si>
    <t>MO05OIMK2DABCD0189</t>
  </si>
  <si>
    <t>MO05OIMK2DABCD0190</t>
  </si>
  <si>
    <t>MO05OIMK2DABCD0191</t>
  </si>
  <si>
    <t>MO05OIMK2DABCD0192</t>
  </si>
  <si>
    <t>MO05OIMK2DABCD0193</t>
  </si>
  <si>
    <t>MO05OIMK2DABCD0194</t>
  </si>
  <si>
    <t>MO05OIMK2DABCD0195</t>
  </si>
  <si>
    <t>MO05OIMK2DABCD0196</t>
  </si>
  <si>
    <t>MO05OIMK2DABCD0197</t>
  </si>
  <si>
    <t>MO05OIMK2DABCD0198</t>
  </si>
  <si>
    <t>MO05OIMK2DABCD0199</t>
  </si>
  <si>
    <t>MO05OIMK2DABCD0200</t>
  </si>
  <si>
    <t>MO05OIMK2DABCD0201</t>
  </si>
  <si>
    <t>MO05OIMK2DABCD0202</t>
  </si>
  <si>
    <t>MO05OIMK2DABCD0203</t>
  </si>
  <si>
    <t>MO05OIMK2DABCD0204</t>
  </si>
  <si>
    <t>MO05OIMK2DABCD0205</t>
  </si>
  <si>
    <t>MO05OIMK2DABCD0206</t>
  </si>
  <si>
    <t>MO05OIMK2DABCD0207</t>
  </si>
  <si>
    <t>MO05OIMK2DABCD0208</t>
  </si>
  <si>
    <t>MO05OIMK2DABCD0209</t>
  </si>
  <si>
    <t>MO05OIMK2DABCD0210</t>
  </si>
  <si>
    <t>MO05OIMK2DABCD0211</t>
  </si>
  <si>
    <t>MO05OIMK2DABCD0212</t>
  </si>
  <si>
    <t>MO05OIMK2DABCD0213</t>
  </si>
  <si>
    <t>MO05OIMK2DABCD0214</t>
  </si>
  <si>
    <t>MO05OIMK2DABCD0215</t>
  </si>
  <si>
    <t>MO05OIMK2DABCD0216</t>
  </si>
  <si>
    <t>MO05OIMK2DABCD0217</t>
  </si>
  <si>
    <t>MO05OIMK2DABCD0218</t>
  </si>
  <si>
    <t>MO05OIMK2DABCD0219</t>
  </si>
  <si>
    <t>MO05OIMK2DABCD0220</t>
  </si>
  <si>
    <t>MO05OIMK2DABCD0221</t>
  </si>
  <si>
    <t>MO05OIMK2DABCD0222</t>
  </si>
  <si>
    <t>MO05OIMK2DABCD0223</t>
  </si>
  <si>
    <t>MO05OIMK2DABCD0224</t>
  </si>
  <si>
    <t>MO05OIMK2DABCD0225</t>
  </si>
  <si>
    <t>MO05OIMK2DABCD0226</t>
  </si>
  <si>
    <t>MO05OIMK2DABCD0227</t>
  </si>
  <si>
    <t>MO05OIMK2DABCD0228</t>
  </si>
  <si>
    <t>MO05OIMK2DABCD0229</t>
  </si>
  <si>
    <t>MO05OIMK2DABCD0230</t>
  </si>
  <si>
    <t>MO05OIMK2DABCD0231</t>
  </si>
  <si>
    <t>MO05OIMK2DABCD0232</t>
  </si>
  <si>
    <t>MO05OIMK2DABCD0233</t>
  </si>
  <si>
    <t>MO05OIMK2DABCD0234</t>
  </si>
  <si>
    <t>MO05OIMK2DABCD0235</t>
  </si>
  <si>
    <t>MO05OIMK2DABCD0236</t>
  </si>
  <si>
    <t>MO05OIMK2DABCD0237</t>
  </si>
  <si>
    <t>MO05OIMK2DABCD0238</t>
  </si>
  <si>
    <t>MO05OIMK2DABCD0239</t>
  </si>
  <si>
    <t>MO05OIMK2DABCD0240</t>
  </si>
  <si>
    <t>MO05OIMK2DABCD0241</t>
  </si>
  <si>
    <t>MO05OIMK2DABCD0242</t>
  </si>
  <si>
    <t>MO05OIMK2DABCD0243</t>
  </si>
  <si>
    <t>MO05OIMK2DABCD0244</t>
  </si>
  <si>
    <t>MO05OIMK2DABCD0245</t>
  </si>
  <si>
    <t>MO05OIMK2DABCD0246</t>
  </si>
  <si>
    <t>MO05OIMK2DABCD0247</t>
  </si>
  <si>
    <t>MO05OIMK2DABCD0248</t>
  </si>
  <si>
    <t>MO05OIMK2DABCD0249</t>
  </si>
  <si>
    <t>MO05OIMK2DABCD0250</t>
  </si>
  <si>
    <t>MO05OIMK2DABCD0251</t>
  </si>
  <si>
    <t>MO05OIMK2DABCD0252</t>
  </si>
  <si>
    <t>MO05OIMK2DABCD0253</t>
  </si>
  <si>
    <t>MO05OIMK2DABCD0254</t>
  </si>
  <si>
    <t>MO05OIMK2DABCD0255</t>
  </si>
  <si>
    <t>MO05OIMK2DABCD0256</t>
  </si>
  <si>
    <t>MO05OIMK2DABCD0257</t>
  </si>
  <si>
    <t>MO05OIMK2DABCD0258</t>
  </si>
  <si>
    <t>MO05OIMK2DABCD0259</t>
  </si>
  <si>
    <t>MO05OIMK2DABCD0260</t>
  </si>
  <si>
    <t>MO05OIMK2DABCD0261</t>
  </si>
  <si>
    <t>MO05OIMK2DABCD0262</t>
  </si>
  <si>
    <t>MO05OIMK2DABCD0263</t>
  </si>
  <si>
    <t>MO05OIMK2DABCD0264</t>
  </si>
  <si>
    <t>MO05OIMK2DABCD0265</t>
  </si>
  <si>
    <t>MO05OIMK2DABCD0266</t>
  </si>
  <si>
    <t>MO05OIMK2DABCD0267</t>
  </si>
  <si>
    <t>MO05OIMK2DABCD0268</t>
  </si>
  <si>
    <t>MO05OIMK2DABCD0269</t>
  </si>
  <si>
    <t>MO05OIMK2DABCD0270</t>
  </si>
  <si>
    <t>MO05OIMK2DABCD0271</t>
  </si>
  <si>
    <t>MO05OIMK2DABCD0272</t>
  </si>
  <si>
    <t>MO05OIMK2DABCD0273</t>
  </si>
  <si>
    <t>MO05OIMK2DABCD0274</t>
  </si>
  <si>
    <t>MO05OIMK2DABCD0275</t>
  </si>
  <si>
    <t>MO05OIMK2DABCD0276</t>
  </si>
  <si>
    <t>MO05OIMK2DABCD0277</t>
  </si>
  <si>
    <t>MO05OIMK2DABCD0278</t>
  </si>
  <si>
    <t>MO05OIMK2DABCD0279</t>
  </si>
  <si>
    <t>MO05OIMK2DABCD0280</t>
  </si>
  <si>
    <t>MO05OIMK2DABCD0281</t>
  </si>
  <si>
    <t>MO05OIMK2DABCD0282</t>
  </si>
  <si>
    <t>MO05OIMK2DABCD0283</t>
  </si>
  <si>
    <t>MO05OIMK2DABCD0284</t>
  </si>
  <si>
    <t>MO05OIMK2DABCD0285</t>
  </si>
  <si>
    <t>MO05OIMK2DABCD0286</t>
  </si>
  <si>
    <t>MO05OIMK2DABCD0287</t>
  </si>
  <si>
    <t>MO05OIMK2DABCD0288</t>
  </si>
  <si>
    <t>MO05OIMK2DABCD0289</t>
  </si>
  <si>
    <t>MO05OIMK2DABCD0290</t>
  </si>
  <si>
    <t>MO05OIMK2DABCD0291</t>
  </si>
  <si>
    <t>MO05OIMK2DABCD0292</t>
  </si>
  <si>
    <t>MO05OIMK2DABCD0293</t>
  </si>
  <si>
    <t>MO05OIMK2DABCD0294</t>
  </si>
  <si>
    <t>MO05OIMK2DABCD0295</t>
  </si>
  <si>
    <t>MO05OIMK2DABCD0296</t>
  </si>
  <si>
    <t>MO05OIMK2DABCD0297</t>
  </si>
  <si>
    <t>MO05OIMK2DABCD0298</t>
  </si>
  <si>
    <t>MO05OIMK2DABCD0299</t>
  </si>
  <si>
    <t>MO05OIMK2DABCD0300</t>
  </si>
  <si>
    <t>MO05OIMK2DABCD0301</t>
  </si>
  <si>
    <t>MO05OIMK2DABCD0302</t>
  </si>
  <si>
    <t>MO05OIMK2DABCD0303</t>
  </si>
  <si>
    <t>MO05OIMK2DABCD0304</t>
  </si>
  <si>
    <t>MO05OIMK2DABCD0305</t>
  </si>
  <si>
    <t>MO05OIMK2DABCD0306</t>
  </si>
  <si>
    <t>MO05OIMK2DABCD0307</t>
  </si>
  <si>
    <t>MO05OIMK2DABCD0308</t>
  </si>
  <si>
    <t>MO05OIMK2DABCD0309</t>
  </si>
  <si>
    <t>MO05OIMK2DABCD0310</t>
  </si>
  <si>
    <t>MO05OIMK2DABCD0311</t>
  </si>
  <si>
    <t>MO05OIMK2DABCD0312</t>
  </si>
  <si>
    <t>MO05OIMK2DABCD0313</t>
  </si>
  <si>
    <t>MO05OIMK2DABCD0314</t>
  </si>
  <si>
    <t>MO05OIMK2DABCD0315</t>
  </si>
  <si>
    <t>MO05OIMK2DABCD0316</t>
  </si>
  <si>
    <t>MO05OIMK2DABCD0317</t>
  </si>
  <si>
    <t>MO05OIMK2DABCD0318</t>
  </si>
  <si>
    <t>MO05OIMK2DABCD0319</t>
  </si>
  <si>
    <t>MO05OIMK2DABCD0320</t>
  </si>
  <si>
    <t>MO05OIMK2DABCD0321</t>
  </si>
  <si>
    <t>MO05OIMK2DABCD0322</t>
  </si>
  <si>
    <t>MO05OIMK2DABCD0323</t>
  </si>
  <si>
    <t>MO05OIMK2DABCD0324</t>
  </si>
  <si>
    <t>MO05OIMK2DABCD0325</t>
  </si>
  <si>
    <t>MO05OIMK2DABCD0326</t>
  </si>
  <si>
    <t>MO05OIMK2DABCD0327</t>
  </si>
  <si>
    <t>MO05OIMK2DABCD0328</t>
  </si>
  <si>
    <t>MO05OIMK2DABCD0329</t>
  </si>
  <si>
    <t>MO05OIMK2DABCD0330</t>
  </si>
  <si>
    <t>MO05OIMK2DABCD0331</t>
  </si>
  <si>
    <t>MO05OIMK2DABCD0332</t>
  </si>
  <si>
    <t>MO05OIMK2DABCD0333</t>
  </si>
  <si>
    <t>MO05OIMK2DABCD0334</t>
  </si>
  <si>
    <t>MO05OIMK2DABCD0335</t>
  </si>
  <si>
    <t>MO05OIMK2DABCD0336</t>
  </si>
  <si>
    <t>MO05OIMK2DABCD0337</t>
  </si>
  <si>
    <t>MO05OIMK2DABCD0338</t>
  </si>
  <si>
    <t>MO05OIMK2DABCD0339</t>
  </si>
  <si>
    <t>MO05OIMK2DABCD0340</t>
  </si>
  <si>
    <t>MO05OIMK2DABCD0341</t>
  </si>
  <si>
    <t>MO05OIMK2DABCD0342</t>
  </si>
  <si>
    <t>MO05OIMK2DABCD0343</t>
  </si>
  <si>
    <t>MO05OIMK2DABCD0344</t>
  </si>
  <si>
    <t>MO05OIMK2DABCD0345</t>
  </si>
  <si>
    <t>MO05OIMK2DABCD0346</t>
  </si>
  <si>
    <t>MO05OIMK2DABCD0347</t>
  </si>
  <si>
    <t>MO05OIMK2DABCD0348</t>
  </si>
  <si>
    <t>MO05OIMK2DABCD0349</t>
  </si>
  <si>
    <t>MO05OIMK2DABCD0350</t>
  </si>
  <si>
    <t>MO05OIMK2DABCD0351</t>
  </si>
  <si>
    <t>MO05OIMK2DABCD0352</t>
  </si>
  <si>
    <t>MO05OIMK2DABCD0353</t>
  </si>
  <si>
    <t>MO05OIMK2DABCD0354</t>
  </si>
  <si>
    <t>MO05OIMK2DABCD0355</t>
  </si>
  <si>
    <t>MO05OIMK2DABCD0356</t>
  </si>
  <si>
    <t>MO05OIMK2DABCD0357</t>
  </si>
  <si>
    <t>MO05OIMK2DABCD0358</t>
  </si>
  <si>
    <t>MO05OIMK2DABCD0359</t>
  </si>
  <si>
    <t>MO05OIMK2DABCD0360</t>
  </si>
  <si>
    <t>MO05OIMK2DABCD0361</t>
  </si>
  <si>
    <t>MO05OIMK2DABCD0362</t>
  </si>
  <si>
    <t>MO05OIMK2DABCD0363</t>
  </si>
  <si>
    <t>MO05OIMK2DABCD0364</t>
  </si>
  <si>
    <t>MO05OIMK2DABCD0365</t>
  </si>
  <si>
    <t>MO05OIMK2DABCD0366</t>
  </si>
  <si>
    <t>MO05OIMK2DABCD0367</t>
  </si>
  <si>
    <t>MO05OIMK2DABCD0368</t>
  </si>
  <si>
    <t>MO05OIMK2DABCD0369</t>
  </si>
  <si>
    <t>MO05OIMK2DABCD0370</t>
  </si>
  <si>
    <t>MO05OIMK2DABCD0371</t>
  </si>
  <si>
    <t>MO05OIMK2DABCD0372</t>
  </si>
  <si>
    <t>MO05OIMK2DABCD0373</t>
  </si>
  <si>
    <t>MO05OIMK2DABCD0374</t>
  </si>
  <si>
    <t>MO05OIMK2DABCD0375</t>
  </si>
  <si>
    <t>MO05OIMK2DABCD0376</t>
  </si>
  <si>
    <t>MO05OIMK2DABCD0377</t>
  </si>
  <si>
    <t>MO05OIMK2DABCD0378</t>
  </si>
  <si>
    <t>MO05OIMK2DABCD0379</t>
  </si>
  <si>
    <t>MO05OIMK2DABCD0380</t>
  </si>
  <si>
    <t>MO05OIMK2DABCD0381</t>
  </si>
  <si>
    <t>MO05OIMK2DABCD0382</t>
  </si>
  <si>
    <t>MO05OIMK2DABCD0383</t>
  </si>
  <si>
    <t>MO05OIMK2DABCD0384</t>
  </si>
  <si>
    <t>MO05OIMK2DABCD0385</t>
  </si>
  <si>
    <t>MO05OIMK2DABCD0386</t>
  </si>
  <si>
    <t>MO05OIMK2DABCD0387</t>
  </si>
  <si>
    <t>MO05OIMK2DABCD0388</t>
  </si>
  <si>
    <t>MO05OIMK2DABCD0389</t>
  </si>
  <si>
    <t>MO05OIMK2DABCD0390</t>
  </si>
  <si>
    <t>MO05OIMK2DABCD0391</t>
  </si>
  <si>
    <t>MO05OIMK2DABCD0392</t>
  </si>
  <si>
    <t>MO05OIMK2DABCD0393</t>
  </si>
  <si>
    <t>MO05OIMK2DABCD0394</t>
  </si>
  <si>
    <t>MO05OIMK2DABCD0395</t>
  </si>
  <si>
    <t>MO05OIMK2DABCD0396</t>
  </si>
  <si>
    <t>MO05OIMK2DABCD0397</t>
  </si>
  <si>
    <t>MO05OIMK2DABCD0398</t>
  </si>
  <si>
    <t>MO05OIMK2DABCD0399</t>
  </si>
  <si>
    <t>MO05OIMK2DABCD0400</t>
  </si>
  <si>
    <t>MO05OIMK2DABCD0401</t>
  </si>
  <si>
    <t>MO05OIMK2DABCD0402</t>
  </si>
  <si>
    <t>MO05OIMK2DABCD0403</t>
  </si>
  <si>
    <t>MO05OIMK2DABCD0404</t>
  </si>
  <si>
    <t>MO05OIMK2DABCD0405</t>
  </si>
  <si>
    <t>MO05OIMK2DABCD0406</t>
  </si>
  <si>
    <t>MO05OIMK2DABCD0407</t>
  </si>
  <si>
    <t>MO05OIMK2DABCD0408</t>
  </si>
  <si>
    <t>MO05OIMK2DABCD0409</t>
  </si>
  <si>
    <t>MO05OIMK2DABCD0410</t>
  </si>
  <si>
    <t>MO05OIMK2DABCD0411</t>
  </si>
  <si>
    <t>MO05OIMK2DABCD0412</t>
  </si>
  <si>
    <t>MO05OIMK2DABCD0413</t>
  </si>
  <si>
    <t>MO05OIMK2DABCD0414</t>
  </si>
  <si>
    <t>MO05OIMK2DABCD0415</t>
  </si>
  <si>
    <t>MO05OIMK2DABCD0416</t>
  </si>
  <si>
    <t>MO05OIMK2DABCD0417</t>
  </si>
  <si>
    <t>MO05OIMK2DABCD0418</t>
  </si>
  <si>
    <t>MO05OIMK2DABCD0419</t>
  </si>
  <si>
    <t>MO05OIMK2DABCD0420</t>
  </si>
  <si>
    <t>MO05OIMK2DABCD0421</t>
  </si>
  <si>
    <t>MO05OIMK2DABCD0422</t>
  </si>
  <si>
    <t>MO05OIMK2DABCD0423</t>
  </si>
  <si>
    <t>MO05OIMK2DABCD0424</t>
  </si>
  <si>
    <t>MO05OIMK2DABCD0425</t>
  </si>
  <si>
    <t>MO05OIMK2DABCD0426</t>
  </si>
  <si>
    <t>MO05OIMK2DABCD0427</t>
  </si>
  <si>
    <t>MO05OIMK2DABCD0428</t>
  </si>
  <si>
    <t>MO05OIMK2DABCD0429</t>
  </si>
  <si>
    <t>MO05OIMK2DABCD0430</t>
  </si>
  <si>
    <t>MO05OIMK2DABCD0431</t>
  </si>
  <si>
    <t>MO05OIMK2DABCD0432</t>
  </si>
  <si>
    <t>MO05OIMK2DABCD0433</t>
  </si>
  <si>
    <t>MO05OIMK2DABCD0434</t>
  </si>
  <si>
    <t>MO05OIMK2DABCD0435</t>
  </si>
  <si>
    <t>MO05OIMK2DABCD0436</t>
  </si>
  <si>
    <t>MO05OIMK2DABCD0437</t>
  </si>
  <si>
    <t>MO05OIMK2DABCD0438</t>
  </si>
  <si>
    <t>MO05OIMK2DABCD0439</t>
  </si>
  <si>
    <t>MO05OIMK2DABCD0440</t>
  </si>
  <si>
    <t>MO05OIMK2DABCD0441</t>
  </si>
  <si>
    <t>MO05OIMK2DABCD0442</t>
  </si>
  <si>
    <t>MO05OIMK2DABCD0443</t>
  </si>
  <si>
    <t>MO05OIMK2DABCD0444</t>
  </si>
  <si>
    <t>MO05OIMK2DABCD0445</t>
  </si>
  <si>
    <t>MO05OIMK2DABCD0446</t>
  </si>
  <si>
    <t>MO05OIMK2DABCD0447</t>
  </si>
  <si>
    <t>MO05OIMK2DABCD0448</t>
  </si>
  <si>
    <t>MO05OIMK2DABCD0449</t>
  </si>
  <si>
    <t>MO05OIMK2DABCD0450</t>
  </si>
  <si>
    <t>MO05OIMK2DABCD0451</t>
  </si>
  <si>
    <t>MO05OIMK2DABCD0452</t>
  </si>
  <si>
    <t>MO05OIMK2DABCD0453</t>
  </si>
  <si>
    <t>MO05OIMK2DABCD0454</t>
  </si>
  <si>
    <t>MO05OIMK2DABCD0455</t>
  </si>
  <si>
    <t>MO05OIMK2DABCD0456</t>
  </si>
  <si>
    <t>MO05OIMK2DABCD0457</t>
  </si>
  <si>
    <t>MO05OIMK2DABCD0458</t>
  </si>
  <si>
    <t>MO05OIMK2DABCD0459</t>
  </si>
  <si>
    <t>MO05OIMK2DABCD0460</t>
  </si>
  <si>
    <t>MO05OIMK2DABCD0461</t>
  </si>
  <si>
    <t>MO05OIMK2DABCD0462</t>
  </si>
  <si>
    <t>MO05OIMK2DABCD0463</t>
  </si>
  <si>
    <t>MO05OIMK2DABCD0464</t>
  </si>
  <si>
    <t>MO05OIMK2DABCD0465</t>
  </si>
  <si>
    <t>MO05OIMK2DABCD0466</t>
  </si>
  <si>
    <t>MO05OIMK2DABCD0467</t>
  </si>
  <si>
    <t>MO05OIMK2DABCD0468</t>
  </si>
  <si>
    <t>MO05OIMK2DABCD0469</t>
  </si>
  <si>
    <t>MO05OIMK2DABCD0470</t>
  </si>
  <si>
    <t>MO05OIMK2DABCD0471</t>
  </si>
  <si>
    <t>MO05OIMK2DABCD0472</t>
  </si>
  <si>
    <t>MO05OIMK2DABCD0473</t>
  </si>
  <si>
    <t>MO05OIMK2DABCD0474</t>
  </si>
  <si>
    <t>MO05OIMK2DABCD0475</t>
  </si>
  <si>
    <t>MO05OIMK2DABCD0476</t>
  </si>
  <si>
    <t>MO05OIMK2DABCD0477</t>
  </si>
  <si>
    <t>MO05OIMK2DABCD0478</t>
  </si>
  <si>
    <t>MO05OIMK2DABCD0479</t>
  </si>
  <si>
    <t>MO05OIMK2DABCD0480</t>
  </si>
  <si>
    <t>MO05OIMK2DABCD0481</t>
  </si>
  <si>
    <t>MO05OIMK2DABCD0482</t>
  </si>
  <si>
    <t>MO05OIMK2DABCD0483</t>
  </si>
  <si>
    <t>MO05OIMK2DABCD0484</t>
  </si>
  <si>
    <t>MO05OIMK2DABCD0485</t>
  </si>
  <si>
    <t>MO05OIMK2DABCD0486</t>
  </si>
  <si>
    <t>MO05OIMK2DABCD0487</t>
  </si>
  <si>
    <t>MO05OIMK2DABCD0488</t>
  </si>
  <si>
    <t>MO05OIMK2DABCD0489</t>
  </si>
  <si>
    <t>MO05OIMK2DABCD0490</t>
  </si>
  <si>
    <t>MO05OIMK2DABCD0491</t>
  </si>
  <si>
    <t>MO05OIMK2DABCD0492</t>
  </si>
  <si>
    <t>MO05OIMK2DABCD0493</t>
  </si>
  <si>
    <t>MO05OIMK2DABCD0494</t>
  </si>
  <si>
    <t>MO05OIMK2DABCD0495</t>
  </si>
  <si>
    <t>MO05OIMK2DABCD0496</t>
  </si>
  <si>
    <t>MO05OIMK2DABCD0497</t>
  </si>
  <si>
    <t>MO05OIMK2DABCD0498</t>
  </si>
  <si>
    <t>MO05OIMK2DABCD0499</t>
  </si>
  <si>
    <t>MO05OIMK2DABCD0500</t>
  </si>
  <si>
    <t>MO05OIMK2DABCD0501</t>
  </si>
  <si>
    <t>MO05OIMK2DABCD0502</t>
  </si>
  <si>
    <t>MO05OIMK2DABCD0503</t>
  </si>
  <si>
    <t>MO05OIMK2DABCD0504</t>
  </si>
  <si>
    <t>MO05OIMK2DABCD0505</t>
  </si>
  <si>
    <t>MO05OIMK2DABCD0506</t>
  </si>
  <si>
    <t>MO05OIMK2DABCD0507</t>
  </si>
  <si>
    <t>MO05OIMK2DABCD0508</t>
  </si>
  <si>
    <t>MO05OIMK2DABCD0509</t>
  </si>
  <si>
    <t>MO05OIMK2DABCD0510</t>
  </si>
  <si>
    <t>MO05OIMK2DABCD0511</t>
  </si>
  <si>
    <t>MO05OIMK2DABCD0512</t>
  </si>
  <si>
    <t>MO05OIMK2DABCD0513</t>
  </si>
  <si>
    <t>MO05OIMK2DABCD0514</t>
  </si>
  <si>
    <t>MO05OIMK2DABCD0515</t>
  </si>
  <si>
    <t>MO05OIMK2DABCD0516</t>
  </si>
  <si>
    <t>MO05OIMK2DABCD0517</t>
  </si>
  <si>
    <t>MO05OIMK2DABCD0518</t>
  </si>
  <si>
    <t>MO05OIMK2DABCD0519</t>
  </si>
  <si>
    <t>MO05OIMK2DABCD0520</t>
  </si>
  <si>
    <t>MO05OIMK2DABCD0521</t>
  </si>
  <si>
    <t>MO05OIMK2DABCD0522</t>
  </si>
  <si>
    <t>MO05OIMK2DABCD0523</t>
  </si>
  <si>
    <t>MO05OIMK2DABCD0524</t>
  </si>
  <si>
    <t>MO05OIMK2DABCD0525</t>
  </si>
  <si>
    <t>MO05OIMK2DABCD0526</t>
  </si>
  <si>
    <t>MO05OIMK2DABCD0527</t>
  </si>
  <si>
    <t>MO05OIMK2DABCD0528</t>
  </si>
  <si>
    <t>MO05OIMK2DABCD0529</t>
  </si>
  <si>
    <t>MO05OIMK2DABCD0530</t>
  </si>
  <si>
    <t>MO05OIMK2DABCD0531</t>
  </si>
  <si>
    <t>MO05OIMK2DABCD0532</t>
  </si>
  <si>
    <t>MO05OIMK2DABCD0533</t>
  </si>
  <si>
    <t>MO05OIMK2DABCD0534</t>
  </si>
  <si>
    <t>MO05OIMK2DABCD0535</t>
  </si>
  <si>
    <t>MO05OIMK2DABCD0536</t>
  </si>
  <si>
    <t>MO05OIMK2DABCD0537</t>
  </si>
  <si>
    <t>MO05OIMK2DABCD0538</t>
  </si>
  <si>
    <t>MO05OIMK2DABCD0539</t>
  </si>
  <si>
    <t>MO05OIMK2DABCD0540</t>
  </si>
  <si>
    <t>MO05OIMK2DABCD0541</t>
  </si>
  <si>
    <t>MO05OIMK2DABCD0542</t>
  </si>
  <si>
    <t>MO05OIMK2DABCD0543</t>
  </si>
  <si>
    <t>MO05OIMK2DABCD0544</t>
  </si>
  <si>
    <t>MO05OIMK2DABCD0545</t>
  </si>
  <si>
    <t>MO05OIMK2DABCD0546</t>
  </si>
  <si>
    <t>MO05OIMK2DABCD0547</t>
  </si>
  <si>
    <t>MO05OIMK2DABCD0548</t>
  </si>
  <si>
    <t>MO05OIMK2DABCD0549</t>
  </si>
  <si>
    <t>MO05OIMK2DABCD0550</t>
  </si>
  <si>
    <t>MO05OIMK2DABCD0551</t>
  </si>
  <si>
    <t>MO05OIMK2DABCD0552</t>
  </si>
  <si>
    <t>MO05OIMK2DABCD0553</t>
  </si>
  <si>
    <t>MO05OIMK2DABCD0554</t>
  </si>
  <si>
    <t>MO05OIMK2DABCD0555</t>
  </si>
  <si>
    <t>MO05OIMK2DABCD0556</t>
  </si>
  <si>
    <t>MO05OIMK2DABCD0557</t>
  </si>
  <si>
    <t>MO05OIMK2DABCD0558</t>
  </si>
  <si>
    <t>MO05OIMK2DABCD0559</t>
  </si>
  <si>
    <t>MO05OIMK2DABCD0560</t>
  </si>
  <si>
    <t>MO05OIMK2DABCD0561</t>
  </si>
  <si>
    <t>MO05OIMK2DABCD0562</t>
  </si>
  <si>
    <t>MO05OIMK2DABCD0563</t>
  </si>
  <si>
    <t>MO05OIMK2DABCD0564</t>
  </si>
  <si>
    <t>MO05OIMK2DABCD0565</t>
  </si>
  <si>
    <t>MO05OIMK2DABCD0566</t>
  </si>
  <si>
    <t>MO05OIMK2DABCD0567</t>
  </si>
  <si>
    <t>MO05OIMK2DABCD0568</t>
  </si>
  <si>
    <t>MO05OIMK2DABCD0569</t>
  </si>
  <si>
    <t>MO05OIMK2DABCD0570</t>
  </si>
  <si>
    <t>MO05OIMK2DABCD0571</t>
  </si>
  <si>
    <t>MO05OIMK2DABCD0572</t>
  </si>
  <si>
    <t>MO05OIMK2DABCD0573</t>
  </si>
  <si>
    <t>MO05OIMK2DABCD0574</t>
  </si>
  <si>
    <t>MO05OIMK2DABCD0575</t>
  </si>
  <si>
    <t>MO05OIMK2DABCD0576</t>
  </si>
  <si>
    <t>MO05OIMK2DABCD0577</t>
  </si>
  <si>
    <t>MO05OIMK2DABCD0578</t>
  </si>
  <si>
    <t>MO05OIMK2DABCD0579</t>
  </si>
  <si>
    <t>MO05OIMK2DABCD0580</t>
  </si>
  <si>
    <t>MO05OIMK2DABCD0581</t>
  </si>
  <si>
    <t>MO05OIMK2DABCD0582</t>
  </si>
  <si>
    <t>MO05OIMK2DABCD0583</t>
  </si>
  <si>
    <t>MO05OIMK2DABCD0584</t>
  </si>
  <si>
    <t>MO05OIMK2DABCD0585</t>
  </si>
  <si>
    <t>MO05OIMK2DABCD0586</t>
  </si>
  <si>
    <t>MO05OIMK2DABCD0587</t>
  </si>
  <si>
    <t>MO05OIMK2DABCD0588</t>
  </si>
  <si>
    <t>MO05OIMK2DABCD0589</t>
  </si>
  <si>
    <t>MO05OIMK2DABCD0590</t>
  </si>
  <si>
    <t>MO05OIMK2DABCD0591</t>
  </si>
  <si>
    <t>MO05OIMK2DABCD0592</t>
  </si>
  <si>
    <t>MO05OIMK2DABCD0593</t>
  </si>
  <si>
    <t>MO05OIMK2DABCD0594</t>
  </si>
  <si>
    <t>MO05OIMK2DABCD0595</t>
  </si>
  <si>
    <t>MO05OIMK2DABCD0596</t>
  </si>
  <si>
    <t>MO05OIMK2DABCD0597</t>
  </si>
  <si>
    <t>MO05OIMK2DABCD0598</t>
  </si>
  <si>
    <t>MO05OIMK2DABCD0599</t>
  </si>
  <si>
    <t>MO05OIMK2DABCD0600</t>
  </si>
  <si>
    <t>MO05OIMK2DABCD0601</t>
  </si>
  <si>
    <t>MO05OIMK2DABCD0602</t>
  </si>
  <si>
    <t>MO05OIMK2DABCD0603</t>
  </si>
  <si>
    <t>MO05OIMK2DABCD0604</t>
  </si>
  <si>
    <t>MO05OIMK2DABCD0605</t>
  </si>
  <si>
    <t>MO05OIMK2DABCD0606</t>
  </si>
  <si>
    <t>MO05OIMK2DABCD0607</t>
  </si>
  <si>
    <t>MO05OIMK2DABCD0608</t>
  </si>
  <si>
    <t>MO05OIMK2DABCD0609</t>
  </si>
  <si>
    <t>MO05OIMK2DABCD0610</t>
  </si>
  <si>
    <t>MO05OIMK2DABCD0611</t>
  </si>
  <si>
    <t>MO05OIMK2DABCD0612</t>
  </si>
  <si>
    <t>MO05OIMK2DABCD0613</t>
  </si>
  <si>
    <t>MO05OIMK2DABCD0614</t>
  </si>
  <si>
    <t>MO05OIMK2DABCD0615</t>
  </si>
  <si>
    <t>MO05OIMK2DABCD0616</t>
  </si>
  <si>
    <t>MO05OIMK2DABCD0617</t>
  </si>
  <si>
    <t>MO05OIMK2DABCD0618</t>
  </si>
  <si>
    <t>MO05OIMK2DABCD0619</t>
  </si>
  <si>
    <t>MO05OIMK2DABCD0620</t>
  </si>
  <si>
    <t>MO05OIMK2DABCD0621</t>
  </si>
  <si>
    <t>MO05OIMK2DABCD0622</t>
  </si>
  <si>
    <t>MO05OIMK2DABCD0623</t>
  </si>
  <si>
    <t>MO05OIMK2DABCD0624</t>
  </si>
  <si>
    <t>MO05OIMK2DABCD0625</t>
  </si>
  <si>
    <t>MO05OIMK2DABCD0626</t>
  </si>
  <si>
    <t>MO05OIMK2DABCD0627</t>
  </si>
  <si>
    <t>MO05OIMK2DABCD0628</t>
  </si>
  <si>
    <t>MO05OIMK2DABCD0629</t>
  </si>
  <si>
    <t>MO05OIMK2DABCD0630</t>
  </si>
  <si>
    <t>MO05OIMK2DABCD0631</t>
  </si>
  <si>
    <t>MO05OIMK2DABCD0632</t>
  </si>
  <si>
    <t>MO05OIMK2DABCD0633</t>
  </si>
  <si>
    <t>MO05OIMK2DABCD0634</t>
  </si>
  <si>
    <t>MO05OIMK2DABCD0635</t>
  </si>
  <si>
    <t>MO05OIMK2DABCD0636</t>
  </si>
  <si>
    <t>MO05OIMK2DABCD0637</t>
  </si>
  <si>
    <t>MO05OIMK2DABCD0638</t>
  </si>
  <si>
    <t>MO05OIMK2DABCD0639</t>
  </si>
  <si>
    <t>MO05OIMK2DABCD0640</t>
  </si>
  <si>
    <t>MO05OIMK2DABCD0641</t>
  </si>
  <si>
    <t>MO05OIMK2DABCD0642</t>
  </si>
  <si>
    <t>MO05OIMK2DABCD0643</t>
  </si>
  <si>
    <t>MO05OIMK2DABCD0644</t>
  </si>
  <si>
    <t>MO05OIMK2DABCD0645</t>
  </si>
  <si>
    <t>MO05OIMK2DABCD0646</t>
  </si>
  <si>
    <t>MO05OIMK2DABCD0647</t>
  </si>
  <si>
    <t>MO05OIMK2DABCD0648</t>
  </si>
  <si>
    <t>MO05OIMK2DABCD0649</t>
  </si>
  <si>
    <t>MO05OIMK2DABCD0650</t>
  </si>
  <si>
    <t>MO05OIMK2DABCD0651</t>
  </si>
  <si>
    <t>MO05OIMK2DABCD0652</t>
  </si>
  <si>
    <t>MO05OIMK2DABCD0653</t>
  </si>
  <si>
    <t>MO05OIMK2DABCD0654</t>
  </si>
  <si>
    <t>MO05OIMK2DABCD0655</t>
  </si>
  <si>
    <t>MO05OIMK2DABCD0656</t>
  </si>
  <si>
    <t>MO05OIMK2DABCD0657</t>
  </si>
  <si>
    <t>MO05OIMK2DABCD0658</t>
  </si>
  <si>
    <t>MO05OIMK2DABCD0659</t>
  </si>
  <si>
    <t>MO05OIMK2DABCD0660</t>
  </si>
  <si>
    <t>MO05OIMK2DABCD0661</t>
  </si>
  <si>
    <t>MO05OIMK2DABCD0662</t>
  </si>
  <si>
    <t>MO05OIMK2DABCD0663</t>
  </si>
  <si>
    <t>MO05OIMK2DABCD0664</t>
  </si>
  <si>
    <t>MO05OIMK2DABCD0665</t>
  </si>
  <si>
    <t>MO05OIMK2DABCD0666</t>
  </si>
  <si>
    <t>MO05OIMK2DABCD0667</t>
  </si>
  <si>
    <t>MO05OIMK2DABCD0668</t>
  </si>
  <si>
    <t>MO05OIMK2DABCD0669</t>
  </si>
  <si>
    <t>MO05OIMK2DABCD0670</t>
  </si>
  <si>
    <t>MO05OIMK2DABCD0671</t>
  </si>
  <si>
    <t>MO05OIMK2DABCD0672</t>
  </si>
  <si>
    <t>MO05OIMK2DABCD0673</t>
  </si>
  <si>
    <t>MO05OIMK2DABCD0674</t>
  </si>
  <si>
    <t>MO05OIMK2DABCD0675</t>
  </si>
  <si>
    <t>MO05OIMK2DABCD0676</t>
  </si>
  <si>
    <t>MO05OIMK2DABCD0677</t>
  </si>
  <si>
    <t>MO05OIMK2DABCD0678</t>
  </si>
  <si>
    <t>MO05OIMK2DABCD0679</t>
  </si>
  <si>
    <t>MO05OIMK2DABCD0680</t>
  </si>
  <si>
    <t>MO05OIMK2DABCD0681</t>
  </si>
  <si>
    <t>MO05OIMK2DABCD0682</t>
  </si>
  <si>
    <t>MO05OIMK2DABCD0683</t>
  </si>
  <si>
    <t>MO05OIMK2DABCD0684</t>
  </si>
  <si>
    <t>MO05OIMK2DABCD0685</t>
  </si>
  <si>
    <t>MO05OIMK2DABCD0686</t>
  </si>
  <si>
    <t>MO05OIMK2DABCD0687</t>
  </si>
  <si>
    <t>MO05OIMK2DABCD0688</t>
  </si>
  <si>
    <t>MO05OIMK2DABCD0689</t>
  </si>
  <si>
    <t>MO05OIMK2DABCD0690</t>
  </si>
  <si>
    <t>MO05OIMK2DABCD0691</t>
  </si>
  <si>
    <t>MO05OIMK2DABCD0692</t>
  </si>
  <si>
    <t>MO05OIMK2DABCD0693</t>
  </si>
  <si>
    <t>MO05OIMK2DABCD0694</t>
  </si>
  <si>
    <t>MO05OIMK2DABCD0695</t>
  </si>
  <si>
    <t>MO05OIMK2DABCD0696</t>
  </si>
  <si>
    <t>MO05OIMK2DABCD0697</t>
  </si>
  <si>
    <t>MO05OIMK2DABCD0698</t>
  </si>
  <si>
    <t>MO05OIMK2DABCD0699</t>
  </si>
  <si>
    <t>MO05OIMK2DABCD0700</t>
  </si>
  <si>
    <t>MO05OIMK2DABCD0701</t>
  </si>
  <si>
    <t>MO05OIMK2DABCD0702</t>
  </si>
  <si>
    <t>MO05OIMK2DABCD0703</t>
  </si>
  <si>
    <t>MO05OIMK2DABCD0704</t>
  </si>
  <si>
    <t>MO05OIMK2DABCD0705</t>
  </si>
  <si>
    <t>MO05OIMK2DABCD0706</t>
  </si>
  <si>
    <t>MO05OIMK2DABCD0707</t>
  </si>
  <si>
    <t>MO05OIMK2DABCD0708</t>
  </si>
  <si>
    <t>MO05OIMK2DABCD0709</t>
  </si>
  <si>
    <t>MO05OIMK2DABCD0710</t>
  </si>
  <si>
    <t>MO05OIMK2DABCD0711</t>
  </si>
  <si>
    <t>MO05OIMK2DABCD0712</t>
  </si>
  <si>
    <t>MO05OIMK2DABCD0713</t>
  </si>
  <si>
    <t>MO05OIMK2DABCD0714</t>
  </si>
  <si>
    <t>MO05OIMK2DABCD0715</t>
  </si>
  <si>
    <t>MO05OIMK2DABCD0716</t>
  </si>
  <si>
    <t>MO05OIMK2DABCD0717</t>
  </si>
  <si>
    <t>MO05OIMK2DABCD0718</t>
  </si>
  <si>
    <t>MO05OIMK2DABCD0719</t>
  </si>
  <si>
    <t>MO05OIMK2DABCD0720</t>
  </si>
  <si>
    <t>MO05OIMK2DABCD0721</t>
  </si>
  <si>
    <t>MO05OIMK2DABCD0722</t>
  </si>
  <si>
    <t>MO05OIMK2DABCD0723</t>
  </si>
  <si>
    <t>MO05OIMK2DABCD0724</t>
  </si>
  <si>
    <t>MO05OIMK2DABCD0725</t>
  </si>
  <si>
    <t>MO05OIMK2DABCD0726</t>
  </si>
  <si>
    <t>MO05OIMK2DABCD0727</t>
  </si>
  <si>
    <t>MO05OIMK2DABCD0728</t>
  </si>
  <si>
    <t>MO05OIMK2DABCD0729</t>
  </si>
  <si>
    <t>MO05OIMK2DABCD0730</t>
  </si>
  <si>
    <t>MO05OIMK2DABCD0731</t>
  </si>
  <si>
    <t>MO05OIMK2DABCD0732</t>
  </si>
  <si>
    <t>MO05OIMK2DABCD0733</t>
  </si>
  <si>
    <t>MO05OIMK2DABCD0734</t>
  </si>
  <si>
    <t>MO05OIMK2DABCD0735</t>
  </si>
  <si>
    <t>MO05OIMK2DABCD0736</t>
  </si>
  <si>
    <t>MO05OIMK2DABCD0737</t>
  </si>
  <si>
    <t>MO05OIMK2DABCD0738</t>
  </si>
  <si>
    <t>MO05OIMK2DABCD0739</t>
  </si>
  <si>
    <t>MO05OIMK2DABCD0740</t>
  </si>
  <si>
    <t>MO05OIMK2DABCD0741</t>
  </si>
  <si>
    <t>MO05OIMK2DABCD0742</t>
  </si>
  <si>
    <t>MO05OIMK2DABCD0743</t>
  </si>
  <si>
    <t>MO05OIMK2DABCD0744</t>
  </si>
  <si>
    <t>MO05OIMK2DABCD0745</t>
  </si>
  <si>
    <t>MO05OIMK2DABCD0746</t>
  </si>
  <si>
    <t>MO05OIMK2DABCD0747</t>
  </si>
  <si>
    <t>MO05OIMK2DABCD0748</t>
  </si>
  <si>
    <t>MO05OIMK2DABCD0749</t>
  </si>
  <si>
    <t>MO05OIMK2DABCD0750</t>
  </si>
  <si>
    <t>MO05OIMK2DABCD0751</t>
  </si>
  <si>
    <t>MO05OIMK2DABCD0752</t>
  </si>
  <si>
    <t>MO05OIMK2DABCD0753</t>
  </si>
  <si>
    <t>MO05OIMK2DABCD0754</t>
  </si>
  <si>
    <t>MO05OIMK2DABCD0755</t>
  </si>
  <si>
    <t>MO05OIMK2DABCD0756</t>
  </si>
  <si>
    <t>MO05OIMK2DABCD0757</t>
  </si>
  <si>
    <t>MO05OIMK2DABCD0758</t>
  </si>
  <si>
    <t>MO05OIMK2DABCD0759</t>
  </si>
  <si>
    <t>MO05OIMK2DABCD0760</t>
  </si>
  <si>
    <t>MO05OIMK2DABCD0761</t>
  </si>
  <si>
    <t>MO05OIMK2DABCD0762</t>
  </si>
  <si>
    <t>MO05OIMK2DABCD0763</t>
  </si>
  <si>
    <t>MO05OIMK2DABCD0764</t>
  </si>
  <si>
    <t>MO05OIMK2DABCD0765</t>
  </si>
  <si>
    <t>MO05OIMK2DABCD0766</t>
  </si>
  <si>
    <t>MO05OIMK2DABCD0767</t>
  </si>
  <si>
    <t>MO05OIMK2DABCD0768</t>
  </si>
  <si>
    <t>MO05OIMK2DABCD0769</t>
  </si>
  <si>
    <t>MO05OIMK2DABCD0770</t>
  </si>
  <si>
    <t>MO05OIMK2DABCD0771</t>
  </si>
  <si>
    <t>MO05OIMK2DABCD0772</t>
  </si>
  <si>
    <t>MO05OIMK2DABCD0773</t>
  </si>
  <si>
    <t>MO05OIMK2DABCD0774</t>
  </si>
  <si>
    <t>MO05OIMK2DABCD0775</t>
  </si>
  <si>
    <t>MO05OIMK2DABCD0776</t>
  </si>
  <si>
    <t>MO05OIMK2DABCD0777</t>
  </si>
  <si>
    <t>MO05OIMK2DABCD0778</t>
  </si>
  <si>
    <t>MO05OIMK2DABCD0779</t>
  </si>
  <si>
    <t>MO05OIMK2DABCD0780</t>
  </si>
  <si>
    <t>MO05OIMK2DABCD0781</t>
  </si>
  <si>
    <t>MO05OIMK2DABCD0782</t>
  </si>
  <si>
    <t>MO05OIMK2DABCD0783</t>
  </si>
  <si>
    <t>MO05OIMK2DABCD0784</t>
  </si>
  <si>
    <t>MO05OIMK2DABCD0785</t>
  </si>
  <si>
    <t>MO05OIMK2DABCD0786</t>
  </si>
  <si>
    <t>MO05OIMK2DABCD0787</t>
  </si>
  <si>
    <t>MO05OIMK2DABCD0788</t>
  </si>
  <si>
    <t>MO05OIMK2DABCD0789</t>
  </si>
  <si>
    <t>MO05OIMK2DABCD0790</t>
  </si>
  <si>
    <t>MO05OIMK2DABCD0791</t>
  </si>
  <si>
    <t>MO05OIMK2DABCD0792</t>
  </si>
  <si>
    <t>MO05OIMK2DABCD0793</t>
  </si>
  <si>
    <t>MO05OIMK2DABCD0794</t>
  </si>
  <si>
    <t>MO05OIMK2DABCD0795</t>
  </si>
  <si>
    <t>MO05OIMK2DABCD0796</t>
  </si>
  <si>
    <t>MO05OIMK2DABCD0797</t>
  </si>
  <si>
    <t>MO05OIMK2DABCD0798</t>
  </si>
  <si>
    <t>MO05OIMK2DABCD0799</t>
  </si>
  <si>
    <t>MO05OIMK2DABCD0800</t>
  </si>
  <si>
    <t>MO05OIMK2DABCD0801</t>
  </si>
  <si>
    <t>MO05OIMK2DABCD0802</t>
  </si>
  <si>
    <t>MO05OIMK2DABCD0803</t>
  </si>
  <si>
    <t>MO05OIMK2DABCD0804</t>
  </si>
  <si>
    <t>MO05OIMK2DABCD0805</t>
  </si>
  <si>
    <t>MO05OIMK2DABCD0806</t>
  </si>
  <si>
    <t>MO05OIMK2DABCD0807</t>
  </si>
  <si>
    <t>MO05OIMK2DABCD0808</t>
  </si>
  <si>
    <t>MO05OIMK2DABCD0809</t>
  </si>
  <si>
    <t>MO05OIMK2DABCD0810</t>
  </si>
  <si>
    <t>MO05OIMK2DABCD0811</t>
  </si>
  <si>
    <t>MO05OIMK2DABCD0812</t>
  </si>
  <si>
    <t>MO05OIMK2DABCD0813</t>
  </si>
  <si>
    <t>MO05OIMK2DABCD0814</t>
  </si>
  <si>
    <t>MO05OIMK2DABCD0815</t>
  </si>
  <si>
    <t>MO05OIMK2DABCD0816</t>
  </si>
  <si>
    <t>MO05OIMK2DABCD0817</t>
  </si>
  <si>
    <t>MO05OIMK2DABCD0818</t>
  </si>
  <si>
    <t>MO05OIMK2DABCD0819</t>
  </si>
  <si>
    <t>MO05OIMK2DABCD0820</t>
  </si>
  <si>
    <t>MO05OIMK2DABCD0821</t>
  </si>
  <si>
    <t>MO05OIMK2DABCD0822</t>
  </si>
  <si>
    <t>MO05OIMK2DABCD0823</t>
  </si>
  <si>
    <t>MO05OIMK2DABCD0824</t>
  </si>
  <si>
    <t>MO05OIMK2DABCD0825</t>
  </si>
  <si>
    <t>MO05OIMK2DABCD0826</t>
  </si>
  <si>
    <t>MO05OIMK2DABCD0827</t>
  </si>
  <si>
    <t>MO05OIMK2DABCD0828</t>
  </si>
  <si>
    <t>MO05OIMK2DABCD0829</t>
  </si>
  <si>
    <t>MO05OIMK2DABCD0830</t>
  </si>
  <si>
    <t>MO05OIMK2DABCD0831</t>
  </si>
  <si>
    <t>MO05OIMK2DABCD0832</t>
  </si>
  <si>
    <t>MO05OIMK2DABCD0833</t>
  </si>
  <si>
    <t>MO05OIMK2DABCD0834</t>
  </si>
  <si>
    <t>MO05OIMK2DABCD0835</t>
  </si>
  <si>
    <t>MO05OIMK2DABCD0836</t>
  </si>
  <si>
    <t>MO05OIMK2DABCD0837</t>
  </si>
  <si>
    <t>MO05OIMK2DABCD0838</t>
  </si>
  <si>
    <t>MO05OIMK2DABCD0839</t>
  </si>
  <si>
    <t>MO05OIMK2DABCD0840</t>
  </si>
  <si>
    <t>MO05OIMK2DABCD0841</t>
  </si>
  <si>
    <t>MO05OIMK2DABCD0842</t>
  </si>
  <si>
    <t>MO05OIMK2DABCD0843</t>
  </si>
  <si>
    <t>MO05OIMK2DABCD0844</t>
  </si>
  <si>
    <t>MO05OIMK2DABCD0845</t>
  </si>
  <si>
    <t>MO05OIMK2DABCD0846</t>
  </si>
  <si>
    <t>MO05OIMK2DABCD0847</t>
  </si>
  <si>
    <t>MO05OIMK2DABCD0848</t>
  </si>
  <si>
    <t>MO05OIMK2DABCD0849</t>
  </si>
  <si>
    <t>MO05OIMK2DABCD0850</t>
  </si>
  <si>
    <t>MO05OIMK2DABCD0851</t>
  </si>
  <si>
    <t>MO05OIMK2DABCD0852</t>
  </si>
  <si>
    <t>MO05OIMK2DABCD0853</t>
  </si>
  <si>
    <t>MO05OIMK2DABCD0854</t>
  </si>
  <si>
    <t>MO05OIMK2DABCD0855</t>
  </si>
  <si>
    <t>MO05OIMK2DABCD0856</t>
  </si>
  <si>
    <t>MO05OIMK2DABCD0857</t>
  </si>
  <si>
    <t>MO05OIMK2DABCD0858</t>
  </si>
  <si>
    <t>MO05OIMK2DABCD0859</t>
  </si>
  <si>
    <t>MO05OIMK2DABCD0860</t>
  </si>
  <si>
    <t>MO05OIMK2DABCD0861</t>
  </si>
  <si>
    <t>MO05OIMK2DABCD0862</t>
  </si>
  <si>
    <t>MO05OIMK2DABCD0863</t>
  </si>
  <si>
    <t>MO05OIMK2DABCD0864</t>
  </si>
  <si>
    <t>MO05OIMK2DABCD0865</t>
  </si>
  <si>
    <t>MO05OIMK2DABCD0866</t>
  </si>
  <si>
    <t>MO05OIMK2DABCD0867</t>
  </si>
  <si>
    <t>MO05OIMK2DABCD0868</t>
  </si>
  <si>
    <t>MO05OIMK2DABCD0869</t>
  </si>
  <si>
    <t>MO05OIMK2DABCD0870</t>
  </si>
  <si>
    <t>MO05OIMK2DABCD0871</t>
  </si>
  <si>
    <t>MO05OIMK2DABCD0872</t>
  </si>
  <si>
    <t>MO05OIMK2DABCD0873</t>
  </si>
  <si>
    <t>MO05OIMK2DABCD0874</t>
  </si>
  <si>
    <t>MO05OIMK2DABCD0875</t>
  </si>
  <si>
    <t>MO05OIMK2DABCD0876</t>
  </si>
  <si>
    <t>MO05OIMK2DABCD0877</t>
  </si>
  <si>
    <t>MO05OIMK2DABCD0878</t>
  </si>
  <si>
    <t>MO05OIMK2DABCD0879</t>
  </si>
  <si>
    <t>MO05OIMK2DABCD0880</t>
  </si>
  <si>
    <t>MO05OIMK2DABCD0881</t>
  </si>
  <si>
    <t>MO05OIMK2DABCD0882</t>
  </si>
  <si>
    <t>MO05OIMK2DABCD0883</t>
  </si>
  <si>
    <t>MO05OIMK2DABCD0884</t>
  </si>
  <si>
    <t>MO05OIMK2DABCD0885</t>
  </si>
  <si>
    <t>MO05OIMK2DABCD0886</t>
  </si>
  <si>
    <t>MO05OIMK2DABCD0887</t>
  </si>
  <si>
    <t>MO05OIMK2DABCD0888</t>
  </si>
  <si>
    <t>MO05OIMK2DABCD0889</t>
  </si>
  <si>
    <t>MO05OIMK2DABCD0890</t>
  </si>
  <si>
    <t>MO05OIMK2DABCD0891</t>
  </si>
  <si>
    <t>MO05OIMK2DABCD0892</t>
  </si>
  <si>
    <t>MO05OIMK2DABCD0893</t>
  </si>
  <si>
    <t>MO05OIMK2DABCD0894</t>
  </si>
  <si>
    <t>MO05OIMK2DABCD0895</t>
  </si>
  <si>
    <t>MO05OIMK2DABCD0896</t>
  </si>
  <si>
    <t>MO05OIMK2DABCD0897</t>
  </si>
  <si>
    <t>MO05OIMK2DABCD0898</t>
  </si>
  <si>
    <t>MO05OIMK2DABCD0899</t>
  </si>
  <si>
    <t>MO05OIMK2DABCD0900</t>
  </si>
  <si>
    <t>MO05OIMK2DABCD0901</t>
  </si>
  <si>
    <t>MO05OIMK2DABCD0902</t>
  </si>
  <si>
    <t>MO05OIMK2DABCD0903</t>
  </si>
  <si>
    <t>MO05OIMK2DABCD0904</t>
  </si>
  <si>
    <t>MO05OIMK2DABCD0905</t>
  </si>
  <si>
    <t>MO05OIMK2DABCD0906</t>
  </si>
  <si>
    <t>MO05OIMK2DABCD0907</t>
  </si>
  <si>
    <t>MO05OIMK2DABCD0908</t>
  </si>
  <si>
    <t>MO05OIMK2DABCD0909</t>
  </si>
  <si>
    <t>MO05OIMK2DABCD0910</t>
  </si>
  <si>
    <t>MO05OIMK2DABCD0911</t>
  </si>
  <si>
    <t>MO05OIMK2DABCD0912</t>
  </si>
  <si>
    <t>MO05OIMK2DABCD0913</t>
  </si>
  <si>
    <t>MO05OIMK2DABCD0914</t>
  </si>
  <si>
    <t>MO05OIMK2DABCD0915</t>
  </si>
  <si>
    <t>MO05OIMK2DABCD0916</t>
  </si>
  <si>
    <t>MO05OIMK2DABCD0917</t>
  </si>
  <si>
    <t>MO05OIMK2DABCD0918</t>
  </si>
  <si>
    <t>MO05OIMK2DABCD0919</t>
  </si>
  <si>
    <t>MO05OIMK2DABCD0920</t>
  </si>
  <si>
    <t>MO05OIMK2DABCD0921</t>
  </si>
  <si>
    <t>MO05OIMK2DABCD0922</t>
  </si>
  <si>
    <t>MO05OIMK2DABCD0923</t>
  </si>
  <si>
    <t>MO05OIMK2DABCD0924</t>
  </si>
  <si>
    <t>MO05OIMK2DABCD0925</t>
  </si>
  <si>
    <t>MO05OIMK2DABCD0926</t>
  </si>
  <si>
    <t>MO05OIMK2DABCD0927</t>
  </si>
  <si>
    <t>MO05OIMK2DABCD0928</t>
  </si>
  <si>
    <t>MO05OIMK2DABCD0929</t>
  </si>
  <si>
    <t>MO05OIMK2DABCD0930</t>
  </si>
  <si>
    <t>MO05OIMK2DABCD0931</t>
  </si>
  <si>
    <t>MO05OIMK2DABCD0932</t>
  </si>
  <si>
    <t>MO05OIMK2DABCD0933</t>
  </si>
  <si>
    <t>MO05OIMK2DABCD0934</t>
  </si>
  <si>
    <t>MO05OIMK2DABCD0935</t>
  </si>
  <si>
    <t>MO05OIMK2DABCD0936</t>
  </si>
  <si>
    <t>MO05OIMK2DABCD0937</t>
  </si>
  <si>
    <t>MO05OIMK2DABCD0938</t>
  </si>
  <si>
    <t>MO05OIMK2DABCD0939</t>
  </si>
  <si>
    <t>MO05OIMK2DABCD0940</t>
  </si>
  <si>
    <t>MO05OIMK2DABCD0941</t>
  </si>
  <si>
    <t>MO05OIMK2DABCD0942</t>
  </si>
  <si>
    <t>MO05OIMK2DABCD0943</t>
  </si>
  <si>
    <t>MO05OIMK2DABCD0944</t>
  </si>
  <si>
    <t>MO05OIMK2DABCD0945</t>
  </si>
  <si>
    <t>MO05OIMK2DABCD0946</t>
  </si>
  <si>
    <t>MO05OIMK2DABCD0947</t>
  </si>
  <si>
    <t>MO05OIMK2DABCD0948</t>
  </si>
  <si>
    <t>MO05OIMK2DABCD0949</t>
  </si>
  <si>
    <t>MO05OIMK2DABCD0950</t>
  </si>
  <si>
    <t>MO05OIMK2DABCD0951</t>
  </si>
  <si>
    <t>MO05OIMK2DABCD0952</t>
  </si>
  <si>
    <t>MO05OIMK2DABCD0953</t>
  </si>
  <si>
    <t>MO05OIMK2DABCD0954</t>
  </si>
  <si>
    <t>MO05OIMK2DABCD0955</t>
  </si>
  <si>
    <t>MO05OIMK2DABCD0956</t>
  </si>
  <si>
    <t>MO05OIMK2DABCD0957</t>
  </si>
  <si>
    <t>MO05OIMK2DABCD0958</t>
  </si>
  <si>
    <t>MO05OIMK2DABCD0959</t>
  </si>
  <si>
    <t>MO05OIMK2DABCD0960</t>
  </si>
  <si>
    <t>MO05OIMK2DABCD0961</t>
  </si>
  <si>
    <t>MO05OIMK2DABCD0962</t>
  </si>
  <si>
    <t>MO05OIMK2DABCD0963</t>
  </si>
  <si>
    <t>MO05OIMK2DABCD0964</t>
  </si>
  <si>
    <t>MO05OIMK2DABCD0965</t>
  </si>
  <si>
    <t>MO05OIMK2DABCD0966</t>
  </si>
  <si>
    <t>MO05OIMK2DABCD0967</t>
  </si>
  <si>
    <t>MO05OIMK2DABCD0968</t>
  </si>
  <si>
    <t>MO05OIMK2DABCD0969</t>
  </si>
  <si>
    <t>MO05OIMK2DABCD0970</t>
  </si>
  <si>
    <t>MO05OIMK2DABCD0971</t>
  </si>
  <si>
    <t>MO05OIMK2DABCD0972</t>
  </si>
  <si>
    <t>MO05OIMK2DABCD0973</t>
  </si>
  <si>
    <t>MO05OIMK2DABCD0974</t>
  </si>
  <si>
    <t>MO05OIMK2DABCD0975</t>
  </si>
  <si>
    <t>MO05OIMK2DABCD0976</t>
  </si>
  <si>
    <t>MO05OIMK2DABCD0977</t>
  </si>
  <si>
    <t>MO05OIMK2DABCD0978</t>
  </si>
  <si>
    <t>MO05OIMK2DABCD0979</t>
  </si>
  <si>
    <t>MO05OIMK2DABCD0980</t>
  </si>
  <si>
    <t>MO05OIMK2DABCD0981</t>
  </si>
  <si>
    <t>MO05OIMK2DABCD0982</t>
  </si>
  <si>
    <t>MO05OIMK2DABCD0983</t>
  </si>
  <si>
    <t>MO05OIMK2DABCD0984</t>
  </si>
  <si>
    <t>MO05OIMK2DABCD0985</t>
  </si>
  <si>
    <t>MO05OIMK2DABCD0986</t>
  </si>
  <si>
    <t>MO05OIMK2DABCD0987</t>
  </si>
  <si>
    <t>MO05OIMK2DABCD0988</t>
  </si>
  <si>
    <t>MO05OIMK2DABCD0989</t>
  </si>
  <si>
    <t>MO05OIMK2DABCD0990</t>
  </si>
  <si>
    <t>MO05OIMK2DABCD0991</t>
  </si>
  <si>
    <t>MO05OIMK2DABCD0992</t>
  </si>
  <si>
    <t>MO05OIMK2DABCD0993</t>
  </si>
  <si>
    <t>MO05OIMK2DABCD0994</t>
  </si>
  <si>
    <t>MO05OIMK2DABCD0995</t>
  </si>
  <si>
    <t>MO05OIMK2DABCD0996</t>
  </si>
  <si>
    <t>MO05OIMK2DABCD0997</t>
  </si>
  <si>
    <t>MO05OIMK2DABCD0998</t>
  </si>
  <si>
    <t>MO05OIMK2DABCD0999</t>
  </si>
  <si>
    <t>MO05OIMK2DABCD1000</t>
  </si>
  <si>
    <t>MO05OIMK2DABCD1001</t>
  </si>
  <si>
    <t>MO05OIMK2DABCD1002</t>
  </si>
  <si>
    <t>MO05OIMK2DABCD1003</t>
  </si>
  <si>
    <t>MO05OIMK2DABCD1004</t>
  </si>
  <si>
    <t>MO05OIMK2DABCD1005</t>
  </si>
  <si>
    <t>MO05OIMK2DABCD1006</t>
  </si>
  <si>
    <t>MO05OIMK2DABCD1007</t>
  </si>
  <si>
    <t>MO05OIMK2DABCD1008</t>
  </si>
  <si>
    <t>MO05OIMK2DABCD1009</t>
  </si>
  <si>
    <t>MO05OIMK2DABCD1010</t>
  </si>
  <si>
    <t>QQG1 排队大厅 在队2</t>
  </si>
  <si>
    <t>QQG1 排队大厅 在队3</t>
  </si>
  <si>
    <t>QQG1 排队大厅 在队4</t>
  </si>
  <si>
    <t>QQG1 排队大厅 在队5</t>
  </si>
  <si>
    <t>QQG1 排队大厅 在队6</t>
  </si>
  <si>
    <t>QQG1 排队大厅 在队7</t>
  </si>
  <si>
    <t>QQG1 排队大厅 在队8</t>
  </si>
  <si>
    <t>QQG1 排队大厅 在队9</t>
  </si>
  <si>
    <t>QQG1 排队大厅 在队10</t>
  </si>
  <si>
    <t>QQG1 排队大厅 在队11</t>
  </si>
  <si>
    <t>QQG1 排队大厅 在队12</t>
  </si>
  <si>
    <t>QQG1 排队大厅 在队13</t>
  </si>
  <si>
    <t>QQG1 排队大厅 在队14</t>
  </si>
  <si>
    <t>QQG1 排队大厅 在队15</t>
  </si>
  <si>
    <t>QQG1 排队大厅 在队16</t>
  </si>
  <si>
    <t>QQG1 排队大厅 在队17</t>
  </si>
  <si>
    <t>QQG1 排队大厅 在队18</t>
  </si>
  <si>
    <t>QQG1 排队大厅 在队19</t>
  </si>
  <si>
    <t>QQG1 排队大厅 在队20</t>
  </si>
  <si>
    <t>QQG1 排队大厅 在队21</t>
  </si>
  <si>
    <t>QQG1 排队大厅 在队22</t>
  </si>
  <si>
    <t>QQG1 排队大厅 在队23</t>
  </si>
  <si>
    <t>QQG1 排队大厅 在队24</t>
  </si>
  <si>
    <t>QQG1 排队大厅 在队25</t>
  </si>
  <si>
    <t>QQG1 排队大厅 在队26</t>
  </si>
  <si>
    <t>QQG1 排队大厅 在队27</t>
  </si>
  <si>
    <t>QQG1 排队大厅 在队28</t>
  </si>
  <si>
    <t>QQG1 排队大厅 在队29</t>
  </si>
  <si>
    <t>QQG1 排队大厅 在队30</t>
  </si>
  <si>
    <t>QQG1 排队大厅 在队31</t>
  </si>
  <si>
    <t>QQG1 排队大厅 在队32</t>
  </si>
  <si>
    <t>QQG1 排队大厅 在队33</t>
  </si>
  <si>
    <t>QQG1 排队大厅 在队34</t>
  </si>
  <si>
    <t>QQG1 排队大厅 在队35</t>
  </si>
  <si>
    <t>QQG1 排队大厅 在队36</t>
  </si>
  <si>
    <t>QQG1 排队大厅 在队37</t>
  </si>
  <si>
    <t>QQG1 排队大厅 在队38</t>
  </si>
  <si>
    <t>QQG1 排队大厅 在队39</t>
  </si>
  <si>
    <t>QQG1 排队大厅 在队40</t>
  </si>
  <si>
    <t>QQG1 排队大厅 在队41</t>
  </si>
  <si>
    <t>QQG1 排队大厅 在队42</t>
  </si>
  <si>
    <t>QQG1 排队大厅 在队43</t>
  </si>
  <si>
    <t>QQG1 排队大厅 在队44</t>
  </si>
  <si>
    <t>QQG1 排队大厅 在队45</t>
  </si>
  <si>
    <t>QQG1 排队大厅 在队46</t>
  </si>
  <si>
    <t>QQG1 排队大厅 在队47</t>
  </si>
  <si>
    <t>QQG1 排队大厅 在队48</t>
  </si>
  <si>
    <t>QQG1 排队大厅 在队49</t>
  </si>
  <si>
    <t>QQG1 排队大厅 在队50</t>
  </si>
  <si>
    <t>QQG1 排队大厅 在队51</t>
  </si>
  <si>
    <t>QQG1 排队大厅 在队52</t>
  </si>
  <si>
    <t>QQG1 排队大厅 在队53</t>
  </si>
  <si>
    <t>QQG1 排队大厅 在队54</t>
  </si>
  <si>
    <t>QQG1 排队大厅 在队55</t>
  </si>
  <si>
    <t>QQG1 排队大厅 在队56</t>
  </si>
  <si>
    <t>QQG1 排队大厅 在队57</t>
  </si>
  <si>
    <t>QQG1 排队大厅 在队58</t>
  </si>
  <si>
    <t>QQG1 排队大厅 在队59</t>
  </si>
  <si>
    <t>QQG1 排队大厅 在队60</t>
  </si>
  <si>
    <t>QQG1 排队大厅 在队61</t>
  </si>
  <si>
    <t>QQG1 排队大厅 在队62</t>
  </si>
  <si>
    <t>QQG1 排队大厅 在队63</t>
  </si>
  <si>
    <t>QQG1 排队大厅 在队64</t>
  </si>
  <si>
    <t>QQG1 排队大厅 在队65</t>
  </si>
  <si>
    <t>QQG1 排队大厅 在队66</t>
  </si>
  <si>
    <t>QQG1 排队大厅 在队67</t>
  </si>
  <si>
    <t>QQG1 排队大厅 在队68</t>
  </si>
  <si>
    <t>QQG1 排队大厅 在队69</t>
  </si>
  <si>
    <t>QQG1 排队大厅 在队70</t>
  </si>
  <si>
    <t>QQG1 排队大厅 在队71</t>
  </si>
  <si>
    <t>QQG1 排队大厅 在队72</t>
  </si>
  <si>
    <t>QQG1 排队大厅 在队73</t>
  </si>
  <si>
    <t>QQG1 排队大厅 在队74</t>
  </si>
  <si>
    <t>QQG1 排队大厅 在队75</t>
  </si>
  <si>
    <t>QQG1 排队大厅 在队76</t>
  </si>
  <si>
    <t>QQG1 排队大厅 在队77</t>
  </si>
  <si>
    <t>QQG1 排队大厅 在队78</t>
  </si>
  <si>
    <t>QQG1 排队大厅 在队79</t>
  </si>
  <si>
    <t>QQG1 排队大厅 在队80</t>
  </si>
  <si>
    <t>QQG1 排队大厅 在队81</t>
  </si>
  <si>
    <t>QQG1 排队大厅 在队82</t>
  </si>
  <si>
    <t>QQG1 排队大厅 在队83</t>
  </si>
  <si>
    <t>QQG1 排队大厅 在队84</t>
  </si>
  <si>
    <t>QQG1 排队大厅 在队85</t>
  </si>
  <si>
    <t>QQG1 排队大厅 在队86</t>
  </si>
  <si>
    <t>QQG1 排队大厅 在队87</t>
  </si>
  <si>
    <t>QQG1 排队大厅 在队88</t>
  </si>
  <si>
    <t>QQG1 排队大厅 在队89</t>
  </si>
  <si>
    <t>QQG1 排队大厅 在队90</t>
  </si>
  <si>
    <t>QQG1 排队大厅 在队91</t>
  </si>
  <si>
    <t>QQG1 排队大厅 在队92</t>
  </si>
  <si>
    <t>QQG1 排队大厅 在队93</t>
  </si>
  <si>
    <t>QQG1 排队大厅 在队94</t>
  </si>
  <si>
    <t>QQG1 排队大厅 在队95</t>
  </si>
  <si>
    <t>QQG1 排队大厅 在队96</t>
  </si>
  <si>
    <t>QQG1 排队大厅 在队97</t>
  </si>
  <si>
    <t>QQG1 排队大厅 在队98</t>
  </si>
  <si>
    <t>QQG1 排队大厅 在队99</t>
  </si>
  <si>
    <t>QQG1 排队大厅 在队100</t>
  </si>
  <si>
    <t>QQG1 排队大厅 在队101</t>
  </si>
  <si>
    <t>QQG1 排队大厅 在队102</t>
  </si>
  <si>
    <t>QQG1 排队大厅 在队103</t>
  </si>
  <si>
    <t>QQG1 排队大厅 在队104</t>
  </si>
  <si>
    <t>QQG1 排队大厅 在队105</t>
  </si>
  <si>
    <t>QQG1 排队大厅 在队106</t>
  </si>
  <si>
    <t>QQG1 排队大厅 在队107</t>
  </si>
  <si>
    <t>QQG1 排队大厅 在队108</t>
  </si>
  <si>
    <t>QQG1 排队大厅 在队109</t>
  </si>
  <si>
    <t>QQG1 排队大厅 在队110</t>
  </si>
  <si>
    <t>QQG1 排队大厅 在队111</t>
  </si>
  <si>
    <t>QQG1 排队大厅 在队112</t>
  </si>
  <si>
    <t>QQG1 排队大厅 在队113</t>
  </si>
  <si>
    <t>QQG1 排队大厅 在队114</t>
  </si>
  <si>
    <t>QQG1 排队大厅 在队115</t>
  </si>
  <si>
    <t>QQG1 排队大厅 在队116</t>
  </si>
  <si>
    <t>QQG1 排队大厅 在队117</t>
  </si>
  <si>
    <t>QQG1 排队大厅 在队118</t>
  </si>
  <si>
    <t>QQG1 排队大厅 在队119</t>
  </si>
  <si>
    <t>QQG1 排队大厅 在队120</t>
  </si>
  <si>
    <t>QQG1 排队大厅 在队121</t>
  </si>
  <si>
    <t>QQG1 排队大厅 在队122</t>
  </si>
  <si>
    <t>QQG1 排队大厅 在队123</t>
  </si>
  <si>
    <t>QQG1 排队大厅 在队124</t>
  </si>
  <si>
    <t>QQG1 排队大厅 在队125</t>
  </si>
  <si>
    <t>QQG1 排队大厅 在队126</t>
  </si>
  <si>
    <t>QQG1 排队大厅 在队127</t>
  </si>
  <si>
    <t>QQG1 排队大厅 在队128</t>
  </si>
  <si>
    <t>QQG1 排队大厅 在队129</t>
  </si>
  <si>
    <t>QQG1 排队大厅 在队130</t>
  </si>
  <si>
    <t>QQG1 排队大厅 在队131</t>
  </si>
  <si>
    <t>QQG1 排队大厅 在队132</t>
  </si>
  <si>
    <t>QQG1 排队大厅 在队133</t>
  </si>
  <si>
    <t>QQG1 排队大厅 在队134</t>
  </si>
  <si>
    <t>QQG1 排队大厅 在队135</t>
  </si>
  <si>
    <t>QQG1 排队大厅 在队136</t>
  </si>
  <si>
    <t>QQG1 排队大厅 在队137</t>
  </si>
  <si>
    <t>QQG1 排队大厅 在队138</t>
  </si>
  <si>
    <t>QQG1 排队大厅 在队139</t>
  </si>
  <si>
    <t>QQG1 排队大厅 在队140</t>
  </si>
  <si>
    <t>QQG1 排队大厅 在队141</t>
  </si>
  <si>
    <t>QQG1 排队大厅 在队142</t>
  </si>
  <si>
    <t>QQG1 排队大厅 在队143</t>
  </si>
  <si>
    <t>QQG1 排队大厅 在队144</t>
  </si>
  <si>
    <t>QQG1 排队大厅 在队145</t>
  </si>
  <si>
    <t>QQG1 排队大厅 在队146</t>
  </si>
  <si>
    <t>QQG1 排队大厅 在队147</t>
  </si>
  <si>
    <t>QQG1 排队大厅 在队148</t>
  </si>
  <si>
    <t>QQG1 排队大厅 在队149</t>
  </si>
  <si>
    <t>QQG1 排队大厅 在队150</t>
  </si>
  <si>
    <t>QQG1 排队大厅 在队151</t>
  </si>
  <si>
    <t>QQG1 排队大厅 在队152</t>
  </si>
  <si>
    <t>QQG1 排队大厅 在队153</t>
  </si>
  <si>
    <t>QQG1 排队大厅 在队154</t>
  </si>
  <si>
    <t>QQG1 排队大厅 在队155</t>
  </si>
  <si>
    <t>QQG1 排队大厅 在队156</t>
  </si>
  <si>
    <t>QQG1 排队大厅 在队157</t>
  </si>
  <si>
    <t>QQG1 排队大厅 在队158</t>
  </si>
  <si>
    <t>QQG1 排队大厅 在队159</t>
  </si>
  <si>
    <t>QQG1 排队大厅 在队160</t>
  </si>
  <si>
    <t>QQG1 排队大厅 在队161</t>
  </si>
  <si>
    <t>QQG1 排队大厅 在队162</t>
  </si>
  <si>
    <t>QQG1 排队大厅 在队163</t>
  </si>
  <si>
    <t>QQG1 排队大厅 在队164</t>
  </si>
  <si>
    <t>QQG1 排队大厅 在队165</t>
  </si>
  <si>
    <t>QQG1 排队大厅 在队166</t>
  </si>
  <si>
    <t>QQG1 排队大厅 在队167</t>
  </si>
  <si>
    <t>QQG1 排队大厅 在队168</t>
  </si>
  <si>
    <t>QQG1 排队大厅 在队169</t>
  </si>
  <si>
    <t>QQG1 排队大厅 在队170</t>
  </si>
  <si>
    <t>QQG1 排队大厅 在队171</t>
  </si>
  <si>
    <t>QQG1 排队大厅 在队172</t>
  </si>
  <si>
    <t>QQG1 排队大厅 在队173</t>
  </si>
  <si>
    <t>QQG1 排队大厅 在队174</t>
  </si>
  <si>
    <t>QQG1 排队大厅 在队175</t>
  </si>
  <si>
    <t>QQG1 排队大厅 在队176</t>
  </si>
  <si>
    <t>QQG1 排队大厅 在队177</t>
  </si>
  <si>
    <t>QQG1 排队大厅 在队178</t>
  </si>
  <si>
    <t>QQG1 排队大厅 在队179</t>
  </si>
  <si>
    <t>QQG1 排队大厅 在队180</t>
  </si>
  <si>
    <t>QQG1 排队大厅 在队181</t>
  </si>
  <si>
    <t>QQG1 排队大厅 在队182</t>
  </si>
  <si>
    <t>QQG1 排队大厅 在队183</t>
  </si>
  <si>
    <t>QQG1 排队大厅 在队184</t>
  </si>
  <si>
    <t>QQG1 排队大厅 在队185</t>
  </si>
  <si>
    <t>QQG1 排队大厅 在队186</t>
  </si>
  <si>
    <t>QQG1 排队大厅 在队187</t>
  </si>
  <si>
    <t>QQG1 排队大厅 在队188</t>
  </si>
  <si>
    <t>QQG1 排队大厅 在队189</t>
  </si>
  <si>
    <t>QQG1 排队大厅 在队190</t>
  </si>
  <si>
    <t>QQG1 排队大厅 在队191</t>
  </si>
  <si>
    <t>QQG1 排队大厅 在队192</t>
  </si>
  <si>
    <t>QQG1 排队大厅 在队193</t>
  </si>
  <si>
    <t>QQG1 排队大厅 在队194</t>
  </si>
  <si>
    <t>QQG1 排队大厅 在队195</t>
  </si>
  <si>
    <t>QQG1 排队大厅 在队196</t>
  </si>
  <si>
    <t>QQG1 排队大厅 在队197</t>
  </si>
  <si>
    <t>QQG1 排队大厅 在队198</t>
  </si>
  <si>
    <t>QQG1 排队大厅 在队199</t>
  </si>
  <si>
    <t>QQG1 排队大厅 在队200</t>
  </si>
  <si>
    <t>QQG1 排队大厅 在队201</t>
  </si>
  <si>
    <t>QQG1 排队大厅 在队202</t>
  </si>
  <si>
    <t>QQG1 排队大厅 在队203</t>
  </si>
  <si>
    <t>QQG1 排队大厅 在队204</t>
  </si>
  <si>
    <t>QQG1 排队大厅 在队205</t>
  </si>
  <si>
    <t>QQG1 排队大厅 在队206</t>
  </si>
  <si>
    <t>QQG1 排队大厅 在队207</t>
  </si>
  <si>
    <t>QQG1 排队大厅 在队208</t>
  </si>
  <si>
    <t>QQG1 排队大厅 在队209</t>
  </si>
  <si>
    <t>QQG1 排队大厅 在队210</t>
  </si>
  <si>
    <t>QQG1 排队大厅 在队211</t>
  </si>
  <si>
    <t>QQG1 排队大厅 在队212</t>
  </si>
  <si>
    <t>QQG1 排队大厅 在队213</t>
  </si>
  <si>
    <t>QQG1 排队大厅 在队214</t>
  </si>
  <si>
    <t>QQG1 排队大厅 在队215</t>
  </si>
  <si>
    <t>QQG1 排队大厅 在队216</t>
  </si>
  <si>
    <t>QQG1 排队大厅 在队217</t>
  </si>
  <si>
    <t>QQG1 排队大厅 在队218</t>
  </si>
  <si>
    <t>QQG1 排队大厅 在队219</t>
  </si>
  <si>
    <t>QQG1 排队大厅 在队220</t>
  </si>
  <si>
    <t>QQG1 排队大厅 在队221</t>
  </si>
  <si>
    <t>QQG1 排队大厅 在队222</t>
  </si>
  <si>
    <t>QQG1 排队大厅 在队223</t>
  </si>
  <si>
    <t>QQG1 排队大厅 在队224</t>
  </si>
  <si>
    <t>QQG1 排队大厅 在队225</t>
  </si>
  <si>
    <t>QQG1 排队大厅 在队226</t>
  </si>
  <si>
    <t>QQG1 排队大厅 在队227</t>
  </si>
  <si>
    <t>QQG1 排队大厅 在队228</t>
  </si>
  <si>
    <t>QQG1 排队大厅 在队229</t>
  </si>
  <si>
    <t>QQG1 排队大厅 在队230</t>
  </si>
  <si>
    <t>QQG1 排队大厅 在队231</t>
  </si>
  <si>
    <t>QQG1 排队大厅 在队232</t>
  </si>
  <si>
    <t>QQG1 排队大厅 在队233</t>
  </si>
  <si>
    <t>QQG1 排队大厅 在队234</t>
  </si>
  <si>
    <t>QQG1 排队大厅 在队235</t>
  </si>
  <si>
    <t>QQG1 排队大厅 在队236</t>
  </si>
  <si>
    <t>QQG1 排队大厅 在队237</t>
  </si>
  <si>
    <t>QQG1 排队大厅 在队238</t>
  </si>
  <si>
    <t>QQG1 排队大厅 在队239</t>
  </si>
  <si>
    <t>QQG1 排队大厅 在队240</t>
  </si>
  <si>
    <t>QQG1 排队大厅 在队241</t>
  </si>
  <si>
    <t>QQG1 排队大厅 在队242</t>
  </si>
  <si>
    <t>QQG1 排队大厅 在队243</t>
  </si>
  <si>
    <t>QQG1 排队大厅 在队244</t>
  </si>
  <si>
    <t>QQG1 排队大厅 在队245</t>
  </si>
  <si>
    <t>QQG1 排队大厅 在队246</t>
  </si>
  <si>
    <t>QQG1 排队大厅 在队247</t>
  </si>
  <si>
    <t>QQG1 排队大厅 在队248</t>
  </si>
  <si>
    <t>QQG1 排队大厅 在队249</t>
  </si>
  <si>
    <t>QQG1 排队大厅 在队250</t>
  </si>
  <si>
    <t>QQG1 排队大厅 在队251</t>
  </si>
  <si>
    <t>QQG1 排队大厅 在队252</t>
  </si>
  <si>
    <t>QQG1 排队大厅 在队253</t>
  </si>
  <si>
    <t>QQG1 排队大厅 在队254</t>
  </si>
  <si>
    <t>QQG1 排队大厅 在队255</t>
  </si>
  <si>
    <t>QQG1 排队大厅 在队256</t>
  </si>
  <si>
    <t>QQG1 排队大厅 在队257</t>
  </si>
  <si>
    <t>QQG1 排队大厅 在队258</t>
  </si>
  <si>
    <t>QQG1 排队大厅 在队259</t>
  </si>
  <si>
    <t>QQG1 排队大厅 在队260</t>
  </si>
  <si>
    <t>QQG1 排队大厅 在队261</t>
  </si>
  <si>
    <t>QQG1 排队大厅 在队262</t>
  </si>
  <si>
    <t>QQG1 排队大厅 在队263</t>
  </si>
  <si>
    <t>QQG1 排队大厅 在队264</t>
  </si>
  <si>
    <t>QQG1 排队大厅 在队265</t>
  </si>
  <si>
    <t>QQG1 排队大厅 在队266</t>
  </si>
  <si>
    <t>QQG1 排队大厅 在队267</t>
  </si>
  <si>
    <t>QQG1 排队大厅 在队268</t>
  </si>
  <si>
    <t>QQG1 排队大厅 在队269</t>
  </si>
  <si>
    <t>QQG1 排队大厅 在队270</t>
  </si>
  <si>
    <t>QQG1 排队大厅 在队271</t>
  </si>
  <si>
    <t>QQG1 排队大厅 在队272</t>
  </si>
  <si>
    <t>QQG1 排队大厅 在队273</t>
  </si>
  <si>
    <t>QQG1 排队大厅 在队274</t>
  </si>
  <si>
    <t>QQG1 排队大厅 在队275</t>
  </si>
  <si>
    <t>QQG1 排队大厅 在队276</t>
  </si>
  <si>
    <t>QQG1 排队大厅 在队277</t>
  </si>
  <si>
    <t>QQG1 排队大厅 在队278</t>
  </si>
  <si>
    <t>QQG1 排队大厅 在队279</t>
  </si>
  <si>
    <t>QQG1 排队大厅 在队280</t>
  </si>
  <si>
    <t>QQG1 排队大厅 在队281</t>
  </si>
  <si>
    <t>QQG1 排队大厅 在队282</t>
  </si>
  <si>
    <t>QQG1 排队大厅 在队283</t>
  </si>
  <si>
    <t>QQG1 排队大厅 在队284</t>
  </si>
  <si>
    <t>QQG1 排队大厅 在队285</t>
  </si>
  <si>
    <t>QQG1 排队大厅 在队286</t>
  </si>
  <si>
    <t>QQG1 排队大厅 在队287</t>
  </si>
  <si>
    <t>QQG1 排队大厅 在队288</t>
  </si>
  <si>
    <t>QQG1 排队大厅 在队289</t>
  </si>
  <si>
    <t>QQG1 排队大厅 在队290</t>
  </si>
  <si>
    <t>QQG1 排队大厅 在队291</t>
  </si>
  <si>
    <t>QQG1 排队大厅 在队292</t>
  </si>
  <si>
    <t>QQG1 排队大厅 在队293</t>
  </si>
  <si>
    <t>QQG1 排队大厅 在队294</t>
  </si>
  <si>
    <t>QQG1 排队大厅 在队295</t>
  </si>
  <si>
    <t>QQG1 排队大厅 在队296</t>
  </si>
  <si>
    <t>QQG1 排队大厅 在队297</t>
  </si>
  <si>
    <t>QQG1 排队大厅 在队298</t>
  </si>
  <si>
    <t>QQG1 排队大厅 在队299</t>
  </si>
  <si>
    <t>QQG1 排队大厅 在队300</t>
  </si>
  <si>
    <t>QQG1 排队大厅 在队301</t>
  </si>
  <si>
    <t>QQG1 排队大厅 在队302</t>
  </si>
  <si>
    <t>QQG1 排队大厅 在队303</t>
  </si>
  <si>
    <t>QQG1 排队大厅 在队304</t>
  </si>
  <si>
    <t>QQG1 排队大厅 在队305</t>
  </si>
  <si>
    <t>QQG1 排队大厅 在队306</t>
  </si>
  <si>
    <t>QQG1 排队大厅 在队307</t>
  </si>
  <si>
    <t>QQG1 排队大厅 在队308</t>
  </si>
  <si>
    <t>QQG1 排队大厅 在队309</t>
  </si>
  <si>
    <t>QQG1 排队大厅 在队310</t>
  </si>
  <si>
    <t>QQG1 排队大厅 在队311</t>
  </si>
  <si>
    <t>QQG1 排队大厅 在队312</t>
  </si>
  <si>
    <t>QQG1 排队大厅 在队313</t>
  </si>
  <si>
    <t>QQG1 排队大厅 在队314</t>
  </si>
  <si>
    <t>QQG1 排队大厅 在队315</t>
  </si>
  <si>
    <t>QQG1 排队大厅 在队316</t>
  </si>
  <si>
    <t>QQG1 排队大厅 在队317</t>
  </si>
  <si>
    <t>QQG1 排队大厅 在队318</t>
  </si>
  <si>
    <t>QQG1 排队大厅 在队319</t>
  </si>
  <si>
    <t>QQG1 排队大厅 在队320</t>
  </si>
  <si>
    <t>QQG1 排队大厅 在队321</t>
  </si>
  <si>
    <t>QQG1 排队大厅 在队322</t>
  </si>
  <si>
    <t>QQG1 排队大厅 在队323</t>
  </si>
  <si>
    <t>QQG1 排队大厅 在队324</t>
  </si>
  <si>
    <t>QQG1 排队大厅 在队325</t>
  </si>
  <si>
    <t>QQG1 排队大厅 在队326</t>
  </si>
  <si>
    <t>QQG1 排队大厅 在队327</t>
  </si>
  <si>
    <t>QQG1 排队大厅 在队328</t>
  </si>
  <si>
    <t>QQG1 排队大厅 在队329</t>
  </si>
  <si>
    <t>QQG1 排队大厅 在队330</t>
  </si>
  <si>
    <t>QQG1 排队大厅 在队331</t>
  </si>
  <si>
    <t>QQG1 排队大厅 在队332</t>
  </si>
  <si>
    <t>QQG1 排队大厅 在队333</t>
  </si>
  <si>
    <t>QQG1 排队大厅 在队334</t>
  </si>
  <si>
    <t>QQG1 排队大厅 在队335</t>
  </si>
  <si>
    <t>QQG1 排队大厅 在队336</t>
  </si>
  <si>
    <t>QQG1 排队大厅 在队337</t>
  </si>
  <si>
    <t>QQG1 排队大厅 在队338</t>
  </si>
  <si>
    <t>QQG1 排队大厅 在队339</t>
  </si>
  <si>
    <t>QQG1 排队大厅 在队340</t>
  </si>
  <si>
    <t>QQG1 排队大厅 在队341</t>
  </si>
  <si>
    <t>QQG1 排队大厅 在队342</t>
  </si>
  <si>
    <t>QQG1 排队大厅 在队343</t>
  </si>
  <si>
    <t>QQG1 排队大厅 在队344</t>
  </si>
  <si>
    <t>QQG1 排队大厅 在队345</t>
  </si>
  <si>
    <t>QQG1 排队大厅 在队346</t>
  </si>
  <si>
    <t>QQG1 排队大厅 在队347</t>
  </si>
  <si>
    <t>QQG1 排队大厅 在队348</t>
  </si>
  <si>
    <t>QQG1 排队大厅 在队349</t>
  </si>
  <si>
    <t>QQG1 排队大厅 在队350</t>
  </si>
  <si>
    <t>QQG1 排队大厅 在队351</t>
  </si>
  <si>
    <t>QQG1 排队大厅 在队352</t>
  </si>
  <si>
    <t>QQG1 排队大厅 在队353</t>
  </si>
  <si>
    <t>QQG1 排队大厅 在队354</t>
  </si>
  <si>
    <t>QQG1 排队大厅 在队355</t>
  </si>
  <si>
    <t>QQG1 排队大厅 在队356</t>
  </si>
  <si>
    <t>QQG1 排队大厅 在队357</t>
  </si>
  <si>
    <t>QQG1 排队大厅 在队358</t>
  </si>
  <si>
    <t>QQG1 排队大厅 在队359</t>
  </si>
  <si>
    <t>QQG1 排队大厅 在队360</t>
  </si>
  <si>
    <t>QQG1 排队大厅 在队361</t>
  </si>
  <si>
    <t>QQG1 排队大厅 在队362</t>
  </si>
  <si>
    <t>QQG1 排队大厅 在队363</t>
  </si>
  <si>
    <t>QQG1 排队大厅 在队364</t>
  </si>
  <si>
    <t>QQG1 排队大厅 在队365</t>
  </si>
  <si>
    <t>QQG1 排队大厅 在队366</t>
  </si>
  <si>
    <t>QQG1 排队大厅 在队367</t>
  </si>
  <si>
    <t>QQG1 排队大厅 在队368</t>
  </si>
  <si>
    <t>QQG1 排队大厅 在队369</t>
  </si>
  <si>
    <t>QQG1 排队大厅 在队370</t>
  </si>
  <si>
    <t>QQG1 排队大厅 在队371</t>
  </si>
  <si>
    <t>QQG1 排队大厅 在队372</t>
  </si>
  <si>
    <t>QQG1 排队大厅 在队373</t>
  </si>
  <si>
    <t>QQG1 排队大厅 在队374</t>
  </si>
  <si>
    <t>QQG1 排队大厅 在队375</t>
  </si>
  <si>
    <t>QQG1 排队大厅 在队376</t>
  </si>
  <si>
    <t>QQG1 排队大厅 在队377</t>
  </si>
  <si>
    <t>QQG1 排队大厅 在队378</t>
  </si>
  <si>
    <t>QQG1 排队大厅 在队379</t>
  </si>
  <si>
    <t>QQG1 排队大厅 在队380</t>
  </si>
  <si>
    <t>QQG1 排队大厅 在队381</t>
  </si>
  <si>
    <t>QQG1 排队大厅 在队382</t>
  </si>
  <si>
    <t>QQG1 排队大厅 在队383</t>
  </si>
  <si>
    <t>QQG1 排队大厅 在队384</t>
  </si>
  <si>
    <t>QQG1 排队大厅 在队385</t>
  </si>
  <si>
    <t>QQG1 排队大厅 在队386</t>
  </si>
  <si>
    <t>QQG1 排队大厅 在队387</t>
  </si>
  <si>
    <t>QQG1 排队大厅 在队388</t>
  </si>
  <si>
    <t>QQG1 排队大厅 在队389</t>
  </si>
  <si>
    <t>QQG1 排队大厅 在队390</t>
  </si>
  <si>
    <t>QQG1 排队大厅 在队391</t>
  </si>
  <si>
    <t>QQG1 排队大厅 在队392</t>
  </si>
  <si>
    <t>QQG1 排队大厅 在队393</t>
  </si>
  <si>
    <t>QQG1 排队大厅 在队394</t>
  </si>
  <si>
    <t>QQG1 排队大厅 在队395</t>
  </si>
  <si>
    <t>QQG1 排队大厅 在队396</t>
  </si>
  <si>
    <t>QQG1 排队大厅 在队397</t>
  </si>
  <si>
    <t>QQG1 排队大厅 在队398</t>
  </si>
  <si>
    <t>QQG1 排队大厅 在队399</t>
  </si>
  <si>
    <t>QQG1 排队大厅 在队400</t>
  </si>
  <si>
    <t>QQG1 排队大厅 在队401</t>
  </si>
  <si>
    <t>QQG1 排队大厅 在队402</t>
  </si>
  <si>
    <t>QQG1 排队大厅 在队403</t>
  </si>
  <si>
    <t>QQG1 排队大厅 在队404</t>
  </si>
  <si>
    <t>QQG1 排队大厅 在队405</t>
  </si>
  <si>
    <t>QQG1 排队大厅 在队406</t>
  </si>
  <si>
    <t>QQG1 排队大厅 在队407</t>
  </si>
  <si>
    <t>QQG1 排队大厅 在队408</t>
  </si>
  <si>
    <t>QQG1 排队大厅 在队409</t>
  </si>
  <si>
    <t>QQG1 排队大厅 在队410</t>
  </si>
  <si>
    <t>QQG1 排队大厅 在队411</t>
  </si>
  <si>
    <t>QQG1 排队大厅 在队412</t>
  </si>
  <si>
    <t>QQG1 排队大厅 在队413</t>
  </si>
  <si>
    <t>QQG1 排队大厅 在队414</t>
  </si>
  <si>
    <t>QQG1 排队大厅 在队415</t>
  </si>
  <si>
    <t>QQG1 排队大厅 在队416</t>
  </si>
  <si>
    <t>QQG1 排队大厅 在队417</t>
  </si>
  <si>
    <t>QQG1 排队大厅 在队418</t>
  </si>
  <si>
    <t>QQG1 排队大厅 在队419</t>
  </si>
  <si>
    <t>QQG1 排队大厅 在队420</t>
  </si>
  <si>
    <t>QQG1 排队大厅 在队421</t>
  </si>
  <si>
    <t>QQG1 排队大厅 在队422</t>
  </si>
  <si>
    <t>QQG1 排队大厅 在队423</t>
  </si>
  <si>
    <t>QQG1 排队大厅 在队424</t>
  </si>
  <si>
    <t>QQG1 排队大厅 在队425</t>
  </si>
  <si>
    <t>QQG1 排队大厅 在队426</t>
  </si>
  <si>
    <t>QQG1 排队大厅 在队427</t>
  </si>
  <si>
    <t>QQG1 排队大厅 在队428</t>
  </si>
  <si>
    <t>QQG1 排队大厅 在队429</t>
  </si>
  <si>
    <t>QQG1 排队大厅 在队430</t>
  </si>
  <si>
    <t>QQG1 排队大厅 在队431</t>
  </si>
  <si>
    <t>QQG1 排队大厅 在队432</t>
  </si>
  <si>
    <t>QQG1 排队大厅 在队433</t>
  </si>
  <si>
    <t>QQG1 排队大厅 在队434</t>
  </si>
  <si>
    <t>QQG1 排队大厅 在队435</t>
  </si>
  <si>
    <t>QQG1 排队大厅 在队436</t>
  </si>
  <si>
    <t>QQG1 排队大厅 在队437</t>
  </si>
  <si>
    <t>QQG1 排队大厅 在队438</t>
  </si>
  <si>
    <t>QQG1 排队大厅 在队439</t>
  </si>
  <si>
    <t>QQG1 排队大厅 在队440</t>
  </si>
  <si>
    <t>QQG1 排队大厅 在队441</t>
  </si>
  <si>
    <t>QQG1 排队大厅 在队442</t>
  </si>
  <si>
    <t>QQG1 排队大厅 在队443</t>
  </si>
  <si>
    <t>QQG1 排队大厅 在队444</t>
  </si>
  <si>
    <t>QQG1 排队大厅 在队445</t>
  </si>
  <si>
    <t>QQG1 排队大厅 在队446</t>
  </si>
  <si>
    <t>QQG1 排队大厅 在队447</t>
  </si>
  <si>
    <t>QQG1 排队大厅 在队448</t>
  </si>
  <si>
    <t>QQG1 排队大厅 在队449</t>
  </si>
  <si>
    <t>QQG1 排队大厅 在队450</t>
  </si>
  <si>
    <t>QQG1 排队大厅 在队451</t>
  </si>
  <si>
    <t>QQG1 排队大厅 在队452</t>
  </si>
  <si>
    <t>QQG1 排队大厅 在队453</t>
  </si>
  <si>
    <t>QQG1 排队大厅 在队454</t>
  </si>
  <si>
    <t>QQG1 排队大厅 在队455</t>
  </si>
  <si>
    <t>QQG1 排队大厅 在队456</t>
  </si>
  <si>
    <t>QQG1 排队大厅 在队457</t>
  </si>
  <si>
    <t>QQG1 排队大厅 在队458</t>
  </si>
  <si>
    <t>QQG1 排队大厅 在队459</t>
  </si>
  <si>
    <t>QQG1 排队大厅 在队460</t>
  </si>
  <si>
    <t>QQG1 排队大厅 在队461</t>
  </si>
  <si>
    <t>QQG1 排队大厅 在队462</t>
  </si>
  <si>
    <t>QQG1 排队大厅 在队463</t>
  </si>
  <si>
    <t>QQG1 排队大厅 在队464</t>
  </si>
  <si>
    <t>QQG1 排队大厅 在队465</t>
  </si>
  <si>
    <t>QQG1 排队大厅 在队466</t>
  </si>
  <si>
    <t>QQG1 排队大厅 在队467</t>
  </si>
  <si>
    <t>QQG1 排队大厅 在队468</t>
  </si>
  <si>
    <t>QQG1 排队大厅 在队469</t>
  </si>
  <si>
    <t>QQG1 排队大厅 在队470</t>
  </si>
  <si>
    <t>QQG1 排队大厅 在队471</t>
  </si>
  <si>
    <t>QQG1 排队大厅 在队472</t>
  </si>
  <si>
    <t>QQG1 排队大厅 在队473</t>
  </si>
  <si>
    <t>QQG1 排队大厅 在队474</t>
  </si>
  <si>
    <t>QQG1 排队大厅 在队475</t>
  </si>
  <si>
    <t>QQG1 排队大厅 在队476</t>
  </si>
  <si>
    <t>QQG1 排队大厅 在队477</t>
  </si>
  <si>
    <t>QQG1 排队大厅 在队478</t>
  </si>
  <si>
    <t>QQG1 排队大厅 在队479</t>
  </si>
  <si>
    <t>QQG1 排队大厅 在队480</t>
  </si>
  <si>
    <t>QQG1 排队大厅 在队481</t>
  </si>
  <si>
    <t>QQG1 排队大厅 在队482</t>
  </si>
  <si>
    <t>QQG1 排队大厅 在队483</t>
  </si>
  <si>
    <t>QQG1 排队大厅 在队484</t>
  </si>
  <si>
    <t>QQG1 排队大厅 在队485</t>
  </si>
  <si>
    <t>QQG1 排队大厅 在队486</t>
  </si>
  <si>
    <t>QQG1 排队大厅 在队487</t>
  </si>
  <si>
    <t>QQG1 排队大厅 在队488</t>
  </si>
  <si>
    <t>QQG1 排队大厅 在队489</t>
  </si>
  <si>
    <t>QQG1 排队大厅 在队490</t>
  </si>
  <si>
    <t>QQG1 排队大厅 在队491</t>
  </si>
  <si>
    <t>QQG1 排队大厅 在队492</t>
  </si>
  <si>
    <t>QQG1 排队大厅 在队493</t>
  </si>
  <si>
    <t>QQG1 排队大厅 在队494</t>
  </si>
  <si>
    <t>QQG1 排队大厅 在队495</t>
  </si>
  <si>
    <t>QQG1 排队大厅 在队496</t>
  </si>
  <si>
    <t>QQG1 排队大厅 在队497</t>
  </si>
  <si>
    <t>QQG1 排队大厅 在队498</t>
  </si>
  <si>
    <t>QQG1 排队大厅 在队499</t>
  </si>
  <si>
    <t>QQG1 排队大厅 在队500</t>
  </si>
  <si>
    <t>QQG1 排队大厅 在队501</t>
  </si>
  <si>
    <t>QQG1 排队大厅 在队502</t>
  </si>
  <si>
    <t>QQG1 排队大厅 在队503</t>
  </si>
  <si>
    <t>QQG1 排队大厅 在队504</t>
  </si>
  <si>
    <t>QQG1 排队大厅 在队505</t>
  </si>
  <si>
    <t>QQG1 排队大厅 在队506</t>
  </si>
  <si>
    <t>QQG1 排队大厅 在队507</t>
  </si>
  <si>
    <t>QQG1 排队大厅 在队508</t>
  </si>
  <si>
    <t>QQG1 排队大厅 在队509</t>
  </si>
  <si>
    <t>QQG1 排队大厅 在队510</t>
  </si>
  <si>
    <t>QQG1 排队大厅 在队511</t>
  </si>
  <si>
    <t>QQG1 排队大厅 在队512</t>
  </si>
  <si>
    <t>QQG1 排队大厅 在队513</t>
  </si>
  <si>
    <t>QQG1 排队大厅 在队514</t>
  </si>
  <si>
    <t>QQG1 排队大厅 在队515</t>
  </si>
  <si>
    <t>QQG1 排队大厅 在队516</t>
  </si>
  <si>
    <t>QQG1 排队大厅 在队517</t>
  </si>
  <si>
    <t>QQG1 排队大厅 在队518</t>
  </si>
  <si>
    <t>QQG1 排队大厅 在队519</t>
  </si>
  <si>
    <t>QQG1 排队大厅 在队520</t>
  </si>
  <si>
    <t>QQG1 排队大厅 在队521</t>
  </si>
  <si>
    <t>QQG1 排队大厅 在队522</t>
  </si>
  <si>
    <t>QQG1 排队大厅 在队523</t>
  </si>
  <si>
    <t>QQG1 排队大厅 在队524</t>
  </si>
  <si>
    <t>QQG1 排队大厅 在队525</t>
  </si>
  <si>
    <t>QQG1 排队大厅 在队526</t>
  </si>
  <si>
    <t>QQG1 排队大厅 在队527</t>
  </si>
  <si>
    <t>QQG1 排队大厅 在队528</t>
  </si>
  <si>
    <t>QQG1 排队大厅 在队529</t>
  </si>
  <si>
    <t>QQG1 排队大厅 在队530</t>
  </si>
  <si>
    <t>QQG1 排队大厅 在队531</t>
  </si>
  <si>
    <t>QQG1 排队大厅 在队532</t>
  </si>
  <si>
    <t>QQG1 排队大厅 在队533</t>
  </si>
  <si>
    <t>QQG1 排队大厅 在队534</t>
  </si>
  <si>
    <t>QQG1 排队大厅 在队535</t>
  </si>
  <si>
    <t>QQG1 排队大厅 在队536</t>
  </si>
  <si>
    <t>QQG1 排队大厅 在队537</t>
  </si>
  <si>
    <t>QQG1 排队大厅 在队538</t>
  </si>
  <si>
    <t>QQG1 排队大厅 在队539</t>
  </si>
  <si>
    <t>QQG1 排队大厅 在队540</t>
  </si>
  <si>
    <t>QQG1 排队大厅 在队541</t>
  </si>
  <si>
    <t>QQG1 排队大厅 在队542</t>
  </si>
  <si>
    <t>QQG1 排队大厅 在队543</t>
  </si>
  <si>
    <t>QQG1 排队大厅 在队544</t>
  </si>
  <si>
    <t>QQG1 排队大厅 在队545</t>
  </si>
  <si>
    <t>QQG1 排队大厅 在队546</t>
  </si>
  <si>
    <t>QQG1 排队大厅 在队547</t>
  </si>
  <si>
    <t>QQG1 排队大厅 在队548</t>
  </si>
  <si>
    <t>QQG1 排队大厅 在队549</t>
  </si>
  <si>
    <t>QQG1 排队大厅 在队550</t>
  </si>
  <si>
    <t>QQG1 排队大厅 在队551</t>
  </si>
  <si>
    <t>QQG1 排队大厅 在队552</t>
  </si>
  <si>
    <t>QQG1 排队大厅 在队553</t>
  </si>
  <si>
    <t>QQG1 排队大厅 在队554</t>
  </si>
  <si>
    <t>QQG1 排队大厅 在队555</t>
  </si>
  <si>
    <t>QQG1 排队大厅 在队556</t>
  </si>
  <si>
    <t>QQG1 排队大厅 在队557</t>
  </si>
  <si>
    <t>QQG1 排队大厅 在队558</t>
  </si>
  <si>
    <t>QQG1 排队大厅 在队559</t>
  </si>
  <si>
    <t>QQG1 排队大厅 在队560</t>
  </si>
  <si>
    <t>QQG1 排队大厅 在队561</t>
  </si>
  <si>
    <t>QQG1 排队大厅 在队562</t>
  </si>
  <si>
    <t>QQG1 排队大厅 在队563</t>
  </si>
  <si>
    <t>QQG1 排队大厅 在队564</t>
  </si>
  <si>
    <t>QQG1 排队大厅 在队565</t>
  </si>
  <si>
    <t>QQG1 排队大厅 在队566</t>
  </si>
  <si>
    <t>QQG1 排队大厅 在队567</t>
  </si>
  <si>
    <t>QQG1 排队大厅 在队568</t>
  </si>
  <si>
    <t>QQG1 排队大厅 在队569</t>
  </si>
  <si>
    <t>QQG1 排队大厅 在队570</t>
  </si>
  <si>
    <t>QQG1 排队大厅 在队571</t>
  </si>
  <si>
    <t>QQG1 排队大厅 在队572</t>
  </si>
  <si>
    <t>QQG1 排队大厅 在队573</t>
  </si>
  <si>
    <t>QQG1 排队大厅 在队574</t>
  </si>
  <si>
    <t>QQG1 排队大厅 在队575</t>
  </si>
  <si>
    <t>QQG1 排队大厅 在队576</t>
  </si>
  <si>
    <t>QQG1 排队大厅 在队577</t>
  </si>
  <si>
    <t>QQG1 排队大厅 在队578</t>
  </si>
  <si>
    <t>QQG1 排队大厅 在队579</t>
  </si>
  <si>
    <t>QQG1 排队大厅 在队580</t>
  </si>
  <si>
    <t>QQG1 排队大厅 在队581</t>
  </si>
  <si>
    <t>QQG1 排队大厅 在队582</t>
  </si>
  <si>
    <t>QQG1 排队大厅 在队583</t>
  </si>
  <si>
    <t>QQG1 排队大厅 在队584</t>
  </si>
  <si>
    <t>QQG1 排队大厅 在队585</t>
  </si>
  <si>
    <t>QQG1 排队大厅 在队586</t>
  </si>
  <si>
    <t>QQG1 排队大厅 在队587</t>
  </si>
  <si>
    <t>QQG1 排队大厅 在队588</t>
  </si>
  <si>
    <t>QQG1 排队大厅 在队589</t>
  </si>
  <si>
    <t>QQG1 排队大厅 在队590</t>
  </si>
  <si>
    <t>QQG1 排队大厅 在队591</t>
  </si>
  <si>
    <t>QQG1 排队大厅 在队592</t>
  </si>
  <si>
    <t>QQG1 排队大厅 在队593</t>
  </si>
  <si>
    <t>QQG1 排队大厅 在队594</t>
  </si>
  <si>
    <t>QQG1 排队大厅 在队595</t>
  </si>
  <si>
    <t>QQG1 排队大厅 在队596</t>
  </si>
  <si>
    <t>QQG1 排队大厅 在队597</t>
  </si>
  <si>
    <t>QQG1 排队大厅 在队598</t>
  </si>
  <si>
    <t>QQG1 排队大厅 在队599</t>
  </si>
  <si>
    <t>QQG1 排队大厅 在队600</t>
  </si>
  <si>
    <t>QQG1 排队大厅 在队601</t>
  </si>
  <si>
    <t>QQG1 排队大厅 在队602</t>
  </si>
  <si>
    <t>QQG1 排队大厅 在队603</t>
  </si>
  <si>
    <t>QQG1 排队大厅 在队604</t>
  </si>
  <si>
    <t>QQG1 排队大厅 在队605</t>
  </si>
  <si>
    <t>QQG1 排队大厅 在队606</t>
  </si>
  <si>
    <t>QQG1 排队大厅 在队607</t>
  </si>
  <si>
    <t>QQG1 排队大厅 在队608</t>
  </si>
  <si>
    <t>QQG1 排队大厅 在队609</t>
  </si>
  <si>
    <t>QQG1 排队大厅 在队610</t>
  </si>
  <si>
    <t>QQG1 排队大厅 在队611</t>
  </si>
  <si>
    <t>QQG1 排队大厅 在队612</t>
  </si>
  <si>
    <t>QQG1 排队大厅 在队613</t>
  </si>
  <si>
    <t>QQG1 排队大厅 在队614</t>
  </si>
  <si>
    <t>QQG1 排队大厅 在队615</t>
  </si>
  <si>
    <t>QQG1 排队大厅 在队616</t>
  </si>
  <si>
    <t>QQG1 排队大厅 在队617</t>
  </si>
  <si>
    <t>QQG1 排队大厅 在队618</t>
  </si>
  <si>
    <t>QQG1 排队大厅 在队619</t>
  </si>
  <si>
    <t>QQG1 排队大厅 在队620</t>
  </si>
  <si>
    <t>QQG1 排队大厅 在队621</t>
  </si>
  <si>
    <t>QQG1 排队大厅 在队622</t>
  </si>
  <si>
    <t>QQG1 排队大厅 在队623</t>
  </si>
  <si>
    <t>QQG1 排队大厅 在队624</t>
  </si>
  <si>
    <t>QQG1 排队大厅 在队625</t>
  </si>
  <si>
    <t>QQG1 排队大厅 在队626</t>
  </si>
  <si>
    <t>QQG1 排队大厅 在队627</t>
  </si>
  <si>
    <t>QQG1 排队大厅 在队628</t>
  </si>
  <si>
    <t>QQG1 排队大厅 在队629</t>
  </si>
  <si>
    <t>QQG1 排队大厅 在队630</t>
  </si>
  <si>
    <t>QQG1 排队大厅 在队631</t>
  </si>
  <si>
    <t>QQG1 排队大厅 在队632</t>
  </si>
  <si>
    <t>QQG1 排队大厅 在队633</t>
  </si>
  <si>
    <t>QQG1 排队大厅 在队634</t>
  </si>
  <si>
    <t>QQG1 排队大厅 在队635</t>
  </si>
  <si>
    <t>QQG1 排队大厅 在队636</t>
  </si>
  <si>
    <t>QQG1 排队大厅 在队637</t>
  </si>
  <si>
    <t>QQG1 排队大厅 在队638</t>
  </si>
  <si>
    <t>QQG1 排队大厅 在队639</t>
  </si>
  <si>
    <t>QQG1 排队大厅 在队640</t>
  </si>
  <si>
    <t>QQG1 排队大厅 在队641</t>
  </si>
  <si>
    <t>QQG1 排队大厅 在队642</t>
  </si>
  <si>
    <t>QQG1 排队大厅 在队643</t>
  </si>
  <si>
    <t>QQG1 排队大厅 在队644</t>
  </si>
  <si>
    <t>QQG1 排队大厅 在队645</t>
  </si>
  <si>
    <t>QQG1 排队大厅 在队646</t>
  </si>
  <si>
    <t>QQG1 排队大厅 在队647</t>
  </si>
  <si>
    <t>QQG1 排队大厅 在队648</t>
  </si>
  <si>
    <t>QQG1 排队大厅 在队649</t>
  </si>
  <si>
    <t>QQG1 排队大厅 在队650</t>
  </si>
  <si>
    <t>QQG1 排队大厅 在队651</t>
  </si>
  <si>
    <t>QQG1 排队大厅 在队652</t>
  </si>
  <si>
    <t>QQG1 排队大厅 在队653</t>
  </si>
  <si>
    <t>QQG1 排队大厅 在队654</t>
  </si>
  <si>
    <t>QQG1 排队大厅 在队655</t>
  </si>
  <si>
    <t>QQG1 排队大厅 在队656</t>
  </si>
  <si>
    <t>QQG1 排队大厅 在队657</t>
  </si>
  <si>
    <t>QQG1 排队大厅 在队658</t>
  </si>
  <si>
    <t>QQG1 排队大厅 在队659</t>
  </si>
  <si>
    <t>QQG1 排队大厅 在队660</t>
  </si>
  <si>
    <t>QQG1 排队大厅 在队661</t>
  </si>
  <si>
    <t>QQG1 排队大厅 在队662</t>
  </si>
  <si>
    <t>QQG1 排队大厅 在队663</t>
  </si>
  <si>
    <t>QQG1 排队大厅 在队664</t>
  </si>
  <si>
    <t>QQG1 排队大厅 在队665</t>
  </si>
  <si>
    <t>QQG1 排队大厅 在队666</t>
  </si>
  <si>
    <t>QQG1 排队大厅 在队667</t>
  </si>
  <si>
    <t>QQG1 排队大厅 在队668</t>
  </si>
  <si>
    <t>QQG1 排队大厅 在队669</t>
  </si>
  <si>
    <t>QQG1 排队大厅 在队670</t>
  </si>
  <si>
    <t>QQG1 排队大厅 在队671</t>
  </si>
  <si>
    <t>QQG1 排队大厅 在队672</t>
  </si>
  <si>
    <t>QQG1 排队大厅 在队673</t>
  </si>
  <si>
    <t>QQG1 排队大厅 在队674</t>
  </si>
  <si>
    <t>QQG1 排队大厅 在队675</t>
  </si>
  <si>
    <t>QQG1 排队大厅 在队676</t>
  </si>
  <si>
    <t>QQG1 排队大厅 在队677</t>
  </si>
  <si>
    <t>QQG1 排队大厅 在队678</t>
  </si>
  <si>
    <t>QQG1 排队大厅 在队679</t>
  </si>
  <si>
    <t>QQG1 排队大厅 在队680</t>
  </si>
  <si>
    <t>QQG1 排队大厅 在队681</t>
  </si>
  <si>
    <t>QQG1 排队大厅 在队682</t>
  </si>
  <si>
    <t>QQG1 排队大厅 在队683</t>
  </si>
  <si>
    <t>QQG1 排队大厅 在队684</t>
  </si>
  <si>
    <t>QQG1 排队大厅 在队685</t>
  </si>
  <si>
    <t>QQG1 排队大厅 在队686</t>
  </si>
  <si>
    <t>QQG1 排队大厅 在队687</t>
  </si>
  <si>
    <t>QQG1 排队大厅 在队688</t>
  </si>
  <si>
    <t>QQG1 排队大厅 在队689</t>
  </si>
  <si>
    <t>QQG1 排队大厅 在队690</t>
  </si>
  <si>
    <t>QQG1 排队大厅 在队691</t>
  </si>
  <si>
    <t>QQG1 排队大厅 在队692</t>
  </si>
  <si>
    <t>QQG1 排队大厅 在队693</t>
  </si>
  <si>
    <t>QQG1 排队大厅 在队694</t>
  </si>
  <si>
    <t>QQG1 排队大厅 在队695</t>
  </si>
  <si>
    <t>QQG1 排队大厅 在队696</t>
  </si>
  <si>
    <t>QQG1 排队大厅 在队697</t>
  </si>
  <si>
    <t>QQG1 排队大厅 在队698</t>
  </si>
  <si>
    <t>QQG1 排队大厅 在队699</t>
  </si>
  <si>
    <t>QQG1 排队大厅 在队700</t>
  </si>
  <si>
    <t>QQG1 排队大厅 在队701</t>
  </si>
  <si>
    <t>QQG1 排队大厅 在队702</t>
  </si>
  <si>
    <t>QQG1 排队大厅 在队703</t>
  </si>
  <si>
    <t>QQG1 排队大厅 在队704</t>
  </si>
  <si>
    <t>QQG1 排队大厅 在队705</t>
  </si>
  <si>
    <t>QQG1 排队大厅 在队706</t>
  </si>
  <si>
    <t>QQG1 排队大厅 在队707</t>
  </si>
  <si>
    <t>QQG1 排队大厅 在队708</t>
  </si>
  <si>
    <t>QQG1 排队大厅 在队709</t>
  </si>
  <si>
    <t>QQG1 排队大厅 在队710</t>
  </si>
  <si>
    <t>QQG1 排队大厅 在队711</t>
  </si>
  <si>
    <t>QQG1 排队大厅 在队712</t>
  </si>
  <si>
    <t>QQG1 排队大厅 在队713</t>
  </si>
  <si>
    <t>QQG1 排队大厅 在队714</t>
  </si>
  <si>
    <t>QQG1 排队大厅 在队715</t>
  </si>
  <si>
    <t>QQG1 排队大厅 在队716</t>
  </si>
  <si>
    <t>QQG1 排队大厅 在队717</t>
  </si>
  <si>
    <t>QQG1 排队大厅 在队718</t>
  </si>
  <si>
    <t>QQG1 排队大厅 在队719</t>
  </si>
  <si>
    <t>QQG1 排队大厅 在队720</t>
  </si>
  <si>
    <t>QQG1 排队大厅 在队721</t>
  </si>
  <si>
    <t>QQG1 排队大厅 在队722</t>
  </si>
  <si>
    <t>QQG1 排队大厅 在队723</t>
  </si>
  <si>
    <t>QQG1 排队大厅 在队724</t>
  </si>
  <si>
    <t>QQG1 排队大厅 在队725</t>
  </si>
  <si>
    <t>QQG1 排队大厅 在队726</t>
  </si>
  <si>
    <t>QQG1 排队大厅 在队727</t>
  </si>
  <si>
    <t>QQG1 排队大厅 在队728</t>
  </si>
  <si>
    <t>QQG1 排队大厅 在队729</t>
  </si>
  <si>
    <t>QQG1 排队大厅 在队730</t>
  </si>
  <si>
    <t>QQG1 排队大厅 在队731</t>
  </si>
  <si>
    <t>QQG1 排队大厅 在队732</t>
  </si>
  <si>
    <t>QQG1 排队大厅 在队733</t>
  </si>
  <si>
    <t>QQG1 排队大厅 在队734</t>
  </si>
  <si>
    <t>QQG1 排队大厅 在队735</t>
  </si>
  <si>
    <t>QQG1 排队大厅 在队736</t>
  </si>
  <si>
    <t>QQG1 排队大厅 在队737</t>
  </si>
  <si>
    <t>QQG1 排队大厅 在队738</t>
  </si>
  <si>
    <t>QQG1 排队大厅 在队739</t>
  </si>
  <si>
    <t>QQG1 排队大厅 在队740</t>
  </si>
  <si>
    <t>QQG1 排队大厅 在队741</t>
  </si>
  <si>
    <t>QQG1 排队大厅 在队742</t>
  </si>
  <si>
    <t>QQG1 排队大厅 在队743</t>
  </si>
  <si>
    <t>QQG1 排队大厅 在队744</t>
  </si>
  <si>
    <t>QQG1 排队大厅 在队745</t>
  </si>
  <si>
    <t>QQG1 排队大厅 在队746</t>
  </si>
  <si>
    <t>QQG1 排队大厅 在队747</t>
  </si>
  <si>
    <t>QQG1 排队大厅 在队748</t>
  </si>
  <si>
    <t>QQG1 排队大厅 在队749</t>
  </si>
  <si>
    <t>QQG1 排队大厅 在队750</t>
  </si>
  <si>
    <t>QQG1 排队大厅 在队751</t>
  </si>
  <si>
    <t>QQG1 排队大厅 在队752</t>
  </si>
  <si>
    <t>QQG1 排队大厅 在队753</t>
  </si>
  <si>
    <t>QQG1 排队大厅 在队754</t>
  </si>
  <si>
    <t>QQG1 排队大厅 在队755</t>
  </si>
  <si>
    <t>QQG1 排队大厅 在队756</t>
  </si>
  <si>
    <t>QQG1 排队大厅 在队757</t>
  </si>
  <si>
    <t>QQG1 排队大厅 在队758</t>
  </si>
  <si>
    <t>QQG1 排队大厅 在队759</t>
  </si>
  <si>
    <t>QQG1 排队大厅 在队760</t>
  </si>
  <si>
    <t>QQG1 排队大厅 在队761</t>
  </si>
  <si>
    <t>QQG1 排队大厅 在队762</t>
  </si>
  <si>
    <t>QQG1 排队大厅 在队763</t>
  </si>
  <si>
    <t>QQG1 排队大厅 在队764</t>
  </si>
  <si>
    <t>QQG1 排队大厅 在队765</t>
  </si>
  <si>
    <t>QQG1 排队大厅 在队766</t>
  </si>
  <si>
    <t>QQG1 排队大厅 在队767</t>
  </si>
  <si>
    <t>QQG1 排队大厅 在队768</t>
  </si>
  <si>
    <t>QQG1 排队大厅 在队769</t>
  </si>
  <si>
    <t>QQG1 排队大厅 在队770</t>
  </si>
  <si>
    <t>QQG1 排队大厅 在队771</t>
  </si>
  <si>
    <t>QQG1 排队大厅 在队772</t>
  </si>
  <si>
    <t>QQG1 排队大厅 在队773</t>
  </si>
  <si>
    <t>QQG1 排队大厅 在队774</t>
  </si>
  <si>
    <t>QQG1 排队大厅 在队775</t>
  </si>
  <si>
    <t>QQG1 排队大厅 在队776</t>
  </si>
  <si>
    <t>QQG1 排队大厅 在队777</t>
  </si>
  <si>
    <t>QQG1 排队大厅 在队778</t>
  </si>
  <si>
    <t>QQG1 排队大厅 在队779</t>
  </si>
  <si>
    <t>QQG1 排队大厅 在队780</t>
  </si>
  <si>
    <t>QQG1 排队大厅 在队781</t>
  </si>
  <si>
    <t>QQG1 排队大厅 在队782</t>
  </si>
  <si>
    <t>QQG1 排队大厅 在队783</t>
  </si>
  <si>
    <t>QQG1 排队大厅 在队784</t>
  </si>
  <si>
    <t>QQG1 排队大厅 在队785</t>
  </si>
  <si>
    <t>QQG1 排队大厅 在队786</t>
  </si>
  <si>
    <t>QQG1 排队大厅 在队787</t>
  </si>
  <si>
    <t>QQG1 排队大厅 在队788</t>
  </si>
  <si>
    <t>QQG1 排队大厅 在队789</t>
  </si>
  <si>
    <t>QQG1 排队大厅 在队790</t>
  </si>
  <si>
    <t>QQG1 排队大厅 在队791</t>
  </si>
  <si>
    <t>QQG1 排队大厅 在队792</t>
  </si>
  <si>
    <t>QQG1 排队大厅 在队793</t>
  </si>
  <si>
    <t>QQG1 排队大厅 在队794</t>
  </si>
  <si>
    <t>QQG1 排队大厅 在队795</t>
  </si>
  <si>
    <t>QQG1 排队大厅 在队796</t>
  </si>
  <si>
    <t>QQG1 排队大厅 在队797</t>
  </si>
  <si>
    <t>QQG1 排队大厅 在队798</t>
  </si>
  <si>
    <t>QQG1 排队大厅 在队799</t>
  </si>
  <si>
    <t>QQG1 排队大厅 在队800</t>
  </si>
  <si>
    <t>QQG1 排队大厅 在队801</t>
  </si>
  <si>
    <t>QQG1 排队大厅 在队802</t>
  </si>
  <si>
    <t>QQG1 排队大厅 在队803</t>
  </si>
  <si>
    <t>QQG1 排队大厅 在队804</t>
  </si>
  <si>
    <t>QQG1 排队大厅 在队805</t>
  </si>
  <si>
    <t>QQG1 排队大厅 在队806</t>
  </si>
  <si>
    <t>QQG1 排队大厅 在队807</t>
  </si>
  <si>
    <t>QQG1 排队大厅 在队808</t>
  </si>
  <si>
    <t>QQG1 排队大厅 在队809</t>
  </si>
  <si>
    <t>QQG1 排队大厅 在队810</t>
  </si>
  <si>
    <t>QQG1 排队大厅 在队811</t>
  </si>
  <si>
    <t>QQG1 排队大厅 在队812</t>
  </si>
  <si>
    <t>QQG1 排队大厅 在队813</t>
  </si>
  <si>
    <t>QQG1 排队大厅 在队814</t>
  </si>
  <si>
    <t>QQG1 排队大厅 在队815</t>
  </si>
  <si>
    <t>QQG1 排队大厅 在队816</t>
  </si>
  <si>
    <t>QQG1 排队大厅 在队817</t>
  </si>
  <si>
    <t>QQG1 排队大厅 在队818</t>
  </si>
  <si>
    <t>QQG1 排队大厅 在队819</t>
  </si>
  <si>
    <t>QQG1 排队大厅 在队820</t>
  </si>
  <si>
    <t>QQG1 排队大厅 在队821</t>
  </si>
  <si>
    <t>QQG1 排队大厅 在队822</t>
  </si>
  <si>
    <t>QQG1 排队大厅 在队823</t>
  </si>
  <si>
    <t>QQG1 排队大厅 在队824</t>
  </si>
  <si>
    <t>QQG1 排队大厅 在队825</t>
  </si>
  <si>
    <t>QQG1 排队大厅 在队826</t>
  </si>
  <si>
    <t>QQG1 排队大厅 在队827</t>
  </si>
  <si>
    <t>QQG1 排队大厅 在队828</t>
  </si>
  <si>
    <t>QQG1 排队大厅 在队829</t>
  </si>
  <si>
    <t>QQG1 排队大厅 在队830</t>
  </si>
  <si>
    <t>QQG1 排队大厅 在队831</t>
  </si>
  <si>
    <t>QQG1 排队大厅 在队832</t>
  </si>
  <si>
    <t>QQG1 排队大厅 在队833</t>
  </si>
  <si>
    <t>QQG1 排队大厅 在队834</t>
  </si>
  <si>
    <t>QQG1 排队大厅 在队835</t>
  </si>
  <si>
    <t>QQG1 排队大厅 在队836</t>
  </si>
  <si>
    <t>QQG1 排队大厅 在队837</t>
  </si>
  <si>
    <t>QQG1 排队大厅 在队838</t>
  </si>
  <si>
    <t>QQG1 排队大厅 在队839</t>
  </si>
  <si>
    <t>QQG1 排队大厅 在队840</t>
  </si>
  <si>
    <t>QQG1 排队大厅 在队841</t>
  </si>
  <si>
    <t>QQG1 排队大厅 在队842</t>
  </si>
  <si>
    <t>QQG1 排队大厅 在队843</t>
  </si>
  <si>
    <t>QQG1 排队大厅 在队844</t>
  </si>
  <si>
    <t>QQG1 排队大厅 在队845</t>
  </si>
  <si>
    <t>QQG1 排队大厅 在队846</t>
  </si>
  <si>
    <t>QQG1 排队大厅 在队847</t>
  </si>
  <si>
    <t>QQG1 排队大厅 在队848</t>
  </si>
  <si>
    <t>QQG1 排队大厅 在队849</t>
  </si>
  <si>
    <t>QQG1 排队大厅 在队850</t>
  </si>
  <si>
    <t>QQG1 排队大厅 在队851</t>
  </si>
  <si>
    <t>QQG1 排队大厅 在队852</t>
  </si>
  <si>
    <t>QQG1 排队大厅 在队853</t>
  </si>
  <si>
    <t>QQG1 排队大厅 在队854</t>
  </si>
  <si>
    <t>QQG1 排队大厅 在队855</t>
  </si>
  <si>
    <t>QQG1 排队大厅 在队856</t>
  </si>
  <si>
    <t>QQG1 排队大厅 在队857</t>
  </si>
  <si>
    <t>QQG1 排队大厅 在队858</t>
  </si>
  <si>
    <t>QQG1 排队大厅 在队859</t>
  </si>
  <si>
    <t>QQG1 排队大厅 在队860</t>
  </si>
  <si>
    <t>QQG1 排队大厅 在队861</t>
  </si>
  <si>
    <t>QQG1 排队大厅 在队862</t>
  </si>
  <si>
    <t>QQG1 排队大厅 在队863</t>
  </si>
  <si>
    <t>QQG1 排队大厅 在队864</t>
  </si>
  <si>
    <t>QQG1 排队大厅 在队865</t>
  </si>
  <si>
    <t>QQG1 排队大厅 在队866</t>
  </si>
  <si>
    <t>QQG1 排队大厅 在队867</t>
  </si>
  <si>
    <t>QQG1 排队大厅 在队868</t>
  </si>
  <si>
    <t>QQG1 排队大厅 在队869</t>
  </si>
  <si>
    <t>QQG1 排队大厅 在队870</t>
  </si>
  <si>
    <t>QQG1 排队大厅 在队871</t>
  </si>
  <si>
    <t>QQG1 排队大厅 在队872</t>
  </si>
  <si>
    <t>QQG1 排队大厅 在队873</t>
  </si>
  <si>
    <t>QQG1 排队大厅 在队874</t>
  </si>
  <si>
    <t>QQG1 排队大厅 在队875</t>
  </si>
  <si>
    <t>QQG1 排队大厅 在队876</t>
  </si>
  <si>
    <t>QQG1 排队大厅 在队877</t>
  </si>
  <si>
    <t>QQG1 排队大厅 在队878</t>
  </si>
  <si>
    <t>QQG1 排队大厅 在队879</t>
  </si>
  <si>
    <t>QQG1 排队大厅 在队880</t>
  </si>
  <si>
    <t>QQG1 排队大厅 在队881</t>
  </si>
  <si>
    <t>QQG1 排队大厅 在队882</t>
  </si>
  <si>
    <t>QQG1 排队大厅 在队883</t>
  </si>
  <si>
    <t>QQG1 排队大厅 在队884</t>
  </si>
  <si>
    <t>QQG1 排队大厅 在队885</t>
  </si>
  <si>
    <t>QQG1 排队大厅 在队886</t>
  </si>
  <si>
    <t>QQG1 排队大厅 在队887</t>
  </si>
  <si>
    <t>QQG1 排队大厅 在队888</t>
  </si>
  <si>
    <t>QQG1 排队大厅 在队889</t>
  </si>
  <si>
    <t>QQG1 排队大厅 在队890</t>
  </si>
  <si>
    <t>QQG1 排队大厅 在队891</t>
  </si>
  <si>
    <t>QQG1 排队大厅 在队892</t>
  </si>
  <si>
    <t>QQG1 排队大厅 在队893</t>
  </si>
  <si>
    <t>QQG1 排队大厅 在队894</t>
  </si>
  <si>
    <t>QQG1 排队大厅 在队895</t>
  </si>
  <si>
    <t>QQG1 排队大厅 在队896</t>
  </si>
  <si>
    <t>QQG1 排队大厅 在队897</t>
  </si>
  <si>
    <t>QQG1 排队大厅 在队898</t>
  </si>
  <si>
    <t>QQG1 排队大厅 在队899</t>
  </si>
  <si>
    <t>QQG1 排队大厅 在队900</t>
  </si>
  <si>
    <t>QQG1 排队大厅 在队901</t>
  </si>
  <si>
    <t>QQG1 排队大厅 在队902</t>
  </si>
  <si>
    <t>QQG1 排队大厅 在队903</t>
  </si>
  <si>
    <t>QQG1 排队大厅 在队904</t>
  </si>
  <si>
    <t>QQG1 排队大厅 在队905</t>
  </si>
  <si>
    <t>QQG1 排队大厅 在队906</t>
  </si>
  <si>
    <t>QQG1 排队大厅 在队907</t>
  </si>
  <si>
    <t>QQG1 排队大厅 在队908</t>
  </si>
  <si>
    <t>QQG1 排队大厅 在队909</t>
  </si>
  <si>
    <t>QQG1 排队大厅 在队910</t>
  </si>
  <si>
    <t>QQG1 排队大厅 在队911</t>
  </si>
  <si>
    <t>QQG1 排队大厅 在队912</t>
  </si>
  <si>
    <t>QQG1 排队大厅 在队913</t>
  </si>
  <si>
    <t>QQG1 排队大厅 在队914</t>
  </si>
  <si>
    <t>QQG1 排队大厅 在队915</t>
  </si>
  <si>
    <t>QQG1 排队大厅 在队916</t>
  </si>
  <si>
    <t>QQG1 排队大厅 在队917</t>
  </si>
  <si>
    <t>QQG1 排队大厅 在队918</t>
  </si>
  <si>
    <t>QQG1 排队大厅 在队919</t>
  </si>
  <si>
    <t>QQG1 排队大厅 在队920</t>
  </si>
  <si>
    <t>QQG1 排队大厅 在队921</t>
  </si>
  <si>
    <t>QQG1 排队大厅 在队922</t>
  </si>
  <si>
    <t>QQG1 排队大厅 在队923</t>
  </si>
  <si>
    <t>QQG1 排队大厅 在队924</t>
  </si>
  <si>
    <t>QQG1 排队大厅 在队925</t>
  </si>
  <si>
    <t>QQG1 排队大厅 在队926</t>
  </si>
  <si>
    <t>QQG1 排队大厅 在队927</t>
  </si>
  <si>
    <t>QQG1 排队大厅 在队928</t>
  </si>
  <si>
    <t>QQG1 排队大厅 在队929</t>
  </si>
  <si>
    <t>QQG1 排队大厅 在队930</t>
  </si>
  <si>
    <t>QQG1 排队大厅 在队931</t>
  </si>
  <si>
    <t>QQG1 排队大厅 在队932</t>
  </si>
  <si>
    <t>QQG1 排队大厅 在队933</t>
  </si>
  <si>
    <t>QQG1 排队大厅 在队934</t>
  </si>
  <si>
    <t>QQG1 排队大厅 在队935</t>
  </si>
  <si>
    <t>QQG1 排队大厅 在队936</t>
  </si>
  <si>
    <t>QQG1 排队大厅 在队937</t>
  </si>
  <si>
    <t>QQG1 排队大厅 在队938</t>
  </si>
  <si>
    <t>QQG1 排队大厅 在队939</t>
  </si>
  <si>
    <t>QQG1 排队大厅 在队940</t>
  </si>
  <si>
    <t>QQG1 排队大厅 在队941</t>
  </si>
  <si>
    <t>QQG1 排队大厅 在队942</t>
  </si>
  <si>
    <t>QQG1 排队大厅 在队943</t>
  </si>
  <si>
    <t>QQG1 排队大厅 在队944</t>
  </si>
  <si>
    <t>QQG1 排队大厅 在队945</t>
  </si>
  <si>
    <t>QQG1 排队大厅 在队946</t>
  </si>
  <si>
    <t>QQG1 排队大厅 在队947</t>
  </si>
  <si>
    <t>QQG1 排队大厅 在队948</t>
  </si>
  <si>
    <t>QQG1 排队大厅 在队949</t>
  </si>
  <si>
    <t>QQG1 排队大厅 在队950</t>
  </si>
  <si>
    <t>QQG1 排队大厅 在队951</t>
  </si>
  <si>
    <t>QQG1 排队大厅 在队952</t>
  </si>
  <si>
    <t>QQG1 排队大厅 在队953</t>
  </si>
  <si>
    <t>QQG1 排队大厅 在队954</t>
  </si>
  <si>
    <t>QQG1 排队大厅 在队955</t>
  </si>
  <si>
    <t>QQG1 排队大厅 在队956</t>
  </si>
  <si>
    <t>QQG1 排队大厅 在队957</t>
  </si>
  <si>
    <t>QQG1 排队大厅 在队958</t>
  </si>
  <si>
    <t>QQG1 排队大厅 在队959</t>
  </si>
  <si>
    <t>QQG1 排队大厅 在队960</t>
  </si>
  <si>
    <t>QQG1 排队大厅 在队961</t>
  </si>
  <si>
    <t>QQG1 排队大厅 在队962</t>
  </si>
  <si>
    <t>QQG1 排队大厅 在队963</t>
  </si>
  <si>
    <t>QQG1 排队大厅 在队964</t>
  </si>
  <si>
    <t>QQG1 排队大厅 在队965</t>
  </si>
  <si>
    <t>QQG1 排队大厅 在队966</t>
  </si>
  <si>
    <t>QQG1 排队大厅 在队967</t>
  </si>
  <si>
    <t>QQG1 排队大厅 在队968</t>
  </si>
  <si>
    <t>QQG1 排队大厅 在队969</t>
  </si>
  <si>
    <t>QQG1 排队大厅 在队970</t>
  </si>
  <si>
    <t>QQG1 排队大厅 在队971</t>
  </si>
  <si>
    <t>QQG1 排队大厅 在队972</t>
  </si>
  <si>
    <t>QQG1 排队大厅 在队973</t>
  </si>
  <si>
    <t>QQG1 排队大厅 在队974</t>
  </si>
  <si>
    <t>QQG1 排队大厅 在队975</t>
  </si>
  <si>
    <t>QQG1 排队大厅 在队976</t>
  </si>
  <si>
    <t>QQG1 排队大厅 在队977</t>
  </si>
  <si>
    <t>QQG1 排队大厅 在队978</t>
  </si>
  <si>
    <t>QQG1 排队大厅 在队979</t>
  </si>
  <si>
    <t>QQG1 排队大厅 在队980</t>
  </si>
  <si>
    <t>QQG1 排队大厅 在队981</t>
  </si>
  <si>
    <t>QQG1 排队大厅 在队982</t>
  </si>
  <si>
    <t>QQG1 排队大厅 在队983</t>
  </si>
  <si>
    <t>QQG1 排队大厅 在队984</t>
  </si>
  <si>
    <t>QQG1 排队大厅 在队985</t>
  </si>
  <si>
    <t>QQG1 排队大厅 在队986</t>
  </si>
  <si>
    <t>QQG1 排队大厅 在队987</t>
  </si>
  <si>
    <t>QQG1 排队大厅 在队988</t>
  </si>
  <si>
    <t>QQG1 排队大厅 在队989</t>
  </si>
  <si>
    <t>QQG1 排队大厅 在队990</t>
  </si>
  <si>
    <t>QQG1 排队大厅 在队991</t>
  </si>
  <si>
    <t>QQG1 排队大厅 在队992</t>
  </si>
  <si>
    <t>QQG1 排队大厅 在队993</t>
  </si>
  <si>
    <t>QQG1 排队大厅 在队994</t>
  </si>
  <si>
    <t>QQG1 排队大厅 在队995</t>
  </si>
  <si>
    <t>QQG1 排队大厅 在队996</t>
  </si>
  <si>
    <t>QQG1 排队大厅 在队997</t>
  </si>
  <si>
    <t>QQG1 排队大厅 在队998</t>
  </si>
  <si>
    <t>QQG1 排队大厅 在队999</t>
  </si>
  <si>
    <t>QQG1 排队大厅 在队1000</t>
  </si>
  <si>
    <t>QQG1 排队大厅 在队1001</t>
  </si>
  <si>
    <t>QQG1 排队大厅 在队1002</t>
  </si>
  <si>
    <t>QQG1 排队大厅 在队1003</t>
  </si>
  <si>
    <t>QQG1 排队大厅 在队1004</t>
  </si>
  <si>
    <t>QQG1 排队大厅 在队1005</t>
  </si>
  <si>
    <t>QQG1 排队大厅 在队1006</t>
  </si>
  <si>
    <t>QQG1 排队大厅 在队1007</t>
  </si>
  <si>
    <t>QQG1 排队大厅 在队1008</t>
  </si>
  <si>
    <t>QQG1 排队大厅 在队1009</t>
  </si>
  <si>
    <t>QQG1 排队大厅 在队1010</t>
  </si>
  <si>
    <t>qq@shanghai</t>
    <phoneticPr fontId="1" type="noConversion"/>
  </si>
  <si>
    <t>qq@wh</t>
    <phoneticPr fontId="1" type="noConversion"/>
  </si>
  <si>
    <t>shop1</t>
    <phoneticPr fontId="1" type="noConversion"/>
  </si>
  <si>
    <t>shop1</t>
    <phoneticPr fontId="1" type="noConversion"/>
  </si>
  <si>
    <t>shop2</t>
    <phoneticPr fontId="1" type="noConversion"/>
  </si>
  <si>
    <t>262G1 TEMP</t>
  </si>
  <si>
    <t>262G1 TEMP</t>
    <phoneticPr fontId="1" type="noConversion"/>
  </si>
  <si>
    <t>262G2 TEMP</t>
  </si>
  <si>
    <t>262G2 TEMP</t>
    <phoneticPr fontId="1" type="noConversion"/>
  </si>
  <si>
    <t>262G1 UNACT</t>
  </si>
  <si>
    <t>262G1 INQ</t>
  </si>
  <si>
    <t>262G1 QED</t>
  </si>
  <si>
    <t>262G1 BEAN</t>
  </si>
  <si>
    <t>262G2 BEAN</t>
  </si>
  <si>
    <t>262G2 QED</t>
  </si>
  <si>
    <t>262G2 INQ</t>
  </si>
  <si>
    <t>262G2 UNACT</t>
  </si>
  <si>
    <t>263G2 TEMP</t>
  </si>
  <si>
    <t>263G2 BEAN</t>
  </si>
  <si>
    <t>263G2 QED</t>
  </si>
  <si>
    <t>263G2 INQ</t>
  </si>
  <si>
    <t>263G2 UNACT</t>
  </si>
  <si>
    <t>263G1 TEMP</t>
  </si>
  <si>
    <t>263G1 UNACT</t>
  </si>
  <si>
    <t>263G1 INQ</t>
  </si>
  <si>
    <t>263G1 QED</t>
  </si>
  <si>
    <t>263G1 BEAN</t>
  </si>
  <si>
    <t>2.6.8 银区商家日账单计算，考虑金额修改订单：当天订单修改 和 以前订单修改</t>
    <phoneticPr fontId="1" type="noConversion"/>
  </si>
  <si>
    <t>262金店2</t>
    <phoneticPr fontId="1" type="noConversion"/>
  </si>
  <si>
    <t>262金店3</t>
    <phoneticPr fontId="1" type="noConversion"/>
  </si>
  <si>
    <t>262金店2</t>
    <phoneticPr fontId="1" type="noConversion"/>
  </si>
  <si>
    <t>263银店二</t>
    <phoneticPr fontId="1" type="noConversion"/>
  </si>
  <si>
    <t>金壹</t>
    <phoneticPr fontId="1" type="noConversion"/>
  </si>
  <si>
    <t>金贰</t>
    <phoneticPr fontId="1" type="noConversion"/>
  </si>
  <si>
    <t>总计</t>
    <phoneticPr fontId="1" type="noConversion"/>
  </si>
  <si>
    <t>QQG1 排队大厅 在队1</t>
    <phoneticPr fontId="1" type="noConversion"/>
  </si>
  <si>
    <t>MO05OIMK2DABG20001</t>
    <phoneticPr fontId="1" type="noConversion"/>
  </si>
  <si>
    <t>MO05OIMK2DABG20002</t>
  </si>
  <si>
    <t>MO05OIMK2DABG20003</t>
  </si>
  <si>
    <t>MO05OIMK2DABG20004</t>
  </si>
  <si>
    <t>MO05OIMK2DABG20005</t>
  </si>
  <si>
    <t>MO05OIMK2DABG20006</t>
  </si>
  <si>
    <t>MO05OIMK2DABG20007</t>
  </si>
  <si>
    <t>MO05OIMK2DABG20008</t>
  </si>
  <si>
    <t>MO05OIMK2DABG20009</t>
  </si>
  <si>
    <t>MO05OIMK2DABG20010</t>
  </si>
  <si>
    <t>MO05OIMK2DABG20011</t>
  </si>
  <si>
    <t>MO05OIMK2DABG20012</t>
  </si>
  <si>
    <t>MO05OIMK2DABG20013</t>
  </si>
  <si>
    <t>MO05OIMK2DABG20014</t>
  </si>
  <si>
    <t>MO05OIMK2DABG20015</t>
  </si>
  <si>
    <t>MO05OIMK2DABG20016</t>
  </si>
  <si>
    <t>MO05OIMK2DABG20017</t>
  </si>
  <si>
    <t>MO05OIMK2DABG20018</t>
  </si>
  <si>
    <t>MO05OIMK2DABG20019</t>
  </si>
  <si>
    <t>MO05OIMK2DABG20020</t>
  </si>
  <si>
    <t>MO05OIMK2DABG20021</t>
  </si>
  <si>
    <t>MO05OIMK2DABG20022</t>
  </si>
  <si>
    <t>MO05OIMK2DABG20023</t>
  </si>
  <si>
    <t>MO05OIMK2DABG20024</t>
  </si>
  <si>
    <t>MO05OIMK2DABG20025</t>
  </si>
  <si>
    <t>MO05OIMK2DABG20026</t>
  </si>
  <si>
    <t>MO05OIMK2DABG20027</t>
  </si>
  <si>
    <t>MO05OIMK2DABG20028</t>
  </si>
  <si>
    <t>MO05OIMK2DABG20029</t>
  </si>
  <si>
    <t>MO05OIMK2DABG20030</t>
  </si>
  <si>
    <t>MO05OIMK2DABG20031</t>
  </si>
  <si>
    <t>MO05OIMK2DABG20032</t>
  </si>
  <si>
    <t>MO05OIMK2DABG20033</t>
  </si>
  <si>
    <t>MO05OIMK2DABG20034</t>
  </si>
  <si>
    <t>MO05OIMK2DABG20035</t>
  </si>
  <si>
    <t>MO05OIMK2DABG20036</t>
  </si>
  <si>
    <t>MO05OIMK2DABG20037</t>
  </si>
  <si>
    <t>MO05OIMK2DABG20038</t>
  </si>
  <si>
    <t>MO05OIMK2DABG20039</t>
  </si>
  <si>
    <t>MO05OIMK2DABG20040</t>
  </si>
  <si>
    <t>MO05OIMK2DABG20041</t>
  </si>
  <si>
    <t>MO05OIMK2DABG20042</t>
  </si>
  <si>
    <t>MO05OIMK2DABG20043</t>
  </si>
  <si>
    <t>MO05OIMK2DABG20044</t>
  </si>
  <si>
    <t>MO05OIMK2DABG20045</t>
  </si>
  <si>
    <t>MO05OIMK2DABG20046</t>
  </si>
  <si>
    <t>MO05OIMK2DABG20047</t>
  </si>
  <si>
    <t>MO05OIMK2DABG20048</t>
  </si>
  <si>
    <t>MO05OIMK2DABG20049</t>
  </si>
  <si>
    <t>MO05OIMK2DABG20050</t>
  </si>
  <si>
    <t>MO05OIMK2DABG20051</t>
  </si>
  <si>
    <t>MO05OIMK2DABG20052</t>
  </si>
  <si>
    <t>MO05OIMK2DABG20053</t>
  </si>
  <si>
    <t>MO05OIMK2DABG20054</t>
  </si>
  <si>
    <t>MO05OIMK2DABG20055</t>
  </si>
  <si>
    <t>MO05OIMK2DABG20056</t>
  </si>
  <si>
    <t>MO05OIMK2DABG20057</t>
  </si>
  <si>
    <t>MO05OIMK2DABG20058</t>
  </si>
  <si>
    <t>MO05OIMK2DABG20059</t>
  </si>
  <si>
    <t>MO05OIMK2DABG20060</t>
  </si>
  <si>
    <t>MO05OIMK2DABG20061</t>
  </si>
  <si>
    <t>MO05OIMK2DABG20062</t>
  </si>
  <si>
    <t>MO05OIMK2DABG20063</t>
  </si>
  <si>
    <t>MO05OIMK2DABG20064</t>
  </si>
  <si>
    <t>MO05OIMK2DABG20065</t>
  </si>
  <si>
    <t>MO05OIMK2DABG20066</t>
  </si>
  <si>
    <t>MO05OIMK2DABG20067</t>
  </si>
  <si>
    <t>MO05OIMK2DABG20068</t>
  </si>
  <si>
    <t>MO05OIMK2DABG20069</t>
  </si>
  <si>
    <t>MO05OIMK2DABG20070</t>
  </si>
  <si>
    <t>MO05OIMK2DABG20071</t>
  </si>
  <si>
    <t>MO05OIMK2DABG20072</t>
  </si>
  <si>
    <t>MO05OIMK2DABG20073</t>
  </si>
  <si>
    <t>MO05OIMK2DABG20074</t>
  </si>
  <si>
    <t>MO05OIMK2DABG20075</t>
  </si>
  <si>
    <t>MO05OIMK2DABG20076</t>
  </si>
  <si>
    <t>MO05OIMK2DABG20077</t>
  </si>
  <si>
    <t>MO05OIMK2DABG20078</t>
  </si>
  <si>
    <t>MO05OIMK2DABG20079</t>
  </si>
  <si>
    <t>MO05OIMK2DABG20080</t>
  </si>
  <si>
    <t>MO05OIMK2DABG20081</t>
  </si>
  <si>
    <t>MO05OIMK2DABG20082</t>
  </si>
  <si>
    <t>MO05OIMK2DABG20083</t>
  </si>
  <si>
    <t>MO05OIMK2DABG20084</t>
  </si>
  <si>
    <t>MO05OIMK2DABG20085</t>
  </si>
  <si>
    <t>MO05OIMK2DABG20086</t>
  </si>
  <si>
    <t>MO05OIMK2DABG20087</t>
  </si>
  <si>
    <t>MO05OIMK2DABG20088</t>
  </si>
  <si>
    <t>MO05OIMK2DABG20089</t>
  </si>
  <si>
    <t>MO05OIMK2DABG20090</t>
  </si>
  <si>
    <t>MO05OIMK2DABG20091</t>
  </si>
  <si>
    <t>MO05OIMK2DABG20092</t>
  </si>
  <si>
    <t>MO05OIMK2DABG20093</t>
  </si>
  <si>
    <t>MO05OIMK2DABG20094</t>
  </si>
  <si>
    <t>MO05OIMK2DABG20095</t>
  </si>
  <si>
    <t>MO05OIMK2DABG20096</t>
  </si>
  <si>
    <t>MO05OIMK2DABG20097</t>
  </si>
  <si>
    <t>MO05OIMK2DABG20098</t>
  </si>
  <si>
    <t>MO05OIMK2DABG20099</t>
  </si>
  <si>
    <t>MO05OIMK2DABG20100</t>
  </si>
  <si>
    <t>MO05OIMK2DABG20101</t>
  </si>
  <si>
    <t>MO05OIMK2DABG20102</t>
  </si>
  <si>
    <t>MO05OIMK2DABG20103</t>
  </si>
  <si>
    <t>MO05OIMK2DABG20104</t>
  </si>
  <si>
    <t>MO05OIMK2DABG20105</t>
  </si>
  <si>
    <t>MO05OIMK2DABG20106</t>
  </si>
  <si>
    <t>MO05OIMK2DABG20107</t>
  </si>
  <si>
    <t>MO05OIMK2DABG20108</t>
  </si>
  <si>
    <t>MO05OIMK2DABG20109</t>
  </si>
  <si>
    <t>MO05OIMK2DABG20110</t>
  </si>
  <si>
    <t>MO05OIMK2DABG20111</t>
  </si>
  <si>
    <t>MO05OIMK2DABG20112</t>
  </si>
  <si>
    <t>MO05OIMK2DABG20113</t>
  </si>
  <si>
    <t>MO05OIMK2DABG20114</t>
  </si>
  <si>
    <t>MO05OIMK2DABG20115</t>
  </si>
  <si>
    <t>MO05OIMK2DABG20116</t>
  </si>
  <si>
    <t>MO05OIMK2DABG20117</t>
  </si>
  <si>
    <t>MO05OIMK2DABG20118</t>
  </si>
  <si>
    <t>MO05OIMK2DABG20119</t>
  </si>
  <si>
    <t>MO05OIMK2DABG20120</t>
  </si>
  <si>
    <t>MO05OIMK2DABG20121</t>
  </si>
  <si>
    <t>MO05OIMK2DABG20122</t>
  </si>
  <si>
    <t>MO05OIMK2DABG20123</t>
  </si>
  <si>
    <t>MO05OIMK2DABG20124</t>
  </si>
  <si>
    <t>MO05OIMK2DABG20125</t>
  </si>
  <si>
    <t>MO05OIMK2DABG20126</t>
  </si>
  <si>
    <t>MO05OIMK2DABG20127</t>
  </si>
  <si>
    <t>MO05OIMK2DABG20128</t>
  </si>
  <si>
    <t>MO05OIMK2DABG20129</t>
  </si>
  <si>
    <t>MO05OIMK2DABG20130</t>
  </si>
  <si>
    <t>MO05OIMK2DABG20131</t>
  </si>
  <si>
    <t>MO05OIMK2DABG20132</t>
  </si>
  <si>
    <t>MO05OIMK2DABG20133</t>
  </si>
  <si>
    <t>MO05OIMK2DABG20134</t>
  </si>
  <si>
    <t>MO05OIMK2DABG20135</t>
  </si>
  <si>
    <t>MO05OIMK2DABG20136</t>
  </si>
  <si>
    <t>MO05OIMK2DABG20137</t>
  </si>
  <si>
    <t>MO05OIMK2DABG20138</t>
  </si>
  <si>
    <t>MO05OIMK2DABG20139</t>
  </si>
  <si>
    <t>MO05OIMK2DABG20140</t>
  </si>
  <si>
    <t>MO05OIMK2DABG20141</t>
  </si>
  <si>
    <t>MO05OIMK2DABG20142</t>
  </si>
  <si>
    <t>MO05OIMK2DABG20143</t>
  </si>
  <si>
    <t>MO05OIMK2DABG20144</t>
  </si>
  <si>
    <t>MO05OIMK2DABG20145</t>
  </si>
  <si>
    <t>MO05OIMK2DABG20146</t>
  </si>
  <si>
    <t>MO05OIMK2DABG20147</t>
  </si>
  <si>
    <t>MO05OIMK2DABG20148</t>
  </si>
  <si>
    <t>MO05OIMK2DABG20149</t>
  </si>
  <si>
    <t>MO05OIMK2DABG20150</t>
  </si>
  <si>
    <t>MO05OIMK2DABG20151</t>
  </si>
  <si>
    <t>MO05OIMK2DABG20152</t>
  </si>
  <si>
    <t>MO05OIMK2DABG20153</t>
  </si>
  <si>
    <t>MO05OIMK2DABG20154</t>
  </si>
  <si>
    <t>MO05OIMK2DABG20155</t>
  </si>
  <si>
    <t>MO05OIMK2DABG20156</t>
  </si>
  <si>
    <t>MO05OIMK2DABG20157</t>
  </si>
  <si>
    <t>MO05OIMK2DABG20158</t>
  </si>
  <si>
    <t>MO05OIMK2DABG20159</t>
  </si>
  <si>
    <t>MO05OIMK2DABG20160</t>
  </si>
  <si>
    <t>MO05OIMK2DABG20161</t>
  </si>
  <si>
    <t>MO05OIMK2DABG20162</t>
  </si>
  <si>
    <t>MO05OIMK2DABG20163</t>
  </si>
  <si>
    <t>MO05OIMK2DABG20164</t>
  </si>
  <si>
    <t>MO05OIMK2DABG20165</t>
  </si>
  <si>
    <t>MO05OIMK2DABG20166</t>
  </si>
  <si>
    <t>MO05OIMK2DABG20167</t>
  </si>
  <si>
    <t>MO05OIMK2DABG20168</t>
  </si>
  <si>
    <t>MO05OIMK2DABG20169</t>
  </si>
  <si>
    <t>MO05OIMK2DABG20170</t>
  </si>
  <si>
    <t>MO05OIMK2DABG20171</t>
  </si>
  <si>
    <t>MO05OIMK2DABG20172</t>
  </si>
  <si>
    <t>MO05OIMK2DABG20173</t>
  </si>
  <si>
    <t>MO05OIMK2DABG20174</t>
  </si>
  <si>
    <t>MO05OIMK2DABG20175</t>
  </si>
  <si>
    <t>MO05OIMK2DABG20176</t>
  </si>
  <si>
    <t>MO05OIMK2DABG20177</t>
  </si>
  <si>
    <t>MO05OIMK2DABG20178</t>
  </si>
  <si>
    <t>MO05OIMK2DABG20179</t>
  </si>
  <si>
    <t>MO05OIMK2DABG20180</t>
  </si>
  <si>
    <t>MO05OIMK2DABG20181</t>
  </si>
  <si>
    <t>MO05OIMK2DABG20182</t>
  </si>
  <si>
    <t>MO05OIMK2DABG20183</t>
  </si>
  <si>
    <t>MO05OIMK2DABG20184</t>
  </si>
  <si>
    <t>MO05OIMK2DABG20185</t>
  </si>
  <si>
    <t>MO05OIMK2DABG20186</t>
  </si>
  <si>
    <t>MO05OIMK2DABG20187</t>
  </si>
  <si>
    <t>MO05OIMK2DABG20188</t>
  </si>
  <si>
    <t>MO05OIMK2DABG20189</t>
  </si>
  <si>
    <t>MO05OIMK2DABG20190</t>
  </si>
  <si>
    <t>MO05OIMK2DABG20191</t>
  </si>
  <si>
    <t>MO05OIMK2DABG20192</t>
  </si>
  <si>
    <t>MO05OIMK2DABG20193</t>
  </si>
  <si>
    <t>MO05OIMK2DABG20194</t>
  </si>
  <si>
    <t>MO05OIMK2DABG20195</t>
  </si>
  <si>
    <t>MO05OIMK2DABG20196</t>
  </si>
  <si>
    <t>MO05OIMK2DABG20197</t>
  </si>
  <si>
    <t>MO05OIMK2DABG20198</t>
  </si>
  <si>
    <t>MO05OIMK2DABG20199</t>
  </si>
  <si>
    <t>MO05OIMK2DABG20200</t>
  </si>
  <si>
    <t>MO05OIMK2DABG20201</t>
  </si>
  <si>
    <t>MO05OIMK2DABG20202</t>
  </si>
  <si>
    <t>MO05OIMK2DABG20203</t>
  </si>
  <si>
    <t>MO05OIMK2DABG20204</t>
  </si>
  <si>
    <t>MO05OIMK2DABG20205</t>
  </si>
  <si>
    <t>MO05OIMK2DABG20206</t>
  </si>
  <si>
    <t>MO05OIMK2DABG20207</t>
  </si>
  <si>
    <t>MO05OIMK2DABG20208</t>
  </si>
  <si>
    <t>MO05OIMK2DABG20209</t>
  </si>
  <si>
    <t>MO05OIMK2DABG20210</t>
  </si>
  <si>
    <t>MO05OIMK2DABG20211</t>
  </si>
  <si>
    <t>MO05OIMK2DABG20212</t>
  </si>
  <si>
    <t>MO05OIMK2DABG20213</t>
  </si>
  <si>
    <t>MO05OIMK2DABG20214</t>
  </si>
  <si>
    <t>MO05OIMK2DABG20215</t>
  </si>
  <si>
    <t>MO05OIMK2DABG20216</t>
  </si>
  <si>
    <t>MO05OIMK2DABG20217</t>
  </si>
  <si>
    <t>MO05OIMK2DABG20218</t>
  </si>
  <si>
    <t>MO05OIMK2DABG20219</t>
  </si>
  <si>
    <t>MO05OIMK2DABG20220</t>
  </si>
  <si>
    <t>MO05OIMK2DABG20221</t>
  </si>
  <si>
    <t>MO05OIMK2DABG20222</t>
  </si>
  <si>
    <t>MO05OIMK2DABG20223</t>
  </si>
  <si>
    <t>MO05OIMK2DABG20224</t>
  </si>
  <si>
    <t>MO05OIMK2DABG20225</t>
  </si>
  <si>
    <t>MO05OIMK2DABG20226</t>
  </si>
  <si>
    <t>MO05OIMK2DABG20227</t>
  </si>
  <si>
    <t>MO05OIMK2DABG20228</t>
  </si>
  <si>
    <t>MO05OIMK2DABG20229</t>
  </si>
  <si>
    <t>MO05OIMK2DABG20230</t>
  </si>
  <si>
    <t>MO05OIMK2DABG20231</t>
  </si>
  <si>
    <t>MO05OIMK2DABG20232</t>
  </si>
  <si>
    <t>MO05OIMK2DABG20233</t>
  </si>
  <si>
    <t>MO05OIMK2DABG20234</t>
  </si>
  <si>
    <t>MO05OIMK2DABG20235</t>
  </si>
  <si>
    <t>MO05OIMK2DABG20236</t>
  </si>
  <si>
    <t>MO05OIMK2DABG20237</t>
  </si>
  <si>
    <t>MO05OIMK2DABG20238</t>
  </si>
  <si>
    <t>MO05OIMK2DABG20239</t>
  </si>
  <si>
    <t>MO05OIMK2DABG20240</t>
  </si>
  <si>
    <t>MO05OIMK2DABG20241</t>
  </si>
  <si>
    <t>MO05OIMK2DABG20242</t>
  </si>
  <si>
    <t>MO05OIMK2DABG20243</t>
  </si>
  <si>
    <t>MO05OIMK2DABG20244</t>
  </si>
  <si>
    <t>MO05OIMK2DABG20245</t>
  </si>
  <si>
    <t>MO05OIMK2DABG20246</t>
  </si>
  <si>
    <t>MO05OIMK2DABG20247</t>
  </si>
  <si>
    <t>MO05OIMK2DABG20248</t>
  </si>
  <si>
    <t>MO05OIMK2DABG20249</t>
  </si>
  <si>
    <t>MO05OIMK2DABG20250</t>
  </si>
  <si>
    <t>MO05OIMK2DABG20251</t>
  </si>
  <si>
    <t>MO05OIMK2DABG20252</t>
  </si>
  <si>
    <t>MO05OIMK2DABG20253</t>
  </si>
  <si>
    <t>MO05OIMK2DABG20254</t>
  </si>
  <si>
    <t>MO05OIMK2DABG20255</t>
  </si>
  <si>
    <t>MO05OIMK2DABG20256</t>
  </si>
  <si>
    <t>MO05OIMK2DABG20257</t>
  </si>
  <si>
    <t>MO05OIMK2DABG20258</t>
  </si>
  <si>
    <t>MO05OIMK2DABG20259</t>
  </si>
  <si>
    <t>MO05OIMK2DABG20260</t>
  </si>
  <si>
    <t>MO05OIMK2DABG20261</t>
  </si>
  <si>
    <t>MO05OIMK2DABG20262</t>
  </si>
  <si>
    <t>MO05OIMK2DABG20263</t>
  </si>
  <si>
    <t>MO05OIMK2DABG20264</t>
  </si>
  <si>
    <t>MO05OIMK2DABG20265</t>
  </si>
  <si>
    <t>MO05OIMK2DABG20266</t>
  </si>
  <si>
    <t>MO05OIMK2DABG20267</t>
  </si>
  <si>
    <t>MO05OIMK2DABG20268</t>
  </si>
  <si>
    <t>MO05OIMK2DABG20269</t>
  </si>
  <si>
    <t>MO05OIMK2DABG20270</t>
  </si>
  <si>
    <t>MO05OIMK2DABG20271</t>
  </si>
  <si>
    <t>MO05OIMK2DABG20272</t>
  </si>
  <si>
    <t>MO05OIMK2DABG20273</t>
  </si>
  <si>
    <t>MO05OIMK2DABG20274</t>
  </si>
  <si>
    <t>MO05OIMK2DABG20275</t>
  </si>
  <si>
    <t>MO05OIMK2DABG20276</t>
  </si>
  <si>
    <t>MO05OIMK2DABG20277</t>
  </si>
  <si>
    <t>MO05OIMK2DABG20278</t>
  </si>
  <si>
    <t>MO05OIMK2DABG20279</t>
  </si>
  <si>
    <t>MO05OIMK2DABG20280</t>
  </si>
  <si>
    <t>MO05OIMK2DABG20281</t>
  </si>
  <si>
    <t>MO05OIMK2DABG20282</t>
  </si>
  <si>
    <t>MO05OIMK2DABG20283</t>
  </si>
  <si>
    <t>MO05OIMK2DABG20284</t>
  </si>
  <si>
    <t>MO05OIMK2DABG20285</t>
  </si>
  <si>
    <t>MO05OIMK2DABG20286</t>
  </si>
  <si>
    <t>MO05OIMK2DABG20287</t>
  </si>
  <si>
    <t>MO05OIMK2DABG20288</t>
  </si>
  <si>
    <t>MO05OIMK2DABG20289</t>
  </si>
  <si>
    <t>MO05OIMK2DABG20290</t>
  </si>
  <si>
    <t>MO05OIMK2DABG20291</t>
  </si>
  <si>
    <t>MO05OIMK2DABG20292</t>
  </si>
  <si>
    <t>MO05OIMK2DABG20293</t>
  </si>
  <si>
    <t>MO05OIMK2DABG20294</t>
  </si>
  <si>
    <t>MO05OIMK2DABG20295</t>
  </si>
  <si>
    <t>MO05OIMK2DABG20296</t>
  </si>
  <si>
    <t>MO05OIMK2DABG20297</t>
  </si>
  <si>
    <t>MO05OIMK2DABG20298</t>
  </si>
  <si>
    <t>MO05OIMK2DABG20299</t>
  </si>
  <si>
    <t>MO05OIMK2DABG20300</t>
  </si>
  <si>
    <t>MO05OIMK2DABG20301</t>
  </si>
  <si>
    <t>MO05OIMK2DABG20302</t>
  </si>
  <si>
    <t>MO05OIMK2DABG20303</t>
  </si>
  <si>
    <t>MO05OIMK2DABG20304</t>
  </si>
  <si>
    <t>MO05OIMK2DABG20305</t>
  </si>
  <si>
    <t>MO05OIMK2DABG20306</t>
  </si>
  <si>
    <t>MO05OIMK2DABG20307</t>
  </si>
  <si>
    <t>MO05OIMK2DABG20308</t>
  </si>
  <si>
    <t>MO05OIMK2DABG20309</t>
  </si>
  <si>
    <t>MO05OIMK2DABG20310</t>
  </si>
  <si>
    <t>MO05OIMK2DABG20311</t>
  </si>
  <si>
    <t>MO05OIMK2DABG20312</t>
  </si>
  <si>
    <t>MO05OIMK2DABG20313</t>
  </si>
  <si>
    <t>MO05OIMK2DABG20314</t>
  </si>
  <si>
    <t>MO05OIMK2DABG20315</t>
  </si>
  <si>
    <t>MO05OIMK2DABG20316</t>
  </si>
  <si>
    <t>MO05OIMK2DABG20317</t>
  </si>
  <si>
    <t>MO05OIMK2DABG20318</t>
  </si>
  <si>
    <t>MO05OIMK2DABG20319</t>
  </si>
  <si>
    <t>MO05OIMK2DABG20320</t>
  </si>
  <si>
    <t>MO05OIMK2DABG20321</t>
  </si>
  <si>
    <t>MO05OIMK2DABG20322</t>
  </si>
  <si>
    <t>MO05OIMK2DABG20323</t>
  </si>
  <si>
    <t>MO05OIMK2DABG20324</t>
  </si>
  <si>
    <t>MO05OIMK2DABG20325</t>
  </si>
  <si>
    <t>MO05OIMK2DABG20326</t>
  </si>
  <si>
    <t>MO05OIMK2DABG20327</t>
  </si>
  <si>
    <t>MO05OIMK2DABG20328</t>
  </si>
  <si>
    <t>MO05OIMK2DABG20329</t>
  </si>
  <si>
    <t>MO05OIMK2DABG20330</t>
  </si>
  <si>
    <t>MO05OIMK2DABG20331</t>
  </si>
  <si>
    <t>MO05OIMK2DABG20332</t>
  </si>
  <si>
    <t>MO05OIMK2DABG20333</t>
  </si>
  <si>
    <t>MO05OIMK2DABG20334</t>
  </si>
  <si>
    <t>MO05OIMK2DABG20335</t>
  </si>
  <si>
    <t>MO05OIMK2DABG20336</t>
  </si>
  <si>
    <t>MO05OIMK2DABG20337</t>
  </si>
  <si>
    <t>MO05OIMK2DABG20338</t>
  </si>
  <si>
    <t>MO05OIMK2DABG20339</t>
  </si>
  <si>
    <t>MO05OIMK2DABG20340</t>
  </si>
  <si>
    <t>MO05OIMK2DABG20341</t>
  </si>
  <si>
    <t>MO05OIMK2DABG20342</t>
  </si>
  <si>
    <t>MO05OIMK2DABG20343</t>
  </si>
  <si>
    <t>MO05OIMK2DABG20344</t>
  </si>
  <si>
    <t>MO05OIMK2DABG20345</t>
  </si>
  <si>
    <t>MO05OIMK2DABG20346</t>
  </si>
  <si>
    <t>MO05OIMK2DABG20347</t>
  </si>
  <si>
    <t>MO05OIMK2DABG20348</t>
  </si>
  <si>
    <t>MO05OIMK2DABG20349</t>
  </si>
  <si>
    <t>MO05OIMK2DABG20350</t>
  </si>
  <si>
    <t>MO05OIMK2DABG20351</t>
  </si>
  <si>
    <t>MO05OIMK2DABG20352</t>
  </si>
  <si>
    <t>MO05OIMK2DABG20353</t>
  </si>
  <si>
    <t>MO05OIMK2DABG20354</t>
  </si>
  <si>
    <t>MO05OIMK2DABG20355</t>
  </si>
  <si>
    <t>MO05OIMK2DABG20356</t>
  </si>
  <si>
    <t>MO05OIMK2DABG20357</t>
  </si>
  <si>
    <t>MO05OIMK2DABG20358</t>
  </si>
  <si>
    <t>MO05OIMK2DABG20359</t>
  </si>
  <si>
    <t>MO05OIMK2DABG20360</t>
  </si>
  <si>
    <t>MO05OIMK2DABG20361</t>
  </si>
  <si>
    <t>MO05OIMK2DABG20362</t>
  </si>
  <si>
    <t>MO05OIMK2DABG20363</t>
  </si>
  <si>
    <t>MO05OIMK2DABG20364</t>
  </si>
  <si>
    <t>MO05OIMK2DABG20365</t>
  </si>
  <si>
    <t>MO05OIMK2DABG20366</t>
  </si>
  <si>
    <t>MO05OIMK2DABG20367</t>
  </si>
  <si>
    <t>MO05OIMK2DABG20368</t>
  </si>
  <si>
    <t>MO05OIMK2DABG20369</t>
  </si>
  <si>
    <t>MO05OIMK2DABG20370</t>
  </si>
  <si>
    <t>MO05OIMK2DABG20371</t>
  </si>
  <si>
    <t>MO05OIMK2DABG20372</t>
  </si>
  <si>
    <t>MO05OIMK2DABG20373</t>
  </si>
  <si>
    <t>MO05OIMK2DABG20374</t>
  </si>
  <si>
    <t>MO05OIMK2DABG20375</t>
  </si>
  <si>
    <t>MO05OIMK2DABG20376</t>
  </si>
  <si>
    <t>MO05OIMK2DABG20377</t>
  </si>
  <si>
    <t>MO05OIMK2DABG20378</t>
  </si>
  <si>
    <t>MO05OIMK2DABG20379</t>
  </si>
  <si>
    <t>MO05OIMK2DABG20380</t>
  </si>
  <si>
    <t>MO05OIMK2DABG20381</t>
  </si>
  <si>
    <t>MO05OIMK2DABG20382</t>
  </si>
  <si>
    <t>MO05OIMK2DABG20383</t>
  </si>
  <si>
    <t>MO05OIMK2DABG20384</t>
  </si>
  <si>
    <t>MO05OIMK2DABG20385</t>
  </si>
  <si>
    <t>MO05OIMK2DABG20386</t>
  </si>
  <si>
    <t>MO05OIMK2DABG20387</t>
  </si>
  <si>
    <t>MO05OIMK2DABG20388</t>
  </si>
  <si>
    <t>MO05OIMK2DABG20389</t>
  </si>
  <si>
    <t>MO05OIMK2DABG20390</t>
  </si>
  <si>
    <t>MO05OIMK2DABG20391</t>
  </si>
  <si>
    <t>MO05OIMK2DABG20392</t>
  </si>
  <si>
    <t>MO05OIMK2DABG20393</t>
  </si>
  <si>
    <t>MO05OIMK2DABG20394</t>
  </si>
  <si>
    <t>MO05OIMK2DABG20395</t>
  </si>
  <si>
    <t>MO05OIMK2DABG20396</t>
  </si>
  <si>
    <t>MO05OIMK2DABG20397</t>
  </si>
  <si>
    <t>MO05OIMK2DABG20398</t>
  </si>
  <si>
    <t>MO05OIMK2DABG20399</t>
  </si>
  <si>
    <t>MO05OIMK2DABG20400</t>
  </si>
  <si>
    <t>MO05OIMK2DABG20401</t>
  </si>
  <si>
    <t>MO05OIMK2DABG20402</t>
  </si>
  <si>
    <t>MO05OIMK2DABG20403</t>
  </si>
  <si>
    <t>MO05OIMK2DABG20404</t>
  </si>
  <si>
    <t>MO05OIMK2DABG20405</t>
  </si>
  <si>
    <t>MO05OIMK2DABG20406</t>
  </si>
  <si>
    <t>MO05OIMK2DABG20407</t>
  </si>
  <si>
    <t>MO05OIMK2DABG20408</t>
  </si>
  <si>
    <t>MO05OIMK2DABG20409</t>
  </si>
  <si>
    <t>MO05OIMK2DABG20410</t>
  </si>
  <si>
    <t>MO05OIMK2DABG20411</t>
  </si>
  <si>
    <t>MO05OIMK2DABG20412</t>
  </si>
  <si>
    <t>MO05OIMK2DABG20413</t>
  </si>
  <si>
    <t>MO05OIMK2DABG20414</t>
  </si>
  <si>
    <t>MO05OIMK2DABG20415</t>
  </si>
  <si>
    <t>MO05OIMK2DABG20416</t>
  </si>
  <si>
    <t>MO05OIMK2DABG20417</t>
  </si>
  <si>
    <t>MO05OIMK2DABG20418</t>
  </si>
  <si>
    <t>MO05OIMK2DABG20419</t>
  </si>
  <si>
    <t>MO05OIMK2DABG20420</t>
  </si>
  <si>
    <t>MO05OIMK2DABG20421</t>
  </si>
  <si>
    <t>MO05OIMK2DABG20422</t>
  </si>
  <si>
    <t>MO05OIMK2DABG20423</t>
  </si>
  <si>
    <t>MO05OIMK2DABG20424</t>
  </si>
  <si>
    <t>MO05OIMK2DABG20425</t>
  </si>
  <si>
    <t>MO05OIMK2DABG20426</t>
  </si>
  <si>
    <t>MO05OIMK2DABG20427</t>
  </si>
  <si>
    <t>MO05OIMK2DABG20428</t>
  </si>
  <si>
    <t>MO05OIMK2DABG20429</t>
  </si>
  <si>
    <t>MO05OIMK2DABG20430</t>
  </si>
  <si>
    <t>MO05OIMK2DABG20431</t>
  </si>
  <si>
    <t>MO05OIMK2DABG20432</t>
  </si>
  <si>
    <t>MO05OIMK2DABG20433</t>
  </si>
  <si>
    <t>MO05OIMK2DABG20434</t>
  </si>
  <si>
    <t>MO05OIMK2DABG20435</t>
  </si>
  <si>
    <t>MO05OIMK2DABG20436</t>
  </si>
  <si>
    <t>MO05OIMK2DABG20437</t>
  </si>
  <si>
    <t>MO05OIMK2DABG20438</t>
  </si>
  <si>
    <t>MO05OIMK2DABG20439</t>
  </si>
  <si>
    <t>MO05OIMK2DABG20440</t>
  </si>
  <si>
    <t>MO05OIMK2DABG20441</t>
  </si>
  <si>
    <t>MO05OIMK2DABG20442</t>
  </si>
  <si>
    <t>MO05OIMK2DABG20443</t>
  </si>
  <si>
    <t>MO05OIMK2DABG20444</t>
  </si>
  <si>
    <t>MO05OIMK2DABG20445</t>
  </si>
  <si>
    <t>MO05OIMK2DABG20446</t>
  </si>
  <si>
    <t>MO05OIMK2DABG20447</t>
  </si>
  <si>
    <t>MO05OIMK2DABG20448</t>
  </si>
  <si>
    <t>MO05OIMK2DABG20449</t>
  </si>
  <si>
    <t>MO05OIMK2DABG20450</t>
  </si>
  <si>
    <t>MO05OIMK2DABG20451</t>
  </si>
  <si>
    <t>MO05OIMK2DABG20452</t>
  </si>
  <si>
    <t>MO05OIMK2DABG20453</t>
  </si>
  <si>
    <t>MO05OIMK2DABG20454</t>
  </si>
  <si>
    <t>MO05OIMK2DABG20455</t>
  </si>
  <si>
    <t>MO05OIMK2DABG20456</t>
  </si>
  <si>
    <t>MO05OIMK2DABG20457</t>
  </si>
  <si>
    <t>MO05OIMK2DABG20458</t>
  </si>
  <si>
    <t>MO05OIMK2DABG20459</t>
  </si>
  <si>
    <t>MO05OIMK2DABG20460</t>
  </si>
  <si>
    <t>MO05OIMK2DABG20461</t>
  </si>
  <si>
    <t>MO05OIMK2DABG20462</t>
  </si>
  <si>
    <t>MO05OIMK2DABG20463</t>
  </si>
  <si>
    <t>MO05OIMK2DABG20464</t>
  </si>
  <si>
    <t>MO05OIMK2DABG20465</t>
  </si>
  <si>
    <t>MO05OIMK2DABG20466</t>
  </si>
  <si>
    <t>MO05OIMK2DABG20467</t>
  </si>
  <si>
    <t>MO05OIMK2DABG20468</t>
  </si>
  <si>
    <t>MO05OIMK2DABG20469</t>
  </si>
  <si>
    <t>MO05OIMK2DABG20470</t>
  </si>
  <si>
    <t>MO05OIMK2DABG20471</t>
  </si>
  <si>
    <t>MO05OIMK2DABG20472</t>
  </si>
  <si>
    <t>MO05OIMK2DABG20473</t>
  </si>
  <si>
    <t>MO05OIMK2DABG20474</t>
  </si>
  <si>
    <t>MO05OIMK2DABG20475</t>
  </si>
  <si>
    <t>MO05OIMK2DABG20476</t>
  </si>
  <si>
    <t>MO05OIMK2DABG20477</t>
  </si>
  <si>
    <t>MO05OIMK2DABG20478</t>
  </si>
  <si>
    <t>MO05OIMK2DABG20479</t>
  </si>
  <si>
    <t>MO05OIMK2DABG20480</t>
  </si>
  <si>
    <t>MO05OIMK2DABG20481</t>
  </si>
  <si>
    <t>MO05OIMK2DABG20482</t>
  </si>
  <si>
    <t>MO05OIMK2DABG20483</t>
  </si>
  <si>
    <t>MO05OIMK2DABG20484</t>
  </si>
  <si>
    <t>MO05OIMK2DABG20485</t>
  </si>
  <si>
    <t>MO05OIMK2DABG20486</t>
  </si>
  <si>
    <t>MO05OIMK2DABG20487</t>
  </si>
  <si>
    <t>MO05OIMK2DABG20488</t>
  </si>
  <si>
    <t>MO05OIMK2DABG20489</t>
  </si>
  <si>
    <t>MO05OIMK2DABG20490</t>
  </si>
  <si>
    <t>MO05OIMK2DABG20491</t>
  </si>
  <si>
    <t>MO05OIMK2DABG20492</t>
  </si>
  <si>
    <t>MO05OIMK2DABG20493</t>
  </si>
  <si>
    <t>MO05OIMK2DABG20494</t>
  </si>
  <si>
    <t>MO05OIMK2DABG20495</t>
  </si>
  <si>
    <t>MO05OIMK2DABG20496</t>
  </si>
  <si>
    <t>MO05OIMK2DABG20497</t>
  </si>
  <si>
    <t>MO05OIMK2DABG20498</t>
  </si>
  <si>
    <t>MO05OIMK2DABG20499</t>
  </si>
  <si>
    <t>MO05OIMK2DABG20500</t>
  </si>
  <si>
    <t>MO05OIMK2DABG20501</t>
  </si>
  <si>
    <t>MO05OIMK2DABG20502</t>
  </si>
  <si>
    <t>MO05OIMK2DABG20503</t>
  </si>
  <si>
    <t>MO05OIMK2DABG20504</t>
  </si>
  <si>
    <t>MO05OIMK2DABG20505</t>
  </si>
  <si>
    <t>MO05OIMK2DABG20506</t>
  </si>
  <si>
    <t>MO05OIMK2DABG20507</t>
  </si>
  <si>
    <t>MO05OIMK2DABG20508</t>
  </si>
  <si>
    <t>MO05OIMK2DABG20509</t>
  </si>
  <si>
    <t>MO05OIMK2DABG20510</t>
  </si>
  <si>
    <t>MO05OIMK2DABG20511</t>
  </si>
  <si>
    <t>MO05OIMK2DABG20512</t>
  </si>
  <si>
    <t>MO05OIMK2DABG20513</t>
  </si>
  <si>
    <t>MO05OIMK2DABG20514</t>
  </si>
  <si>
    <t>MO05OIMK2DABG20515</t>
  </si>
  <si>
    <t>MO05OIMK2DABG20516</t>
  </si>
  <si>
    <t>MO05OIMK2DABG20517</t>
  </si>
  <si>
    <t>MO05OIMK2DABG20518</t>
  </si>
  <si>
    <t>MO05OIMK2DABG20519</t>
  </si>
  <si>
    <t>MO05OIMK2DABG20520</t>
  </si>
  <si>
    <t>MO05OIMK2DABG20521</t>
  </si>
  <si>
    <t>MO05OIMK2DABG20522</t>
  </si>
  <si>
    <t>MO05OIMK2DABG20523</t>
  </si>
  <si>
    <t>MO05OIMK2DABG20524</t>
  </si>
  <si>
    <t>MO05OIMK2DABG20525</t>
  </si>
  <si>
    <t>MO05OIMK2DABG20526</t>
  </si>
  <si>
    <t>MO05OIMK2DABG20527</t>
  </si>
  <si>
    <t>MO05OIMK2DABG20528</t>
  </si>
  <si>
    <t>MO05OIMK2DABG20529</t>
  </si>
  <si>
    <t>MO05OIMK2DABG20530</t>
  </si>
  <si>
    <t>MO05OIMK2DABG20531</t>
  </si>
  <si>
    <t>MO05OIMK2DABG20532</t>
  </si>
  <si>
    <t>MO05OIMK2DABG20533</t>
  </si>
  <si>
    <t>MO05OIMK2DABG20534</t>
  </si>
  <si>
    <t>MO05OIMK2DABG20535</t>
  </si>
  <si>
    <t>MO05OIMK2DABG20536</t>
  </si>
  <si>
    <t>MO05OIMK2DABG20537</t>
  </si>
  <si>
    <t>MO05OIMK2DABG20538</t>
  </si>
  <si>
    <t>MO05OIMK2DABG20539</t>
  </si>
  <si>
    <t>MO05OIMK2DABG20540</t>
  </si>
  <si>
    <t>MO05OIMK2DABG20541</t>
  </si>
  <si>
    <t>MO05OIMK2DABG20542</t>
  </si>
  <si>
    <t>MO05OIMK2DABG20543</t>
  </si>
  <si>
    <t>MO05OIMK2DABG20544</t>
  </si>
  <si>
    <t>MO05OIMK2DABG20545</t>
  </si>
  <si>
    <t>MO05OIMK2DABG20546</t>
  </si>
  <si>
    <t>MO05OIMK2DABG20547</t>
  </si>
  <si>
    <t>MO05OIMK2DABG20548</t>
  </si>
  <si>
    <t>MO05OIMK2DABG20549</t>
  </si>
  <si>
    <t>MO05OIMK2DABG20550</t>
  </si>
  <si>
    <t>MO05OIMK2DABG20551</t>
  </si>
  <si>
    <t>MO05OIMK2DABG20552</t>
  </si>
  <si>
    <t>MO05OIMK2DABG20553</t>
  </si>
  <si>
    <t>MO05OIMK2DABG20554</t>
  </si>
  <si>
    <t>MO05OIMK2DABG20555</t>
  </si>
  <si>
    <t>MO05OIMK2DABG20556</t>
  </si>
  <si>
    <t>MO05OIMK2DABG20557</t>
  </si>
  <si>
    <t>MO05OIMK2DABG20558</t>
  </si>
  <si>
    <t>MO05OIMK2DABG20559</t>
  </si>
  <si>
    <t>MO05OIMK2DABG20560</t>
  </si>
  <si>
    <t>MO05OIMK2DABG20561</t>
  </si>
  <si>
    <t>MO05OIMK2DABG20562</t>
  </si>
  <si>
    <t>MO05OIMK2DABG20563</t>
  </si>
  <si>
    <t>MO05OIMK2DABG20564</t>
  </si>
  <si>
    <t>MO05OIMK2DABG20565</t>
  </si>
  <si>
    <t>MO05OIMK2DABG20566</t>
  </si>
  <si>
    <t>MO05OIMK2DABG20567</t>
  </si>
  <si>
    <t>MO05OIMK2DABG20568</t>
  </si>
  <si>
    <t>MO05OIMK2DABG20569</t>
  </si>
  <si>
    <t>MO05OIMK2DABG20570</t>
  </si>
  <si>
    <t>MO05OIMK2DABG20571</t>
  </si>
  <si>
    <t>MO05OIMK2DABG20572</t>
  </si>
  <si>
    <t>MO05OIMK2DABG20573</t>
  </si>
  <si>
    <t>MO05OIMK2DABG20574</t>
  </si>
  <si>
    <t>MO05OIMK2DABG20575</t>
  </si>
  <si>
    <t>MO05OIMK2DABG20576</t>
  </si>
  <si>
    <t>MO05OIMK2DABG20577</t>
  </si>
  <si>
    <t>MO05OIMK2DABG20578</t>
  </si>
  <si>
    <t>MO05OIMK2DABG20579</t>
  </si>
  <si>
    <t>MO05OIMK2DABG20580</t>
  </si>
  <si>
    <t>MO05OIMK2DABG20581</t>
  </si>
  <si>
    <t>MO05OIMK2DABG20582</t>
  </si>
  <si>
    <t>MO05OIMK2DABG20583</t>
  </si>
  <si>
    <t>MO05OIMK2DABG20584</t>
  </si>
  <si>
    <t>MO05OIMK2DABG20585</t>
  </si>
  <si>
    <t>MO05OIMK2DABG20586</t>
  </si>
  <si>
    <t>MO05OIMK2DABG20587</t>
  </si>
  <si>
    <t>MO05OIMK2DABG20588</t>
  </si>
  <si>
    <t>MO05OIMK2DABG20589</t>
  </si>
  <si>
    <t>MO05OIMK2DABG20590</t>
  </si>
  <si>
    <t>MO05OIMK2DABG20591</t>
  </si>
  <si>
    <t>MO05OIMK2DABG20592</t>
  </si>
  <si>
    <t>MO05OIMK2DABG20593</t>
  </si>
  <si>
    <t>MO05OIMK2DABG20594</t>
  </si>
  <si>
    <t>MO05OIMK2DABG20595</t>
  </si>
  <si>
    <t>MO05OIMK2DABG20596</t>
  </si>
  <si>
    <t>MO05OIMK2DABG20597</t>
  </si>
  <si>
    <t>MO05OIMK2DABG20598</t>
  </si>
  <si>
    <t>MO05OIMK2DABG20599</t>
  </si>
  <si>
    <t>MO05OIMK2DABG20600</t>
  </si>
  <si>
    <t>MO05OIMK2DABG20601</t>
  </si>
  <si>
    <t>MO05OIMK2DABG20602</t>
  </si>
  <si>
    <t>MO05OIMK2DABG20603</t>
  </si>
  <si>
    <t>MO05OIMK2DABG20604</t>
  </si>
  <si>
    <t>MO05OIMK2DABG20605</t>
  </si>
  <si>
    <t>MO05OIMK2DABG20606</t>
  </si>
  <si>
    <t>MO05OIMK2DABG20607</t>
  </si>
  <si>
    <t>MO05OIMK2DABG20608</t>
  </si>
  <si>
    <t>MO05OIMK2DABG20609</t>
  </si>
  <si>
    <t>MO05OIMK2DABG20610</t>
  </si>
  <si>
    <t>MO05OIMK2DABG20611</t>
  </si>
  <si>
    <t>MO05OIMK2DABG20612</t>
  </si>
  <si>
    <t>MO05OIMK2DABG20613</t>
  </si>
  <si>
    <t>MO05OIMK2DABG20614</t>
  </si>
  <si>
    <t>MO05OIMK2DABG20615</t>
  </si>
  <si>
    <t>MO05OIMK2DABG20616</t>
  </si>
  <si>
    <t>MO05OIMK2DABG20617</t>
  </si>
  <si>
    <t>MO05OIMK2DABG20618</t>
  </si>
  <si>
    <t>MO05OIMK2DABG20619</t>
  </si>
  <si>
    <t>MO05OIMK2DABG20620</t>
  </si>
  <si>
    <t>MO05OIMK2DABG20621</t>
  </si>
  <si>
    <t>MO05OIMK2DABG20622</t>
  </si>
  <si>
    <t>MO05OIMK2DABG20623</t>
  </si>
  <si>
    <t>MO05OIMK2DABG20624</t>
  </si>
  <si>
    <t>MO05OIMK2DABG20625</t>
  </si>
  <si>
    <t>MO05OIMK2DABG20626</t>
  </si>
  <si>
    <t>MO05OIMK2DABG20627</t>
  </si>
  <si>
    <t>MO05OIMK2DABG20628</t>
  </si>
  <si>
    <t>MO05OIMK2DABG20629</t>
  </si>
  <si>
    <t>MO05OIMK2DABG20630</t>
  </si>
  <si>
    <t>MO05OIMK2DABG20631</t>
  </si>
  <si>
    <t>MO05OIMK2DABG20632</t>
  </si>
  <si>
    <t>MO05OIMK2DABG20633</t>
  </si>
  <si>
    <t>MO05OIMK2DABG20634</t>
  </si>
  <si>
    <t>MO05OIMK2DABG20635</t>
  </si>
  <si>
    <t>MO05OIMK2DABG20636</t>
  </si>
  <si>
    <t>MO05OIMK2DABG20637</t>
  </si>
  <si>
    <t>MO05OIMK2DABG20638</t>
  </si>
  <si>
    <t>MO05OIMK2DABG20639</t>
  </si>
  <si>
    <t>MO05OIMK2DABG20640</t>
  </si>
  <si>
    <t>MO05OIMK2DABG20641</t>
  </si>
  <si>
    <t>MO05OIMK2DABG20642</t>
  </si>
  <si>
    <t>MO05OIMK2DABG20643</t>
  </si>
  <si>
    <t>MO05OIMK2DABG20644</t>
  </si>
  <si>
    <t>MO05OIMK2DABG20645</t>
  </si>
  <si>
    <t>MO05OIMK2DABG20646</t>
  </si>
  <si>
    <t>MO05OIMK2DABG20647</t>
  </si>
  <si>
    <t>MO05OIMK2DABG20648</t>
  </si>
  <si>
    <t>MO05OIMK2DABG20649</t>
  </si>
  <si>
    <t>MO05OIMK2DABG20650</t>
  </si>
  <si>
    <t>MO05OIMK2DABG20651</t>
  </si>
  <si>
    <t>MO05OIMK2DABG20652</t>
  </si>
  <si>
    <t>MO05OIMK2DABG20653</t>
  </si>
  <si>
    <t>MO05OIMK2DABG20654</t>
  </si>
  <si>
    <t>MO05OIMK2DABG20655</t>
  </si>
  <si>
    <t>MO05OIMK2DABG20656</t>
  </si>
  <si>
    <t>MO05OIMK2DABG20657</t>
  </si>
  <si>
    <t>MO05OIMK2DABG20658</t>
  </si>
  <si>
    <t>MO05OIMK2DABG20659</t>
  </si>
  <si>
    <t>MO05OIMK2DABG20660</t>
  </si>
  <si>
    <t>MO05OIMK2DABG20661</t>
  </si>
  <si>
    <t>MO05OIMK2DABG20662</t>
  </si>
  <si>
    <t>MO05OIMK2DABG20663</t>
  </si>
  <si>
    <t>MO05OIMK2DABG20664</t>
  </si>
  <si>
    <t>MO05OIMK2DABG20665</t>
  </si>
  <si>
    <t>MO05OIMK2DABG20666</t>
  </si>
  <si>
    <t>MO05OIMK2DABG20667</t>
  </si>
  <si>
    <t>MO05OIMK2DABG20668</t>
  </si>
  <si>
    <t>MO05OIMK2DABG20669</t>
  </si>
  <si>
    <t>MO05OIMK2DABG20670</t>
  </si>
  <si>
    <t>MO05OIMK2DABG20671</t>
  </si>
  <si>
    <t>MO05OIMK2DABG20672</t>
  </si>
  <si>
    <t>MO05OIMK2DABG20673</t>
  </si>
  <si>
    <t>MO05OIMK2DABG20674</t>
  </si>
  <si>
    <t>MO05OIMK2DABG20675</t>
  </si>
  <si>
    <t>MO05OIMK2DABG20676</t>
  </si>
  <si>
    <t>MO05OIMK2DABG20677</t>
  </si>
  <si>
    <t>MO05OIMK2DABG20678</t>
  </si>
  <si>
    <t>MO05OIMK2DABG20679</t>
  </si>
  <si>
    <t>MO05OIMK2DABG20680</t>
  </si>
  <si>
    <t>MO05OIMK2DABG20681</t>
  </si>
  <si>
    <t>MO05OIMK2DABG20682</t>
  </si>
  <si>
    <t>MO05OIMK2DABG20683</t>
  </si>
  <si>
    <t>MO05OIMK2DABG20684</t>
  </si>
  <si>
    <t>MO05OIMK2DABG20685</t>
  </si>
  <si>
    <t>MO05OIMK2DABG20686</t>
  </si>
  <si>
    <t>MO05OIMK2DABG20687</t>
  </si>
  <si>
    <t>MO05OIMK2DABG20688</t>
  </si>
  <si>
    <t>MO05OIMK2DABG20689</t>
  </si>
  <si>
    <t>MO05OIMK2DABG20690</t>
  </si>
  <si>
    <t>MO05OIMK2DABG20691</t>
  </si>
  <si>
    <t>MO05OIMK2DABG20692</t>
  </si>
  <si>
    <t>MO05OIMK2DABG20693</t>
  </si>
  <si>
    <t>MO05OIMK2DABG20694</t>
  </si>
  <si>
    <t>MO05OIMK2DABG20695</t>
  </si>
  <si>
    <t>MO05OIMK2DABG20696</t>
  </si>
  <si>
    <t>MO05OIMK2DABG20697</t>
  </si>
  <si>
    <t>MO05OIMK2DABG20698</t>
  </si>
  <si>
    <t>MO05OIMK2DABG20699</t>
  </si>
  <si>
    <t>MO05OIMK2DABG20700</t>
  </si>
  <si>
    <t>MO05OIMK2DABG20701</t>
  </si>
  <si>
    <t>MO05OIMK2DABG20702</t>
  </si>
  <si>
    <t>MO05OIMK2DABG20703</t>
  </si>
  <si>
    <t>MO05OIMK2DABG20704</t>
  </si>
  <si>
    <t>MO05OIMK2DABG20705</t>
  </si>
  <si>
    <t>MO05OIMK2DABG20706</t>
  </si>
  <si>
    <t>MO05OIMK2DABG20707</t>
  </si>
  <si>
    <t>MO05OIMK2DABG20708</t>
  </si>
  <si>
    <t>MO05OIMK2DABG20709</t>
  </si>
  <si>
    <t>MO05OIMK2DABG20710</t>
  </si>
  <si>
    <t>MO05OIMK2DABG20711</t>
  </si>
  <si>
    <t>MO05OIMK2DABG20712</t>
  </si>
  <si>
    <t>MO05OIMK2DABG20713</t>
  </si>
  <si>
    <t>MO05OIMK2DABG20714</t>
  </si>
  <si>
    <t>MO05OIMK2DABG20715</t>
  </si>
  <si>
    <t>MO05OIMK2DABG20716</t>
  </si>
  <si>
    <t>MO05OIMK2DABG20717</t>
  </si>
  <si>
    <t>MO05OIMK2DABG20718</t>
  </si>
  <si>
    <t>MO05OIMK2DABG20719</t>
  </si>
  <si>
    <t>MO05OIMK2DABG20720</t>
  </si>
  <si>
    <t>MO05OIMK2DABG20721</t>
  </si>
  <si>
    <t>MO05OIMK2DABG20722</t>
  </si>
  <si>
    <t>MO05OIMK2DABG20723</t>
  </si>
  <si>
    <t>MO05OIMK2DABG20724</t>
  </si>
  <si>
    <t>MO05OIMK2DABG20725</t>
  </si>
  <si>
    <t>MO05OIMK2DABG20726</t>
  </si>
  <si>
    <t>MO05OIMK2DABG20727</t>
  </si>
  <si>
    <t>MO05OIMK2DABG20728</t>
  </si>
  <si>
    <t>MO05OIMK2DABG20729</t>
  </si>
  <si>
    <t>MO05OIMK2DABG20730</t>
  </si>
  <si>
    <t>MO05OIMK2DABG20731</t>
  </si>
  <si>
    <t>MO05OIMK2DABG20732</t>
  </si>
  <si>
    <t>MO05OIMK2DABG20733</t>
  </si>
  <si>
    <t>MO05OIMK2DABG20734</t>
  </si>
  <si>
    <t>MO05OIMK2DABG20735</t>
  </si>
  <si>
    <t>MO05OIMK2DABG20736</t>
  </si>
  <si>
    <t>MO05OIMK2DABG20737</t>
  </si>
  <si>
    <t>MO05OIMK2DABG20738</t>
  </si>
  <si>
    <t>MO05OIMK2DABG20739</t>
  </si>
  <si>
    <t>MO05OIMK2DABG20740</t>
  </si>
  <si>
    <t>MO05OIMK2DABG20741</t>
  </si>
  <si>
    <t>MO05OIMK2DABG20742</t>
  </si>
  <si>
    <t>MO05OIMK2DABG20743</t>
  </si>
  <si>
    <t>MO05OIMK2DABG20744</t>
  </si>
  <si>
    <t>MO05OIMK2DABG20745</t>
  </si>
  <si>
    <t>MO05OIMK2DABG20746</t>
  </si>
  <si>
    <t>MO05OIMK2DABG20747</t>
  </si>
  <si>
    <t>MO05OIMK2DABG20748</t>
  </si>
  <si>
    <t>MO05OIMK2DABG20749</t>
  </si>
  <si>
    <t>MO05OIMK2DABG20750</t>
  </si>
  <si>
    <t>MO05OIMK2DABG20751</t>
  </si>
  <si>
    <t>MO05OIMK2DABG20752</t>
  </si>
  <si>
    <t>MO05OIMK2DABG20753</t>
  </si>
  <si>
    <t>MO05OIMK2DABG20754</t>
  </si>
  <si>
    <t>MO05OIMK2DABG20755</t>
  </si>
  <si>
    <t>MO05OIMK2DABG20756</t>
  </si>
  <si>
    <t>MO05OIMK2DABG20757</t>
  </si>
  <si>
    <t>MO05OIMK2DABG20758</t>
  </si>
  <si>
    <t>MO05OIMK2DABG20759</t>
  </si>
  <si>
    <t>MO05OIMK2DABG20760</t>
  </si>
  <si>
    <t>MO05OIMK2DABG20761</t>
  </si>
  <si>
    <t>MO05OIMK2DABG20762</t>
  </si>
  <si>
    <t>MO05OIMK2DABG20763</t>
  </si>
  <si>
    <t>MO05OIMK2DABG20764</t>
  </si>
  <si>
    <t>MO05OIMK2DABG20765</t>
  </si>
  <si>
    <t>MO05OIMK2DABG20766</t>
  </si>
  <si>
    <t>MO05OIMK2DABG20767</t>
  </si>
  <si>
    <t>MO05OIMK2DABG20768</t>
  </si>
  <si>
    <t>MO05OIMK2DABG20769</t>
  </si>
  <si>
    <t>MO05OIMK2DABG20770</t>
  </si>
  <si>
    <t>MO05OIMK2DABG20771</t>
  </si>
  <si>
    <t>MO05OIMK2DABG20772</t>
  </si>
  <si>
    <t>MO05OIMK2DABG20773</t>
  </si>
  <si>
    <t>MO05OIMK2DABG20774</t>
  </si>
  <si>
    <t>MO05OIMK2DABG20775</t>
  </si>
  <si>
    <t>MO05OIMK2DABG20776</t>
  </si>
  <si>
    <t>MO05OIMK2DABG20777</t>
  </si>
  <si>
    <t>MO05OIMK2DABG20778</t>
  </si>
  <si>
    <t>MO05OIMK2DABG20779</t>
  </si>
  <si>
    <t>MO05OIMK2DABG20780</t>
  </si>
  <si>
    <t>MO05OIMK2DABG20781</t>
  </si>
  <si>
    <t>MO05OIMK2DABG20782</t>
  </si>
  <si>
    <t>MO05OIMK2DABG20783</t>
  </si>
  <si>
    <t>MO05OIMK2DABG20784</t>
  </si>
  <si>
    <t>MO05OIMK2DABG20785</t>
  </si>
  <si>
    <t>MO05OIMK2DABG20786</t>
  </si>
  <si>
    <t>MO05OIMK2DABG20787</t>
  </si>
  <si>
    <t>MO05OIMK2DABG20788</t>
  </si>
  <si>
    <t>MO05OIMK2DABG20789</t>
  </si>
  <si>
    <t>MO05OIMK2DABG20790</t>
  </si>
  <si>
    <t>MO05OIMK2DABG20791</t>
  </si>
  <si>
    <t>MO05OIMK2DABG20792</t>
  </si>
  <si>
    <t>MO05OIMK2DABG20793</t>
  </si>
  <si>
    <t>MO05OIMK2DABG20794</t>
  </si>
  <si>
    <t>MO05OIMK2DABG20795</t>
  </si>
  <si>
    <t>MO05OIMK2DABG20796</t>
  </si>
  <si>
    <t>MO05OIMK2DABG20797</t>
  </si>
  <si>
    <t>MO05OIMK2DABG20798</t>
  </si>
  <si>
    <t>MO05OIMK2DABG20799</t>
  </si>
  <si>
    <t>MO05OIMK2DABG20800</t>
  </si>
  <si>
    <t>MO05OIMK2DABG20801</t>
  </si>
  <si>
    <t>MO05OIMK2DABG20802</t>
  </si>
  <si>
    <t>MO05OIMK2DABG20803</t>
  </si>
  <si>
    <t>MO05OIMK2DABG20804</t>
  </si>
  <si>
    <t>MO05OIMK2DABG20805</t>
  </si>
  <si>
    <t>MO05OIMK2DABG20806</t>
  </si>
  <si>
    <t>MO05OIMK2DABG20807</t>
  </si>
  <si>
    <t>MO05OIMK2DABG20808</t>
  </si>
  <si>
    <t>MO05OIMK2DABG20809</t>
  </si>
  <si>
    <t>MO05OIMK2DABG20810</t>
  </si>
  <si>
    <t>MO05OIMK2DABG20811</t>
  </si>
  <si>
    <t>MO05OIMK2DABG20812</t>
  </si>
  <si>
    <t>MO05OIMK2DABG20813</t>
  </si>
  <si>
    <t>MO05OIMK2DABG20814</t>
  </si>
  <si>
    <t>MO05OIMK2DABG20815</t>
  </si>
  <si>
    <t>MO05OIMK2DABG20816</t>
  </si>
  <si>
    <t>MO05OIMK2DABG20817</t>
  </si>
  <si>
    <t>MO05OIMK2DABG20818</t>
  </si>
  <si>
    <t>MO05OIMK2DABG20819</t>
  </si>
  <si>
    <t>MO05OIMK2DABG20820</t>
  </si>
  <si>
    <t>MO05OIMK2DABG20821</t>
  </si>
  <si>
    <t>MO05OIMK2DABG20822</t>
  </si>
  <si>
    <t>MO05OIMK2DABG20823</t>
  </si>
  <si>
    <t>MO05OIMK2DABG20824</t>
  </si>
  <si>
    <t>MO05OIMK2DABG20825</t>
  </si>
  <si>
    <t>MO05OIMK2DABG20826</t>
  </si>
  <si>
    <t>MO05OIMK2DABG20827</t>
  </si>
  <si>
    <t>MO05OIMK2DABG20828</t>
  </si>
  <si>
    <t>MO05OIMK2DABG20829</t>
  </si>
  <si>
    <t>MO05OIMK2DABG20830</t>
  </si>
  <si>
    <t>MO05OIMK2DABG20831</t>
  </si>
  <si>
    <t>MO05OIMK2DABG20832</t>
  </si>
  <si>
    <t>MO05OIMK2DABG20833</t>
  </si>
  <si>
    <t>MO05OIMK2DABG20834</t>
  </si>
  <si>
    <t>MO05OIMK2DABG20835</t>
  </si>
  <si>
    <t>MO05OIMK2DABG20836</t>
  </si>
  <si>
    <t>MO05OIMK2DABG20837</t>
  </si>
  <si>
    <t>MO05OIMK2DABG20838</t>
  </si>
  <si>
    <t>MO05OIMK2DABG20839</t>
  </si>
  <si>
    <t>MO05OIMK2DABG20840</t>
  </si>
  <si>
    <t>MO05OIMK2DABG20841</t>
  </si>
  <si>
    <t>MO05OIMK2DABG20842</t>
  </si>
  <si>
    <t>MO05OIMK2DABG20843</t>
  </si>
  <si>
    <t>MO05OIMK2DABG20844</t>
  </si>
  <si>
    <t>MO05OIMK2DABG20845</t>
  </si>
  <si>
    <t>MO05OIMK2DABG20846</t>
  </si>
  <si>
    <t>MO05OIMK2DABG20847</t>
  </si>
  <si>
    <t>MO05OIMK2DABG20848</t>
  </si>
  <si>
    <t>MO05OIMK2DABG20849</t>
  </si>
  <si>
    <t>MO05OIMK2DABG20850</t>
  </si>
  <si>
    <t>MO05OIMK2DABG20851</t>
  </si>
  <si>
    <t>MO05OIMK2DABG20852</t>
  </si>
  <si>
    <t>MO05OIMK2DABG20853</t>
  </si>
  <si>
    <t>MO05OIMK2DABG20854</t>
  </si>
  <si>
    <t>MO05OIMK2DABG20855</t>
  </si>
  <si>
    <t>MO05OIMK2DABG20856</t>
  </si>
  <si>
    <t>MO05OIMK2DABG20857</t>
  </si>
  <si>
    <t>MO05OIMK2DABG20858</t>
  </si>
  <si>
    <t>MO05OIMK2DABG20859</t>
  </si>
  <si>
    <t>MO05OIMK2DABG20860</t>
  </si>
  <si>
    <t>MO05OIMK2DABG20861</t>
  </si>
  <si>
    <t>MO05OIMK2DABG20862</t>
  </si>
  <si>
    <t>MO05OIMK2DABG20863</t>
  </si>
  <si>
    <t>MO05OIMK2DABG20864</t>
  </si>
  <si>
    <t>MO05OIMK2DABG20865</t>
  </si>
  <si>
    <t>MO05OIMK2DABG20866</t>
  </si>
  <si>
    <t>MO05OIMK2DABG20867</t>
  </si>
  <si>
    <t>MO05OIMK2DABG20868</t>
  </si>
  <si>
    <t>MO05OIMK2DABG20869</t>
  </si>
  <si>
    <t>MO05OIMK2DABG20870</t>
  </si>
  <si>
    <t>MO05OIMK2DABG20871</t>
  </si>
  <si>
    <t>MO05OIMK2DABG20872</t>
  </si>
  <si>
    <t>MO05OIMK2DABG20873</t>
  </si>
  <si>
    <t>MO05OIMK2DABG20874</t>
  </si>
  <si>
    <t>MO05OIMK2DABG20875</t>
  </si>
  <si>
    <t>MO05OIMK2DABG20876</t>
  </si>
  <si>
    <t>MO05OIMK2DABG20877</t>
  </si>
  <si>
    <t>MO05OIMK2DABG20878</t>
  </si>
  <si>
    <t>MO05OIMK2DABG20879</t>
  </si>
  <si>
    <t>MO05OIMK2DABG20880</t>
  </si>
  <si>
    <t>MO05OIMK2DABG20881</t>
  </si>
  <si>
    <t>MO05OIMK2DABG20882</t>
  </si>
  <si>
    <t>MO05OIMK2DABG20883</t>
  </si>
  <si>
    <t>MO05OIMK2DABG20884</t>
  </si>
  <si>
    <t>MO05OIMK2DABG20885</t>
  </si>
  <si>
    <t>MO05OIMK2DABG20886</t>
  </si>
  <si>
    <t>MO05OIMK2DABG20887</t>
  </si>
  <si>
    <t>MO05OIMK2DABG20888</t>
  </si>
  <si>
    <t>MO05OIMK2DABG20889</t>
  </si>
  <si>
    <t>MO05OIMK2DABG20890</t>
  </si>
  <si>
    <t>MO05OIMK2DABG20891</t>
  </si>
  <si>
    <t>MO05OIMK2DABG20892</t>
  </si>
  <si>
    <t>MO05OIMK2DABG20893</t>
  </si>
  <si>
    <t>MO05OIMK2DABG20894</t>
  </si>
  <si>
    <t>MO05OIMK2DABG20895</t>
  </si>
  <si>
    <t>MO05OIMK2DABG20896</t>
  </si>
  <si>
    <t>MO05OIMK2DABG20897</t>
  </si>
  <si>
    <t>MO05OIMK2DABG20898</t>
  </si>
  <si>
    <t>MO05OIMK2DABG20899</t>
  </si>
  <si>
    <t>MO05OIMK2DABG20900</t>
  </si>
  <si>
    <t>MO05OIMK2DABG20901</t>
  </si>
  <si>
    <t>MO05OIMK2DABG20902</t>
  </si>
  <si>
    <t>MO05OIMK2DABG20903</t>
  </si>
  <si>
    <t>MO05OIMK2DABG20904</t>
  </si>
  <si>
    <t>MO05OIMK2DABG20905</t>
  </si>
  <si>
    <t>MO05OIMK2DABG20906</t>
  </si>
  <si>
    <t>MO05OIMK2DABG20907</t>
  </si>
  <si>
    <t>MO05OIMK2DABG20908</t>
  </si>
  <si>
    <t>MO05OIMK2DABG20909</t>
  </si>
  <si>
    <t>MO05OIMK2DABG20910</t>
  </si>
  <si>
    <t>MO05OIMK2DABG20911</t>
  </si>
  <si>
    <t>MO05OIMK2DABG20912</t>
  </si>
  <si>
    <t>MO05OIMK2DABG20913</t>
  </si>
  <si>
    <t>MO05OIMK2DABG20914</t>
  </si>
  <si>
    <t>MO05OIMK2DABG20915</t>
  </si>
  <si>
    <t>MO05OIMK2DABG20916</t>
  </si>
  <si>
    <t>MO05OIMK2DABG20917</t>
  </si>
  <si>
    <t>MO05OIMK2DABG20918</t>
  </si>
  <si>
    <t>MO05OIMK2DABG20919</t>
  </si>
  <si>
    <t>MO05OIMK2DABG20920</t>
  </si>
  <si>
    <t>MO05OIMK2DABG20921</t>
  </si>
  <si>
    <t>MO05OIMK2DABG20922</t>
  </si>
  <si>
    <t>MO05OIMK2DABG20923</t>
  </si>
  <si>
    <t>MO05OIMK2DABG20924</t>
  </si>
  <si>
    <t>MO05OIMK2DABG20925</t>
  </si>
  <si>
    <t>MO05OIMK2DABG20926</t>
  </si>
  <si>
    <t>MO05OIMK2DABG20927</t>
  </si>
  <si>
    <t>MO05OIMK2DABG20928</t>
  </si>
  <si>
    <t>MO05OIMK2DABG20929</t>
  </si>
  <si>
    <t>MO05OIMK2DABG20930</t>
  </si>
  <si>
    <t>MO05OIMK2DABG20931</t>
  </si>
  <si>
    <t>MO05OIMK2DABG20932</t>
  </si>
  <si>
    <t>MO05OIMK2DABG20933</t>
  </si>
  <si>
    <t>MO05OIMK2DABG20934</t>
  </si>
  <si>
    <t>MO05OIMK2DABG20935</t>
  </si>
  <si>
    <t>MO05OIMK2DABG20936</t>
  </si>
  <si>
    <t>MO05OIMK2DABG20937</t>
  </si>
  <si>
    <t>MO05OIMK2DABG20938</t>
  </si>
  <si>
    <t>MO05OIMK2DABG20939</t>
  </si>
  <si>
    <t>MO05OIMK2DABG20940</t>
  </si>
  <si>
    <t>MO05OIMK2DABG20941</t>
  </si>
  <si>
    <t>MO05OIMK2DABG20942</t>
  </si>
  <si>
    <t>MO05OIMK2DABG20943</t>
  </si>
  <si>
    <t>MO05OIMK2DABG20944</t>
  </si>
  <si>
    <t>MO05OIMK2DABG20945</t>
  </si>
  <si>
    <t>MO05OIMK2DABG20946</t>
  </si>
  <si>
    <t>MO05OIMK2DABG20947</t>
  </si>
  <si>
    <t>MO05OIMK2DABG20948</t>
  </si>
  <si>
    <t>MO05OIMK2DABG20949</t>
  </si>
  <si>
    <t>MO05OIMK2DABG20950</t>
  </si>
  <si>
    <t>MO05OIMK2DABG20951</t>
  </si>
  <si>
    <t>MO05OIMK2DABG20952</t>
  </si>
  <si>
    <t>MO05OIMK2DABG20953</t>
  </si>
  <si>
    <t>MO05OIMK2DABG20954</t>
  </si>
  <si>
    <t>MO05OIMK2DABG20955</t>
  </si>
  <si>
    <t>MO05OIMK2DABG20956</t>
  </si>
  <si>
    <t>MO05OIMK2DABG20957</t>
  </si>
  <si>
    <t>MO05OIMK2DABG20958</t>
  </si>
  <si>
    <t>MO05OIMK2DABG20959</t>
  </si>
  <si>
    <t>MO05OIMK2DABG20960</t>
  </si>
  <si>
    <t>MO05OIMK2DABG20961</t>
  </si>
  <si>
    <t>MO05OIMK2DABG20962</t>
  </si>
  <si>
    <t>MO05OIMK2DABG20963</t>
  </si>
  <si>
    <t>MO05OIMK2DABG20964</t>
  </si>
  <si>
    <t>MO05OIMK2DABG20965</t>
  </si>
  <si>
    <t>MO05OIMK2DABG20966</t>
  </si>
  <si>
    <t>MO05OIMK2DABG20967</t>
  </si>
  <si>
    <t>MO05OIMK2DABG20968</t>
  </si>
  <si>
    <t>MO05OIMK2DABG20969</t>
  </si>
  <si>
    <t>MO05OIMK2DABG20970</t>
  </si>
  <si>
    <t>MO05OIMK2DABG20971</t>
  </si>
  <si>
    <t>MO05OIMK2DABG20972</t>
  </si>
  <si>
    <t>MO05OIMK2DABG20973</t>
  </si>
  <si>
    <t>MO05OIMK2DABG20974</t>
  </si>
  <si>
    <t>MO05OIMK2DABG20975</t>
  </si>
  <si>
    <t>MO05OIMK2DABG20976</t>
  </si>
  <si>
    <t>MO05OIMK2DABG20977</t>
  </si>
  <si>
    <t>MO05OIMK2DABG20978</t>
  </si>
  <si>
    <t>MO05OIMK2DABG20979</t>
  </si>
  <si>
    <t>MO05OIMK2DABG20980</t>
  </si>
  <si>
    <t>MO05OIMK2DABG20981</t>
  </si>
  <si>
    <t>MO05OIMK2DABG20982</t>
  </si>
  <si>
    <t>MO05OIMK2DABG20983</t>
  </si>
  <si>
    <t>MO05OIMK2DABG20984</t>
  </si>
  <si>
    <t>MO05OIMK2DABG20985</t>
  </si>
  <si>
    <t>MO05OIMK2DABG20986</t>
  </si>
  <si>
    <t>MO05OIMK2DABG20987</t>
  </si>
  <si>
    <t>MO05OIMK2DABG20988</t>
  </si>
  <si>
    <t>MO05OIMK2DABG20989</t>
  </si>
  <si>
    <t>MO05OIMK2DABG20990</t>
  </si>
  <si>
    <t>MO05OIMK2DABG20991</t>
  </si>
  <si>
    <t>MO05OIMK2DABG20992</t>
  </si>
  <si>
    <t>MO05OIMK2DABG20993</t>
  </si>
  <si>
    <t>MO05OIMK2DABG20994</t>
  </si>
  <si>
    <t>MO05OIMK2DABG20995</t>
  </si>
  <si>
    <t>MO05OIMK2DABG20996</t>
  </si>
  <si>
    <t>MO05OIMK2DABG20997</t>
  </si>
  <si>
    <t>MO05OIMK2DABG20998</t>
  </si>
  <si>
    <t>MO05OIMK2DABG20999</t>
  </si>
  <si>
    <t>MO05OIMK2DABG21000</t>
  </si>
  <si>
    <t>MO05OIMK2DABG21001</t>
  </si>
  <si>
    <t>MO05OIMK2DABG21002</t>
  </si>
  <si>
    <t>MO05OIMK2DABG21003</t>
  </si>
  <si>
    <t>MO05OIMK2DABG21004</t>
  </si>
  <si>
    <t>MO05OIMK2DABG21005</t>
  </si>
  <si>
    <t>MO05OIMK2DABG21006</t>
  </si>
  <si>
    <t>MO05OIMK2DABG21007</t>
  </si>
  <si>
    <t>MO05OIMK2DABG21008</t>
  </si>
  <si>
    <t>MO05OIMK2DABG21009</t>
  </si>
  <si>
    <t>MO05OIMK2DABG21010</t>
  </si>
  <si>
    <t>QQG2 排队大厅 在队1</t>
    <phoneticPr fontId="1" type="noConversion"/>
  </si>
  <si>
    <t>QQG2 排队大厅 在队2</t>
  </si>
  <si>
    <t>QQG2 排队大厅 在队3</t>
  </si>
  <si>
    <t>QQG2 排队大厅 在队4</t>
  </si>
  <si>
    <t>QQG2 排队大厅 在队5</t>
  </si>
  <si>
    <t>QQG2 排队大厅 在队6</t>
  </si>
  <si>
    <t>QQG2 排队大厅 在队7</t>
  </si>
  <si>
    <t>QQG2 排队大厅 在队8</t>
  </si>
  <si>
    <t>QQG2 排队大厅 在队9</t>
  </si>
  <si>
    <t>QQG2 排队大厅 在队10</t>
  </si>
  <si>
    <t>QQG2 排队大厅 在队11</t>
  </si>
  <si>
    <t>QQG2 排队大厅 在队12</t>
  </si>
  <si>
    <t>QQG2 排队大厅 在队13</t>
  </si>
  <si>
    <t>QQG2 排队大厅 在队14</t>
  </si>
  <si>
    <t>QQG2 排队大厅 在队15</t>
  </si>
  <si>
    <t>QQG2 排队大厅 在队16</t>
  </si>
  <si>
    <t>QQG2 排队大厅 在队17</t>
  </si>
  <si>
    <t>QQG2 排队大厅 在队18</t>
  </si>
  <si>
    <t>QQG2 排队大厅 在队19</t>
  </si>
  <si>
    <t>QQG2 排队大厅 在队20</t>
  </si>
  <si>
    <t>QQG2 排队大厅 在队21</t>
  </si>
  <si>
    <t>QQG2 排队大厅 在队22</t>
  </si>
  <si>
    <t>QQG2 排队大厅 在队23</t>
  </si>
  <si>
    <t>QQG2 排队大厅 在队24</t>
  </si>
  <si>
    <t>QQG2 排队大厅 在队25</t>
  </si>
  <si>
    <t>QQG2 排队大厅 在队26</t>
  </si>
  <si>
    <t>QQG2 排队大厅 在队27</t>
  </si>
  <si>
    <t>QQG2 排队大厅 在队28</t>
  </si>
  <si>
    <t>QQG2 排队大厅 在队29</t>
  </si>
  <si>
    <t>QQG2 排队大厅 在队30</t>
  </si>
  <si>
    <t>QQG2 排队大厅 在队31</t>
  </si>
  <si>
    <t>QQG2 排队大厅 在队32</t>
  </si>
  <si>
    <t>QQG2 排队大厅 在队33</t>
  </si>
  <si>
    <t>QQG2 排队大厅 在队34</t>
  </si>
  <si>
    <t>QQG2 排队大厅 在队35</t>
  </si>
  <si>
    <t>QQG2 排队大厅 在队36</t>
  </si>
  <si>
    <t>QQG2 排队大厅 在队37</t>
  </si>
  <si>
    <t>QQG2 排队大厅 在队38</t>
  </si>
  <si>
    <t>QQG2 排队大厅 在队39</t>
  </si>
  <si>
    <t>QQG2 排队大厅 在队40</t>
  </si>
  <si>
    <t>QQG2 排队大厅 在队41</t>
  </si>
  <si>
    <t>QQG2 排队大厅 在队42</t>
  </si>
  <si>
    <t>QQG2 排队大厅 在队43</t>
  </si>
  <si>
    <t>QQG2 排队大厅 在队44</t>
  </si>
  <si>
    <t>QQG2 排队大厅 在队45</t>
  </si>
  <si>
    <t>QQG2 排队大厅 在队46</t>
  </si>
  <si>
    <t>QQG2 排队大厅 在队47</t>
  </si>
  <si>
    <t>QQG2 排队大厅 在队48</t>
  </si>
  <si>
    <t>QQG2 排队大厅 在队49</t>
  </si>
  <si>
    <t>QQG2 排队大厅 在队50</t>
  </si>
  <si>
    <t>QQG2 排队大厅 在队51</t>
  </si>
  <si>
    <t>QQG2 排队大厅 在队52</t>
  </si>
  <si>
    <t>QQG2 排队大厅 在队53</t>
  </si>
  <si>
    <t>QQG2 排队大厅 在队54</t>
  </si>
  <si>
    <t>QQG2 排队大厅 在队55</t>
  </si>
  <si>
    <t>QQG2 排队大厅 在队56</t>
  </si>
  <si>
    <t>QQG2 排队大厅 在队57</t>
  </si>
  <si>
    <t>QQG2 排队大厅 在队58</t>
  </si>
  <si>
    <t>QQG2 排队大厅 在队59</t>
  </si>
  <si>
    <t>QQG2 排队大厅 在队60</t>
  </si>
  <si>
    <t>QQG2 排队大厅 在队61</t>
  </si>
  <si>
    <t>QQG2 排队大厅 在队62</t>
  </si>
  <si>
    <t>QQG2 排队大厅 在队63</t>
  </si>
  <si>
    <t>QQG2 排队大厅 在队64</t>
  </si>
  <si>
    <t>QQG2 排队大厅 在队65</t>
  </si>
  <si>
    <t>QQG2 排队大厅 在队66</t>
  </si>
  <si>
    <t>QQG2 排队大厅 在队67</t>
  </si>
  <si>
    <t>QQG2 排队大厅 在队68</t>
  </si>
  <si>
    <t>QQG2 排队大厅 在队69</t>
  </si>
  <si>
    <t>QQG2 排队大厅 在队70</t>
  </si>
  <si>
    <t>QQG2 排队大厅 在队71</t>
  </si>
  <si>
    <t>QQG2 排队大厅 在队72</t>
  </si>
  <si>
    <t>QQG2 排队大厅 在队73</t>
  </si>
  <si>
    <t>QQG2 排队大厅 在队74</t>
  </si>
  <si>
    <t>QQG2 排队大厅 在队75</t>
  </si>
  <si>
    <t>QQG2 排队大厅 在队76</t>
  </si>
  <si>
    <t>QQG2 排队大厅 在队77</t>
  </si>
  <si>
    <t>QQG2 排队大厅 在队78</t>
  </si>
  <si>
    <t>QQG2 排队大厅 在队79</t>
  </si>
  <si>
    <t>QQG2 排队大厅 在队80</t>
  </si>
  <si>
    <t>QQG2 排队大厅 在队81</t>
  </si>
  <si>
    <t>QQG2 排队大厅 在队82</t>
  </si>
  <si>
    <t>QQG2 排队大厅 在队83</t>
  </si>
  <si>
    <t>QQG2 排队大厅 在队84</t>
  </si>
  <si>
    <t>QQG2 排队大厅 在队85</t>
  </si>
  <si>
    <t>QQG2 排队大厅 在队86</t>
  </si>
  <si>
    <t>QQG2 排队大厅 在队87</t>
  </si>
  <si>
    <t>QQG2 排队大厅 在队88</t>
  </si>
  <si>
    <t>QQG2 排队大厅 在队89</t>
  </si>
  <si>
    <t>QQG2 排队大厅 在队90</t>
  </si>
  <si>
    <t>QQG2 排队大厅 在队91</t>
  </si>
  <si>
    <t>QQG2 排队大厅 在队92</t>
  </si>
  <si>
    <t>QQG2 排队大厅 在队93</t>
  </si>
  <si>
    <t>QQG2 排队大厅 在队94</t>
  </si>
  <si>
    <t>QQG2 排队大厅 在队95</t>
  </si>
  <si>
    <t>QQG2 排队大厅 在队96</t>
  </si>
  <si>
    <t>QQG2 排队大厅 在队97</t>
  </si>
  <si>
    <t>QQG2 排队大厅 在队98</t>
  </si>
  <si>
    <t>QQG2 排队大厅 在队99</t>
  </si>
  <si>
    <t>QQG2 排队大厅 在队100</t>
  </si>
  <si>
    <t>QQG2 排队大厅 在队101</t>
  </si>
  <si>
    <t>QQG2 排队大厅 在队102</t>
  </si>
  <si>
    <t>QQG2 排队大厅 在队103</t>
  </si>
  <si>
    <t>QQG2 排队大厅 在队104</t>
  </si>
  <si>
    <t>QQG2 排队大厅 在队105</t>
  </si>
  <si>
    <t>QQG2 排队大厅 在队106</t>
  </si>
  <si>
    <t>QQG2 排队大厅 在队107</t>
  </si>
  <si>
    <t>QQG2 排队大厅 在队108</t>
  </si>
  <si>
    <t>QQG2 排队大厅 在队109</t>
  </si>
  <si>
    <t>QQG2 排队大厅 在队110</t>
  </si>
  <si>
    <t>QQG2 排队大厅 在队111</t>
  </si>
  <si>
    <t>QQG2 排队大厅 在队112</t>
  </si>
  <si>
    <t>QQG2 排队大厅 在队113</t>
  </si>
  <si>
    <t>QQG2 排队大厅 在队114</t>
  </si>
  <si>
    <t>QQG2 排队大厅 在队115</t>
  </si>
  <si>
    <t>QQG2 排队大厅 在队116</t>
  </si>
  <si>
    <t>QQG2 排队大厅 在队117</t>
  </si>
  <si>
    <t>QQG2 排队大厅 在队118</t>
  </si>
  <si>
    <t>QQG2 排队大厅 在队119</t>
  </si>
  <si>
    <t>QQG2 排队大厅 在队120</t>
  </si>
  <si>
    <t>QQG2 排队大厅 在队121</t>
  </si>
  <si>
    <t>QQG2 排队大厅 在队122</t>
  </si>
  <si>
    <t>QQG2 排队大厅 在队123</t>
  </si>
  <si>
    <t>QQG2 排队大厅 在队124</t>
  </si>
  <si>
    <t>QQG2 排队大厅 在队125</t>
  </si>
  <si>
    <t>QQG2 排队大厅 在队126</t>
  </si>
  <si>
    <t>QQG2 排队大厅 在队127</t>
  </si>
  <si>
    <t>QQG2 排队大厅 在队128</t>
  </si>
  <si>
    <t>QQG2 排队大厅 在队129</t>
  </si>
  <si>
    <t>QQG2 排队大厅 在队130</t>
  </si>
  <si>
    <t>QQG2 排队大厅 在队131</t>
  </si>
  <si>
    <t>QQG2 排队大厅 在队132</t>
  </si>
  <si>
    <t>QQG2 排队大厅 在队133</t>
  </si>
  <si>
    <t>QQG2 排队大厅 在队134</t>
  </si>
  <si>
    <t>QQG2 排队大厅 在队135</t>
  </si>
  <si>
    <t>QQG2 排队大厅 在队136</t>
  </si>
  <si>
    <t>QQG2 排队大厅 在队137</t>
  </si>
  <si>
    <t>QQG2 排队大厅 在队138</t>
  </si>
  <si>
    <t>QQG2 排队大厅 在队139</t>
  </si>
  <si>
    <t>QQG2 排队大厅 在队140</t>
  </si>
  <si>
    <t>QQG2 排队大厅 在队141</t>
  </si>
  <si>
    <t>QQG2 排队大厅 在队142</t>
  </si>
  <si>
    <t>QQG2 排队大厅 在队143</t>
  </si>
  <si>
    <t>QQG2 排队大厅 在队144</t>
  </si>
  <si>
    <t>QQG2 排队大厅 在队145</t>
  </si>
  <si>
    <t>QQG2 排队大厅 在队146</t>
  </si>
  <si>
    <t>QQG2 排队大厅 在队147</t>
  </si>
  <si>
    <t>QQG2 排队大厅 在队148</t>
  </si>
  <si>
    <t>QQG2 排队大厅 在队149</t>
  </si>
  <si>
    <t>QQG2 排队大厅 在队150</t>
  </si>
  <si>
    <t>QQG2 排队大厅 在队151</t>
  </si>
  <si>
    <t>QQG2 排队大厅 在队152</t>
  </si>
  <si>
    <t>QQG2 排队大厅 在队153</t>
  </si>
  <si>
    <t>QQG2 排队大厅 在队154</t>
  </si>
  <si>
    <t>QQG2 排队大厅 在队155</t>
  </si>
  <si>
    <t>QQG2 排队大厅 在队156</t>
  </si>
  <si>
    <t>QQG2 排队大厅 在队157</t>
  </si>
  <si>
    <t>QQG2 排队大厅 在队158</t>
  </si>
  <si>
    <t>QQG2 排队大厅 在队159</t>
  </si>
  <si>
    <t>QQG2 排队大厅 在队160</t>
  </si>
  <si>
    <t>QQG2 排队大厅 在队161</t>
  </si>
  <si>
    <t>QQG2 排队大厅 在队162</t>
  </si>
  <si>
    <t>QQG2 排队大厅 在队163</t>
  </si>
  <si>
    <t>QQG2 排队大厅 在队164</t>
  </si>
  <si>
    <t>QQG2 排队大厅 在队165</t>
  </si>
  <si>
    <t>QQG2 排队大厅 在队166</t>
  </si>
  <si>
    <t>QQG2 排队大厅 在队167</t>
  </si>
  <si>
    <t>QQG2 排队大厅 在队168</t>
  </si>
  <si>
    <t>QQG2 排队大厅 在队169</t>
  </si>
  <si>
    <t>QQG2 排队大厅 在队170</t>
  </si>
  <si>
    <t>QQG2 排队大厅 在队171</t>
  </si>
  <si>
    <t>QQG2 排队大厅 在队172</t>
  </si>
  <si>
    <t>QQG2 排队大厅 在队173</t>
  </si>
  <si>
    <t>QQG2 排队大厅 在队174</t>
  </si>
  <si>
    <t>QQG2 排队大厅 在队175</t>
  </si>
  <si>
    <t>QQG2 排队大厅 在队176</t>
  </si>
  <si>
    <t>QQG2 排队大厅 在队177</t>
  </si>
  <si>
    <t>QQG2 排队大厅 在队178</t>
  </si>
  <si>
    <t>QQG2 排队大厅 在队179</t>
  </si>
  <si>
    <t>QQG2 排队大厅 在队180</t>
  </si>
  <si>
    <t>QQG2 排队大厅 在队181</t>
  </si>
  <si>
    <t>QQG2 排队大厅 在队182</t>
  </si>
  <si>
    <t>QQG2 排队大厅 在队183</t>
  </si>
  <si>
    <t>QQG2 排队大厅 在队184</t>
  </si>
  <si>
    <t>QQG2 排队大厅 在队185</t>
  </si>
  <si>
    <t>QQG2 排队大厅 在队186</t>
  </si>
  <si>
    <t>QQG2 排队大厅 在队187</t>
  </si>
  <si>
    <t>QQG2 排队大厅 在队188</t>
  </si>
  <si>
    <t>QQG2 排队大厅 在队189</t>
  </si>
  <si>
    <t>QQG2 排队大厅 在队190</t>
  </si>
  <si>
    <t>QQG2 排队大厅 在队191</t>
  </si>
  <si>
    <t>QQG2 排队大厅 在队192</t>
  </si>
  <si>
    <t>QQG2 排队大厅 在队193</t>
  </si>
  <si>
    <t>QQG2 排队大厅 在队194</t>
  </si>
  <si>
    <t>QQG2 排队大厅 在队195</t>
  </si>
  <si>
    <t>QQG2 排队大厅 在队196</t>
  </si>
  <si>
    <t>QQG2 排队大厅 在队197</t>
  </si>
  <si>
    <t>QQG2 排队大厅 在队198</t>
  </si>
  <si>
    <t>QQG2 排队大厅 在队199</t>
  </si>
  <si>
    <t>QQG2 排队大厅 在队200</t>
  </si>
  <si>
    <t>QQG2 排队大厅 在队201</t>
  </si>
  <si>
    <t>QQG2 排队大厅 在队202</t>
  </si>
  <si>
    <t>QQG2 排队大厅 在队203</t>
  </si>
  <si>
    <t>QQG2 排队大厅 在队204</t>
  </si>
  <si>
    <t>QQG2 排队大厅 在队205</t>
  </si>
  <si>
    <t>QQG2 排队大厅 在队206</t>
  </si>
  <si>
    <t>QQG2 排队大厅 在队207</t>
  </si>
  <si>
    <t>QQG2 排队大厅 在队208</t>
  </si>
  <si>
    <t>QQG2 排队大厅 在队209</t>
  </si>
  <si>
    <t>QQG2 排队大厅 在队210</t>
  </si>
  <si>
    <t>QQG2 排队大厅 在队211</t>
  </si>
  <si>
    <t>QQG2 排队大厅 在队212</t>
  </si>
  <si>
    <t>QQG2 排队大厅 在队213</t>
  </si>
  <si>
    <t>QQG2 排队大厅 在队214</t>
  </si>
  <si>
    <t>QQG2 排队大厅 在队215</t>
  </si>
  <si>
    <t>QQG2 排队大厅 在队216</t>
  </si>
  <si>
    <t>QQG2 排队大厅 在队217</t>
  </si>
  <si>
    <t>QQG2 排队大厅 在队218</t>
  </si>
  <si>
    <t>QQG2 排队大厅 在队219</t>
  </si>
  <si>
    <t>QQG2 排队大厅 在队220</t>
  </si>
  <si>
    <t>QQG2 排队大厅 在队221</t>
  </si>
  <si>
    <t>QQG2 排队大厅 在队222</t>
  </si>
  <si>
    <t>QQG2 排队大厅 在队223</t>
  </si>
  <si>
    <t>QQG2 排队大厅 在队224</t>
  </si>
  <si>
    <t>QQG2 排队大厅 在队225</t>
  </si>
  <si>
    <t>QQG2 排队大厅 在队226</t>
  </si>
  <si>
    <t>QQG2 排队大厅 在队227</t>
  </si>
  <si>
    <t>QQG2 排队大厅 在队228</t>
  </si>
  <si>
    <t>QQG2 排队大厅 在队229</t>
  </si>
  <si>
    <t>QQG2 排队大厅 在队230</t>
  </si>
  <si>
    <t>QQG2 排队大厅 在队231</t>
  </si>
  <si>
    <t>QQG2 排队大厅 在队232</t>
  </si>
  <si>
    <t>QQG2 排队大厅 在队233</t>
  </si>
  <si>
    <t>QQG2 排队大厅 在队234</t>
  </si>
  <si>
    <t>QQG2 排队大厅 在队235</t>
  </si>
  <si>
    <t>QQG2 排队大厅 在队236</t>
  </si>
  <si>
    <t>QQG2 排队大厅 在队237</t>
  </si>
  <si>
    <t>QQG2 排队大厅 在队238</t>
  </si>
  <si>
    <t>QQG2 排队大厅 在队239</t>
  </si>
  <si>
    <t>QQG2 排队大厅 在队240</t>
  </si>
  <si>
    <t>QQG2 排队大厅 在队241</t>
  </si>
  <si>
    <t>QQG2 排队大厅 在队242</t>
  </si>
  <si>
    <t>QQG2 排队大厅 在队243</t>
  </si>
  <si>
    <t>QQG2 排队大厅 在队244</t>
  </si>
  <si>
    <t>QQG2 排队大厅 在队245</t>
  </si>
  <si>
    <t>QQG2 排队大厅 在队246</t>
  </si>
  <si>
    <t>QQG2 排队大厅 在队247</t>
  </si>
  <si>
    <t>QQG2 排队大厅 在队248</t>
  </si>
  <si>
    <t>QQG2 排队大厅 在队249</t>
  </si>
  <si>
    <t>QQG2 排队大厅 在队250</t>
  </si>
  <si>
    <t>QQG2 排队大厅 在队251</t>
  </si>
  <si>
    <t>QQG2 排队大厅 在队252</t>
  </si>
  <si>
    <t>QQG2 排队大厅 在队253</t>
  </si>
  <si>
    <t>QQG2 排队大厅 在队254</t>
  </si>
  <si>
    <t>QQG2 排队大厅 在队255</t>
  </si>
  <si>
    <t>QQG2 排队大厅 在队256</t>
  </si>
  <si>
    <t>QQG2 排队大厅 在队257</t>
  </si>
  <si>
    <t>QQG2 排队大厅 在队258</t>
  </si>
  <si>
    <t>QQG2 排队大厅 在队259</t>
  </si>
  <si>
    <t>QQG2 排队大厅 在队260</t>
  </si>
  <si>
    <t>QQG2 排队大厅 在队261</t>
  </si>
  <si>
    <t>QQG2 排队大厅 在队262</t>
  </si>
  <si>
    <t>QQG2 排队大厅 在队263</t>
  </si>
  <si>
    <t>QQG2 排队大厅 在队264</t>
  </si>
  <si>
    <t>QQG2 排队大厅 在队265</t>
  </si>
  <si>
    <t>QQG2 排队大厅 在队266</t>
  </si>
  <si>
    <t>QQG2 排队大厅 在队267</t>
  </si>
  <si>
    <t>QQG2 排队大厅 在队268</t>
  </si>
  <si>
    <t>QQG2 排队大厅 在队269</t>
  </si>
  <si>
    <t>QQG2 排队大厅 在队270</t>
  </si>
  <si>
    <t>QQG2 排队大厅 在队271</t>
  </si>
  <si>
    <t>QQG2 排队大厅 在队272</t>
  </si>
  <si>
    <t>QQG2 排队大厅 在队273</t>
  </si>
  <si>
    <t>QQG2 排队大厅 在队274</t>
  </si>
  <si>
    <t>QQG2 排队大厅 在队275</t>
  </si>
  <si>
    <t>QQG2 排队大厅 在队276</t>
  </si>
  <si>
    <t>QQG2 排队大厅 在队277</t>
  </si>
  <si>
    <t>QQG2 排队大厅 在队278</t>
  </si>
  <si>
    <t>QQG2 排队大厅 在队279</t>
  </si>
  <si>
    <t>QQG2 排队大厅 在队280</t>
  </si>
  <si>
    <t>QQG2 排队大厅 在队281</t>
  </si>
  <si>
    <t>QQG2 排队大厅 在队282</t>
  </si>
  <si>
    <t>QQG2 排队大厅 在队283</t>
  </si>
  <si>
    <t>QQG2 排队大厅 在队284</t>
  </si>
  <si>
    <t>QQG2 排队大厅 在队285</t>
  </si>
  <si>
    <t>QQG2 排队大厅 在队286</t>
  </si>
  <si>
    <t>QQG2 排队大厅 在队287</t>
  </si>
  <si>
    <t>QQG2 排队大厅 在队288</t>
  </si>
  <si>
    <t>QQG2 排队大厅 在队289</t>
  </si>
  <si>
    <t>QQG2 排队大厅 在队290</t>
  </si>
  <si>
    <t>QQG2 排队大厅 在队291</t>
  </si>
  <si>
    <t>QQG2 排队大厅 在队292</t>
  </si>
  <si>
    <t>QQG2 排队大厅 在队293</t>
  </si>
  <si>
    <t>QQG2 排队大厅 在队294</t>
  </si>
  <si>
    <t>QQG2 排队大厅 在队295</t>
  </si>
  <si>
    <t>QQG2 排队大厅 在队296</t>
  </si>
  <si>
    <t>QQG2 排队大厅 在队297</t>
  </si>
  <si>
    <t>QQG2 排队大厅 在队298</t>
  </si>
  <si>
    <t>QQG2 排队大厅 在队299</t>
  </si>
  <si>
    <t>QQG2 排队大厅 在队300</t>
  </si>
  <si>
    <t>QQG2 排队大厅 在队301</t>
  </si>
  <si>
    <t>QQG2 排队大厅 在队302</t>
  </si>
  <si>
    <t>QQG2 排队大厅 在队303</t>
  </si>
  <si>
    <t>QQG2 排队大厅 在队304</t>
  </si>
  <si>
    <t>QQG2 排队大厅 在队305</t>
  </si>
  <si>
    <t>QQG2 排队大厅 在队306</t>
  </si>
  <si>
    <t>QQG2 排队大厅 在队307</t>
  </si>
  <si>
    <t>QQG2 排队大厅 在队308</t>
  </si>
  <si>
    <t>QQG2 排队大厅 在队309</t>
  </si>
  <si>
    <t>QQG2 排队大厅 在队310</t>
  </si>
  <si>
    <t>QQG2 排队大厅 在队311</t>
  </si>
  <si>
    <t>QQG2 排队大厅 在队312</t>
  </si>
  <si>
    <t>QQG2 排队大厅 在队313</t>
  </si>
  <si>
    <t>QQG2 排队大厅 在队314</t>
  </si>
  <si>
    <t>QQG2 排队大厅 在队315</t>
  </si>
  <si>
    <t>QQG2 排队大厅 在队316</t>
  </si>
  <si>
    <t>QQG2 排队大厅 在队317</t>
  </si>
  <si>
    <t>QQG2 排队大厅 在队318</t>
  </si>
  <si>
    <t>QQG2 排队大厅 在队319</t>
  </si>
  <si>
    <t>QQG2 排队大厅 在队320</t>
  </si>
  <si>
    <t>QQG2 排队大厅 在队321</t>
  </si>
  <si>
    <t>QQG2 排队大厅 在队322</t>
  </si>
  <si>
    <t>QQG2 排队大厅 在队323</t>
  </si>
  <si>
    <t>QQG2 排队大厅 在队324</t>
  </si>
  <si>
    <t>QQG2 排队大厅 在队325</t>
  </si>
  <si>
    <t>QQG2 排队大厅 在队326</t>
  </si>
  <si>
    <t>QQG2 排队大厅 在队327</t>
  </si>
  <si>
    <t>QQG2 排队大厅 在队328</t>
  </si>
  <si>
    <t>QQG2 排队大厅 在队329</t>
  </si>
  <si>
    <t>QQG2 排队大厅 在队330</t>
  </si>
  <si>
    <t>QQG2 排队大厅 在队331</t>
  </si>
  <si>
    <t>QQG2 排队大厅 在队332</t>
  </si>
  <si>
    <t>QQG2 排队大厅 在队333</t>
  </si>
  <si>
    <t>QQG2 排队大厅 在队334</t>
  </si>
  <si>
    <t>QQG2 排队大厅 在队335</t>
  </si>
  <si>
    <t>QQG2 排队大厅 在队336</t>
  </si>
  <si>
    <t>QQG2 排队大厅 在队337</t>
  </si>
  <si>
    <t>QQG2 排队大厅 在队338</t>
  </si>
  <si>
    <t>QQG2 排队大厅 在队339</t>
  </si>
  <si>
    <t>QQG2 排队大厅 在队340</t>
  </si>
  <si>
    <t>QQG2 排队大厅 在队341</t>
  </si>
  <si>
    <t>QQG2 排队大厅 在队342</t>
  </si>
  <si>
    <t>QQG2 排队大厅 在队343</t>
  </si>
  <si>
    <t>QQG2 排队大厅 在队344</t>
  </si>
  <si>
    <t>QQG2 排队大厅 在队345</t>
  </si>
  <si>
    <t>QQG2 排队大厅 在队346</t>
  </si>
  <si>
    <t>QQG2 排队大厅 在队347</t>
  </si>
  <si>
    <t>QQG2 排队大厅 在队348</t>
  </si>
  <si>
    <t>QQG2 排队大厅 在队349</t>
  </si>
  <si>
    <t>QQG2 排队大厅 在队350</t>
  </si>
  <si>
    <t>QQG2 排队大厅 在队351</t>
  </si>
  <si>
    <t>QQG2 排队大厅 在队352</t>
  </si>
  <si>
    <t>QQG2 排队大厅 在队353</t>
  </si>
  <si>
    <t>QQG2 排队大厅 在队354</t>
  </si>
  <si>
    <t>QQG2 排队大厅 在队355</t>
  </si>
  <si>
    <t>QQG2 排队大厅 在队356</t>
  </si>
  <si>
    <t>QQG2 排队大厅 在队357</t>
  </si>
  <si>
    <t>QQG2 排队大厅 在队358</t>
  </si>
  <si>
    <t>QQG2 排队大厅 在队359</t>
  </si>
  <si>
    <t>QQG2 排队大厅 在队360</t>
  </si>
  <si>
    <t>QQG2 排队大厅 在队361</t>
  </si>
  <si>
    <t>QQG2 排队大厅 在队362</t>
  </si>
  <si>
    <t>QQG2 排队大厅 在队363</t>
  </si>
  <si>
    <t>QQG2 排队大厅 在队364</t>
  </si>
  <si>
    <t>QQG2 排队大厅 在队365</t>
  </si>
  <si>
    <t>QQG2 排队大厅 在队366</t>
  </si>
  <si>
    <t>QQG2 排队大厅 在队367</t>
  </si>
  <si>
    <t>QQG2 排队大厅 在队368</t>
  </si>
  <si>
    <t>QQG2 排队大厅 在队369</t>
  </si>
  <si>
    <t>QQG2 排队大厅 在队370</t>
  </si>
  <si>
    <t>QQG2 排队大厅 在队371</t>
  </si>
  <si>
    <t>QQG2 排队大厅 在队372</t>
  </si>
  <si>
    <t>QQG2 排队大厅 在队373</t>
  </si>
  <si>
    <t>QQG2 排队大厅 在队374</t>
  </si>
  <si>
    <t>QQG2 排队大厅 在队375</t>
  </si>
  <si>
    <t>QQG2 排队大厅 在队376</t>
  </si>
  <si>
    <t>QQG2 排队大厅 在队377</t>
  </si>
  <si>
    <t>QQG2 排队大厅 在队378</t>
  </si>
  <si>
    <t>QQG2 排队大厅 在队379</t>
  </si>
  <si>
    <t>QQG2 排队大厅 在队380</t>
  </si>
  <si>
    <t>QQG2 排队大厅 在队381</t>
  </si>
  <si>
    <t>QQG2 排队大厅 在队382</t>
  </si>
  <si>
    <t>QQG2 排队大厅 在队383</t>
  </si>
  <si>
    <t>QQG2 排队大厅 在队384</t>
  </si>
  <si>
    <t>QQG2 排队大厅 在队385</t>
  </si>
  <si>
    <t>QQG2 排队大厅 在队386</t>
  </si>
  <si>
    <t>QQG2 排队大厅 在队387</t>
  </si>
  <si>
    <t>QQG2 排队大厅 在队388</t>
  </si>
  <si>
    <t>QQG2 排队大厅 在队389</t>
  </si>
  <si>
    <t>QQG2 排队大厅 在队390</t>
  </si>
  <si>
    <t>QQG2 排队大厅 在队391</t>
  </si>
  <si>
    <t>QQG2 排队大厅 在队392</t>
  </si>
  <si>
    <t>QQG2 排队大厅 在队393</t>
  </si>
  <si>
    <t>QQG2 排队大厅 在队394</t>
  </si>
  <si>
    <t>QQG2 排队大厅 在队395</t>
  </si>
  <si>
    <t>QQG2 排队大厅 在队396</t>
  </si>
  <si>
    <t>QQG2 排队大厅 在队397</t>
  </si>
  <si>
    <t>QQG2 排队大厅 在队398</t>
  </si>
  <si>
    <t>QQG2 排队大厅 在队399</t>
  </si>
  <si>
    <t>QQG2 排队大厅 在队400</t>
  </si>
  <si>
    <t>QQG2 排队大厅 在队401</t>
  </si>
  <si>
    <t>QQG2 排队大厅 在队402</t>
  </si>
  <si>
    <t>QQG2 排队大厅 在队403</t>
  </si>
  <si>
    <t>QQG2 排队大厅 在队404</t>
  </si>
  <si>
    <t>QQG2 排队大厅 在队405</t>
  </si>
  <si>
    <t>QQG2 排队大厅 在队406</t>
  </si>
  <si>
    <t>QQG2 排队大厅 在队407</t>
  </si>
  <si>
    <t>QQG2 排队大厅 在队408</t>
  </si>
  <si>
    <t>QQG2 排队大厅 在队409</t>
  </si>
  <si>
    <t>QQG2 排队大厅 在队410</t>
  </si>
  <si>
    <t>QQG2 排队大厅 在队411</t>
  </si>
  <si>
    <t>QQG2 排队大厅 在队412</t>
  </si>
  <si>
    <t>QQG2 排队大厅 在队413</t>
  </si>
  <si>
    <t>QQG2 排队大厅 在队414</t>
  </si>
  <si>
    <t>QQG2 排队大厅 在队415</t>
  </si>
  <si>
    <t>QQG2 排队大厅 在队416</t>
  </si>
  <si>
    <t>QQG2 排队大厅 在队417</t>
  </si>
  <si>
    <t>QQG2 排队大厅 在队418</t>
  </si>
  <si>
    <t>QQG2 排队大厅 在队419</t>
  </si>
  <si>
    <t>QQG2 排队大厅 在队420</t>
  </si>
  <si>
    <t>QQG2 排队大厅 在队421</t>
  </si>
  <si>
    <t>QQG2 排队大厅 在队422</t>
  </si>
  <si>
    <t>QQG2 排队大厅 在队423</t>
  </si>
  <si>
    <t>QQG2 排队大厅 在队424</t>
  </si>
  <si>
    <t>QQG2 排队大厅 在队425</t>
  </si>
  <si>
    <t>QQG2 排队大厅 在队426</t>
  </si>
  <si>
    <t>QQG2 排队大厅 在队427</t>
  </si>
  <si>
    <t>QQG2 排队大厅 在队428</t>
  </si>
  <si>
    <t>QQG2 排队大厅 在队429</t>
  </si>
  <si>
    <t>QQG2 排队大厅 在队430</t>
  </si>
  <si>
    <t>QQG2 排队大厅 在队431</t>
  </si>
  <si>
    <t>QQG2 排队大厅 在队432</t>
  </si>
  <si>
    <t>QQG2 排队大厅 在队433</t>
  </si>
  <si>
    <t>QQG2 排队大厅 在队434</t>
  </si>
  <si>
    <t>QQG2 排队大厅 在队435</t>
  </si>
  <si>
    <t>QQG2 排队大厅 在队436</t>
  </si>
  <si>
    <t>QQG2 排队大厅 在队437</t>
  </si>
  <si>
    <t>QQG2 排队大厅 在队438</t>
  </si>
  <si>
    <t>QQG2 排队大厅 在队439</t>
  </si>
  <si>
    <t>QQG2 排队大厅 在队440</t>
  </si>
  <si>
    <t>QQG2 排队大厅 在队441</t>
  </si>
  <si>
    <t>QQG2 排队大厅 在队442</t>
  </si>
  <si>
    <t>QQG2 排队大厅 在队443</t>
  </si>
  <si>
    <t>QQG2 排队大厅 在队444</t>
  </si>
  <si>
    <t>QQG2 排队大厅 在队445</t>
  </si>
  <si>
    <t>QQG2 排队大厅 在队446</t>
  </si>
  <si>
    <t>QQG2 排队大厅 在队447</t>
  </si>
  <si>
    <t>QQG2 排队大厅 在队448</t>
  </si>
  <si>
    <t>QQG2 排队大厅 在队449</t>
  </si>
  <si>
    <t>QQG2 排队大厅 在队450</t>
  </si>
  <si>
    <t>QQG2 排队大厅 在队451</t>
  </si>
  <si>
    <t>QQG2 排队大厅 在队452</t>
  </si>
  <si>
    <t>QQG2 排队大厅 在队453</t>
  </si>
  <si>
    <t>QQG2 排队大厅 在队454</t>
  </si>
  <si>
    <t>QQG2 排队大厅 在队455</t>
  </si>
  <si>
    <t>QQG2 排队大厅 在队456</t>
  </si>
  <si>
    <t>QQG2 排队大厅 在队457</t>
  </si>
  <si>
    <t>QQG2 排队大厅 在队458</t>
  </si>
  <si>
    <t>QQG2 排队大厅 在队459</t>
  </si>
  <si>
    <t>QQG2 排队大厅 在队460</t>
  </si>
  <si>
    <t>QQG2 排队大厅 在队461</t>
  </si>
  <si>
    <t>QQG2 排队大厅 在队462</t>
  </si>
  <si>
    <t>QQG2 排队大厅 在队463</t>
  </si>
  <si>
    <t>QQG2 排队大厅 在队464</t>
  </si>
  <si>
    <t>QQG2 排队大厅 在队465</t>
  </si>
  <si>
    <t>QQG2 排队大厅 在队466</t>
  </si>
  <si>
    <t>QQG2 排队大厅 在队467</t>
  </si>
  <si>
    <t>QQG2 排队大厅 在队468</t>
  </si>
  <si>
    <t>QQG2 排队大厅 在队469</t>
  </si>
  <si>
    <t>QQG2 排队大厅 在队470</t>
  </si>
  <si>
    <t>QQG2 排队大厅 在队471</t>
  </si>
  <si>
    <t>QQG2 排队大厅 在队472</t>
  </si>
  <si>
    <t>QQG2 排队大厅 在队473</t>
  </si>
  <si>
    <t>QQG2 排队大厅 在队474</t>
  </si>
  <si>
    <t>QQG2 排队大厅 在队475</t>
  </si>
  <si>
    <t>QQG2 排队大厅 在队476</t>
  </si>
  <si>
    <t>QQG2 排队大厅 在队477</t>
  </si>
  <si>
    <t>QQG2 排队大厅 在队478</t>
  </si>
  <si>
    <t>QQG2 排队大厅 在队479</t>
  </si>
  <si>
    <t>QQG2 排队大厅 在队480</t>
  </si>
  <si>
    <t>QQG2 排队大厅 在队481</t>
  </si>
  <si>
    <t>QQG2 排队大厅 在队482</t>
  </si>
  <si>
    <t>QQG2 排队大厅 在队483</t>
  </si>
  <si>
    <t>QQG2 排队大厅 在队484</t>
  </si>
  <si>
    <t>QQG2 排队大厅 在队485</t>
  </si>
  <si>
    <t>QQG2 排队大厅 在队486</t>
  </si>
  <si>
    <t>QQG2 排队大厅 在队487</t>
  </si>
  <si>
    <t>QQG2 排队大厅 在队488</t>
  </si>
  <si>
    <t>QQG2 排队大厅 在队489</t>
  </si>
  <si>
    <t>QQG2 排队大厅 在队490</t>
  </si>
  <si>
    <t>QQG2 排队大厅 在队491</t>
  </si>
  <si>
    <t>QQG2 排队大厅 在队492</t>
  </si>
  <si>
    <t>QQG2 排队大厅 在队493</t>
  </si>
  <si>
    <t>QQG2 排队大厅 在队494</t>
  </si>
  <si>
    <t>QQG2 排队大厅 在队495</t>
  </si>
  <si>
    <t>QQG2 排队大厅 在队496</t>
  </si>
  <si>
    <t>QQG2 排队大厅 在队497</t>
  </si>
  <si>
    <t>QQG2 排队大厅 在队498</t>
  </si>
  <si>
    <t>QQG2 排队大厅 在队499</t>
  </si>
  <si>
    <t>QQG2 排队大厅 在队500</t>
  </si>
  <si>
    <t>QQG2 排队大厅 在队501</t>
  </si>
  <si>
    <t>QQG2 排队大厅 在队502</t>
  </si>
  <si>
    <t>QQG2 排队大厅 在队503</t>
  </si>
  <si>
    <t>QQG2 排队大厅 在队504</t>
  </si>
  <si>
    <t>QQG2 排队大厅 在队505</t>
  </si>
  <si>
    <t>QQG2 排队大厅 在队506</t>
  </si>
  <si>
    <t>QQG2 排队大厅 在队507</t>
  </si>
  <si>
    <t>QQG2 排队大厅 在队508</t>
  </si>
  <si>
    <t>QQG2 排队大厅 在队509</t>
  </si>
  <si>
    <t>QQG2 排队大厅 在队510</t>
  </si>
  <si>
    <t>QQG2 排队大厅 在队511</t>
  </si>
  <si>
    <t>QQG2 排队大厅 在队512</t>
  </si>
  <si>
    <t>QQG2 排队大厅 在队513</t>
  </si>
  <si>
    <t>QQG2 排队大厅 在队514</t>
  </si>
  <si>
    <t>QQG2 排队大厅 在队515</t>
  </si>
  <si>
    <t>QQG2 排队大厅 在队516</t>
  </si>
  <si>
    <t>QQG2 排队大厅 在队517</t>
  </si>
  <si>
    <t>QQG2 排队大厅 在队518</t>
  </si>
  <si>
    <t>QQG2 排队大厅 在队519</t>
  </si>
  <si>
    <t>QQG2 排队大厅 在队520</t>
  </si>
  <si>
    <t>QQG2 排队大厅 在队521</t>
  </si>
  <si>
    <t>QQG2 排队大厅 在队522</t>
  </si>
  <si>
    <t>QQG2 排队大厅 在队523</t>
  </si>
  <si>
    <t>QQG2 排队大厅 在队524</t>
  </si>
  <si>
    <t>QQG2 排队大厅 在队525</t>
  </si>
  <si>
    <t>QQG2 排队大厅 在队526</t>
  </si>
  <si>
    <t>QQG2 排队大厅 在队527</t>
  </si>
  <si>
    <t>QQG2 排队大厅 在队528</t>
  </si>
  <si>
    <t>QQG2 排队大厅 在队529</t>
  </si>
  <si>
    <t>QQG2 排队大厅 在队530</t>
  </si>
  <si>
    <t>QQG2 排队大厅 在队531</t>
  </si>
  <si>
    <t>QQG2 排队大厅 在队532</t>
  </si>
  <si>
    <t>QQG2 排队大厅 在队533</t>
  </si>
  <si>
    <t>QQG2 排队大厅 在队534</t>
  </si>
  <si>
    <t>QQG2 排队大厅 在队535</t>
  </si>
  <si>
    <t>QQG2 排队大厅 在队536</t>
  </si>
  <si>
    <t>QQG2 排队大厅 在队537</t>
  </si>
  <si>
    <t>QQG2 排队大厅 在队538</t>
  </si>
  <si>
    <t>QQG2 排队大厅 在队539</t>
  </si>
  <si>
    <t>QQG2 排队大厅 在队540</t>
  </si>
  <si>
    <t>QQG2 排队大厅 在队541</t>
  </si>
  <si>
    <t>QQG2 排队大厅 在队542</t>
  </si>
  <si>
    <t>QQG2 排队大厅 在队543</t>
  </si>
  <si>
    <t>QQG2 排队大厅 在队544</t>
  </si>
  <si>
    <t>QQG2 排队大厅 在队545</t>
  </si>
  <si>
    <t>QQG2 排队大厅 在队546</t>
  </si>
  <si>
    <t>QQG2 排队大厅 在队547</t>
  </si>
  <si>
    <t>QQG2 排队大厅 在队548</t>
  </si>
  <si>
    <t>QQG2 排队大厅 在队549</t>
  </si>
  <si>
    <t>QQG2 排队大厅 在队550</t>
  </si>
  <si>
    <t>QQG2 排队大厅 在队551</t>
  </si>
  <si>
    <t>QQG2 排队大厅 在队552</t>
  </si>
  <si>
    <t>QQG2 排队大厅 在队553</t>
  </si>
  <si>
    <t>QQG2 排队大厅 在队554</t>
  </si>
  <si>
    <t>QQG2 排队大厅 在队555</t>
  </si>
  <si>
    <t>QQG2 排队大厅 在队556</t>
  </si>
  <si>
    <t>QQG2 排队大厅 在队557</t>
  </si>
  <si>
    <t>QQG2 排队大厅 在队558</t>
  </si>
  <si>
    <t>QQG2 排队大厅 在队559</t>
  </si>
  <si>
    <t>QQG2 排队大厅 在队560</t>
  </si>
  <si>
    <t>QQG2 排队大厅 在队561</t>
  </si>
  <si>
    <t>QQG2 排队大厅 在队562</t>
  </si>
  <si>
    <t>QQG2 排队大厅 在队563</t>
  </si>
  <si>
    <t>QQG2 排队大厅 在队564</t>
  </si>
  <si>
    <t>QQG2 排队大厅 在队565</t>
  </si>
  <si>
    <t>QQG2 排队大厅 在队566</t>
  </si>
  <si>
    <t>QQG2 排队大厅 在队567</t>
  </si>
  <si>
    <t>QQG2 排队大厅 在队568</t>
  </si>
  <si>
    <t>QQG2 排队大厅 在队569</t>
  </si>
  <si>
    <t>QQG2 排队大厅 在队570</t>
  </si>
  <si>
    <t>QQG2 排队大厅 在队571</t>
  </si>
  <si>
    <t>QQG2 排队大厅 在队572</t>
  </si>
  <si>
    <t>QQG2 排队大厅 在队573</t>
  </si>
  <si>
    <t>QQG2 排队大厅 在队574</t>
  </si>
  <si>
    <t>QQG2 排队大厅 在队575</t>
  </si>
  <si>
    <t>QQG2 排队大厅 在队576</t>
  </si>
  <si>
    <t>QQG2 排队大厅 在队577</t>
  </si>
  <si>
    <t>QQG2 排队大厅 在队578</t>
  </si>
  <si>
    <t>QQG2 排队大厅 在队579</t>
  </si>
  <si>
    <t>QQG2 排队大厅 在队580</t>
  </si>
  <si>
    <t>QQG2 排队大厅 在队581</t>
  </si>
  <si>
    <t>QQG2 排队大厅 在队582</t>
  </si>
  <si>
    <t>QQG2 排队大厅 在队583</t>
  </si>
  <si>
    <t>QQG2 排队大厅 在队584</t>
  </si>
  <si>
    <t>QQG2 排队大厅 在队585</t>
  </si>
  <si>
    <t>QQG2 排队大厅 在队586</t>
  </si>
  <si>
    <t>QQG2 排队大厅 在队587</t>
  </si>
  <si>
    <t>QQG2 排队大厅 在队588</t>
  </si>
  <si>
    <t>QQG2 排队大厅 在队589</t>
  </si>
  <si>
    <t>QQG2 排队大厅 在队590</t>
  </si>
  <si>
    <t>QQG2 排队大厅 在队591</t>
  </si>
  <si>
    <t>QQG2 排队大厅 在队592</t>
  </si>
  <si>
    <t>QQG2 排队大厅 在队593</t>
  </si>
  <si>
    <t>QQG2 排队大厅 在队594</t>
  </si>
  <si>
    <t>QQG2 排队大厅 在队595</t>
  </si>
  <si>
    <t>QQG2 排队大厅 在队596</t>
  </si>
  <si>
    <t>QQG2 排队大厅 在队597</t>
  </si>
  <si>
    <t>QQG2 排队大厅 在队598</t>
  </si>
  <si>
    <t>QQG2 排队大厅 在队599</t>
  </si>
  <si>
    <t>QQG2 排队大厅 在队600</t>
  </si>
  <si>
    <t>QQG2 排队大厅 在队601</t>
  </si>
  <si>
    <t>QQG2 排队大厅 在队602</t>
  </si>
  <si>
    <t>QQG2 排队大厅 在队603</t>
  </si>
  <si>
    <t>QQG2 排队大厅 在队604</t>
  </si>
  <si>
    <t>QQG2 排队大厅 在队605</t>
  </si>
  <si>
    <t>QQG2 排队大厅 在队606</t>
  </si>
  <si>
    <t>QQG2 排队大厅 在队607</t>
  </si>
  <si>
    <t>QQG2 排队大厅 在队608</t>
  </si>
  <si>
    <t>QQG2 排队大厅 在队609</t>
  </si>
  <si>
    <t>QQG2 排队大厅 在队610</t>
  </si>
  <si>
    <t>QQG2 排队大厅 在队611</t>
  </si>
  <si>
    <t>QQG2 排队大厅 在队612</t>
  </si>
  <si>
    <t>QQG2 排队大厅 在队613</t>
  </si>
  <si>
    <t>QQG2 排队大厅 在队614</t>
  </si>
  <si>
    <t>QQG2 排队大厅 在队615</t>
  </si>
  <si>
    <t>QQG2 排队大厅 在队616</t>
  </si>
  <si>
    <t>QQG2 排队大厅 在队617</t>
  </si>
  <si>
    <t>QQG2 排队大厅 在队618</t>
  </si>
  <si>
    <t>QQG2 排队大厅 在队619</t>
  </si>
  <si>
    <t>QQG2 排队大厅 在队620</t>
  </si>
  <si>
    <t>QQG2 排队大厅 在队621</t>
  </si>
  <si>
    <t>QQG2 排队大厅 在队622</t>
  </si>
  <si>
    <t>QQG2 排队大厅 在队623</t>
  </si>
  <si>
    <t>QQG2 排队大厅 在队624</t>
  </si>
  <si>
    <t>QQG2 排队大厅 在队625</t>
  </si>
  <si>
    <t>QQG2 排队大厅 在队626</t>
  </si>
  <si>
    <t>QQG2 排队大厅 在队627</t>
  </si>
  <si>
    <t>QQG2 排队大厅 在队628</t>
  </si>
  <si>
    <t>QQG2 排队大厅 在队629</t>
  </si>
  <si>
    <t>QQG2 排队大厅 在队630</t>
  </si>
  <si>
    <t>QQG2 排队大厅 在队631</t>
  </si>
  <si>
    <t>QQG2 排队大厅 在队632</t>
  </si>
  <si>
    <t>QQG2 排队大厅 在队633</t>
  </si>
  <si>
    <t>QQG2 排队大厅 在队634</t>
  </si>
  <si>
    <t>QQG2 排队大厅 在队635</t>
  </si>
  <si>
    <t>QQG2 排队大厅 在队636</t>
  </si>
  <si>
    <t>QQG2 排队大厅 在队637</t>
  </si>
  <si>
    <t>QQG2 排队大厅 在队638</t>
  </si>
  <si>
    <t>QQG2 排队大厅 在队639</t>
  </si>
  <si>
    <t>QQG2 排队大厅 在队640</t>
  </si>
  <si>
    <t>QQG2 排队大厅 在队641</t>
  </si>
  <si>
    <t>QQG2 排队大厅 在队642</t>
  </si>
  <si>
    <t>QQG2 排队大厅 在队643</t>
  </si>
  <si>
    <t>QQG2 排队大厅 在队644</t>
  </si>
  <si>
    <t>QQG2 排队大厅 在队645</t>
  </si>
  <si>
    <t>QQG2 排队大厅 在队646</t>
  </si>
  <si>
    <t>QQG2 排队大厅 在队647</t>
  </si>
  <si>
    <t>QQG2 排队大厅 在队648</t>
  </si>
  <si>
    <t>QQG2 排队大厅 在队649</t>
  </si>
  <si>
    <t>QQG2 排队大厅 在队650</t>
  </si>
  <si>
    <t>QQG2 排队大厅 在队651</t>
  </si>
  <si>
    <t>QQG2 排队大厅 在队652</t>
  </si>
  <si>
    <t>QQG2 排队大厅 在队653</t>
  </si>
  <si>
    <t>QQG2 排队大厅 在队654</t>
  </si>
  <si>
    <t>QQG2 排队大厅 在队655</t>
  </si>
  <si>
    <t>QQG2 排队大厅 在队656</t>
  </si>
  <si>
    <t>QQG2 排队大厅 在队657</t>
  </si>
  <si>
    <t>QQG2 排队大厅 在队658</t>
  </si>
  <si>
    <t>QQG2 排队大厅 在队659</t>
  </si>
  <si>
    <t>QQG2 排队大厅 在队660</t>
  </si>
  <si>
    <t>QQG2 排队大厅 在队661</t>
  </si>
  <si>
    <t>QQG2 排队大厅 在队662</t>
  </si>
  <si>
    <t>QQG2 排队大厅 在队663</t>
  </si>
  <si>
    <t>QQG2 排队大厅 在队664</t>
  </si>
  <si>
    <t>QQG2 排队大厅 在队665</t>
  </si>
  <si>
    <t>QQG2 排队大厅 在队666</t>
  </si>
  <si>
    <t>QQG2 排队大厅 在队667</t>
  </si>
  <si>
    <t>QQG2 排队大厅 在队668</t>
  </si>
  <si>
    <t>QQG2 排队大厅 在队669</t>
  </si>
  <si>
    <t>QQG2 排队大厅 在队670</t>
  </si>
  <si>
    <t>QQG2 排队大厅 在队671</t>
  </si>
  <si>
    <t>QQG2 排队大厅 在队672</t>
  </si>
  <si>
    <t>QQG2 排队大厅 在队673</t>
  </si>
  <si>
    <t>QQG2 排队大厅 在队674</t>
  </si>
  <si>
    <t>QQG2 排队大厅 在队675</t>
  </si>
  <si>
    <t>QQG2 排队大厅 在队676</t>
  </si>
  <si>
    <t>QQG2 排队大厅 在队677</t>
  </si>
  <si>
    <t>QQG2 排队大厅 在队678</t>
  </si>
  <si>
    <t>QQG2 排队大厅 在队679</t>
  </si>
  <si>
    <t>QQG2 排队大厅 在队680</t>
  </si>
  <si>
    <t>QQG2 排队大厅 在队681</t>
  </si>
  <si>
    <t>QQG2 排队大厅 在队682</t>
  </si>
  <si>
    <t>QQG2 排队大厅 在队683</t>
  </si>
  <si>
    <t>QQG2 排队大厅 在队684</t>
  </si>
  <si>
    <t>QQG2 排队大厅 在队685</t>
  </si>
  <si>
    <t>QQG2 排队大厅 在队686</t>
  </si>
  <si>
    <t>QQG2 排队大厅 在队687</t>
  </si>
  <si>
    <t>QQG2 排队大厅 在队688</t>
  </si>
  <si>
    <t>QQG2 排队大厅 在队689</t>
  </si>
  <si>
    <t>QQG2 排队大厅 在队690</t>
  </si>
  <si>
    <t>QQG2 排队大厅 在队691</t>
  </si>
  <si>
    <t>QQG2 排队大厅 在队692</t>
  </si>
  <si>
    <t>QQG2 排队大厅 在队693</t>
  </si>
  <si>
    <t>QQG2 排队大厅 在队694</t>
  </si>
  <si>
    <t>QQG2 排队大厅 在队695</t>
  </si>
  <si>
    <t>QQG2 排队大厅 在队696</t>
  </si>
  <si>
    <t>QQG2 排队大厅 在队697</t>
  </si>
  <si>
    <t>QQG2 排队大厅 在队698</t>
  </si>
  <si>
    <t>QQG2 排队大厅 在队699</t>
  </si>
  <si>
    <t>QQG2 排队大厅 在队700</t>
  </si>
  <si>
    <t>QQG2 排队大厅 在队701</t>
  </si>
  <si>
    <t>QQG2 排队大厅 在队702</t>
  </si>
  <si>
    <t>QQG2 排队大厅 在队703</t>
  </si>
  <si>
    <t>QQG2 排队大厅 在队704</t>
  </si>
  <si>
    <t>QQG2 排队大厅 在队705</t>
  </si>
  <si>
    <t>QQG2 排队大厅 在队706</t>
  </si>
  <si>
    <t>QQG2 排队大厅 在队707</t>
  </si>
  <si>
    <t>QQG2 排队大厅 在队708</t>
  </si>
  <si>
    <t>QQG2 排队大厅 在队709</t>
  </si>
  <si>
    <t>QQG2 排队大厅 在队710</t>
  </si>
  <si>
    <t>QQG2 排队大厅 在队711</t>
  </si>
  <si>
    <t>QQG2 排队大厅 在队712</t>
  </si>
  <si>
    <t>QQG2 排队大厅 在队713</t>
  </si>
  <si>
    <t>QQG2 排队大厅 在队714</t>
  </si>
  <si>
    <t>QQG2 排队大厅 在队715</t>
  </si>
  <si>
    <t>QQG2 排队大厅 在队716</t>
  </si>
  <si>
    <t>QQG2 排队大厅 在队717</t>
  </si>
  <si>
    <t>QQG2 排队大厅 在队718</t>
  </si>
  <si>
    <t>QQG2 排队大厅 在队719</t>
  </si>
  <si>
    <t>QQG2 排队大厅 在队720</t>
  </si>
  <si>
    <t>QQG2 排队大厅 在队721</t>
  </si>
  <si>
    <t>QQG2 排队大厅 在队722</t>
  </si>
  <si>
    <t>QQG2 排队大厅 在队723</t>
  </si>
  <si>
    <t>QQG2 排队大厅 在队724</t>
  </si>
  <si>
    <t>QQG2 排队大厅 在队725</t>
  </si>
  <si>
    <t>QQG2 排队大厅 在队726</t>
  </si>
  <si>
    <t>QQG2 排队大厅 在队727</t>
  </si>
  <si>
    <t>QQG2 排队大厅 在队728</t>
  </si>
  <si>
    <t>QQG2 排队大厅 在队729</t>
  </si>
  <si>
    <t>QQG2 排队大厅 在队730</t>
  </si>
  <si>
    <t>QQG2 排队大厅 在队731</t>
  </si>
  <si>
    <t>QQG2 排队大厅 在队732</t>
  </si>
  <si>
    <t>QQG2 排队大厅 在队733</t>
  </si>
  <si>
    <t>QQG2 排队大厅 在队734</t>
  </si>
  <si>
    <t>QQG2 排队大厅 在队735</t>
  </si>
  <si>
    <t>QQG2 排队大厅 在队736</t>
  </si>
  <si>
    <t>QQG2 排队大厅 在队737</t>
  </si>
  <si>
    <t>QQG2 排队大厅 在队738</t>
  </si>
  <si>
    <t>QQG2 排队大厅 在队739</t>
  </si>
  <si>
    <t>QQG2 排队大厅 在队740</t>
  </si>
  <si>
    <t>QQG2 排队大厅 在队741</t>
  </si>
  <si>
    <t>QQG2 排队大厅 在队742</t>
  </si>
  <si>
    <t>QQG2 排队大厅 在队743</t>
  </si>
  <si>
    <t>QQG2 排队大厅 在队744</t>
  </si>
  <si>
    <t>QQG2 排队大厅 在队745</t>
  </si>
  <si>
    <t>QQG2 排队大厅 在队746</t>
  </si>
  <si>
    <t>QQG2 排队大厅 在队747</t>
  </si>
  <si>
    <t>QQG2 排队大厅 在队748</t>
  </si>
  <si>
    <t>QQG2 排队大厅 在队749</t>
  </si>
  <si>
    <t>QQG2 排队大厅 在队750</t>
  </si>
  <si>
    <t>QQG2 排队大厅 在队751</t>
  </si>
  <si>
    <t>QQG2 排队大厅 在队752</t>
  </si>
  <si>
    <t>QQG2 排队大厅 在队753</t>
  </si>
  <si>
    <t>QQG2 排队大厅 在队754</t>
  </si>
  <si>
    <t>QQG2 排队大厅 在队755</t>
  </si>
  <si>
    <t>QQG2 排队大厅 在队756</t>
  </si>
  <si>
    <t>QQG2 排队大厅 在队757</t>
  </si>
  <si>
    <t>QQG2 排队大厅 在队758</t>
  </si>
  <si>
    <t>QQG2 排队大厅 在队759</t>
  </si>
  <si>
    <t>QQG2 排队大厅 在队760</t>
  </si>
  <si>
    <t>QQG2 排队大厅 在队761</t>
  </si>
  <si>
    <t>QQG2 排队大厅 在队762</t>
  </si>
  <si>
    <t>QQG2 排队大厅 在队763</t>
  </si>
  <si>
    <t>QQG2 排队大厅 在队764</t>
  </si>
  <si>
    <t>QQG2 排队大厅 在队765</t>
  </si>
  <si>
    <t>QQG2 排队大厅 在队766</t>
  </si>
  <si>
    <t>QQG2 排队大厅 在队767</t>
  </si>
  <si>
    <t>QQG2 排队大厅 在队768</t>
  </si>
  <si>
    <t>QQG2 排队大厅 在队769</t>
  </si>
  <si>
    <t>QQG2 排队大厅 在队770</t>
  </si>
  <si>
    <t>QQG2 排队大厅 在队771</t>
  </si>
  <si>
    <t>QQG2 排队大厅 在队772</t>
  </si>
  <si>
    <t>QQG2 排队大厅 在队773</t>
  </si>
  <si>
    <t>QQG2 排队大厅 在队774</t>
  </si>
  <si>
    <t>QQG2 排队大厅 在队775</t>
  </si>
  <si>
    <t>QQG2 排队大厅 在队776</t>
  </si>
  <si>
    <t>QQG2 排队大厅 在队777</t>
  </si>
  <si>
    <t>QQG2 排队大厅 在队778</t>
  </si>
  <si>
    <t>QQG2 排队大厅 在队779</t>
  </si>
  <si>
    <t>QQG2 排队大厅 在队780</t>
  </si>
  <si>
    <t>QQG2 排队大厅 在队781</t>
  </si>
  <si>
    <t>QQG2 排队大厅 在队782</t>
  </si>
  <si>
    <t>QQG2 排队大厅 在队783</t>
  </si>
  <si>
    <t>QQG2 排队大厅 在队784</t>
  </si>
  <si>
    <t>QQG2 排队大厅 在队785</t>
  </si>
  <si>
    <t>QQG2 排队大厅 在队786</t>
  </si>
  <si>
    <t>QQG2 排队大厅 在队787</t>
  </si>
  <si>
    <t>QQG2 排队大厅 在队788</t>
  </si>
  <si>
    <t>QQG2 排队大厅 在队789</t>
  </si>
  <si>
    <t>QQG2 排队大厅 在队790</t>
  </si>
  <si>
    <t>QQG2 排队大厅 在队791</t>
  </si>
  <si>
    <t>QQG2 排队大厅 在队792</t>
  </si>
  <si>
    <t>QQG2 排队大厅 在队793</t>
  </si>
  <si>
    <t>QQG2 排队大厅 在队794</t>
  </si>
  <si>
    <t>QQG2 排队大厅 在队795</t>
  </si>
  <si>
    <t>QQG2 排队大厅 在队796</t>
  </si>
  <si>
    <t>QQG2 排队大厅 在队797</t>
  </si>
  <si>
    <t>QQG2 排队大厅 在队798</t>
  </si>
  <si>
    <t>QQG2 排队大厅 在队799</t>
  </si>
  <si>
    <t>QQG2 排队大厅 在队800</t>
  </si>
  <si>
    <t>QQG2 排队大厅 在队801</t>
  </si>
  <si>
    <t>QQG2 排队大厅 在队802</t>
  </si>
  <si>
    <t>QQG2 排队大厅 在队803</t>
  </si>
  <si>
    <t>QQG2 排队大厅 在队804</t>
  </si>
  <si>
    <t>QQG2 排队大厅 在队805</t>
  </si>
  <si>
    <t>QQG2 排队大厅 在队806</t>
  </si>
  <si>
    <t>QQG2 排队大厅 在队807</t>
  </si>
  <si>
    <t>QQG2 排队大厅 在队808</t>
  </si>
  <si>
    <t>QQG2 排队大厅 在队809</t>
  </si>
  <si>
    <t>QQG2 排队大厅 在队810</t>
  </si>
  <si>
    <t>QQG2 排队大厅 在队811</t>
  </si>
  <si>
    <t>QQG2 排队大厅 在队812</t>
  </si>
  <si>
    <t>QQG2 排队大厅 在队813</t>
  </si>
  <si>
    <t>QQG2 排队大厅 在队814</t>
  </si>
  <si>
    <t>QQG2 排队大厅 在队815</t>
  </si>
  <si>
    <t>QQG2 排队大厅 在队816</t>
  </si>
  <si>
    <t>QQG2 排队大厅 在队817</t>
  </si>
  <si>
    <t>QQG2 排队大厅 在队818</t>
  </si>
  <si>
    <t>QQG2 排队大厅 在队819</t>
  </si>
  <si>
    <t>QQG2 排队大厅 在队820</t>
  </si>
  <si>
    <t>QQG2 排队大厅 在队821</t>
  </si>
  <si>
    <t>QQG2 排队大厅 在队822</t>
  </si>
  <si>
    <t>QQG2 排队大厅 在队823</t>
  </si>
  <si>
    <t>QQG2 排队大厅 在队824</t>
  </si>
  <si>
    <t>QQG2 排队大厅 在队825</t>
  </si>
  <si>
    <t>QQG2 排队大厅 在队826</t>
  </si>
  <si>
    <t>QQG2 排队大厅 在队827</t>
  </si>
  <si>
    <t>QQG2 排队大厅 在队828</t>
  </si>
  <si>
    <t>QQG2 排队大厅 在队829</t>
  </si>
  <si>
    <t>QQG2 排队大厅 在队830</t>
  </si>
  <si>
    <t>QQG2 排队大厅 在队831</t>
  </si>
  <si>
    <t>QQG2 排队大厅 在队832</t>
  </si>
  <si>
    <t>QQG2 排队大厅 在队833</t>
  </si>
  <si>
    <t>QQG2 排队大厅 在队834</t>
  </si>
  <si>
    <t>QQG2 排队大厅 在队835</t>
  </si>
  <si>
    <t>QQG2 排队大厅 在队836</t>
  </si>
  <si>
    <t>QQG2 排队大厅 在队837</t>
  </si>
  <si>
    <t>QQG2 排队大厅 在队838</t>
  </si>
  <si>
    <t>QQG2 排队大厅 在队839</t>
  </si>
  <si>
    <t>QQG2 排队大厅 在队840</t>
  </si>
  <si>
    <t>QQG2 排队大厅 在队841</t>
  </si>
  <si>
    <t>QQG2 排队大厅 在队842</t>
  </si>
  <si>
    <t>QQG2 排队大厅 在队843</t>
  </si>
  <si>
    <t>QQG2 排队大厅 在队844</t>
  </si>
  <si>
    <t>QQG2 排队大厅 在队845</t>
  </si>
  <si>
    <t>QQG2 排队大厅 在队846</t>
  </si>
  <si>
    <t>QQG2 排队大厅 在队847</t>
  </si>
  <si>
    <t>QQG2 排队大厅 在队848</t>
  </si>
  <si>
    <t>QQG2 排队大厅 在队849</t>
  </si>
  <si>
    <t>QQG2 排队大厅 在队850</t>
  </si>
  <si>
    <t>QQG2 排队大厅 在队851</t>
  </si>
  <si>
    <t>QQG2 排队大厅 在队852</t>
  </si>
  <si>
    <t>QQG2 排队大厅 在队853</t>
  </si>
  <si>
    <t>QQG2 排队大厅 在队854</t>
  </si>
  <si>
    <t>QQG2 排队大厅 在队855</t>
  </si>
  <si>
    <t>QQG2 排队大厅 在队856</t>
  </si>
  <si>
    <t>QQG2 排队大厅 在队857</t>
  </si>
  <si>
    <t>QQG2 排队大厅 在队858</t>
  </si>
  <si>
    <t>QQG2 排队大厅 在队859</t>
  </si>
  <si>
    <t>QQG2 排队大厅 在队860</t>
  </si>
  <si>
    <t>QQG2 排队大厅 在队861</t>
  </si>
  <si>
    <t>QQG2 排队大厅 在队862</t>
  </si>
  <si>
    <t>QQG2 排队大厅 在队863</t>
  </si>
  <si>
    <t>QQG2 排队大厅 在队864</t>
  </si>
  <si>
    <t>QQG2 排队大厅 在队865</t>
  </si>
  <si>
    <t>QQG2 排队大厅 在队866</t>
  </si>
  <si>
    <t>QQG2 排队大厅 在队867</t>
  </si>
  <si>
    <t>QQG2 排队大厅 在队868</t>
  </si>
  <si>
    <t>QQG2 排队大厅 在队869</t>
  </si>
  <si>
    <t>QQG2 排队大厅 在队870</t>
  </si>
  <si>
    <t>QQG2 排队大厅 在队871</t>
  </si>
  <si>
    <t>QQG2 排队大厅 在队872</t>
  </si>
  <si>
    <t>QQG2 排队大厅 在队873</t>
  </si>
  <si>
    <t>QQG2 排队大厅 在队874</t>
  </si>
  <si>
    <t>QQG2 排队大厅 在队875</t>
  </si>
  <si>
    <t>QQG2 排队大厅 在队876</t>
  </si>
  <si>
    <t>QQG2 排队大厅 在队877</t>
  </si>
  <si>
    <t>QQG2 排队大厅 在队878</t>
  </si>
  <si>
    <t>QQG2 排队大厅 在队879</t>
  </si>
  <si>
    <t>QQG2 排队大厅 在队880</t>
  </si>
  <si>
    <t>QQG2 排队大厅 在队881</t>
  </si>
  <si>
    <t>QQG2 排队大厅 在队882</t>
  </si>
  <si>
    <t>QQG2 排队大厅 在队883</t>
  </si>
  <si>
    <t>QQG2 排队大厅 在队884</t>
  </si>
  <si>
    <t>QQG2 排队大厅 在队885</t>
  </si>
  <si>
    <t>QQG2 排队大厅 在队886</t>
  </si>
  <si>
    <t>QQG2 排队大厅 在队887</t>
  </si>
  <si>
    <t>QQG2 排队大厅 在队888</t>
  </si>
  <si>
    <t>QQG2 排队大厅 在队889</t>
  </si>
  <si>
    <t>QQG2 排队大厅 在队890</t>
  </si>
  <si>
    <t>QQG2 排队大厅 在队891</t>
  </si>
  <si>
    <t>QQG2 排队大厅 在队892</t>
  </si>
  <si>
    <t>QQG2 排队大厅 在队893</t>
  </si>
  <si>
    <t>QQG2 排队大厅 在队894</t>
  </si>
  <si>
    <t>QQG2 排队大厅 在队895</t>
  </si>
  <si>
    <t>QQG2 排队大厅 在队896</t>
  </si>
  <si>
    <t>QQG2 排队大厅 在队897</t>
  </si>
  <si>
    <t>QQG2 排队大厅 在队898</t>
  </si>
  <si>
    <t>QQG2 排队大厅 在队899</t>
  </si>
  <si>
    <t>QQG2 排队大厅 在队900</t>
  </si>
  <si>
    <t>QQG2 排队大厅 在队901</t>
  </si>
  <si>
    <t>QQG2 排队大厅 在队902</t>
  </si>
  <si>
    <t>QQG2 排队大厅 在队903</t>
  </si>
  <si>
    <t>QQG2 排队大厅 在队904</t>
  </si>
  <si>
    <t>QQG2 排队大厅 在队905</t>
  </si>
  <si>
    <t>QQG2 排队大厅 在队906</t>
  </si>
  <si>
    <t>QQG2 排队大厅 在队907</t>
  </si>
  <si>
    <t>QQG2 排队大厅 在队908</t>
  </si>
  <si>
    <t>QQG2 排队大厅 在队909</t>
  </si>
  <si>
    <t>QQG2 排队大厅 在队910</t>
  </si>
  <si>
    <t>QQG2 排队大厅 在队911</t>
  </si>
  <si>
    <t>QQG2 排队大厅 在队912</t>
  </si>
  <si>
    <t>QQG2 排队大厅 在队913</t>
  </si>
  <si>
    <t>QQG2 排队大厅 在队914</t>
  </si>
  <si>
    <t>QQG2 排队大厅 在队915</t>
  </si>
  <si>
    <t>QQG2 排队大厅 在队916</t>
  </si>
  <si>
    <t>QQG2 排队大厅 在队917</t>
  </si>
  <si>
    <t>QQG2 排队大厅 在队918</t>
  </si>
  <si>
    <t>QQG2 排队大厅 在队919</t>
  </si>
  <si>
    <t>QQG2 排队大厅 在队920</t>
  </si>
  <si>
    <t>QQG2 排队大厅 在队921</t>
  </si>
  <si>
    <t>QQG2 排队大厅 在队922</t>
  </si>
  <si>
    <t>QQG2 排队大厅 在队923</t>
  </si>
  <si>
    <t>QQG2 排队大厅 在队924</t>
  </si>
  <si>
    <t>QQG2 排队大厅 在队925</t>
  </si>
  <si>
    <t>QQG2 排队大厅 在队926</t>
  </si>
  <si>
    <t>QQG2 排队大厅 在队927</t>
  </si>
  <si>
    <t>QQG2 排队大厅 在队928</t>
  </si>
  <si>
    <t>QQG2 排队大厅 在队929</t>
  </si>
  <si>
    <t>QQG2 排队大厅 在队930</t>
  </si>
  <si>
    <t>QQG2 排队大厅 在队931</t>
  </si>
  <si>
    <t>QQG2 排队大厅 在队932</t>
  </si>
  <si>
    <t>QQG2 排队大厅 在队933</t>
  </si>
  <si>
    <t>QQG2 排队大厅 在队934</t>
  </si>
  <si>
    <t>QQG2 排队大厅 在队935</t>
  </si>
  <si>
    <t>QQG2 排队大厅 在队936</t>
  </si>
  <si>
    <t>QQG2 排队大厅 在队937</t>
  </si>
  <si>
    <t>QQG2 排队大厅 在队938</t>
  </si>
  <si>
    <t>QQG2 排队大厅 在队939</t>
  </si>
  <si>
    <t>QQG2 排队大厅 在队940</t>
  </si>
  <si>
    <t>QQG2 排队大厅 在队941</t>
  </si>
  <si>
    <t>QQG2 排队大厅 在队942</t>
  </si>
  <si>
    <t>QQG2 排队大厅 在队943</t>
  </si>
  <si>
    <t>QQG2 排队大厅 在队944</t>
  </si>
  <si>
    <t>QQG2 排队大厅 在队945</t>
  </si>
  <si>
    <t>QQG2 排队大厅 在队946</t>
  </si>
  <si>
    <t>QQG2 排队大厅 在队947</t>
  </si>
  <si>
    <t>QQG2 排队大厅 在队948</t>
  </si>
  <si>
    <t>QQG2 排队大厅 在队949</t>
  </si>
  <si>
    <t>QQG2 排队大厅 在队950</t>
  </si>
  <si>
    <t>QQG2 排队大厅 在队951</t>
  </si>
  <si>
    <t>QQG2 排队大厅 在队952</t>
  </si>
  <si>
    <t>QQG2 排队大厅 在队953</t>
  </si>
  <si>
    <t>QQG2 排队大厅 在队954</t>
  </si>
  <si>
    <t>QQG2 排队大厅 在队955</t>
  </si>
  <si>
    <t>QQG2 排队大厅 在队956</t>
  </si>
  <si>
    <t>QQG2 排队大厅 在队957</t>
  </si>
  <si>
    <t>QQG2 排队大厅 在队958</t>
  </si>
  <si>
    <t>QQG2 排队大厅 在队959</t>
  </si>
  <si>
    <t>QQG2 排队大厅 在队960</t>
  </si>
  <si>
    <t>QQG2 排队大厅 在队961</t>
  </si>
  <si>
    <t>QQG2 排队大厅 在队962</t>
  </si>
  <si>
    <t>QQG2 排队大厅 在队963</t>
  </si>
  <si>
    <t>QQG2 排队大厅 在队964</t>
  </si>
  <si>
    <t>QQG2 排队大厅 在队965</t>
  </si>
  <si>
    <t>QQG2 排队大厅 在队966</t>
  </si>
  <si>
    <t>QQG2 排队大厅 在队967</t>
  </si>
  <si>
    <t>QQG2 排队大厅 在队968</t>
  </si>
  <si>
    <t>QQG2 排队大厅 在队969</t>
  </si>
  <si>
    <t>QQG2 排队大厅 在队970</t>
  </si>
  <si>
    <t>QQG2 排队大厅 在队971</t>
  </si>
  <si>
    <t>QQG2 排队大厅 在队972</t>
  </si>
  <si>
    <t>QQG2 排队大厅 在队973</t>
  </si>
  <si>
    <t>QQG2 排队大厅 在队974</t>
  </si>
  <si>
    <t>QQG2 排队大厅 在队975</t>
  </si>
  <si>
    <t>QQG2 排队大厅 在队976</t>
  </si>
  <si>
    <t>QQG2 排队大厅 在队977</t>
  </si>
  <si>
    <t>QQG2 排队大厅 在队978</t>
  </si>
  <si>
    <t>QQG2 排队大厅 在队979</t>
  </si>
  <si>
    <t>QQG2 排队大厅 在队980</t>
  </si>
  <si>
    <t>QQG2 排队大厅 在队981</t>
  </si>
  <si>
    <t>QQG2 排队大厅 在队982</t>
  </si>
  <si>
    <t>QQG2 排队大厅 在队983</t>
  </si>
  <si>
    <t>QQG2 排队大厅 在队984</t>
  </si>
  <si>
    <t>QQG2 排队大厅 在队985</t>
  </si>
  <si>
    <t>QQG2 排队大厅 在队986</t>
  </si>
  <si>
    <t>QQG2 排队大厅 在队987</t>
  </si>
  <si>
    <t>QQG2 排队大厅 在队988</t>
  </si>
  <si>
    <t>QQG2 排队大厅 在队989</t>
  </si>
  <si>
    <t>QQG2 排队大厅 在队990</t>
  </si>
  <si>
    <t>QQG2 排队大厅 在队991</t>
  </si>
  <si>
    <t>QQG2 排队大厅 在队992</t>
  </si>
  <si>
    <t>QQG2 排队大厅 在队993</t>
  </si>
  <si>
    <t>QQG2 排队大厅 在队994</t>
  </si>
  <si>
    <t>QQG2 排队大厅 在队995</t>
  </si>
  <si>
    <t>QQG2 排队大厅 在队996</t>
  </si>
  <si>
    <t>QQG2 排队大厅 在队997</t>
  </si>
  <si>
    <t>QQG2 排队大厅 在队998</t>
  </si>
  <si>
    <t>QQG2 排队大厅 在队999</t>
  </si>
  <si>
    <t>QQG2 排队大厅 在队1000</t>
  </si>
  <si>
    <t>QQG2 排队大厅 在队1001</t>
  </si>
  <si>
    <t>QQG2 排队大厅 在队1002</t>
  </si>
  <si>
    <t>QQG2 排队大厅 在队1003</t>
  </si>
  <si>
    <t>QQG2 排队大厅 在队1004</t>
  </si>
  <si>
    <t>QQG2 排队大厅 在队1005</t>
  </si>
  <si>
    <t>QQG2 排队大厅 在队1006</t>
  </si>
  <si>
    <t>QQG2 排队大厅 在队1007</t>
  </si>
  <si>
    <t>QQG2 排队大厅 在队1008</t>
  </si>
  <si>
    <t>QQG2 排队大厅 在队1009</t>
  </si>
  <si>
    <t>QQG2 排队大厅 在队1010</t>
  </si>
  <si>
    <t>QQ银庄九号</t>
    <phoneticPr fontId="1" type="noConversion"/>
  </si>
  <si>
    <t>银老九</t>
    <phoneticPr fontId="1" type="noConversion"/>
  </si>
  <si>
    <t>qqs9</t>
    <phoneticPr fontId="1" type="noConversion"/>
  </si>
  <si>
    <t>银I</t>
    <phoneticPr fontId="1" type="noConversion"/>
  </si>
  <si>
    <t>QQS9店铺，银壹数据</t>
    <phoneticPr fontId="1" type="noConversion"/>
  </si>
  <si>
    <t>QQS9店铺，银贰数据</t>
    <phoneticPr fontId="1" type="noConversion"/>
  </si>
  <si>
    <t>MO05OIMK2DABSO0001</t>
    <phoneticPr fontId="1" type="noConversion"/>
  </si>
  <si>
    <t>MO05OIMK2DABSO0002</t>
  </si>
  <si>
    <t>MO05OIMK2DABSO0003</t>
  </si>
  <si>
    <t>MO05OIMK2DABSO0004</t>
  </si>
  <si>
    <t>MO05OIMK2DABSO0005</t>
  </si>
  <si>
    <t>MO05OIMK2DABSO0006</t>
  </si>
  <si>
    <t>MO05OIMK2DABSO0007</t>
  </si>
  <si>
    <t>MO05OIMK2DABSO0008</t>
  </si>
  <si>
    <t>MO05OIMK2DABSO0009</t>
  </si>
  <si>
    <t>MO05OIMK2DABSO0010</t>
  </si>
  <si>
    <t>MO05OIMK2DABSO0011</t>
  </si>
  <si>
    <t>MO05OIMK2DABSO0012</t>
  </si>
  <si>
    <t>MO05OIMK2DABSO0013</t>
  </si>
  <si>
    <t>MO05OIMK2DABSO0014</t>
  </si>
  <si>
    <t>MO05OIMK2DABSO0015</t>
  </si>
  <si>
    <t>MO05OIMK2DABSO0016</t>
  </si>
  <si>
    <t>MO05OIMK2DABSO0017</t>
  </si>
  <si>
    <t>MO05OIMK2DABSO0018</t>
  </si>
  <si>
    <t>MO05OIMK2DABSO0019</t>
  </si>
  <si>
    <t>MO05OIMK2DABSO0020</t>
  </si>
  <si>
    <t>MO05OIMK2DABSO0021</t>
  </si>
  <si>
    <t>MO05OIMK2DABSO0022</t>
  </si>
  <si>
    <t>MO05OIMK2DABSO0023</t>
  </si>
  <si>
    <t>MO05OIMK2DABSO0024</t>
  </si>
  <si>
    <t>MO05OIMK2DABSO0025</t>
  </si>
  <si>
    <t>MO05OIMK2DABSO0026</t>
  </si>
  <si>
    <t>MO05OIMK2DABSO0027</t>
  </si>
  <si>
    <t>MO05OIMK2DABSO0028</t>
  </si>
  <si>
    <t>MO05OIMK2DABSO0029</t>
  </si>
  <si>
    <t>MO05OIMK2DABSO0030</t>
  </si>
  <si>
    <t>MO05OIMK2DABSO0031</t>
  </si>
  <si>
    <t>MO05OIMK2DABSO0032</t>
  </si>
  <si>
    <t>MO05OIMK2DABSO0033</t>
  </si>
  <si>
    <t>MO05OIMK2DABSO0034</t>
  </si>
  <si>
    <t>MO05OIMK2DABSO0035</t>
  </si>
  <si>
    <t>MO05OIMK2DABSO0036</t>
  </si>
  <si>
    <t>MO05OIMK2DABSO0037</t>
  </si>
  <si>
    <t>MO05OIMK2DABSO0038</t>
  </si>
  <si>
    <t>MO05OIMK2DABSO0039</t>
  </si>
  <si>
    <t>MO05OIMK2DABSO0040</t>
  </si>
  <si>
    <t>MO05OIMK2DABSO0041</t>
  </si>
  <si>
    <t>MO05OIMK2DABSO0042</t>
  </si>
  <si>
    <t>MO05OIMK2DABSO0043</t>
  </si>
  <si>
    <t>MO05OIMK2DABSO0044</t>
  </si>
  <si>
    <t>MO05OIMK2DABSO0045</t>
  </si>
  <si>
    <t>MO05OIMK2DABSO0046</t>
  </si>
  <si>
    <t>MO05OIMK2DABSO0047</t>
  </si>
  <si>
    <t>MO05OIMK2DABSO0048</t>
  </si>
  <si>
    <t>MO05OIMK2DABSO0049</t>
  </si>
  <si>
    <t>MO05OIMK2DABSO0050</t>
  </si>
  <si>
    <t>MO05OIMK2DABSO0051</t>
  </si>
  <si>
    <t>MO05OIMK2DABSO0052</t>
  </si>
  <si>
    <t>MO05OIMK2DABSO0053</t>
  </si>
  <si>
    <t>MO05OIMK2DABSO0054</t>
  </si>
  <si>
    <t>MO05OIMK2DABSO0055</t>
  </si>
  <si>
    <t>MO05OIMK2DABSO0056</t>
  </si>
  <si>
    <t>MO05OIMK2DABSO0057</t>
  </si>
  <si>
    <t>MO05OIMK2DABSO0058</t>
  </si>
  <si>
    <t>MO05OIMK2DABSO0059</t>
  </si>
  <si>
    <t>MO05OIMK2DABSO0060</t>
  </si>
  <si>
    <t>MO05OIMK2DABSO0061</t>
  </si>
  <si>
    <t>MO05OIMK2DABSO0062</t>
  </si>
  <si>
    <t>MO05OIMK2DABSO0063</t>
  </si>
  <si>
    <t>MO05OIMK2DABSO0064</t>
  </si>
  <si>
    <t>MO05OIMK2DABSO0065</t>
  </si>
  <si>
    <t>MO05OIMK2DABSO0066</t>
  </si>
  <si>
    <t>MO05OIMK2DABSO0067</t>
  </si>
  <si>
    <t>MO05OIMK2DABSO0068</t>
  </si>
  <si>
    <t>MO05OIMK2DABSO0069</t>
  </si>
  <si>
    <t>MO05OIMK2DABSO0070</t>
  </si>
  <si>
    <t>MO05OIMK2DABSO0071</t>
  </si>
  <si>
    <t>MO05OIMK2DABSO0072</t>
  </si>
  <si>
    <t>MO05OIMK2DABSO0073</t>
  </si>
  <si>
    <t>MO05OIMK2DABSO0074</t>
  </si>
  <si>
    <t>MO05OIMK2DABSO0075</t>
  </si>
  <si>
    <t>MO05OIMK2DABSO0076</t>
  </si>
  <si>
    <t>MO05OIMK2DABSO0077</t>
  </si>
  <si>
    <t>MO05OIMK2DABSO0078</t>
  </si>
  <si>
    <t>MO05OIMK2DABSO0079</t>
  </si>
  <si>
    <t>MO05OIMK2DABSO0080</t>
  </si>
  <si>
    <t>MO05OIMK2DABSO0081</t>
  </si>
  <si>
    <t>MO05OIMK2DABSO0082</t>
  </si>
  <si>
    <t>MO05OIMK2DABSO0083</t>
  </si>
  <si>
    <t>MO05OIMK2DABSO0084</t>
  </si>
  <si>
    <t>MO05OIMK2DABSO0085</t>
  </si>
  <si>
    <t>MO05OIMK2DABSO0086</t>
  </si>
  <si>
    <t>MO05OIMK2DABSO0087</t>
  </si>
  <si>
    <t>MO05OIMK2DABSO0088</t>
  </si>
  <si>
    <t>MO05OIMK2DABSO0089</t>
  </si>
  <si>
    <t>MO05OIMK2DABSO0090</t>
  </si>
  <si>
    <t>MO05OIMK2DABSO0091</t>
  </si>
  <si>
    <t>MO05OIMK2DABSO0092</t>
  </si>
  <si>
    <t>MO05OIMK2DABSO0093</t>
  </si>
  <si>
    <t>MO05OIMK2DABSO0094</t>
  </si>
  <si>
    <t>MO05OIMK2DABSO0095</t>
  </si>
  <si>
    <t>MO05OIMK2DABSO0096</t>
  </si>
  <si>
    <t>MO05OIMK2DABSO0097</t>
  </si>
  <si>
    <t>MO05OIMK2DABSO0098</t>
  </si>
  <si>
    <t>MO05OIMK2DABSO0099</t>
  </si>
  <si>
    <t>MO05OIMK2DABSO0100</t>
  </si>
  <si>
    <t>MO05OIMK2DABSO0101</t>
  </si>
  <si>
    <t>MO05OIMK2DABSO0102</t>
  </si>
  <si>
    <t>MO05OIMK2DABSO0103</t>
  </si>
  <si>
    <t>MO05OIMK2DABSO0104</t>
  </si>
  <si>
    <t>MO05OIMK2DABSO0105</t>
  </si>
  <si>
    <t>MO05OIMK2DABSO0106</t>
  </si>
  <si>
    <t>MO05OIMK2DABSO0107</t>
  </si>
  <si>
    <t>MO05OIMK2DABSO0108</t>
  </si>
  <si>
    <t>MO05OIMK2DABSO0109</t>
  </si>
  <si>
    <t>MO05OIMK2DABSO0110</t>
  </si>
  <si>
    <t>MO05OIMK2DABSO0111</t>
  </si>
  <si>
    <t>MO05OIMK2DABSO0112</t>
  </si>
  <si>
    <t>MO05OIMK2DABSO0113</t>
  </si>
  <si>
    <t>MO05OIMK2DABSO0114</t>
  </si>
  <si>
    <t>MO05OIMK2DABSO0115</t>
  </si>
  <si>
    <t>MO05OIMK2DABSO0116</t>
  </si>
  <si>
    <t>MO05OIMK2DABSO0117</t>
  </si>
  <si>
    <t>MO05OIMK2DABSO0118</t>
  </si>
  <si>
    <t>MO05OIMK2DABSO0119</t>
  </si>
  <si>
    <t>MO05OIMK2DABSO0120</t>
  </si>
  <si>
    <t>MO05OIMK2DABSO0121</t>
  </si>
  <si>
    <t>MO05OIMK2DABSO0122</t>
  </si>
  <si>
    <t>MO05OIMK2DABSO0123</t>
  </si>
  <si>
    <t>MO05OIMK2DABSO0124</t>
  </si>
  <si>
    <t>MO05OIMK2DABSO0125</t>
  </si>
  <si>
    <t>MO05OIMK2DABSO0126</t>
  </si>
  <si>
    <t>MO05OIMK2DABSO0127</t>
  </si>
  <si>
    <t>MO05OIMK2DABSO0128</t>
  </si>
  <si>
    <t>MO05OIMK2DABSO0129</t>
  </si>
  <si>
    <t>MO05OIMK2DABSO0130</t>
  </si>
  <si>
    <t>MO05OIMK2DABSO0131</t>
  </si>
  <si>
    <t>MO05OIMK2DABSO0132</t>
  </si>
  <si>
    <t>MO05OIMK2DABSO0133</t>
  </si>
  <si>
    <t>MO05OIMK2DABSO0134</t>
  </si>
  <si>
    <t>MO05OIMK2DABSO0135</t>
  </si>
  <si>
    <t>MO05OIMK2DABSO0136</t>
  </si>
  <si>
    <t>MO05OIMK2DABSO0137</t>
  </si>
  <si>
    <t>MO05OIMK2DABSO0138</t>
  </si>
  <si>
    <t>MO05OIMK2DABSO0139</t>
  </si>
  <si>
    <t>MO05OIMK2DABSO0140</t>
  </si>
  <si>
    <t>MO05OIMK2DABSO0141</t>
  </si>
  <si>
    <t>MO05OIMK2DABSO0142</t>
  </si>
  <si>
    <t>MO05OIMK2DABSO0143</t>
  </si>
  <si>
    <t>MO05OIMK2DABSO0144</t>
  </si>
  <si>
    <t>MO05OIMK2DABSO0145</t>
  </si>
  <si>
    <t>MO05OIMK2DABSO0146</t>
  </si>
  <si>
    <t>MO05OIMK2DABSO0147</t>
  </si>
  <si>
    <t>MO05OIMK2DABSO0148</t>
  </si>
  <si>
    <t>MO05OIMK2DABSO0149</t>
  </si>
  <si>
    <t>MO05OIMK2DABSO0150</t>
  </si>
  <si>
    <t>MO05OIMK2DABSO0151</t>
  </si>
  <si>
    <t>MO05OIMK2DABSO0152</t>
  </si>
  <si>
    <t>MO05OIMK2DABSO0153</t>
  </si>
  <si>
    <t>MO05OIMK2DABSO0154</t>
  </si>
  <si>
    <t>MO05OIMK2DABSO0155</t>
  </si>
  <si>
    <t>MO05OIMK2DABSO0156</t>
  </si>
  <si>
    <t>MO05OIMK2DABSO0157</t>
  </si>
  <si>
    <t>MO05OIMK2DABSO0158</t>
  </si>
  <si>
    <t>MO05OIMK2DABSO0159</t>
  </si>
  <si>
    <t>MO05OIMK2DABSO0160</t>
  </si>
  <si>
    <t>MO05OIMK2DABSO0161</t>
  </si>
  <si>
    <t>MO05OIMK2DABSO0162</t>
  </si>
  <si>
    <t>MO05OIMK2DABSO0163</t>
  </si>
  <si>
    <t>MO05OIMK2DABSO0164</t>
  </si>
  <si>
    <t>MO05OIMK2DABSO0165</t>
  </si>
  <si>
    <t>MO05OIMK2DABSO0166</t>
  </si>
  <si>
    <t>MO05OIMK2DABSO0167</t>
  </si>
  <si>
    <t>MO05OIMK2DABSO0168</t>
  </si>
  <si>
    <t>MO05OIMK2DABSO0169</t>
  </si>
  <si>
    <t>MO05OIMK2DABSO0170</t>
  </si>
  <si>
    <t>MO05OIMK2DABSO0171</t>
  </si>
  <si>
    <t>MO05OIMK2DABSO0172</t>
  </si>
  <si>
    <t>MO05OIMK2DABSO0173</t>
  </si>
  <si>
    <t>MO05OIMK2DABSO0174</t>
  </si>
  <si>
    <t>MO05OIMK2DABSO0175</t>
  </si>
  <si>
    <t>MO05OIMK2DABSO0176</t>
  </si>
  <si>
    <t>MO05OIMK2DABSO0177</t>
  </si>
  <si>
    <t>MO05OIMK2DABSO0178</t>
  </si>
  <si>
    <t>MO05OIMK2DABSO0179</t>
  </si>
  <si>
    <t>MO05OIMK2DABSO0180</t>
  </si>
  <si>
    <t>MO05OIMK2DABSO0181</t>
  </si>
  <si>
    <t>MO05OIMK2DABSO0182</t>
  </si>
  <si>
    <t>MO05OIMK2DABSO0183</t>
  </si>
  <si>
    <t>MO05OIMK2DABSO0184</t>
  </si>
  <si>
    <t>MO05OIMK2DABSO0185</t>
  </si>
  <si>
    <t>MO05OIMK2DABSO0186</t>
  </si>
  <si>
    <t>MO05OIMK2DABSO0187</t>
  </si>
  <si>
    <t>MO05OIMK2DABSO0188</t>
  </si>
  <si>
    <t>MO05OIMK2DABSO0189</t>
  </si>
  <si>
    <t>MO05OIMK2DABSO0190</t>
  </si>
  <si>
    <t>MO05OIMK2DABSO0191</t>
  </si>
  <si>
    <t>MO05OIMK2DABSO0192</t>
  </si>
  <si>
    <t>MO05OIMK2DABSO0193</t>
  </si>
  <si>
    <t>MO05OIMK2DABSO0194</t>
  </si>
  <si>
    <t>MO05OIMK2DABSO0195</t>
  </si>
  <si>
    <t>MO05OIMK2DABSO0196</t>
  </si>
  <si>
    <t>MO05OIMK2DABSO0197</t>
  </si>
  <si>
    <t>MO05OIMK2DABSO0198</t>
  </si>
  <si>
    <t>MO05OIMK2DABSO0199</t>
  </si>
  <si>
    <t>MO05OIMK2DABSO0200</t>
  </si>
  <si>
    <t>MO05OIMK2DABSO0201</t>
  </si>
  <si>
    <t>MO05OIMK2DABSO0202</t>
  </si>
  <si>
    <t>MO05OIMK2DABSO0203</t>
  </si>
  <si>
    <t>MO05OIMK2DABSO0204</t>
  </si>
  <si>
    <t>MO05OIMK2DABSO0205</t>
  </si>
  <si>
    <t>MO05OIMK2DABSO0206</t>
  </si>
  <si>
    <t>MO05OIMK2DABSO0207</t>
  </si>
  <si>
    <t>MO05OIMK2DABSO0208</t>
  </si>
  <si>
    <t>MO05OIMK2DABSO0209</t>
  </si>
  <si>
    <t>MO05OIMK2DABSO0210</t>
  </si>
  <si>
    <t>MO05OIMK2DABSO0211</t>
  </si>
  <si>
    <t>MO05OIMK2DABSO0212</t>
  </si>
  <si>
    <t>MO05OIMK2DABSO0213</t>
  </si>
  <si>
    <t>MO05OIMK2DABSO0214</t>
  </si>
  <si>
    <t>MO05OIMK2DABSO0215</t>
  </si>
  <si>
    <t>MO05OIMK2DABSO0216</t>
  </si>
  <si>
    <t>MO05OIMK2DABSO0217</t>
  </si>
  <si>
    <t>MO05OIMK2DABSO0218</t>
  </si>
  <si>
    <t>MO05OIMK2DABSO0219</t>
  </si>
  <si>
    <t>MO05OIMK2DABSO0220</t>
  </si>
  <si>
    <t>MO05OIMK2DABSO0221</t>
  </si>
  <si>
    <t>MO05OIMK2DABSO0222</t>
  </si>
  <si>
    <t>MO05OIMK2DABSO0223</t>
  </si>
  <si>
    <t>MO05OIMK2DABSO0224</t>
  </si>
  <si>
    <t>MO05OIMK2DABSO0225</t>
  </si>
  <si>
    <t>MO05OIMK2DABSO0226</t>
  </si>
  <si>
    <t>MO05OIMK2DABSO0227</t>
  </si>
  <si>
    <t>MO05OIMK2DABSO0228</t>
  </si>
  <si>
    <t>MO05OIMK2DABSO0229</t>
  </si>
  <si>
    <t>MO05OIMK2DABSO0230</t>
  </si>
  <si>
    <t>MO05OIMK2DABSO0231</t>
  </si>
  <si>
    <t>MO05OIMK2DABSO0232</t>
  </si>
  <si>
    <t>MO05OIMK2DABSO0233</t>
  </si>
  <si>
    <t>MO05OIMK2DABSO0234</t>
  </si>
  <si>
    <t>MO05OIMK2DABSO0235</t>
  </si>
  <si>
    <t>MO05OIMK2DABSO0236</t>
  </si>
  <si>
    <t>MO05OIMK2DABSO0237</t>
  </si>
  <si>
    <t>MO05OIMK2DABSO0238</t>
  </si>
  <si>
    <t>MO05OIMK2DABSO0239</t>
  </si>
  <si>
    <t>MO05OIMK2DABSO0240</t>
  </si>
  <si>
    <t>MO05OIMK2DABSO0241</t>
  </si>
  <si>
    <t>MO05OIMK2DABSO0242</t>
  </si>
  <si>
    <t>MO05OIMK2DABSO0243</t>
  </si>
  <si>
    <t>MO05OIMK2DABSO0244</t>
  </si>
  <si>
    <t>MO05OIMK2DABSO0245</t>
  </si>
  <si>
    <t>MO05OIMK2DABSO0246</t>
  </si>
  <si>
    <t>MO05OIMK2DABSO0247</t>
  </si>
  <si>
    <t>MO05OIMK2DABSO0248</t>
  </si>
  <si>
    <t>MO05OIMK2DABSO0249</t>
  </si>
  <si>
    <t>MO05OIMK2DABSO0250</t>
  </si>
  <si>
    <t>MO05OIMK2DABSO0251</t>
  </si>
  <si>
    <t>MO05OIMK2DABSO0252</t>
  </si>
  <si>
    <t>MO05OIMK2DABSO0253</t>
  </si>
  <si>
    <t>MO05OIMK2DABSO0254</t>
  </si>
  <si>
    <t>MO05OIMK2DABSO0255</t>
  </si>
  <si>
    <t>MO05OIMK2DABSO0256</t>
  </si>
  <si>
    <t>MO05OIMK2DABSO0257</t>
  </si>
  <si>
    <t>MO05OIMK2DABSO0258</t>
  </si>
  <si>
    <t>MO05OIMK2DABSO0259</t>
  </si>
  <si>
    <t>MO05OIMK2DABSO0260</t>
  </si>
  <si>
    <t>MO05OIMK2DABSO0261</t>
  </si>
  <si>
    <t>MO05OIMK2DABSO0262</t>
  </si>
  <si>
    <t>MO05OIMK2DABSO0263</t>
  </si>
  <si>
    <t>MO05OIMK2DABSO0264</t>
  </si>
  <si>
    <t>MO05OIMK2DABSO0265</t>
  </si>
  <si>
    <t>MO05OIMK2DABSO0266</t>
  </si>
  <si>
    <t>MO05OIMK2DABSO0267</t>
  </si>
  <si>
    <t>MO05OIMK2DABSO0268</t>
  </si>
  <si>
    <t>MO05OIMK2DABSO0269</t>
  </si>
  <si>
    <t>MO05OIMK2DABSO0270</t>
  </si>
  <si>
    <t>MO05OIMK2DABSO0271</t>
  </si>
  <si>
    <t>MO05OIMK2DABSO0272</t>
  </si>
  <si>
    <t>MO05OIMK2DABSO0273</t>
  </si>
  <si>
    <t>MO05OIMK2DABSO0274</t>
  </si>
  <si>
    <t>MO05OIMK2DABSO0275</t>
  </si>
  <si>
    <t>MO05OIMK2DABSO0276</t>
  </si>
  <si>
    <t>MO05OIMK2DABSO0277</t>
  </si>
  <si>
    <t>MO05OIMK2DABSO0278</t>
  </si>
  <si>
    <t>MO05OIMK2DABSO0279</t>
  </si>
  <si>
    <t>MO05OIMK2DABSO0280</t>
  </si>
  <si>
    <t>MO05OIMK2DABSO0281</t>
  </si>
  <si>
    <t>MO05OIMK2DABSO0282</t>
  </si>
  <si>
    <t>MO05OIMK2DABSO0283</t>
  </si>
  <si>
    <t>MO05OIMK2DABSO0284</t>
  </si>
  <si>
    <t>MO05OIMK2DABSO0285</t>
  </si>
  <si>
    <t>MO05OIMK2DABSO0286</t>
  </si>
  <si>
    <t>MO05OIMK2DABSO0287</t>
  </si>
  <si>
    <t>MO05OIMK2DABSO0288</t>
  </si>
  <si>
    <t>MO05OIMK2DABSO0289</t>
  </si>
  <si>
    <t>MO05OIMK2DABSO0290</t>
  </si>
  <si>
    <t>MO05OIMK2DABSO0291</t>
  </si>
  <si>
    <t>MO05OIMK2DABSO0292</t>
  </si>
  <si>
    <t>MO05OIMK2DABSO0293</t>
  </si>
  <si>
    <t>MO05OIMK2DABSO0294</t>
  </si>
  <si>
    <t>MO05OIMK2DABSO0295</t>
  </si>
  <si>
    <t>MO05OIMK2DABSO0296</t>
  </si>
  <si>
    <t>MO05OIMK2DABSO0297</t>
  </si>
  <si>
    <t>MO05OIMK2DABSO0298</t>
  </si>
  <si>
    <t>MO05OIMK2DABSO0299</t>
  </si>
  <si>
    <t>MO05OIMK2DABSO0300</t>
  </si>
  <si>
    <t>MO05OIMK2DABSO0301</t>
  </si>
  <si>
    <t>MO05OIMK2DABSO0302</t>
  </si>
  <si>
    <t>MO05OIMK2DABSO0303</t>
  </si>
  <si>
    <t>MO05OIMK2DABSO0304</t>
  </si>
  <si>
    <t>MO05OIMK2DABSO0305</t>
  </si>
  <si>
    <t>MO05OIMK2DABSO0306</t>
  </si>
  <si>
    <t>MO05OIMK2DABSO0307</t>
  </si>
  <si>
    <t>MO05OIMK2DABSO0308</t>
  </si>
  <si>
    <t>MO05OIMK2DABSO0309</t>
  </si>
  <si>
    <t>MO05OIMK2DABSO0310</t>
  </si>
  <si>
    <t>MO05OIMK2DABSO0311</t>
  </si>
  <si>
    <t>MO05OIMK2DABSO0312</t>
  </si>
  <si>
    <t>MO05OIMK2DABSO0313</t>
  </si>
  <si>
    <t>MO05OIMK2DABSO0314</t>
  </si>
  <si>
    <t>MO05OIMK2DABSO0315</t>
  </si>
  <si>
    <t>MO05OIMK2DABSO0316</t>
  </si>
  <si>
    <t>MO05OIMK2DABSO0317</t>
  </si>
  <si>
    <t>MO05OIMK2DABSO0318</t>
  </si>
  <si>
    <t>MO05OIMK2DABSO0319</t>
  </si>
  <si>
    <t>MO05OIMK2DABSO0320</t>
  </si>
  <si>
    <t>MO05OIMK2DABSO0321</t>
  </si>
  <si>
    <t>MO05OIMK2DABSO0322</t>
  </si>
  <si>
    <t>MO05OIMK2DABSO0323</t>
  </si>
  <si>
    <t>MO05OIMK2DABSO0324</t>
  </si>
  <si>
    <t>MO05OIMK2DABSO0325</t>
  </si>
  <si>
    <t>MO05OIMK2DABSO0326</t>
  </si>
  <si>
    <t>MO05OIMK2DABSO0327</t>
  </si>
  <si>
    <t>MO05OIMK2DABSO0328</t>
  </si>
  <si>
    <t>MO05OIMK2DABSO0329</t>
  </si>
  <si>
    <t>MO05OIMK2DABSO0330</t>
  </si>
  <si>
    <t>MO05OIMK2DABSO0331</t>
  </si>
  <si>
    <t>MO05OIMK2DABSO0332</t>
  </si>
  <si>
    <t>MO05OIMK2DABSO0333</t>
  </si>
  <si>
    <t>MO05OIMK2DABSO0334</t>
  </si>
  <si>
    <t>MO05OIMK2DABSO0335</t>
  </si>
  <si>
    <t>MO05OIMK2DABSO0336</t>
  </si>
  <si>
    <t>MO05OIMK2DABSO0337</t>
  </si>
  <si>
    <t>MO05OIMK2DABSO0338</t>
  </si>
  <si>
    <t>MO05OIMK2DABSO0339</t>
  </si>
  <si>
    <t>MO05OIMK2DABSO0340</t>
  </si>
  <si>
    <t>MO05OIMK2DABSO0341</t>
  </si>
  <si>
    <t>MO05OIMK2DABSO0342</t>
  </si>
  <si>
    <t>MO05OIMK2DABSO0343</t>
  </si>
  <si>
    <t>MO05OIMK2DABSO0344</t>
  </si>
  <si>
    <t>MO05OIMK2DABSO0345</t>
  </si>
  <si>
    <t>MO05OIMK2DABSO0346</t>
  </si>
  <si>
    <t>MO05OIMK2DABSO0347</t>
  </si>
  <si>
    <t>MO05OIMK2DABSO0348</t>
  </si>
  <si>
    <t>MO05OIMK2DABSO0349</t>
  </si>
  <si>
    <t>MO05OIMK2DABSO0350</t>
  </si>
  <si>
    <t>MO05OIMK2DABSO0351</t>
  </si>
  <si>
    <t>MO05OIMK2DABSO0352</t>
  </si>
  <si>
    <t>MO05OIMK2DABSO0353</t>
  </si>
  <si>
    <t>MO05OIMK2DABSO0354</t>
  </si>
  <si>
    <t>MO05OIMK2DABSO0355</t>
  </si>
  <si>
    <t>MO05OIMK2DABSO0356</t>
  </si>
  <si>
    <t>MO05OIMK2DABSO0357</t>
  </si>
  <si>
    <t>MO05OIMK2DABSO0358</t>
  </si>
  <si>
    <t>MO05OIMK2DABSO0359</t>
  </si>
  <si>
    <t>MO05OIMK2DABSO0360</t>
  </si>
  <si>
    <t>MO05OIMK2DABSO0361</t>
  </si>
  <si>
    <t>MO05OIMK2DABSO0362</t>
  </si>
  <si>
    <t>MO05OIMK2DABSO0363</t>
  </si>
  <si>
    <t>MO05OIMK2DABSO0364</t>
  </si>
  <si>
    <t>MO05OIMK2DABSO0365</t>
  </si>
  <si>
    <t>MO05OIMK2DABSO0366</t>
  </si>
  <si>
    <t>MO05OIMK2DABSO0367</t>
  </si>
  <si>
    <t>MO05OIMK2DABSO0368</t>
  </si>
  <si>
    <t>MO05OIMK2DABSO0369</t>
  </si>
  <si>
    <t>MO05OIMK2DABSO0370</t>
  </si>
  <si>
    <t>MO05OIMK2DABSO0371</t>
  </si>
  <si>
    <t>MO05OIMK2DABSO0372</t>
  </si>
  <si>
    <t>MO05OIMK2DABSO0373</t>
  </si>
  <si>
    <t>MO05OIMK2DABSO0374</t>
  </si>
  <si>
    <t>MO05OIMK2DABSO0375</t>
  </si>
  <si>
    <t>MO05OIMK2DABSO0376</t>
  </si>
  <si>
    <t>MO05OIMK2DABSO0377</t>
  </si>
  <si>
    <t>MO05OIMK2DABSO0378</t>
  </si>
  <si>
    <t>MO05OIMK2DABSO0379</t>
  </si>
  <si>
    <t>MO05OIMK2DABSO0380</t>
  </si>
  <si>
    <t>MO05OIMK2DABSO0381</t>
  </si>
  <si>
    <t>MO05OIMK2DABSO0382</t>
  </si>
  <si>
    <t>MO05OIMK2DABSO0383</t>
  </si>
  <si>
    <t>MO05OIMK2DABSO0384</t>
  </si>
  <si>
    <t>MO05OIMK2DABSO0385</t>
  </si>
  <si>
    <t>MO05OIMK2DABSO0386</t>
  </si>
  <si>
    <t>MO05OIMK2DABSO0387</t>
  </si>
  <si>
    <t>MO05OIMK2DABSO0388</t>
  </si>
  <si>
    <t>MO05OIMK2DABSO0389</t>
  </si>
  <si>
    <t>MO05OIMK2DABSO0390</t>
  </si>
  <si>
    <t>MO05OIMK2DABSO0391</t>
  </si>
  <si>
    <t>MO05OIMK2DABSO0392</t>
  </si>
  <si>
    <t>MO05OIMK2DABSO0393</t>
  </si>
  <si>
    <t>MO05OIMK2DABSO0394</t>
  </si>
  <si>
    <t>MO05OIMK2DABSO0395</t>
  </si>
  <si>
    <t>MO05OIMK2DABSO0396</t>
  </si>
  <si>
    <t>MO05OIMK2DABSO0397</t>
  </si>
  <si>
    <t>MO05OIMK2DABSO0398</t>
  </si>
  <si>
    <t>MO05OIMK2DABSO0399</t>
  </si>
  <si>
    <t>MO05OIMK2DABSO0400</t>
  </si>
  <si>
    <t>MO05OIMK2DABSO0401</t>
  </si>
  <si>
    <t>MO05OIMK2DABSO0402</t>
  </si>
  <si>
    <t>MO05OIMK2DABSO0403</t>
  </si>
  <si>
    <t>MO05OIMK2DABSO0404</t>
  </si>
  <si>
    <t>MO05OIMK2DABSO0405</t>
  </si>
  <si>
    <t>MO05OIMK2DABSO0406</t>
  </si>
  <si>
    <t>MO05OIMK2DABSO0407</t>
  </si>
  <si>
    <t>MO05OIMK2DABSO0408</t>
  </si>
  <si>
    <t>MO05OIMK2DABSO0409</t>
  </si>
  <si>
    <t>MO05OIMK2DABSO0410</t>
  </si>
  <si>
    <t>MO05OIMK2DABSO0411</t>
  </si>
  <si>
    <t>MO05OIMK2DABSO0412</t>
  </si>
  <si>
    <t>MO05OIMK2DABSO0413</t>
  </si>
  <si>
    <t>MO05OIMK2DABSO0414</t>
  </si>
  <si>
    <t>MO05OIMK2DABSO0415</t>
  </si>
  <si>
    <t>MO05OIMK2DABSO0416</t>
  </si>
  <si>
    <t>MO05OIMK2DABSO0417</t>
  </si>
  <si>
    <t>MO05OIMK2DABSO0418</t>
  </si>
  <si>
    <t>MO05OIMK2DABSO0419</t>
  </si>
  <si>
    <t>MO05OIMK2DABSO0420</t>
  </si>
  <si>
    <t>MO05OIMK2DABSO0421</t>
  </si>
  <si>
    <t>MO05OIMK2DABSO0422</t>
  </si>
  <si>
    <t>MO05OIMK2DABSO0423</t>
  </si>
  <si>
    <t>MO05OIMK2DABSO0424</t>
  </si>
  <si>
    <t>MO05OIMK2DABSO0425</t>
  </si>
  <si>
    <t>MO05OIMK2DABSO0426</t>
  </si>
  <si>
    <t>MO05OIMK2DABSO0427</t>
  </si>
  <si>
    <t>MO05OIMK2DABSO0428</t>
  </si>
  <si>
    <t>MO05OIMK2DABSO0429</t>
  </si>
  <si>
    <t>MO05OIMK2DABSO0430</t>
  </si>
  <si>
    <t>MO05OIMK2DABSO0431</t>
  </si>
  <si>
    <t>MO05OIMK2DABSO0432</t>
  </si>
  <si>
    <t>MO05OIMK2DABSO0433</t>
  </si>
  <si>
    <t>MO05OIMK2DABSO0434</t>
  </si>
  <si>
    <t>MO05OIMK2DABSO0435</t>
  </si>
  <si>
    <t>MO05OIMK2DABSO0436</t>
  </si>
  <si>
    <t>MO05OIMK2DABSO0437</t>
  </si>
  <si>
    <t>MO05OIMK2DABSO0438</t>
  </si>
  <si>
    <t>MO05OIMK2DABSO0439</t>
  </si>
  <si>
    <t>MO05OIMK2DABSO0440</t>
  </si>
  <si>
    <t>MO05OIMK2DABSO0441</t>
  </si>
  <si>
    <t>MO05OIMK2DABSO0442</t>
  </si>
  <si>
    <t>MO05OIMK2DABSO0443</t>
  </si>
  <si>
    <t>MO05OIMK2DABSO0444</t>
  </si>
  <si>
    <t>MO05OIMK2DABSO0445</t>
  </si>
  <si>
    <t>MO05OIMK2DABSO0446</t>
  </si>
  <si>
    <t>MO05OIMK2DABSO0447</t>
  </si>
  <si>
    <t>MO05OIMK2DABSO0448</t>
  </si>
  <si>
    <t>MO05OIMK2DABSO0449</t>
  </si>
  <si>
    <t>MO05OIMK2DABSO0450</t>
  </si>
  <si>
    <t>MO05OIMK2DABSO0451</t>
  </si>
  <si>
    <t>MO05OIMK2DABSO0452</t>
  </si>
  <si>
    <t>MO05OIMK2DABSO0453</t>
  </si>
  <si>
    <t>MO05OIMK2DABSO0454</t>
  </si>
  <si>
    <t>MO05OIMK2DABSO0455</t>
  </si>
  <si>
    <t>MO05OIMK2DABSO0456</t>
  </si>
  <si>
    <t>MO05OIMK2DABSO0457</t>
  </si>
  <si>
    <t>MO05OIMK2DABSO0458</t>
  </si>
  <si>
    <t>MO05OIMK2DABSO0459</t>
  </si>
  <si>
    <t>MO05OIMK2DABSO0460</t>
  </si>
  <si>
    <t>MO05OIMK2DABSO0461</t>
  </si>
  <si>
    <t>MO05OIMK2DABSO0462</t>
  </si>
  <si>
    <t>MO05OIMK2DABSO0463</t>
  </si>
  <si>
    <t>MO05OIMK2DABSO0464</t>
  </si>
  <si>
    <t>MO05OIMK2DABSO0465</t>
  </si>
  <si>
    <t>MO05OIMK2DABSO0466</t>
  </si>
  <si>
    <t>MO05OIMK2DABSO0467</t>
  </si>
  <si>
    <t>MO05OIMK2DABSO0468</t>
  </si>
  <si>
    <t>MO05OIMK2DABSO0469</t>
  </si>
  <si>
    <t>MO05OIMK2DABSO0470</t>
  </si>
  <si>
    <t>MO05OIMK2DABSO0471</t>
  </si>
  <si>
    <t>MO05OIMK2DABSO0472</t>
  </si>
  <si>
    <t>MO05OIMK2DABSO0473</t>
  </si>
  <si>
    <t>MO05OIMK2DABSO0474</t>
  </si>
  <si>
    <t>MO05OIMK2DABSO0475</t>
  </si>
  <si>
    <t>MO05OIMK2DABSO0476</t>
  </si>
  <si>
    <t>MO05OIMK2DABSO0477</t>
  </si>
  <si>
    <t>MO05OIMK2DABSO0478</t>
  </si>
  <si>
    <t>MO05OIMK2DABSO0479</t>
  </si>
  <si>
    <t>MO05OIMK2DABSO0480</t>
  </si>
  <si>
    <t>MO05OIMK2DABSO0481</t>
  </si>
  <si>
    <t>MO05OIMK2DABSO0482</t>
  </si>
  <si>
    <t>MO05OIMK2DABSO0483</t>
  </si>
  <si>
    <t>MO05OIMK2DABSO0484</t>
  </si>
  <si>
    <t>MO05OIMK2DABSO0485</t>
  </si>
  <si>
    <t>MO05OIMK2DABSO0486</t>
  </si>
  <si>
    <t>MO05OIMK2DABSO0487</t>
  </si>
  <si>
    <t>MO05OIMK2DABSO0488</t>
  </si>
  <si>
    <t>MO05OIMK2DABSO0489</t>
  </si>
  <si>
    <t>MO05OIMK2DABSO0490</t>
  </si>
  <si>
    <t>MO05OIMK2DABSO0491</t>
  </si>
  <si>
    <t>MO05OIMK2DABSO0492</t>
  </si>
  <si>
    <t>MO05OIMK2DABSO0493</t>
  </si>
  <si>
    <t>MO05OIMK2DABSO0494</t>
  </si>
  <si>
    <t>MO05OIMK2DABSO0495</t>
  </si>
  <si>
    <t>MO05OIMK2DABSO0496</t>
  </si>
  <si>
    <t>MO05OIMK2DABSO0497</t>
  </si>
  <si>
    <t>MO05OIMK2DABSO0498</t>
  </si>
  <si>
    <t>MO05OIMK2DABSO0499</t>
  </si>
  <si>
    <t>MO05OIMK2DABSO0500</t>
  </si>
  <si>
    <t>MO05OIMK2DABSO0501</t>
  </si>
  <si>
    <t>MO05OIMK2DABSO0502</t>
  </si>
  <si>
    <t>MO05OIMK2DABSO0503</t>
  </si>
  <si>
    <t>MO05OIMK2DABSO0504</t>
  </si>
  <si>
    <t>MO05OIMK2DABSO0505</t>
  </si>
  <si>
    <t>MO05OIMK2DABSO0506</t>
  </si>
  <si>
    <t>MO05OIMK2DABSO0507</t>
  </si>
  <si>
    <t>MO05OIMK2DABSO0508</t>
  </si>
  <si>
    <t>MO05OIMK2DABSO0509</t>
  </si>
  <si>
    <t>MO05OIMK2DABSO0510</t>
  </si>
  <si>
    <t>MO05OIMK2DABSO0511</t>
  </si>
  <si>
    <t>MO05OIMK2DABSO0512</t>
  </si>
  <si>
    <t>MO05OIMK2DABSO0513</t>
  </si>
  <si>
    <t>MO05OIMK2DABSO0514</t>
  </si>
  <si>
    <t>MO05OIMK2DABSO0515</t>
  </si>
  <si>
    <t>MO05OIMK2DABSO0516</t>
  </si>
  <si>
    <t>MO05OIMK2DABSO0517</t>
  </si>
  <si>
    <t>MO05OIMK2DABSO0518</t>
  </si>
  <si>
    <t>MO05OIMK2DABSO0519</t>
  </si>
  <si>
    <t>MO05OIMK2DABSO0520</t>
  </si>
  <si>
    <t>MO05OIMK2DABSO0521</t>
  </si>
  <si>
    <t>MO05OIMK2DABSO0522</t>
  </si>
  <si>
    <t>MO05OIMK2DABSO0523</t>
  </si>
  <si>
    <t>MO05OIMK2DABSO0524</t>
  </si>
  <si>
    <t>MO05OIMK2DABSO0525</t>
  </si>
  <si>
    <t>MO05OIMK2DABSO0526</t>
  </si>
  <si>
    <t>MO05OIMK2DABSO0527</t>
  </si>
  <si>
    <t>MO05OIMK2DABSO0528</t>
  </si>
  <si>
    <t>MO05OIMK2DABSO0529</t>
  </si>
  <si>
    <t>MO05OIMK2DABSO0530</t>
  </si>
  <si>
    <t>MO05OIMK2DABSO0531</t>
  </si>
  <si>
    <t>MO05OIMK2DABSO0532</t>
  </si>
  <si>
    <t>MO05OIMK2DABSO0533</t>
  </si>
  <si>
    <t>MO05OIMK2DABSO0534</t>
  </si>
  <si>
    <t>MO05OIMK2DABSO0535</t>
  </si>
  <si>
    <t>MO05OIMK2DABSO0536</t>
  </si>
  <si>
    <t>MO05OIMK2DABSO0537</t>
  </si>
  <si>
    <t>MO05OIMK2DABSO0538</t>
  </si>
  <si>
    <t>MO05OIMK2DABSO0539</t>
  </si>
  <si>
    <t>MO05OIMK2DABSO0540</t>
  </si>
  <si>
    <t>MO05OIMK2DABSO0541</t>
  </si>
  <si>
    <t>MO05OIMK2DABSO0542</t>
  </si>
  <si>
    <t>MO05OIMK2DABSO0543</t>
  </si>
  <si>
    <t>MO05OIMK2DABSO0544</t>
  </si>
  <si>
    <t>MO05OIMK2DABSO0545</t>
  </si>
  <si>
    <t>MO05OIMK2DABSO0546</t>
  </si>
  <si>
    <t>MO05OIMK2DABSO0547</t>
  </si>
  <si>
    <t>MO05OIMK2DABSO0548</t>
  </si>
  <si>
    <t>MO05OIMK2DABSO0549</t>
  </si>
  <si>
    <t>MO05OIMK2DABSO0550</t>
  </si>
  <si>
    <t>MO05OIMK2DABSO0551</t>
  </si>
  <si>
    <t>MO05OIMK2DABSO0552</t>
  </si>
  <si>
    <t>MO05OIMK2DABSO0553</t>
  </si>
  <si>
    <t>MO05OIMK2DABSO0554</t>
  </si>
  <si>
    <t>MO05OIMK2DABSO0555</t>
  </si>
  <si>
    <t>MO05OIMK2DABSO0556</t>
  </si>
  <si>
    <t>MO05OIMK2DABSO0557</t>
  </si>
  <si>
    <t>MO05OIMK2DABSO0558</t>
  </si>
  <si>
    <t>MO05OIMK2DABSO0559</t>
  </si>
  <si>
    <t>MO05OIMK2DABSO0560</t>
  </si>
  <si>
    <t>MO05OIMK2DABSO0561</t>
  </si>
  <si>
    <t>MO05OIMK2DABSO0562</t>
  </si>
  <si>
    <t>MO05OIMK2DABSO0563</t>
  </si>
  <si>
    <t>MO05OIMK2DABSO0564</t>
  </si>
  <si>
    <t>MO05OIMK2DABSO0565</t>
  </si>
  <si>
    <t>MO05OIMK2DABSO0566</t>
  </si>
  <si>
    <t>MO05OIMK2DABSO0567</t>
  </si>
  <si>
    <t>MO05OIMK2DABSO0568</t>
  </si>
  <si>
    <t>MO05OIMK2DABSO0569</t>
  </si>
  <si>
    <t>MO05OIMK2DABSO0570</t>
  </si>
  <si>
    <t>MO05OIMK2DABSO0571</t>
  </si>
  <si>
    <t>MO05OIMK2DABSO0572</t>
  </si>
  <si>
    <t>MO05OIMK2DABSO0573</t>
  </si>
  <si>
    <t>MO05OIMK2DABSO0574</t>
  </si>
  <si>
    <t>MO05OIMK2DABSO0575</t>
  </si>
  <si>
    <t>MO05OIMK2DABSO0576</t>
  </si>
  <si>
    <t>MO05OIMK2DABSO0577</t>
  </si>
  <si>
    <t>MO05OIMK2DABSO0578</t>
  </si>
  <si>
    <t>MO05OIMK2DABSO0579</t>
  </si>
  <si>
    <t>MO05OIMK2DABSO0580</t>
  </si>
  <si>
    <t>MO05OIMK2DABSO0581</t>
  </si>
  <si>
    <t>MO05OIMK2DABSO0582</t>
  </si>
  <si>
    <t>MO05OIMK2DABSO0583</t>
  </si>
  <si>
    <t>MO05OIMK2DABSO0584</t>
  </si>
  <si>
    <t>MO05OIMK2DABSO0585</t>
  </si>
  <si>
    <t>MO05OIMK2DABSO0586</t>
  </si>
  <si>
    <t>MO05OIMK2DABSO0587</t>
  </si>
  <si>
    <t>MO05OIMK2DABSO0588</t>
  </si>
  <si>
    <t>MO05OIMK2DABSO0589</t>
  </si>
  <si>
    <t>MO05OIMK2DABSO0590</t>
  </si>
  <si>
    <t>MO05OIMK2DABSO0591</t>
  </si>
  <si>
    <t>MO05OIMK2DABSO0592</t>
  </si>
  <si>
    <t>MO05OIMK2DABSO0593</t>
  </si>
  <si>
    <t>MO05OIMK2DABSO0594</t>
  </si>
  <si>
    <t>MO05OIMK2DABSO0595</t>
  </si>
  <si>
    <t>MO05OIMK2DABSO0596</t>
  </si>
  <si>
    <t>MO05OIMK2DABSO0597</t>
  </si>
  <si>
    <t>MO05OIMK2DABSO0598</t>
  </si>
  <si>
    <t>MO05OIMK2DABSO0599</t>
  </si>
  <si>
    <t>MO05OIMK2DABSO0600</t>
  </si>
  <si>
    <t>MO05OIMK2DABSO0601</t>
  </si>
  <si>
    <t>MO05OIMK2DABSO0602</t>
  </si>
  <si>
    <t>MO05OIMK2DABSO0603</t>
  </si>
  <si>
    <t>MO05OIMK2DABSO0604</t>
  </si>
  <si>
    <t>MO05OIMK2DABSO0605</t>
  </si>
  <si>
    <t>MO05OIMK2DABSO0606</t>
  </si>
  <si>
    <t>MO05OIMK2DABSO0607</t>
  </si>
  <si>
    <t>MO05OIMK2DABSO0608</t>
  </si>
  <si>
    <t>MO05OIMK2DABSO0609</t>
  </si>
  <si>
    <t>MO05OIMK2DABSO0610</t>
  </si>
  <si>
    <t>MO05OIMK2DABSO0611</t>
  </si>
  <si>
    <t>MO05OIMK2DABSO0612</t>
  </si>
  <si>
    <t>MO05OIMK2DABSO0613</t>
  </si>
  <si>
    <t>MO05OIMK2DABSO0614</t>
  </si>
  <si>
    <t>MO05OIMK2DABSO0615</t>
  </si>
  <si>
    <t>MO05OIMK2DABSO0616</t>
  </si>
  <si>
    <t>MO05OIMK2DABSO0617</t>
  </si>
  <si>
    <t>MO05OIMK2DABSO0618</t>
  </si>
  <si>
    <t>MO05OIMK2DABSO0619</t>
  </si>
  <si>
    <t>MO05OIMK2DABSO0620</t>
  </si>
  <si>
    <t>MO05OIMK2DABSO0621</t>
  </si>
  <si>
    <t>MO05OIMK2DABSO0622</t>
  </si>
  <si>
    <t>MO05OIMK2DABSO0623</t>
  </si>
  <si>
    <t>MO05OIMK2DABSO0624</t>
  </si>
  <si>
    <t>MO05OIMK2DABSO0625</t>
  </si>
  <si>
    <t>MO05OIMK2DABSO0626</t>
  </si>
  <si>
    <t>MO05OIMK2DABSO0627</t>
  </si>
  <si>
    <t>MO05OIMK2DABSO0628</t>
  </si>
  <si>
    <t>MO05OIMK2DABSO0629</t>
  </si>
  <si>
    <t>MO05OIMK2DABSO0630</t>
  </si>
  <si>
    <t>MO05OIMK2DABSO0631</t>
  </si>
  <si>
    <t>MO05OIMK2DABSO0632</t>
  </si>
  <si>
    <t>MO05OIMK2DABSO0633</t>
  </si>
  <si>
    <t>MO05OIMK2DABSO0634</t>
  </si>
  <si>
    <t>MO05OIMK2DABSO0635</t>
  </si>
  <si>
    <t>MO05OIMK2DABSO0636</t>
  </si>
  <si>
    <t>MO05OIMK2DABSO0637</t>
  </si>
  <si>
    <t>MO05OIMK2DABSO0638</t>
  </si>
  <si>
    <t>MO05OIMK2DABSO0639</t>
  </si>
  <si>
    <t>MO05OIMK2DABSO0640</t>
  </si>
  <si>
    <t>MO05OIMK2DABSO0641</t>
  </si>
  <si>
    <t>MO05OIMK2DABSO0642</t>
  </si>
  <si>
    <t>MO05OIMK2DABSO0643</t>
  </si>
  <si>
    <t>MO05OIMK2DABSO0644</t>
  </si>
  <si>
    <t>MO05OIMK2DABSO0645</t>
  </si>
  <si>
    <t>MO05OIMK2DABSO0646</t>
  </si>
  <si>
    <t>MO05OIMK2DABSO0647</t>
  </si>
  <si>
    <t>MO05OIMK2DABSO0648</t>
  </si>
  <si>
    <t>MO05OIMK2DABSO0649</t>
  </si>
  <si>
    <t>MO05OIMK2DABSO0650</t>
  </si>
  <si>
    <t>MO05OIMK2DABSO0651</t>
  </si>
  <si>
    <t>MO05OIMK2DABSO0652</t>
  </si>
  <si>
    <t>MO05OIMK2DABSO0653</t>
  </si>
  <si>
    <t>MO05OIMK2DABSO0654</t>
  </si>
  <si>
    <t>MO05OIMK2DABSO0655</t>
  </si>
  <si>
    <t>MO05OIMK2DABSO0656</t>
  </si>
  <si>
    <t>MO05OIMK2DABSO0657</t>
  </si>
  <si>
    <t>MO05OIMK2DABSO0658</t>
  </si>
  <si>
    <t>MO05OIMK2DABSO0659</t>
  </si>
  <si>
    <t>MO05OIMK2DABSO0660</t>
  </si>
  <si>
    <t>MO05OIMK2DABSO0661</t>
  </si>
  <si>
    <t>MO05OIMK2DABSO0662</t>
  </si>
  <si>
    <t>MO05OIMK2DABSO0663</t>
  </si>
  <si>
    <t>MO05OIMK2DABSO0664</t>
  </si>
  <si>
    <t>MO05OIMK2DABSO0665</t>
  </si>
  <si>
    <t>MO05OIMK2DABSO0666</t>
  </si>
  <si>
    <t>MO05OIMK2DABSO0667</t>
  </si>
  <si>
    <t>MO05OIMK2DABSO0668</t>
  </si>
  <si>
    <t>MO05OIMK2DABSO0669</t>
  </si>
  <si>
    <t>MO05OIMK2DABSO0670</t>
  </si>
  <si>
    <t>MO05OIMK2DABSO0671</t>
  </si>
  <si>
    <t>MO05OIMK2DABSO0672</t>
  </si>
  <si>
    <t>MO05OIMK2DABSO0673</t>
  </si>
  <si>
    <t>MO05OIMK2DABSO0674</t>
  </si>
  <si>
    <t>MO05OIMK2DABSO0675</t>
  </si>
  <si>
    <t>MO05OIMK2DABSO0676</t>
  </si>
  <si>
    <t>MO05OIMK2DABSO0677</t>
  </si>
  <si>
    <t>MO05OIMK2DABSO0678</t>
  </si>
  <si>
    <t>MO05OIMK2DABSO0679</t>
  </si>
  <si>
    <t>MO05OIMK2DABSO0680</t>
  </si>
  <si>
    <t>MO05OIMK2DABSO0681</t>
  </si>
  <si>
    <t>MO05OIMK2DABSO0682</t>
  </si>
  <si>
    <t>MO05OIMK2DABSO0683</t>
  </si>
  <si>
    <t>MO05OIMK2DABSO0684</t>
  </si>
  <si>
    <t>MO05OIMK2DABSO0685</t>
  </si>
  <si>
    <t>MO05OIMK2DABSO0686</t>
  </si>
  <si>
    <t>MO05OIMK2DABSO0687</t>
  </si>
  <si>
    <t>MO05OIMK2DABSO0688</t>
  </si>
  <si>
    <t>MO05OIMK2DABSO0689</t>
  </si>
  <si>
    <t>MO05OIMK2DABSO0690</t>
  </si>
  <si>
    <t>MO05OIMK2DABSO0691</t>
  </si>
  <si>
    <t>MO05OIMK2DABSO0692</t>
  </si>
  <si>
    <t>MO05OIMK2DABSO0693</t>
  </si>
  <si>
    <t>MO05OIMK2DABSO0694</t>
  </si>
  <si>
    <t>MO05OIMK2DABSO0695</t>
  </si>
  <si>
    <t>MO05OIMK2DABSO0696</t>
  </si>
  <si>
    <t>MO05OIMK2DABSO0697</t>
  </si>
  <si>
    <t>MO05OIMK2DABSO0698</t>
  </si>
  <si>
    <t>MO05OIMK2DABSO0699</t>
  </si>
  <si>
    <t>MO05OIMK2DABSO0700</t>
  </si>
  <si>
    <t>MO05OIMK2DABSO0701</t>
  </si>
  <si>
    <t>MO05OIMK2DABSO0702</t>
  </si>
  <si>
    <t>MO05OIMK2DABSO0703</t>
  </si>
  <si>
    <t>MO05OIMK2DABSO0704</t>
  </si>
  <si>
    <t>MO05OIMK2DABSO0705</t>
  </si>
  <si>
    <t>MO05OIMK2DABSO0706</t>
  </si>
  <si>
    <t>MO05OIMK2DABSO0707</t>
  </si>
  <si>
    <t>MO05OIMK2DABSO0708</t>
  </si>
  <si>
    <t>MO05OIMK2DABSO0709</t>
  </si>
  <si>
    <t>MO05OIMK2DABSO0710</t>
  </si>
  <si>
    <t>MO05OIMK2DABSO0711</t>
  </si>
  <si>
    <t>MO05OIMK2DABSO0712</t>
  </si>
  <si>
    <t>MO05OIMK2DABSO0713</t>
  </si>
  <si>
    <t>MO05OIMK2DABSO0714</t>
  </si>
  <si>
    <t>MO05OIMK2DABSO0715</t>
  </si>
  <si>
    <t>MO05OIMK2DABSO0716</t>
  </si>
  <si>
    <t>MO05OIMK2DABSO0717</t>
  </si>
  <si>
    <t>MO05OIMK2DABSO0718</t>
  </si>
  <si>
    <t>MO05OIMK2DABSO0719</t>
  </si>
  <si>
    <t>MO05OIMK2DABSO0720</t>
  </si>
  <si>
    <t>MO05OIMK2DABSO0721</t>
  </si>
  <si>
    <t>MO05OIMK2DABSO0722</t>
  </si>
  <si>
    <t>MO05OIMK2DABSO0723</t>
  </si>
  <si>
    <t>MO05OIMK2DABSO0724</t>
  </si>
  <si>
    <t>MO05OIMK2DABSO0725</t>
  </si>
  <si>
    <t>MO05OIMK2DABSO0726</t>
  </si>
  <si>
    <t>MO05OIMK2DABSO0727</t>
  </si>
  <si>
    <t>MO05OIMK2DABSO0728</t>
  </si>
  <si>
    <t>MO05OIMK2DABSO0729</t>
  </si>
  <si>
    <t>MO05OIMK2DABSO0730</t>
  </si>
  <si>
    <t>MO05OIMK2DABSO0731</t>
  </si>
  <si>
    <t>MO05OIMK2DABSO0732</t>
  </si>
  <si>
    <t>MO05OIMK2DABSO0733</t>
  </si>
  <si>
    <t>MO05OIMK2DABSO0734</t>
  </si>
  <si>
    <t>MO05OIMK2DABSO0735</t>
  </si>
  <si>
    <t>MO05OIMK2DABSO0736</t>
  </si>
  <si>
    <t>MO05OIMK2DABSO0737</t>
  </si>
  <si>
    <t>MO05OIMK2DABSO0738</t>
  </si>
  <si>
    <t>MO05OIMK2DABSO0739</t>
  </si>
  <si>
    <t>MO05OIMK2DABSO0740</t>
  </si>
  <si>
    <t>MO05OIMK2DABSO0741</t>
  </si>
  <si>
    <t>MO05OIMK2DABSO0742</t>
  </si>
  <si>
    <t>MO05OIMK2DABSO0743</t>
  </si>
  <si>
    <t>MO05OIMK2DABSO0744</t>
  </si>
  <si>
    <t>MO05OIMK2DABSO0745</t>
  </si>
  <si>
    <t>MO05OIMK2DABSO0746</t>
  </si>
  <si>
    <t>MO05OIMK2DABSO0747</t>
  </si>
  <si>
    <t>MO05OIMK2DABSO0748</t>
  </si>
  <si>
    <t>MO05OIMK2DABSO0749</t>
  </si>
  <si>
    <t>MO05OIMK2DABSO0750</t>
  </si>
  <si>
    <t>MO05OIMK2DABSO0751</t>
  </si>
  <si>
    <t>MO05OIMK2DABSO0752</t>
  </si>
  <si>
    <t>MO05OIMK2DABSO0753</t>
  </si>
  <si>
    <t>MO05OIMK2DABSO0754</t>
  </si>
  <si>
    <t>MO05OIMK2DABSO0755</t>
  </si>
  <si>
    <t>MO05OIMK2DABSO0756</t>
  </si>
  <si>
    <t>MO05OIMK2DABSO0757</t>
  </si>
  <si>
    <t>MO05OIMK2DABSO0758</t>
  </si>
  <si>
    <t>MO05OIMK2DABSO0759</t>
  </si>
  <si>
    <t>MO05OIMK2DABSO0760</t>
  </si>
  <si>
    <t>MO05OIMK2DABSO0761</t>
  </si>
  <si>
    <t>MO05OIMK2DABSO0762</t>
  </si>
  <si>
    <t>MO05OIMK2DABSO0763</t>
  </si>
  <si>
    <t>MO05OIMK2DABSO0764</t>
  </si>
  <si>
    <t>MO05OIMK2DABSO0765</t>
  </si>
  <si>
    <t>MO05OIMK2DABSO0766</t>
  </si>
  <si>
    <t>MO05OIMK2DABSO0767</t>
  </si>
  <si>
    <t>MO05OIMK2DABSO0768</t>
  </si>
  <si>
    <t>MO05OIMK2DABSO0769</t>
  </si>
  <si>
    <t>MO05OIMK2DABSO0770</t>
  </si>
  <si>
    <t>MO05OIMK2DABSO0771</t>
  </si>
  <si>
    <t>MO05OIMK2DABSO0772</t>
  </si>
  <si>
    <t>MO05OIMK2DABSO0773</t>
  </si>
  <si>
    <t>MO05OIMK2DABSO0774</t>
  </si>
  <si>
    <t>MO05OIMK2DABSO0775</t>
  </si>
  <si>
    <t>MO05OIMK2DABSO0776</t>
  </si>
  <si>
    <t>MO05OIMK2DABSO0777</t>
  </si>
  <si>
    <t>MO05OIMK2DABSO0778</t>
  </si>
  <si>
    <t>MO05OIMK2DABSO0779</t>
  </si>
  <si>
    <t>MO05OIMK2DABSO0780</t>
  </si>
  <si>
    <t>MO05OIMK2DABSO0781</t>
  </si>
  <si>
    <t>MO05OIMK2DABSO0782</t>
  </si>
  <si>
    <t>MO05OIMK2DABSO0783</t>
  </si>
  <si>
    <t>MO05OIMK2DABSO0784</t>
  </si>
  <si>
    <t>MO05OIMK2DABSO0785</t>
  </si>
  <si>
    <t>MO05OIMK2DABSO0786</t>
  </si>
  <si>
    <t>MO05OIMK2DABSO0787</t>
  </si>
  <si>
    <t>MO05OIMK2DABSO0788</t>
  </si>
  <si>
    <t>MO05OIMK2DABSO0789</t>
  </si>
  <si>
    <t>MO05OIMK2DABSO0790</t>
  </si>
  <si>
    <t>MO05OIMK2DABSO0791</t>
  </si>
  <si>
    <t>MO05OIMK2DABSO0792</t>
  </si>
  <si>
    <t>MO05OIMK2DABSO0793</t>
  </si>
  <si>
    <t>MO05OIMK2DABSO0794</t>
  </si>
  <si>
    <t>MO05OIMK2DABSO0795</t>
  </si>
  <si>
    <t>MO05OIMK2DABSO0796</t>
  </si>
  <si>
    <t>MO05OIMK2DABSO0797</t>
  </si>
  <si>
    <t>MO05OIMK2DABSO0798</t>
  </si>
  <si>
    <t>MO05OIMK2DABSO0799</t>
  </si>
  <si>
    <t>MO05OIMK2DABSO0800</t>
  </si>
  <si>
    <t>MO05OIMK2DABSO0801</t>
  </si>
  <si>
    <t>MO05OIMK2DABSO0802</t>
  </si>
  <si>
    <t>MO05OIMK2DABSO0803</t>
  </si>
  <si>
    <t>MO05OIMK2DABSO0804</t>
  </si>
  <si>
    <t>MO05OIMK2DABSO0805</t>
  </si>
  <si>
    <t>MO05OIMK2DABSO0806</t>
  </si>
  <si>
    <t>MO05OIMK2DABSO0807</t>
  </si>
  <si>
    <t>MO05OIMK2DABSO0808</t>
  </si>
  <si>
    <t>MO05OIMK2DABSO0809</t>
  </si>
  <si>
    <t>MO05OIMK2DABSO0810</t>
  </si>
  <si>
    <t>MO05OIMK2DABSO0811</t>
  </si>
  <si>
    <t>MO05OIMK2DABSO0812</t>
  </si>
  <si>
    <t>MO05OIMK2DABSO0813</t>
  </si>
  <si>
    <t>MO05OIMK2DABSO0814</t>
  </si>
  <si>
    <t>MO05OIMK2DABSO0815</t>
  </si>
  <si>
    <t>MO05OIMK2DABSO0816</t>
  </si>
  <si>
    <t>MO05OIMK2DABSO0817</t>
  </si>
  <si>
    <t>MO05OIMK2DABSO0818</t>
  </si>
  <si>
    <t>MO05OIMK2DABSO0819</t>
  </si>
  <si>
    <t>MO05OIMK2DABSO0820</t>
  </si>
  <si>
    <t>MO05OIMK2DABSO0821</t>
  </si>
  <si>
    <t>MO05OIMK2DABSO0822</t>
  </si>
  <si>
    <t>MO05OIMK2DABSO0823</t>
  </si>
  <si>
    <t>MO05OIMK2DABSO0824</t>
  </si>
  <si>
    <t>MO05OIMK2DABSO0825</t>
  </si>
  <si>
    <t>MO05OIMK2DABSO0826</t>
  </si>
  <si>
    <t>MO05OIMK2DABSO0827</t>
  </si>
  <si>
    <t>MO05OIMK2DABSO0828</t>
  </si>
  <si>
    <t>MO05OIMK2DABSO0829</t>
  </si>
  <si>
    <t>MO05OIMK2DABSO0830</t>
  </si>
  <si>
    <t>MO05OIMK2DABSO0831</t>
  </si>
  <si>
    <t>MO05OIMK2DABSO0832</t>
  </si>
  <si>
    <t>MO05OIMK2DABSO0833</t>
  </si>
  <si>
    <t>MO05OIMK2DABSO0834</t>
  </si>
  <si>
    <t>MO05OIMK2DABSO0835</t>
  </si>
  <si>
    <t>MO05OIMK2DABSO0836</t>
  </si>
  <si>
    <t>MO05OIMK2DABSO0837</t>
  </si>
  <si>
    <t>MO05OIMK2DABSO0838</t>
  </si>
  <si>
    <t>MO05OIMK2DABSO0839</t>
  </si>
  <si>
    <t>MO05OIMK2DABSO0840</t>
  </si>
  <si>
    <t>MO05OIMK2DABSO0841</t>
  </si>
  <si>
    <t>MO05OIMK2DABSO0842</t>
  </si>
  <si>
    <t>MO05OIMK2DABSO0843</t>
  </si>
  <si>
    <t>MO05OIMK2DABSO0844</t>
  </si>
  <si>
    <t>MO05OIMK2DABSO0845</t>
  </si>
  <si>
    <t>MO05OIMK2DABSO0846</t>
  </si>
  <si>
    <t>MO05OIMK2DABSO0847</t>
  </si>
  <si>
    <t>MO05OIMK2DABSO0848</t>
  </si>
  <si>
    <t>MO05OIMK2DABSO0849</t>
  </si>
  <si>
    <t>MO05OIMK2DABSO0850</t>
  </si>
  <si>
    <t>MO05OIMK2DABSO0851</t>
  </si>
  <si>
    <t>MO05OIMK2DABSO0852</t>
  </si>
  <si>
    <t>MO05OIMK2DABSO0853</t>
  </si>
  <si>
    <t>MO05OIMK2DABSO0854</t>
  </si>
  <si>
    <t>MO05OIMK2DABSO0855</t>
  </si>
  <si>
    <t>MO05OIMK2DABSO0856</t>
  </si>
  <si>
    <t>MO05OIMK2DABSO0857</t>
  </si>
  <si>
    <t>MO05OIMK2DABSO0858</t>
  </si>
  <si>
    <t>MO05OIMK2DABSO0859</t>
  </si>
  <si>
    <t>MO05OIMK2DABSO0860</t>
  </si>
  <si>
    <t>MO05OIMK2DABSO0861</t>
  </si>
  <si>
    <t>MO05OIMK2DABSO0862</t>
  </si>
  <si>
    <t>MO05OIMK2DABSO0863</t>
  </si>
  <si>
    <t>MO05OIMK2DABSO0864</t>
  </si>
  <si>
    <t>MO05OIMK2DABSO0865</t>
  </si>
  <si>
    <t>MO05OIMK2DABSO0866</t>
  </si>
  <si>
    <t>MO05OIMK2DABSO0867</t>
  </si>
  <si>
    <t>MO05OIMK2DABSO0868</t>
  </si>
  <si>
    <t>MO05OIMK2DABSO0869</t>
  </si>
  <si>
    <t>MO05OIMK2DABSO0870</t>
  </si>
  <si>
    <t>MO05OIMK2DABSO0871</t>
  </si>
  <si>
    <t>MO05OIMK2DABSO0872</t>
  </si>
  <si>
    <t>MO05OIMK2DABSO0873</t>
  </si>
  <si>
    <t>MO05OIMK2DABSO0874</t>
  </si>
  <si>
    <t>MO05OIMK2DABSO0875</t>
  </si>
  <si>
    <t>MO05OIMK2DABSO0876</t>
  </si>
  <si>
    <t>MO05OIMK2DABSO0877</t>
  </si>
  <si>
    <t>MO05OIMK2DABSO0878</t>
  </si>
  <si>
    <t>MO05OIMK2DABSO0879</t>
  </si>
  <si>
    <t>MO05OIMK2DABSO0880</t>
  </si>
  <si>
    <t>MO05OIMK2DABSO0881</t>
  </si>
  <si>
    <t>MO05OIMK2DABSO0882</t>
  </si>
  <si>
    <t>MO05OIMK2DABSO0883</t>
  </si>
  <si>
    <t>MO05OIMK2DABSO0884</t>
  </si>
  <si>
    <t>MO05OIMK2DABSO0885</t>
  </si>
  <si>
    <t>MO05OIMK2DABSO0886</t>
  </si>
  <si>
    <t>MO05OIMK2DABSO0887</t>
  </si>
  <si>
    <t>MO05OIMK2DABSO0888</t>
  </si>
  <si>
    <t>MO05OIMK2DABSO0889</t>
  </si>
  <si>
    <t>MO05OIMK2DABSO0890</t>
  </si>
  <si>
    <t>MO05OIMK2DABSO0891</t>
  </si>
  <si>
    <t>MO05OIMK2DABSO0892</t>
  </si>
  <si>
    <t>MO05OIMK2DABSO0893</t>
  </si>
  <si>
    <t>MO05OIMK2DABSO0894</t>
  </si>
  <si>
    <t>MO05OIMK2DABSO0895</t>
  </si>
  <si>
    <t>MO05OIMK2DABSO0896</t>
  </si>
  <si>
    <t>MO05OIMK2DABSO0897</t>
  </si>
  <si>
    <t>MO05OIMK2DABSO0898</t>
  </si>
  <si>
    <t>MO05OIMK2DABSO0899</t>
  </si>
  <si>
    <t>MO05OIMK2DABSO0900</t>
  </si>
  <si>
    <t>MO05OIMK2DABSO0901</t>
  </si>
  <si>
    <t>MO05OIMK2DABSO0902</t>
  </si>
  <si>
    <t>MO05OIMK2DABSO0903</t>
  </si>
  <si>
    <t>MO05OIMK2DABSO0904</t>
  </si>
  <si>
    <t>MO05OIMK2DABSO0905</t>
  </si>
  <si>
    <t>MO05OIMK2DABSO0906</t>
  </si>
  <si>
    <t>MO05OIMK2DABSO0907</t>
  </si>
  <si>
    <t>MO05OIMK2DABSO0908</t>
  </si>
  <si>
    <t>MO05OIMK2DABSO0909</t>
  </si>
  <si>
    <t>MO05OIMK2DABSO0910</t>
  </si>
  <si>
    <t>MO05OIMK2DABSO0911</t>
  </si>
  <si>
    <t>MO05OIMK2DABSO0912</t>
  </si>
  <si>
    <t>MO05OIMK2DABSO0913</t>
  </si>
  <si>
    <t>MO05OIMK2DABSO0914</t>
  </si>
  <si>
    <t>MO05OIMK2DABSO0915</t>
  </si>
  <si>
    <t>MO05OIMK2DABSO0916</t>
  </si>
  <si>
    <t>MO05OIMK2DABSO0917</t>
  </si>
  <si>
    <t>MO05OIMK2DABSO0918</t>
  </si>
  <si>
    <t>MO05OIMK2DABSO0919</t>
  </si>
  <si>
    <t>MO05OIMK2DABSO0920</t>
  </si>
  <si>
    <t>MO05OIMK2DABSO0921</t>
  </si>
  <si>
    <t>MO05OIMK2DABSO0922</t>
  </si>
  <si>
    <t>MO05OIMK2DABSO0923</t>
  </si>
  <si>
    <t>MO05OIMK2DABSO0924</t>
  </si>
  <si>
    <t>MO05OIMK2DABSO0925</t>
  </si>
  <si>
    <t>MO05OIMK2DABSO0926</t>
  </si>
  <si>
    <t>MO05OIMK2DABSO0927</t>
  </si>
  <si>
    <t>MO05OIMK2DABSO0928</t>
  </si>
  <si>
    <t>MO05OIMK2DABSO0929</t>
  </si>
  <si>
    <t>MO05OIMK2DABSO0930</t>
  </si>
  <si>
    <t>MO05OIMK2DABSO0931</t>
  </si>
  <si>
    <t>MO05OIMK2DABSO0932</t>
  </si>
  <si>
    <t>MO05OIMK2DABSO0933</t>
  </si>
  <si>
    <t>MO05OIMK2DABSO0934</t>
  </si>
  <si>
    <t>MO05OIMK2DABSO0935</t>
  </si>
  <si>
    <t>MO05OIMK2DABSO0936</t>
  </si>
  <si>
    <t>MO05OIMK2DABSO0937</t>
  </si>
  <si>
    <t>MO05OIMK2DABSO0938</t>
  </si>
  <si>
    <t>MO05OIMK2DABSO0939</t>
  </si>
  <si>
    <t>MO05OIMK2DABSO0940</t>
  </si>
  <si>
    <t>MO05OIMK2DABSO0941</t>
  </si>
  <si>
    <t>MO05OIMK2DABSO0942</t>
  </si>
  <si>
    <t>MO05OIMK2DABSO0943</t>
  </si>
  <si>
    <t>MO05OIMK2DABSO0944</t>
  </si>
  <si>
    <t>MO05OIMK2DABSO0945</t>
  </si>
  <si>
    <t>MO05OIMK2DABSO0946</t>
  </si>
  <si>
    <t>MO05OIMK2DABSO0947</t>
  </si>
  <si>
    <t>MO05OIMK2DABSO0948</t>
  </si>
  <si>
    <t>MO05OIMK2DABSO0949</t>
  </si>
  <si>
    <t>MO05OIMK2DABSO0950</t>
  </si>
  <si>
    <t>MO05OIMK2DABSO0951</t>
  </si>
  <si>
    <t>MO05OIMK2DABSO0952</t>
  </si>
  <si>
    <t>MO05OIMK2DABSO0953</t>
  </si>
  <si>
    <t>MO05OIMK2DABSO0954</t>
  </si>
  <si>
    <t>MO05OIMK2DABSO0955</t>
  </si>
  <si>
    <t>MO05OIMK2DABSO0956</t>
  </si>
  <si>
    <t>MO05OIMK2DABSO0957</t>
  </si>
  <si>
    <t>MO05OIMK2DABSO0958</t>
  </si>
  <si>
    <t>MO05OIMK2DABSO0959</t>
  </si>
  <si>
    <t>MO05OIMK2DABSO0960</t>
  </si>
  <si>
    <t>MO05OIMK2DABSO0961</t>
  </si>
  <si>
    <t>MO05OIMK2DABSO0962</t>
  </si>
  <si>
    <t>MO05OIMK2DABSO0963</t>
  </si>
  <si>
    <t>MO05OIMK2DABSO0964</t>
  </si>
  <si>
    <t>MO05OIMK2DABSO0965</t>
  </si>
  <si>
    <t>MO05OIMK2DABSO0966</t>
  </si>
  <si>
    <t>MO05OIMK2DABSO0967</t>
  </si>
  <si>
    <t>MO05OIMK2DABSO0968</t>
  </si>
  <si>
    <t>MO05OIMK2DABSO0969</t>
  </si>
  <si>
    <t>MO05OIMK2DABSO0970</t>
  </si>
  <si>
    <t>MO05OIMK2DABSO0971</t>
  </si>
  <si>
    <t>MO05OIMK2DABSO0972</t>
  </si>
  <si>
    <t>MO05OIMK2DABSO0973</t>
  </si>
  <si>
    <t>MO05OIMK2DABSO0974</t>
  </si>
  <si>
    <t>MO05OIMK2DABSO0975</t>
  </si>
  <si>
    <t>MO05OIMK2DABSO0976</t>
  </si>
  <si>
    <t>MO05OIMK2DABSO0977</t>
  </si>
  <si>
    <t>MO05OIMK2DABSO0978</t>
  </si>
  <si>
    <t>MO05OIMK2DABSO0979</t>
  </si>
  <si>
    <t>MO05OIMK2DABSO0980</t>
  </si>
  <si>
    <t>MO05OIMK2DABSO0981</t>
  </si>
  <si>
    <t>MO05OIMK2DABSO0982</t>
  </si>
  <si>
    <t>MO05OIMK2DABSO0983</t>
  </si>
  <si>
    <t>MO05OIMK2DABSO0984</t>
  </si>
  <si>
    <t>MO05OIMK2DABSO0985</t>
  </si>
  <si>
    <t>MO05OIMK2DABSO0986</t>
  </si>
  <si>
    <t>MO05OIMK2DABSO0987</t>
  </si>
  <si>
    <t>MO05OIMK2DABSO0988</t>
  </si>
  <si>
    <t>MO05OIMK2DABSO0989</t>
  </si>
  <si>
    <t>MO05OIMK2DABSO0990</t>
  </si>
  <si>
    <t>MO05OIMK2DABSO0991</t>
  </si>
  <si>
    <t>MO05OIMK2DABSO0992</t>
  </si>
  <si>
    <t>MO05OIMK2DABSO0993</t>
  </si>
  <si>
    <t>MO05OIMK2DABSO0994</t>
  </si>
  <si>
    <t>MO05OIMK2DABSO0995</t>
  </si>
  <si>
    <t>MO05OIMK2DABSO0996</t>
  </si>
  <si>
    <t>MO05OIMK2DABSO0997</t>
  </si>
  <si>
    <t>MO05OIMK2DABSO0998</t>
  </si>
  <si>
    <t>MO05OIMK2DABSO0999</t>
  </si>
  <si>
    <t>MO05OIMK2DABSO1000</t>
  </si>
  <si>
    <t>MO05OIMK2DABSO1001</t>
  </si>
  <si>
    <t>MO05OIMK2DABSO1002</t>
  </si>
  <si>
    <t>MO05OIMK2DABSO1003</t>
  </si>
  <si>
    <t>MO05OIMK2DABSO1004</t>
  </si>
  <si>
    <t>MO05OIMK2DABSO1005</t>
  </si>
  <si>
    <t>MO05OIMK2DABSO1006</t>
  </si>
  <si>
    <t>MO05OIMK2DABSO1007</t>
  </si>
  <si>
    <t>MO05OIMK2DABSO1008</t>
  </si>
  <si>
    <t>MO05OIMK2DABSO1009</t>
  </si>
  <si>
    <t>MO05OIMK2DABSO1010</t>
    <phoneticPr fontId="1" type="noConversion"/>
  </si>
  <si>
    <t>MO05OIMK2DABST0001</t>
    <phoneticPr fontId="1" type="noConversion"/>
  </si>
  <si>
    <t>MO05OIMK2DABST0002</t>
  </si>
  <si>
    <t>MO05OIMK2DABST0003</t>
  </si>
  <si>
    <t>MO05OIMK2DABST0004</t>
  </si>
  <si>
    <t>MO05OIMK2DABST0005</t>
  </si>
  <si>
    <t>MO05OIMK2DABST0006</t>
  </si>
  <si>
    <t>MO05OIMK2DABST0007</t>
  </si>
  <si>
    <t>MO05OIMK2DABST0008</t>
  </si>
  <si>
    <t>MO05OIMK2DABST0009</t>
  </si>
  <si>
    <t>MO05OIMK2DABST0010</t>
  </si>
  <si>
    <t>MO05OIMK2DABST0011</t>
  </si>
  <si>
    <t>MO05OIMK2DABST0012</t>
  </si>
  <si>
    <t>MO05OIMK2DABST0013</t>
  </si>
  <si>
    <t>MO05OIMK2DABST0014</t>
  </si>
  <si>
    <t>MO05OIMK2DABST0015</t>
  </si>
  <si>
    <t>MO05OIMK2DABST0016</t>
  </si>
  <si>
    <t>MO05OIMK2DABST0017</t>
  </si>
  <si>
    <t>MO05OIMK2DABST0018</t>
  </si>
  <si>
    <t>MO05OIMK2DABST0019</t>
  </si>
  <si>
    <t>MO05OIMK2DABST0020</t>
  </si>
  <si>
    <t>MO05OIMK2DABST0021</t>
  </si>
  <si>
    <t>MO05OIMK2DABST0022</t>
  </si>
  <si>
    <t>MO05OIMK2DABST0023</t>
  </si>
  <si>
    <t>MO05OIMK2DABST0024</t>
  </si>
  <si>
    <t>MO05OIMK2DABST0025</t>
  </si>
  <si>
    <t>MO05OIMK2DABST0026</t>
  </si>
  <si>
    <t>MO05OIMK2DABST0027</t>
  </si>
  <si>
    <t>MO05OIMK2DABST0028</t>
  </si>
  <si>
    <t>MO05OIMK2DABST0029</t>
  </si>
  <si>
    <t>MO05OIMK2DABST0030</t>
  </si>
  <si>
    <t>MO05OIMK2DABST0031</t>
  </si>
  <si>
    <t>MO05OIMK2DABST0032</t>
  </si>
  <si>
    <t>MO05OIMK2DABST0033</t>
  </si>
  <si>
    <t>MO05OIMK2DABST0034</t>
  </si>
  <si>
    <t>MO05OIMK2DABST0035</t>
  </si>
  <si>
    <t>MO05OIMK2DABST0036</t>
  </si>
  <si>
    <t>MO05OIMK2DABST0037</t>
  </si>
  <si>
    <t>MO05OIMK2DABST0038</t>
  </si>
  <si>
    <t>MO05OIMK2DABST0039</t>
  </si>
  <si>
    <t>MO05OIMK2DABST0040</t>
  </si>
  <si>
    <t>MO05OIMK2DABST0041</t>
  </si>
  <si>
    <t>MO05OIMK2DABST0042</t>
  </si>
  <si>
    <t>MO05OIMK2DABST0043</t>
  </si>
  <si>
    <t>MO05OIMK2DABST0044</t>
  </si>
  <si>
    <t>MO05OIMK2DABST0045</t>
  </si>
  <si>
    <t>MO05OIMK2DABST0046</t>
  </si>
  <si>
    <t>MO05OIMK2DABST0047</t>
  </si>
  <si>
    <t>MO05OIMK2DABST0048</t>
  </si>
  <si>
    <t>MO05OIMK2DABST0049</t>
  </si>
  <si>
    <t>MO05OIMK2DABST0050</t>
  </si>
  <si>
    <t>MO05OIMK2DABST0051</t>
  </si>
  <si>
    <t>MO05OIMK2DABST0052</t>
  </si>
  <si>
    <t>MO05OIMK2DABST0053</t>
  </si>
  <si>
    <t>MO05OIMK2DABST0054</t>
  </si>
  <si>
    <t>MO05OIMK2DABST0055</t>
  </si>
  <si>
    <t>MO05OIMK2DABST0056</t>
  </si>
  <si>
    <t>MO05OIMK2DABST0057</t>
  </si>
  <si>
    <t>MO05OIMK2DABST0058</t>
  </si>
  <si>
    <t>MO05OIMK2DABST0059</t>
  </si>
  <si>
    <t>MO05OIMK2DABST0060</t>
  </si>
  <si>
    <t>MO05OIMK2DABST0061</t>
  </si>
  <si>
    <t>MO05OIMK2DABST0062</t>
  </si>
  <si>
    <t>MO05OIMK2DABST0063</t>
  </si>
  <si>
    <t>MO05OIMK2DABST0064</t>
  </si>
  <si>
    <t>MO05OIMK2DABST0065</t>
  </si>
  <si>
    <t>MO05OIMK2DABST0066</t>
  </si>
  <si>
    <t>MO05OIMK2DABST0067</t>
  </si>
  <si>
    <t>MO05OIMK2DABST0068</t>
  </si>
  <si>
    <t>MO05OIMK2DABST0069</t>
  </si>
  <si>
    <t>MO05OIMK2DABST0070</t>
  </si>
  <si>
    <t>MO05OIMK2DABST0071</t>
  </si>
  <si>
    <t>MO05OIMK2DABST0072</t>
  </si>
  <si>
    <t>MO05OIMK2DABST0073</t>
  </si>
  <si>
    <t>MO05OIMK2DABST0074</t>
  </si>
  <si>
    <t>MO05OIMK2DABST0075</t>
  </si>
  <si>
    <t>MO05OIMK2DABST0076</t>
  </si>
  <si>
    <t>MO05OIMK2DABST0077</t>
  </si>
  <si>
    <t>MO05OIMK2DABST0078</t>
  </si>
  <si>
    <t>MO05OIMK2DABST0079</t>
  </si>
  <si>
    <t>MO05OIMK2DABST0080</t>
  </si>
  <si>
    <t>MO05OIMK2DABST0081</t>
  </si>
  <si>
    <t>MO05OIMK2DABST0082</t>
  </si>
  <si>
    <t>MO05OIMK2DABST0083</t>
  </si>
  <si>
    <t>MO05OIMK2DABST0084</t>
  </si>
  <si>
    <t>MO05OIMK2DABST0085</t>
  </si>
  <si>
    <t>MO05OIMK2DABST0086</t>
  </si>
  <si>
    <t>MO05OIMK2DABST0087</t>
  </si>
  <si>
    <t>MO05OIMK2DABST0088</t>
  </si>
  <si>
    <t>MO05OIMK2DABST0089</t>
  </si>
  <si>
    <t>MO05OIMK2DABST0090</t>
  </si>
  <si>
    <t>MO05OIMK2DABST0091</t>
  </si>
  <si>
    <t>MO05OIMK2DABST0092</t>
  </si>
  <si>
    <t>MO05OIMK2DABST0093</t>
  </si>
  <si>
    <t>MO05OIMK2DABST0094</t>
  </si>
  <si>
    <t>MO05OIMK2DABST0095</t>
  </si>
  <si>
    <t>MO05OIMK2DABST0096</t>
  </si>
  <si>
    <t>MO05OIMK2DABST0097</t>
  </si>
  <si>
    <t>MO05OIMK2DABST0098</t>
  </si>
  <si>
    <t>MO05OIMK2DABST0099</t>
  </si>
  <si>
    <t>MO05OIMK2DABST0100</t>
  </si>
  <si>
    <t>MO05OIMK2DABST0101</t>
  </si>
  <si>
    <t>MO05OIMK2DABST0102</t>
  </si>
  <si>
    <t>MO05OIMK2DABST0103</t>
  </si>
  <si>
    <t>MO05OIMK2DABST0104</t>
  </si>
  <si>
    <t>MO05OIMK2DABST0105</t>
  </si>
  <si>
    <t>MO05OIMK2DABST0106</t>
  </si>
  <si>
    <t>MO05OIMK2DABST0107</t>
  </si>
  <si>
    <t>MO05OIMK2DABST0108</t>
  </si>
  <si>
    <t>MO05OIMK2DABST0109</t>
  </si>
  <si>
    <t>MO05OIMK2DABST0110</t>
  </si>
  <si>
    <t>MO05OIMK2DABST0111</t>
  </si>
  <si>
    <t>MO05OIMK2DABST0112</t>
  </si>
  <si>
    <t>MO05OIMK2DABST0113</t>
  </si>
  <si>
    <t>MO05OIMK2DABST0114</t>
  </si>
  <si>
    <t>MO05OIMK2DABST0115</t>
  </si>
  <si>
    <t>MO05OIMK2DABST0116</t>
  </si>
  <si>
    <t>MO05OIMK2DABST0117</t>
  </si>
  <si>
    <t>MO05OIMK2DABST0118</t>
  </si>
  <si>
    <t>MO05OIMK2DABST0119</t>
  </si>
  <si>
    <t>MO05OIMK2DABST0120</t>
  </si>
  <si>
    <t>MO05OIMK2DABST0121</t>
  </si>
  <si>
    <t>MO05OIMK2DABST0122</t>
  </si>
  <si>
    <t>MO05OIMK2DABST0123</t>
  </si>
  <si>
    <t>MO05OIMK2DABST0124</t>
  </si>
  <si>
    <t>MO05OIMK2DABST0125</t>
  </si>
  <si>
    <t>MO05OIMK2DABST0126</t>
  </si>
  <si>
    <t>MO05OIMK2DABST0127</t>
  </si>
  <si>
    <t>MO05OIMK2DABST0128</t>
  </si>
  <si>
    <t>MO05OIMK2DABST0129</t>
  </si>
  <si>
    <t>MO05OIMK2DABST0130</t>
  </si>
  <si>
    <t>MO05OIMK2DABST0131</t>
  </si>
  <si>
    <t>MO05OIMK2DABST0132</t>
  </si>
  <si>
    <t>MO05OIMK2DABST0133</t>
  </si>
  <si>
    <t>MO05OIMK2DABST0134</t>
  </si>
  <si>
    <t>MO05OIMK2DABST0135</t>
  </si>
  <si>
    <t>MO05OIMK2DABST0136</t>
  </si>
  <si>
    <t>MO05OIMK2DABST0137</t>
  </si>
  <si>
    <t>MO05OIMK2DABST0138</t>
  </si>
  <si>
    <t>MO05OIMK2DABST0139</t>
  </si>
  <si>
    <t>MO05OIMK2DABST0140</t>
  </si>
  <si>
    <t>MO05OIMK2DABST0141</t>
  </si>
  <si>
    <t>MO05OIMK2DABST0142</t>
  </si>
  <si>
    <t>MO05OIMK2DABST0143</t>
  </si>
  <si>
    <t>MO05OIMK2DABST0144</t>
  </si>
  <si>
    <t>MO05OIMK2DABST0145</t>
  </si>
  <si>
    <t>MO05OIMK2DABST0146</t>
  </si>
  <si>
    <t>MO05OIMK2DABST0147</t>
  </si>
  <si>
    <t>MO05OIMK2DABST0148</t>
  </si>
  <si>
    <t>MO05OIMK2DABST0149</t>
  </si>
  <si>
    <t>MO05OIMK2DABST0150</t>
  </si>
  <si>
    <t>MO05OIMK2DABST0151</t>
  </si>
  <si>
    <t>MO05OIMK2DABST0152</t>
  </si>
  <si>
    <t>MO05OIMK2DABST0153</t>
  </si>
  <si>
    <t>MO05OIMK2DABST0154</t>
  </si>
  <si>
    <t>MO05OIMK2DABST0155</t>
  </si>
  <si>
    <t>MO05OIMK2DABST0156</t>
  </si>
  <si>
    <t>MO05OIMK2DABST0157</t>
  </si>
  <si>
    <t>MO05OIMK2DABST0158</t>
  </si>
  <si>
    <t>MO05OIMK2DABST0159</t>
  </si>
  <si>
    <t>MO05OIMK2DABST0160</t>
  </si>
  <si>
    <t>MO05OIMK2DABST0161</t>
  </si>
  <si>
    <t>MO05OIMK2DABST0162</t>
  </si>
  <si>
    <t>MO05OIMK2DABST0163</t>
  </si>
  <si>
    <t>MO05OIMK2DABST0164</t>
  </si>
  <si>
    <t>MO05OIMK2DABST0165</t>
  </si>
  <si>
    <t>MO05OIMK2DABST0166</t>
  </si>
  <si>
    <t>MO05OIMK2DABST0167</t>
  </si>
  <si>
    <t>MO05OIMK2DABST0168</t>
  </si>
  <si>
    <t>MO05OIMK2DABST0169</t>
  </si>
  <si>
    <t>MO05OIMK2DABST0170</t>
  </si>
  <si>
    <t>MO05OIMK2DABST0171</t>
  </si>
  <si>
    <t>MO05OIMK2DABST0172</t>
  </si>
  <si>
    <t>MO05OIMK2DABST0173</t>
  </si>
  <si>
    <t>MO05OIMK2DABST0174</t>
  </si>
  <si>
    <t>MO05OIMK2DABST0175</t>
  </si>
  <si>
    <t>MO05OIMK2DABST0176</t>
  </si>
  <si>
    <t>MO05OIMK2DABST0177</t>
  </si>
  <si>
    <t>MO05OIMK2DABST0178</t>
  </si>
  <si>
    <t>MO05OIMK2DABST0179</t>
  </si>
  <si>
    <t>MO05OIMK2DABST0180</t>
  </si>
  <si>
    <t>MO05OIMK2DABST0181</t>
  </si>
  <si>
    <t>MO05OIMK2DABST0182</t>
  </si>
  <si>
    <t>MO05OIMK2DABST0183</t>
  </si>
  <si>
    <t>MO05OIMK2DABST0184</t>
  </si>
  <si>
    <t>MO05OIMK2DABST0185</t>
  </si>
  <si>
    <t>MO05OIMK2DABST0186</t>
  </si>
  <si>
    <t>MO05OIMK2DABST0187</t>
  </si>
  <si>
    <t>MO05OIMK2DABST0188</t>
  </si>
  <si>
    <t>MO05OIMK2DABST0189</t>
  </si>
  <si>
    <t>MO05OIMK2DABST0190</t>
  </si>
  <si>
    <t>MO05OIMK2DABST0191</t>
  </si>
  <si>
    <t>MO05OIMK2DABST0192</t>
  </si>
  <si>
    <t>MO05OIMK2DABST0193</t>
  </si>
  <si>
    <t>MO05OIMK2DABST0194</t>
  </si>
  <si>
    <t>MO05OIMK2DABST0195</t>
  </si>
  <si>
    <t>MO05OIMK2DABST0196</t>
  </si>
  <si>
    <t>MO05OIMK2DABST0197</t>
  </si>
  <si>
    <t>MO05OIMK2DABST0198</t>
  </si>
  <si>
    <t>MO05OIMK2DABST0199</t>
  </si>
  <si>
    <t>MO05OIMK2DABST0200</t>
  </si>
  <si>
    <t>MO05OIMK2DABST0201</t>
  </si>
  <si>
    <t>MO05OIMK2DABST0202</t>
  </si>
  <si>
    <t>MO05OIMK2DABST0203</t>
  </si>
  <si>
    <t>MO05OIMK2DABST0204</t>
  </si>
  <si>
    <t>MO05OIMK2DABST0205</t>
  </si>
  <si>
    <t>MO05OIMK2DABST0206</t>
  </si>
  <si>
    <t>MO05OIMK2DABST0207</t>
  </si>
  <si>
    <t>MO05OIMK2DABST0208</t>
  </si>
  <si>
    <t>MO05OIMK2DABST0209</t>
  </si>
  <si>
    <t>MO05OIMK2DABST0210</t>
  </si>
  <si>
    <t>MO05OIMK2DABST0211</t>
  </si>
  <si>
    <t>MO05OIMK2DABST0212</t>
  </si>
  <si>
    <t>MO05OIMK2DABST0213</t>
  </si>
  <si>
    <t>MO05OIMK2DABST0214</t>
  </si>
  <si>
    <t>MO05OIMK2DABST0215</t>
  </si>
  <si>
    <t>MO05OIMK2DABST0216</t>
  </si>
  <si>
    <t>MO05OIMK2DABST0217</t>
  </si>
  <si>
    <t>MO05OIMK2DABST0218</t>
  </si>
  <si>
    <t>MO05OIMK2DABST0219</t>
  </si>
  <si>
    <t>MO05OIMK2DABST0220</t>
  </si>
  <si>
    <t>MO05OIMK2DABST0221</t>
  </si>
  <si>
    <t>MO05OIMK2DABST0222</t>
  </si>
  <si>
    <t>MO05OIMK2DABST0223</t>
  </si>
  <si>
    <t>MO05OIMK2DABST0224</t>
  </si>
  <si>
    <t>MO05OIMK2DABST0225</t>
  </si>
  <si>
    <t>MO05OIMK2DABST0226</t>
  </si>
  <si>
    <t>MO05OIMK2DABST0227</t>
  </si>
  <si>
    <t>MO05OIMK2DABST0228</t>
  </si>
  <si>
    <t>MO05OIMK2DABST0229</t>
  </si>
  <si>
    <t>MO05OIMK2DABST0230</t>
  </si>
  <si>
    <t>MO05OIMK2DABST0231</t>
  </si>
  <si>
    <t>MO05OIMK2DABST0232</t>
  </si>
  <si>
    <t>MO05OIMK2DABST0233</t>
  </si>
  <si>
    <t>MO05OIMK2DABST0234</t>
  </si>
  <si>
    <t>MO05OIMK2DABST0235</t>
  </si>
  <si>
    <t>MO05OIMK2DABST0236</t>
  </si>
  <si>
    <t>MO05OIMK2DABST0237</t>
  </si>
  <si>
    <t>MO05OIMK2DABST0238</t>
  </si>
  <si>
    <t>MO05OIMK2DABST0239</t>
  </si>
  <si>
    <t>MO05OIMK2DABST0240</t>
  </si>
  <si>
    <t>MO05OIMK2DABST0241</t>
  </si>
  <si>
    <t>MO05OIMK2DABST0242</t>
  </si>
  <si>
    <t>MO05OIMK2DABST0243</t>
  </si>
  <si>
    <t>MO05OIMK2DABST0244</t>
  </si>
  <si>
    <t>MO05OIMK2DABST0245</t>
  </si>
  <si>
    <t>MO05OIMK2DABST0246</t>
  </si>
  <si>
    <t>MO05OIMK2DABST0247</t>
  </si>
  <si>
    <t>MO05OIMK2DABST0248</t>
  </si>
  <si>
    <t>MO05OIMK2DABST0249</t>
  </si>
  <si>
    <t>MO05OIMK2DABST0250</t>
  </si>
  <si>
    <t>MO05OIMK2DABST0251</t>
  </si>
  <si>
    <t>MO05OIMK2DABST0252</t>
  </si>
  <si>
    <t>MO05OIMK2DABST0253</t>
  </si>
  <si>
    <t>MO05OIMK2DABST0254</t>
  </si>
  <si>
    <t>MO05OIMK2DABST0255</t>
  </si>
  <si>
    <t>MO05OIMK2DABST0256</t>
  </si>
  <si>
    <t>MO05OIMK2DABST0257</t>
  </si>
  <si>
    <t>MO05OIMK2DABST0258</t>
  </si>
  <si>
    <t>MO05OIMK2DABST0259</t>
  </si>
  <si>
    <t>MO05OIMK2DABST0260</t>
  </si>
  <si>
    <t>MO05OIMK2DABST0261</t>
  </si>
  <si>
    <t>MO05OIMK2DABST0262</t>
  </si>
  <si>
    <t>MO05OIMK2DABST0263</t>
  </si>
  <si>
    <t>MO05OIMK2DABST0264</t>
  </si>
  <si>
    <t>MO05OIMK2DABST0265</t>
  </si>
  <si>
    <t>MO05OIMK2DABST0266</t>
  </si>
  <si>
    <t>MO05OIMK2DABST0267</t>
  </si>
  <si>
    <t>MO05OIMK2DABST0268</t>
  </si>
  <si>
    <t>MO05OIMK2DABST0269</t>
  </si>
  <si>
    <t>MO05OIMK2DABST0270</t>
  </si>
  <si>
    <t>MO05OIMK2DABST0271</t>
  </si>
  <si>
    <t>MO05OIMK2DABST0272</t>
  </si>
  <si>
    <t>MO05OIMK2DABST0273</t>
  </si>
  <si>
    <t>MO05OIMK2DABST0274</t>
  </si>
  <si>
    <t>MO05OIMK2DABST0275</t>
  </si>
  <si>
    <t>MO05OIMK2DABST0276</t>
  </si>
  <si>
    <t>MO05OIMK2DABST0277</t>
  </si>
  <si>
    <t>MO05OIMK2DABST0278</t>
  </si>
  <si>
    <t>MO05OIMK2DABST0279</t>
  </si>
  <si>
    <t>MO05OIMK2DABST0280</t>
  </si>
  <si>
    <t>MO05OIMK2DABST0281</t>
  </si>
  <si>
    <t>MO05OIMK2DABST0282</t>
  </si>
  <si>
    <t>MO05OIMK2DABST0283</t>
  </si>
  <si>
    <t>MO05OIMK2DABST0284</t>
  </si>
  <si>
    <t>MO05OIMK2DABST0285</t>
  </si>
  <si>
    <t>MO05OIMK2DABST0286</t>
  </si>
  <si>
    <t>MO05OIMK2DABST0287</t>
  </si>
  <si>
    <t>MO05OIMK2DABST0288</t>
  </si>
  <si>
    <t>MO05OIMK2DABST0289</t>
  </si>
  <si>
    <t>MO05OIMK2DABST0290</t>
  </si>
  <si>
    <t>MO05OIMK2DABST0291</t>
  </si>
  <si>
    <t>MO05OIMK2DABST0292</t>
  </si>
  <si>
    <t>MO05OIMK2DABST0293</t>
  </si>
  <si>
    <t>MO05OIMK2DABST0294</t>
  </si>
  <si>
    <t>MO05OIMK2DABST0295</t>
  </si>
  <si>
    <t>MO05OIMK2DABST0296</t>
  </si>
  <si>
    <t>MO05OIMK2DABST0297</t>
  </si>
  <si>
    <t>MO05OIMK2DABST0298</t>
  </si>
  <si>
    <t>MO05OIMK2DABST0299</t>
  </si>
  <si>
    <t>MO05OIMK2DABST0300</t>
  </si>
  <si>
    <t>MO05OIMK2DABST0301</t>
  </si>
  <si>
    <t>MO05OIMK2DABST0302</t>
  </si>
  <si>
    <t>MO05OIMK2DABST0303</t>
  </si>
  <si>
    <t>MO05OIMK2DABST0304</t>
  </si>
  <si>
    <t>MO05OIMK2DABST0305</t>
  </si>
  <si>
    <t>MO05OIMK2DABST0306</t>
  </si>
  <si>
    <t>MO05OIMK2DABST0307</t>
  </si>
  <si>
    <t>MO05OIMK2DABST0308</t>
  </si>
  <si>
    <t>MO05OIMK2DABST0309</t>
  </si>
  <si>
    <t>MO05OIMK2DABST0310</t>
  </si>
  <si>
    <t>MO05OIMK2DABST0311</t>
  </si>
  <si>
    <t>MO05OIMK2DABST0312</t>
  </si>
  <si>
    <t>MO05OIMK2DABST0313</t>
  </si>
  <si>
    <t>MO05OIMK2DABST0314</t>
  </si>
  <si>
    <t>MO05OIMK2DABST0315</t>
  </si>
  <si>
    <t>MO05OIMK2DABST0316</t>
  </si>
  <si>
    <t>MO05OIMK2DABST0317</t>
  </si>
  <si>
    <t>MO05OIMK2DABST0318</t>
  </si>
  <si>
    <t>MO05OIMK2DABST0319</t>
  </si>
  <si>
    <t>MO05OIMK2DABST0320</t>
  </si>
  <si>
    <t>MO05OIMK2DABST0321</t>
  </si>
  <si>
    <t>MO05OIMK2DABST0322</t>
  </si>
  <si>
    <t>MO05OIMK2DABST0323</t>
  </si>
  <si>
    <t>MO05OIMK2DABST0324</t>
  </si>
  <si>
    <t>MO05OIMK2DABST0325</t>
  </si>
  <si>
    <t>MO05OIMK2DABST0326</t>
  </si>
  <si>
    <t>MO05OIMK2DABST0327</t>
  </si>
  <si>
    <t>MO05OIMK2DABST0328</t>
  </si>
  <si>
    <t>MO05OIMK2DABST0329</t>
  </si>
  <si>
    <t>MO05OIMK2DABST0330</t>
  </si>
  <si>
    <t>MO05OIMK2DABST0331</t>
  </si>
  <si>
    <t>MO05OIMK2DABST0332</t>
  </si>
  <si>
    <t>MO05OIMK2DABST0333</t>
  </si>
  <si>
    <t>MO05OIMK2DABST0334</t>
  </si>
  <si>
    <t>MO05OIMK2DABST0335</t>
  </si>
  <si>
    <t>MO05OIMK2DABST0336</t>
  </si>
  <si>
    <t>MO05OIMK2DABST0337</t>
  </si>
  <si>
    <t>MO05OIMK2DABST0338</t>
  </si>
  <si>
    <t>MO05OIMK2DABST0339</t>
  </si>
  <si>
    <t>MO05OIMK2DABST0340</t>
  </si>
  <si>
    <t>MO05OIMK2DABST0341</t>
  </si>
  <si>
    <t>MO05OIMK2DABST0342</t>
  </si>
  <si>
    <t>MO05OIMK2DABST0343</t>
  </si>
  <si>
    <t>MO05OIMK2DABST0344</t>
  </si>
  <si>
    <t>MO05OIMK2DABST0345</t>
  </si>
  <si>
    <t>MO05OIMK2DABST0346</t>
  </si>
  <si>
    <t>MO05OIMK2DABST0347</t>
  </si>
  <si>
    <t>MO05OIMK2DABST0348</t>
  </si>
  <si>
    <t>MO05OIMK2DABST0349</t>
  </si>
  <si>
    <t>MO05OIMK2DABST0350</t>
  </si>
  <si>
    <t>MO05OIMK2DABST0351</t>
  </si>
  <si>
    <t>MO05OIMK2DABST0352</t>
  </si>
  <si>
    <t>MO05OIMK2DABST0353</t>
  </si>
  <si>
    <t>MO05OIMK2DABST0354</t>
  </si>
  <si>
    <t>MO05OIMK2DABST0355</t>
  </si>
  <si>
    <t>MO05OIMK2DABST0356</t>
  </si>
  <si>
    <t>MO05OIMK2DABST0357</t>
  </si>
  <si>
    <t>MO05OIMK2DABST0358</t>
  </si>
  <si>
    <t>MO05OIMK2DABST0359</t>
  </si>
  <si>
    <t>MO05OIMK2DABST0360</t>
  </si>
  <si>
    <t>MO05OIMK2DABST0361</t>
  </si>
  <si>
    <t>MO05OIMK2DABST0362</t>
  </si>
  <si>
    <t>MO05OIMK2DABST0363</t>
  </si>
  <si>
    <t>MO05OIMK2DABST0364</t>
  </si>
  <si>
    <t>MO05OIMK2DABST0365</t>
  </si>
  <si>
    <t>MO05OIMK2DABST0366</t>
  </si>
  <si>
    <t>MO05OIMK2DABST0367</t>
  </si>
  <si>
    <t>MO05OIMK2DABST0368</t>
  </si>
  <si>
    <t>MO05OIMK2DABST0369</t>
  </si>
  <si>
    <t>MO05OIMK2DABST0370</t>
  </si>
  <si>
    <t>MO05OIMK2DABST0371</t>
  </si>
  <si>
    <t>MO05OIMK2DABST0372</t>
  </si>
  <si>
    <t>MO05OIMK2DABST0373</t>
  </si>
  <si>
    <t>MO05OIMK2DABST0374</t>
  </si>
  <si>
    <t>MO05OIMK2DABST0375</t>
  </si>
  <si>
    <t>MO05OIMK2DABST0376</t>
  </si>
  <si>
    <t>MO05OIMK2DABST0377</t>
  </si>
  <si>
    <t>MO05OIMK2DABST0378</t>
  </si>
  <si>
    <t>MO05OIMK2DABST0379</t>
  </si>
  <si>
    <t>MO05OIMK2DABST0380</t>
  </si>
  <si>
    <t>MO05OIMK2DABST0381</t>
  </si>
  <si>
    <t>MO05OIMK2DABST0382</t>
  </si>
  <si>
    <t>MO05OIMK2DABST0383</t>
  </si>
  <si>
    <t>MO05OIMK2DABST0384</t>
  </si>
  <si>
    <t>MO05OIMK2DABST0385</t>
  </si>
  <si>
    <t>MO05OIMK2DABST0386</t>
  </si>
  <si>
    <t>MO05OIMK2DABST0387</t>
  </si>
  <si>
    <t>MO05OIMK2DABST0388</t>
  </si>
  <si>
    <t>MO05OIMK2DABST0389</t>
  </si>
  <si>
    <t>MO05OIMK2DABST0390</t>
  </si>
  <si>
    <t>MO05OIMK2DABST0391</t>
  </si>
  <si>
    <t>MO05OIMK2DABST0392</t>
  </si>
  <si>
    <t>MO05OIMK2DABST0393</t>
  </si>
  <si>
    <t>MO05OIMK2DABST0394</t>
  </si>
  <si>
    <t>MO05OIMK2DABST0395</t>
  </si>
  <si>
    <t>MO05OIMK2DABST0396</t>
  </si>
  <si>
    <t>MO05OIMK2DABST0397</t>
  </si>
  <si>
    <t>MO05OIMK2DABST0398</t>
  </si>
  <si>
    <t>MO05OIMK2DABST0399</t>
  </si>
  <si>
    <t>MO05OIMK2DABST0400</t>
  </si>
  <si>
    <t>MO05OIMK2DABST0401</t>
  </si>
  <si>
    <t>MO05OIMK2DABST0402</t>
  </si>
  <si>
    <t>MO05OIMK2DABST0403</t>
  </si>
  <si>
    <t>MO05OIMK2DABST0404</t>
  </si>
  <si>
    <t>MO05OIMK2DABST0405</t>
  </si>
  <si>
    <t>MO05OIMK2DABST0406</t>
  </si>
  <si>
    <t>MO05OIMK2DABST0407</t>
  </si>
  <si>
    <t>MO05OIMK2DABST0408</t>
  </si>
  <si>
    <t>MO05OIMK2DABST0409</t>
  </si>
  <si>
    <t>MO05OIMK2DABST0410</t>
  </si>
  <si>
    <t>MO05OIMK2DABST0411</t>
  </si>
  <si>
    <t>MO05OIMK2DABST0412</t>
  </si>
  <si>
    <t>MO05OIMK2DABST0413</t>
  </si>
  <si>
    <t>MO05OIMK2DABST0414</t>
  </si>
  <si>
    <t>MO05OIMK2DABST0415</t>
  </si>
  <si>
    <t>MO05OIMK2DABST0416</t>
  </si>
  <si>
    <t>MO05OIMK2DABST0417</t>
  </si>
  <si>
    <t>MO05OIMK2DABST0418</t>
  </si>
  <si>
    <t>MO05OIMK2DABST0419</t>
  </si>
  <si>
    <t>MO05OIMK2DABST0420</t>
  </si>
  <si>
    <t>MO05OIMK2DABST0421</t>
  </si>
  <si>
    <t>MO05OIMK2DABST0422</t>
  </si>
  <si>
    <t>MO05OIMK2DABST0423</t>
  </si>
  <si>
    <t>MO05OIMK2DABST0424</t>
  </si>
  <si>
    <t>MO05OIMK2DABST0425</t>
  </si>
  <si>
    <t>MO05OIMK2DABST0426</t>
  </si>
  <si>
    <t>MO05OIMK2DABST0427</t>
  </si>
  <si>
    <t>MO05OIMK2DABST0428</t>
  </si>
  <si>
    <t>MO05OIMK2DABST0429</t>
  </si>
  <si>
    <t>MO05OIMK2DABST0430</t>
  </si>
  <si>
    <t>MO05OIMK2DABST0431</t>
  </si>
  <si>
    <t>MO05OIMK2DABST0432</t>
  </si>
  <si>
    <t>MO05OIMK2DABST0433</t>
  </si>
  <si>
    <t>MO05OIMK2DABST0434</t>
  </si>
  <si>
    <t>MO05OIMK2DABST0435</t>
  </si>
  <si>
    <t>MO05OIMK2DABST0436</t>
  </si>
  <si>
    <t>MO05OIMK2DABST0437</t>
  </si>
  <si>
    <t>MO05OIMK2DABST0438</t>
  </si>
  <si>
    <t>MO05OIMK2DABST0439</t>
  </si>
  <si>
    <t>MO05OIMK2DABST0440</t>
  </si>
  <si>
    <t>MO05OIMK2DABST0441</t>
  </si>
  <si>
    <t>MO05OIMK2DABST0442</t>
  </si>
  <si>
    <t>MO05OIMK2DABST0443</t>
  </si>
  <si>
    <t>MO05OIMK2DABST0444</t>
  </si>
  <si>
    <t>MO05OIMK2DABST0445</t>
  </si>
  <si>
    <t>MO05OIMK2DABST0446</t>
  </si>
  <si>
    <t>MO05OIMK2DABST0447</t>
  </si>
  <si>
    <t>MO05OIMK2DABST0448</t>
  </si>
  <si>
    <t>MO05OIMK2DABST0449</t>
  </si>
  <si>
    <t>MO05OIMK2DABST0450</t>
  </si>
  <si>
    <t>MO05OIMK2DABST0451</t>
  </si>
  <si>
    <t>MO05OIMK2DABST0452</t>
  </si>
  <si>
    <t>MO05OIMK2DABST0453</t>
  </si>
  <si>
    <t>MO05OIMK2DABST0454</t>
  </si>
  <si>
    <t>MO05OIMK2DABST0455</t>
  </si>
  <si>
    <t>MO05OIMK2DABST0456</t>
  </si>
  <si>
    <t>MO05OIMK2DABST0457</t>
  </si>
  <si>
    <t>MO05OIMK2DABST0458</t>
  </si>
  <si>
    <t>MO05OIMK2DABST0459</t>
  </si>
  <si>
    <t>MO05OIMK2DABST0460</t>
  </si>
  <si>
    <t>MO05OIMK2DABST0461</t>
  </si>
  <si>
    <t>MO05OIMK2DABST0462</t>
  </si>
  <si>
    <t>MO05OIMK2DABST0463</t>
  </si>
  <si>
    <t>MO05OIMK2DABST0464</t>
  </si>
  <si>
    <t>MO05OIMK2DABST0465</t>
  </si>
  <si>
    <t>MO05OIMK2DABST0466</t>
  </si>
  <si>
    <t>MO05OIMK2DABST0467</t>
  </si>
  <si>
    <t>MO05OIMK2DABST0468</t>
  </si>
  <si>
    <t>MO05OIMK2DABST0469</t>
  </si>
  <si>
    <t>MO05OIMK2DABST0470</t>
  </si>
  <si>
    <t>MO05OIMK2DABST0471</t>
  </si>
  <si>
    <t>MO05OIMK2DABST0472</t>
  </si>
  <si>
    <t>MO05OIMK2DABST0473</t>
  </si>
  <si>
    <t>MO05OIMK2DABST0474</t>
  </si>
  <si>
    <t>MO05OIMK2DABST0475</t>
  </si>
  <si>
    <t>MO05OIMK2DABST0476</t>
  </si>
  <si>
    <t>MO05OIMK2DABST0477</t>
  </si>
  <si>
    <t>MO05OIMK2DABST0478</t>
  </si>
  <si>
    <t>MO05OIMK2DABST0479</t>
  </si>
  <si>
    <t>MO05OIMK2DABST0480</t>
  </si>
  <si>
    <t>MO05OIMK2DABST0481</t>
  </si>
  <si>
    <t>MO05OIMK2DABST0482</t>
  </si>
  <si>
    <t>MO05OIMK2DABST0483</t>
  </si>
  <si>
    <t>MO05OIMK2DABST0484</t>
  </si>
  <si>
    <t>MO05OIMK2DABST0485</t>
  </si>
  <si>
    <t>MO05OIMK2DABST0486</t>
  </si>
  <si>
    <t>MO05OIMK2DABST0487</t>
  </si>
  <si>
    <t>MO05OIMK2DABST0488</t>
  </si>
  <si>
    <t>MO05OIMK2DABST0489</t>
  </si>
  <si>
    <t>MO05OIMK2DABST0490</t>
  </si>
  <si>
    <t>MO05OIMK2DABST0491</t>
  </si>
  <si>
    <t>MO05OIMK2DABST0492</t>
  </si>
  <si>
    <t>MO05OIMK2DABST0493</t>
  </si>
  <si>
    <t>MO05OIMK2DABST0494</t>
  </si>
  <si>
    <t>MO05OIMK2DABST0495</t>
  </si>
  <si>
    <t>MO05OIMK2DABST0496</t>
  </si>
  <si>
    <t>MO05OIMK2DABST0497</t>
  </si>
  <si>
    <t>MO05OIMK2DABST0498</t>
  </si>
  <si>
    <t>MO05OIMK2DABST0499</t>
  </si>
  <si>
    <t>MO05OIMK2DABST0500</t>
  </si>
  <si>
    <t>MO05OIMK2DABST0501</t>
  </si>
  <si>
    <t>MO05OIMK2DABST0502</t>
  </si>
  <si>
    <t>MO05OIMK2DABST0503</t>
  </si>
  <si>
    <t>MO05OIMK2DABST0504</t>
  </si>
  <si>
    <t>MO05OIMK2DABST0505</t>
  </si>
  <si>
    <t>MO05OIMK2DABST0506</t>
  </si>
  <si>
    <t>MO05OIMK2DABST0507</t>
  </si>
  <si>
    <t>MO05OIMK2DABST0508</t>
  </si>
  <si>
    <t>MO05OIMK2DABST0509</t>
  </si>
  <si>
    <t>MO05OIMK2DABST0510</t>
  </si>
  <si>
    <t>MO05OIMK2DABST0511</t>
  </si>
  <si>
    <t>MO05OIMK2DABST0512</t>
  </si>
  <si>
    <t>MO05OIMK2DABST0513</t>
  </si>
  <si>
    <t>MO05OIMK2DABST0514</t>
  </si>
  <si>
    <t>MO05OIMK2DABST0515</t>
  </si>
  <si>
    <t>MO05OIMK2DABST0516</t>
  </si>
  <si>
    <t>MO05OIMK2DABST0517</t>
  </si>
  <si>
    <t>MO05OIMK2DABST0518</t>
  </si>
  <si>
    <t>MO05OIMK2DABST0519</t>
  </si>
  <si>
    <t>MO05OIMK2DABST0520</t>
  </si>
  <si>
    <t>MO05OIMK2DABST0521</t>
  </si>
  <si>
    <t>MO05OIMK2DABST0522</t>
  </si>
  <si>
    <t>MO05OIMK2DABST0523</t>
  </si>
  <si>
    <t>MO05OIMK2DABST0524</t>
  </si>
  <si>
    <t>MO05OIMK2DABST0525</t>
  </si>
  <si>
    <t>MO05OIMK2DABST0526</t>
  </si>
  <si>
    <t>MO05OIMK2DABST0527</t>
  </si>
  <si>
    <t>MO05OIMK2DABST0528</t>
  </si>
  <si>
    <t>MO05OIMK2DABST0529</t>
  </si>
  <si>
    <t>MO05OIMK2DABST0530</t>
  </si>
  <si>
    <t>MO05OIMK2DABST0531</t>
  </si>
  <si>
    <t>MO05OIMK2DABST0532</t>
  </si>
  <si>
    <t>MO05OIMK2DABST0533</t>
  </si>
  <si>
    <t>MO05OIMK2DABST0534</t>
  </si>
  <si>
    <t>MO05OIMK2DABST0535</t>
  </si>
  <si>
    <t>MO05OIMK2DABST0536</t>
  </si>
  <si>
    <t>MO05OIMK2DABST0537</t>
  </si>
  <si>
    <t>MO05OIMK2DABST0538</t>
  </si>
  <si>
    <t>MO05OIMK2DABST0539</t>
  </si>
  <si>
    <t>MO05OIMK2DABST0540</t>
  </si>
  <si>
    <t>MO05OIMK2DABST0541</t>
  </si>
  <si>
    <t>MO05OIMK2DABST0542</t>
  </si>
  <si>
    <t>MO05OIMK2DABST0543</t>
  </si>
  <si>
    <t>MO05OIMK2DABST0544</t>
  </si>
  <si>
    <t>MO05OIMK2DABST0545</t>
  </si>
  <si>
    <t>MO05OIMK2DABST0546</t>
  </si>
  <si>
    <t>MO05OIMK2DABST0547</t>
  </si>
  <si>
    <t>MO05OIMK2DABST0548</t>
  </si>
  <si>
    <t>MO05OIMK2DABST0549</t>
  </si>
  <si>
    <t>MO05OIMK2DABST0550</t>
  </si>
  <si>
    <t>MO05OIMK2DABST0551</t>
  </si>
  <si>
    <t>MO05OIMK2DABST0552</t>
  </si>
  <si>
    <t>MO05OIMK2DABST0553</t>
  </si>
  <si>
    <t>MO05OIMK2DABST0554</t>
  </si>
  <si>
    <t>MO05OIMK2DABST0555</t>
  </si>
  <si>
    <t>MO05OIMK2DABST0556</t>
  </si>
  <si>
    <t>MO05OIMK2DABST0557</t>
  </si>
  <si>
    <t>MO05OIMK2DABST0558</t>
  </si>
  <si>
    <t>MO05OIMK2DABST0559</t>
  </si>
  <si>
    <t>MO05OIMK2DABST0560</t>
  </si>
  <si>
    <t>MO05OIMK2DABST0561</t>
  </si>
  <si>
    <t>MO05OIMK2DABST0562</t>
  </si>
  <si>
    <t>MO05OIMK2DABST0563</t>
  </si>
  <si>
    <t>MO05OIMK2DABST0564</t>
  </si>
  <si>
    <t>MO05OIMK2DABST0565</t>
  </si>
  <si>
    <t>MO05OIMK2DABST0566</t>
  </si>
  <si>
    <t>MO05OIMK2DABST0567</t>
  </si>
  <si>
    <t>MO05OIMK2DABST0568</t>
  </si>
  <si>
    <t>MO05OIMK2DABST0569</t>
  </si>
  <si>
    <t>MO05OIMK2DABST0570</t>
  </si>
  <si>
    <t>MO05OIMK2DABST0571</t>
  </si>
  <si>
    <t>MO05OIMK2DABST0572</t>
  </si>
  <si>
    <t>MO05OIMK2DABST0573</t>
  </si>
  <si>
    <t>MO05OIMK2DABST0574</t>
  </si>
  <si>
    <t>MO05OIMK2DABST0575</t>
  </si>
  <si>
    <t>MO05OIMK2DABST0576</t>
  </si>
  <si>
    <t>MO05OIMK2DABST0577</t>
  </si>
  <si>
    <t>MO05OIMK2DABST0578</t>
  </si>
  <si>
    <t>MO05OIMK2DABST0579</t>
  </si>
  <si>
    <t>MO05OIMK2DABST0580</t>
  </si>
  <si>
    <t>MO05OIMK2DABST0581</t>
  </si>
  <si>
    <t>MO05OIMK2DABST0582</t>
  </si>
  <si>
    <t>MO05OIMK2DABST0583</t>
  </si>
  <si>
    <t>MO05OIMK2DABST0584</t>
  </si>
  <si>
    <t>MO05OIMK2DABST0585</t>
  </si>
  <si>
    <t>MO05OIMK2DABST0586</t>
  </si>
  <si>
    <t>MO05OIMK2DABST0587</t>
  </si>
  <si>
    <t>MO05OIMK2DABST0588</t>
  </si>
  <si>
    <t>MO05OIMK2DABST0589</t>
  </si>
  <si>
    <t>MO05OIMK2DABST0590</t>
  </si>
  <si>
    <t>MO05OIMK2DABST0591</t>
  </si>
  <si>
    <t>MO05OIMK2DABST0592</t>
  </si>
  <si>
    <t>MO05OIMK2DABST0593</t>
  </si>
  <si>
    <t>MO05OIMK2DABST0594</t>
  </si>
  <si>
    <t>MO05OIMK2DABST0595</t>
  </si>
  <si>
    <t>MO05OIMK2DABST0596</t>
  </si>
  <si>
    <t>MO05OIMK2DABST0597</t>
  </si>
  <si>
    <t>MO05OIMK2DABST0598</t>
  </si>
  <si>
    <t>MO05OIMK2DABST0599</t>
  </si>
  <si>
    <t>MO05OIMK2DABST0600</t>
  </si>
  <si>
    <t>MO05OIMK2DABST0601</t>
  </si>
  <si>
    <t>MO05OIMK2DABST0602</t>
  </si>
  <si>
    <t>MO05OIMK2DABST0603</t>
  </si>
  <si>
    <t>MO05OIMK2DABST0604</t>
  </si>
  <si>
    <t>MO05OIMK2DABST0605</t>
  </si>
  <si>
    <t>MO05OIMK2DABST0606</t>
  </si>
  <si>
    <t>MO05OIMK2DABST0607</t>
  </si>
  <si>
    <t>MO05OIMK2DABST0608</t>
  </si>
  <si>
    <t>MO05OIMK2DABST0609</t>
  </si>
  <si>
    <t>MO05OIMK2DABST0610</t>
  </si>
  <si>
    <t>MO05OIMK2DABST0611</t>
  </si>
  <si>
    <t>MO05OIMK2DABST0612</t>
  </si>
  <si>
    <t>MO05OIMK2DABST0613</t>
  </si>
  <si>
    <t>MO05OIMK2DABST0614</t>
  </si>
  <si>
    <t>MO05OIMK2DABST0615</t>
  </si>
  <si>
    <t>MO05OIMK2DABST0616</t>
  </si>
  <si>
    <t>MO05OIMK2DABST0617</t>
  </si>
  <si>
    <t>MO05OIMK2DABST0618</t>
  </si>
  <si>
    <t>MO05OIMK2DABST0619</t>
  </si>
  <si>
    <t>MO05OIMK2DABST0620</t>
  </si>
  <si>
    <t>MO05OIMK2DABST0621</t>
  </si>
  <si>
    <t>MO05OIMK2DABST0622</t>
  </si>
  <si>
    <t>MO05OIMK2DABST0623</t>
  </si>
  <si>
    <t>MO05OIMK2DABST0624</t>
  </si>
  <si>
    <t>MO05OIMK2DABST0625</t>
  </si>
  <si>
    <t>MO05OIMK2DABST0626</t>
  </si>
  <si>
    <t>MO05OIMK2DABST0627</t>
  </si>
  <si>
    <t>MO05OIMK2DABST0628</t>
  </si>
  <si>
    <t>MO05OIMK2DABST0629</t>
  </si>
  <si>
    <t>MO05OIMK2DABST0630</t>
  </si>
  <si>
    <t>MO05OIMK2DABST0631</t>
  </si>
  <si>
    <t>MO05OIMK2DABST0632</t>
  </si>
  <si>
    <t>MO05OIMK2DABST0633</t>
  </si>
  <si>
    <t>MO05OIMK2DABST0634</t>
  </si>
  <si>
    <t>MO05OIMK2DABST0635</t>
  </si>
  <si>
    <t>MO05OIMK2DABST0636</t>
  </si>
  <si>
    <t>MO05OIMK2DABST0637</t>
  </si>
  <si>
    <t>MO05OIMK2DABST0638</t>
  </si>
  <si>
    <t>MO05OIMK2DABST0639</t>
  </si>
  <si>
    <t>MO05OIMK2DABST0640</t>
  </si>
  <si>
    <t>MO05OIMK2DABST0641</t>
  </si>
  <si>
    <t>MO05OIMK2DABST0642</t>
  </si>
  <si>
    <t>MO05OIMK2DABST0643</t>
  </si>
  <si>
    <t>MO05OIMK2DABST0644</t>
  </si>
  <si>
    <t>MO05OIMK2DABST0645</t>
  </si>
  <si>
    <t>MO05OIMK2DABST0646</t>
  </si>
  <si>
    <t>MO05OIMK2DABST0647</t>
  </si>
  <si>
    <t>MO05OIMK2DABST0648</t>
  </si>
  <si>
    <t>MO05OIMK2DABST0649</t>
  </si>
  <si>
    <t>MO05OIMK2DABST0650</t>
  </si>
  <si>
    <t>MO05OIMK2DABST0651</t>
  </si>
  <si>
    <t>MO05OIMK2DABST0652</t>
  </si>
  <si>
    <t>MO05OIMK2DABST0653</t>
  </si>
  <si>
    <t>MO05OIMK2DABST0654</t>
  </si>
  <si>
    <t>MO05OIMK2DABST0655</t>
  </si>
  <si>
    <t>MO05OIMK2DABST0656</t>
  </si>
  <si>
    <t>MO05OIMK2DABST0657</t>
  </si>
  <si>
    <t>MO05OIMK2DABST0658</t>
  </si>
  <si>
    <t>MO05OIMK2DABST0659</t>
  </si>
  <si>
    <t>MO05OIMK2DABST0660</t>
  </si>
  <si>
    <t>MO05OIMK2DABST0661</t>
  </si>
  <si>
    <t>MO05OIMK2DABST0662</t>
  </si>
  <si>
    <t>MO05OIMK2DABST0663</t>
  </si>
  <si>
    <t>MO05OIMK2DABST0664</t>
  </si>
  <si>
    <t>MO05OIMK2DABST0665</t>
  </si>
  <si>
    <t>MO05OIMK2DABST0666</t>
  </si>
  <si>
    <t>MO05OIMK2DABST0667</t>
  </si>
  <si>
    <t>MO05OIMK2DABST0668</t>
  </si>
  <si>
    <t>MO05OIMK2DABST0669</t>
  </si>
  <si>
    <t>MO05OIMK2DABST0670</t>
  </si>
  <si>
    <t>MO05OIMK2DABST0671</t>
  </si>
  <si>
    <t>MO05OIMK2DABST0672</t>
  </si>
  <si>
    <t>MO05OIMK2DABST0673</t>
  </si>
  <si>
    <t>MO05OIMK2DABST0674</t>
  </si>
  <si>
    <t>MO05OIMK2DABST0675</t>
  </si>
  <si>
    <t>MO05OIMK2DABST0676</t>
  </si>
  <si>
    <t>MO05OIMK2DABST0677</t>
  </si>
  <si>
    <t>MO05OIMK2DABST0678</t>
  </si>
  <si>
    <t>MO05OIMK2DABST0679</t>
  </si>
  <si>
    <t>MO05OIMK2DABST0680</t>
  </si>
  <si>
    <t>MO05OIMK2DABST0681</t>
  </si>
  <si>
    <t>MO05OIMK2DABST0682</t>
  </si>
  <si>
    <t>MO05OIMK2DABST0683</t>
  </si>
  <si>
    <t>MO05OIMK2DABST0684</t>
  </si>
  <si>
    <t>MO05OIMK2DABST0685</t>
  </si>
  <si>
    <t>MO05OIMK2DABST0686</t>
  </si>
  <si>
    <t>MO05OIMK2DABST0687</t>
  </si>
  <si>
    <t>MO05OIMK2DABST0688</t>
  </si>
  <si>
    <t>MO05OIMK2DABST0689</t>
  </si>
  <si>
    <t>MO05OIMK2DABST0690</t>
  </si>
  <si>
    <t>MO05OIMK2DABST0691</t>
  </si>
  <si>
    <t>MO05OIMK2DABST0692</t>
  </si>
  <si>
    <t>MO05OIMK2DABST0693</t>
  </si>
  <si>
    <t>MO05OIMK2DABST0694</t>
  </si>
  <si>
    <t>MO05OIMK2DABST0695</t>
  </si>
  <si>
    <t>MO05OIMK2DABST0696</t>
  </si>
  <si>
    <t>MO05OIMK2DABST0697</t>
  </si>
  <si>
    <t>MO05OIMK2DABST0698</t>
  </si>
  <si>
    <t>MO05OIMK2DABST0699</t>
  </si>
  <si>
    <t>MO05OIMK2DABST0700</t>
  </si>
  <si>
    <t>MO05OIMK2DABST0701</t>
  </si>
  <si>
    <t>MO05OIMK2DABST0702</t>
  </si>
  <si>
    <t>MO05OIMK2DABST0703</t>
  </si>
  <si>
    <t>MO05OIMK2DABST0704</t>
  </si>
  <si>
    <t>MO05OIMK2DABST0705</t>
  </si>
  <si>
    <t>MO05OIMK2DABST0706</t>
  </si>
  <si>
    <t>MO05OIMK2DABST0707</t>
  </si>
  <si>
    <t>MO05OIMK2DABST0708</t>
  </si>
  <si>
    <t>MO05OIMK2DABST0709</t>
  </si>
  <si>
    <t>MO05OIMK2DABST0710</t>
  </si>
  <si>
    <t>MO05OIMK2DABST0711</t>
  </si>
  <si>
    <t>MO05OIMK2DABST0712</t>
  </si>
  <si>
    <t>MO05OIMK2DABST0713</t>
  </si>
  <si>
    <t>MO05OIMK2DABST0714</t>
  </si>
  <si>
    <t>MO05OIMK2DABST0715</t>
  </si>
  <si>
    <t>MO05OIMK2DABST0716</t>
  </si>
  <si>
    <t>MO05OIMK2DABST0717</t>
  </si>
  <si>
    <t>MO05OIMK2DABST0718</t>
  </si>
  <si>
    <t>MO05OIMK2DABST0719</t>
  </si>
  <si>
    <t>MO05OIMK2DABST0720</t>
  </si>
  <si>
    <t>MO05OIMK2DABST0721</t>
  </si>
  <si>
    <t>MO05OIMK2DABST0722</t>
  </si>
  <si>
    <t>MO05OIMK2DABST0723</t>
  </si>
  <si>
    <t>MO05OIMK2DABST0724</t>
  </si>
  <si>
    <t>MO05OIMK2DABST0725</t>
  </si>
  <si>
    <t>MO05OIMK2DABST0726</t>
  </si>
  <si>
    <t>MO05OIMK2DABST0727</t>
  </si>
  <si>
    <t>MO05OIMK2DABST0728</t>
  </si>
  <si>
    <t>MO05OIMK2DABST0729</t>
  </si>
  <si>
    <t>MO05OIMK2DABST0730</t>
  </si>
  <si>
    <t>MO05OIMK2DABST0731</t>
  </si>
  <si>
    <t>MO05OIMK2DABST0732</t>
  </si>
  <si>
    <t>MO05OIMK2DABST0733</t>
  </si>
  <si>
    <t>MO05OIMK2DABST0734</t>
  </si>
  <si>
    <t>MO05OIMK2DABST0735</t>
  </si>
  <si>
    <t>MO05OIMK2DABST0736</t>
  </si>
  <si>
    <t>MO05OIMK2DABST0737</t>
  </si>
  <si>
    <t>MO05OIMK2DABST0738</t>
  </si>
  <si>
    <t>MO05OIMK2DABST0739</t>
  </si>
  <si>
    <t>MO05OIMK2DABST0740</t>
  </si>
  <si>
    <t>MO05OIMK2DABST0741</t>
  </si>
  <si>
    <t>MO05OIMK2DABST0742</t>
  </si>
  <si>
    <t>MO05OIMK2DABST0743</t>
  </si>
  <si>
    <t>MO05OIMK2DABST0744</t>
  </si>
  <si>
    <t>MO05OIMK2DABST0745</t>
  </si>
  <si>
    <t>MO05OIMK2DABST0746</t>
  </si>
  <si>
    <t>MO05OIMK2DABST0747</t>
  </si>
  <si>
    <t>MO05OIMK2DABST0748</t>
  </si>
  <si>
    <t>MO05OIMK2DABST0749</t>
  </si>
  <si>
    <t>MO05OIMK2DABST0750</t>
  </si>
  <si>
    <t>MO05OIMK2DABST0751</t>
  </si>
  <si>
    <t>MO05OIMK2DABST0752</t>
  </si>
  <si>
    <t>MO05OIMK2DABST0753</t>
  </si>
  <si>
    <t>MO05OIMK2DABST0754</t>
  </si>
  <si>
    <t>MO05OIMK2DABST0755</t>
  </si>
  <si>
    <t>MO05OIMK2DABST0756</t>
  </si>
  <si>
    <t>MO05OIMK2DABST0757</t>
  </si>
  <si>
    <t>MO05OIMK2DABST0758</t>
  </si>
  <si>
    <t>MO05OIMK2DABST0759</t>
  </si>
  <si>
    <t>MO05OIMK2DABST0760</t>
  </si>
  <si>
    <t>MO05OIMK2DABST0761</t>
  </si>
  <si>
    <t>MO05OIMK2DABST0762</t>
  </si>
  <si>
    <t>MO05OIMK2DABST0763</t>
  </si>
  <si>
    <t>MO05OIMK2DABST0764</t>
  </si>
  <si>
    <t>MO05OIMK2DABST0765</t>
  </si>
  <si>
    <t>MO05OIMK2DABST0766</t>
  </si>
  <si>
    <t>MO05OIMK2DABST0767</t>
  </si>
  <si>
    <t>MO05OIMK2DABST0768</t>
  </si>
  <si>
    <t>MO05OIMK2DABST0769</t>
  </si>
  <si>
    <t>MO05OIMK2DABST0770</t>
  </si>
  <si>
    <t>MO05OIMK2DABST0771</t>
  </si>
  <si>
    <t>MO05OIMK2DABST0772</t>
  </si>
  <si>
    <t>MO05OIMK2DABST0773</t>
  </si>
  <si>
    <t>MO05OIMK2DABST0774</t>
  </si>
  <si>
    <t>MO05OIMK2DABST0775</t>
  </si>
  <si>
    <t>MO05OIMK2DABST0776</t>
  </si>
  <si>
    <t>MO05OIMK2DABST0777</t>
  </si>
  <si>
    <t>MO05OIMK2DABST0778</t>
  </si>
  <si>
    <t>MO05OIMK2DABST0779</t>
  </si>
  <si>
    <t>MO05OIMK2DABST0780</t>
  </si>
  <si>
    <t>MO05OIMK2DABST0781</t>
  </si>
  <si>
    <t>MO05OIMK2DABST0782</t>
  </si>
  <si>
    <t>MO05OIMK2DABST0783</t>
  </si>
  <si>
    <t>MO05OIMK2DABST0784</t>
  </si>
  <si>
    <t>MO05OIMK2DABST0785</t>
  </si>
  <si>
    <t>MO05OIMK2DABST0786</t>
  </si>
  <si>
    <t>MO05OIMK2DABST0787</t>
  </si>
  <si>
    <t>MO05OIMK2DABST0788</t>
  </si>
  <si>
    <t>MO05OIMK2DABST0789</t>
  </si>
  <si>
    <t>MO05OIMK2DABST0790</t>
  </si>
  <si>
    <t>MO05OIMK2DABST0791</t>
  </si>
  <si>
    <t>MO05OIMK2DABST0792</t>
  </si>
  <si>
    <t>MO05OIMK2DABST0793</t>
  </si>
  <si>
    <t>MO05OIMK2DABST0794</t>
  </si>
  <si>
    <t>MO05OIMK2DABST0795</t>
  </si>
  <si>
    <t>MO05OIMK2DABST0796</t>
  </si>
  <si>
    <t>MO05OIMK2DABST0797</t>
  </si>
  <si>
    <t>MO05OIMK2DABST0798</t>
  </si>
  <si>
    <t>MO05OIMK2DABST0799</t>
  </si>
  <si>
    <t>MO05OIMK2DABST0800</t>
  </si>
  <si>
    <t>MO05OIMK2DABST0801</t>
  </si>
  <si>
    <t>MO05OIMK2DABST0802</t>
  </si>
  <si>
    <t>MO05OIMK2DABST0803</t>
  </si>
  <si>
    <t>MO05OIMK2DABST0804</t>
  </si>
  <si>
    <t>MO05OIMK2DABST0805</t>
  </si>
  <si>
    <t>MO05OIMK2DABST0806</t>
  </si>
  <si>
    <t>MO05OIMK2DABST0807</t>
  </si>
  <si>
    <t>MO05OIMK2DABST0808</t>
  </si>
  <si>
    <t>MO05OIMK2DABST0809</t>
  </si>
  <si>
    <t>MO05OIMK2DABST0810</t>
  </si>
  <si>
    <t>MO05OIMK2DABST0811</t>
  </si>
  <si>
    <t>MO05OIMK2DABST0812</t>
  </si>
  <si>
    <t>MO05OIMK2DABST0813</t>
  </si>
  <si>
    <t>MO05OIMK2DABST0814</t>
  </si>
  <si>
    <t>MO05OIMK2DABST0815</t>
  </si>
  <si>
    <t>MO05OIMK2DABST0816</t>
  </si>
  <si>
    <t>MO05OIMK2DABST0817</t>
  </si>
  <si>
    <t>MO05OIMK2DABST0818</t>
  </si>
  <si>
    <t>MO05OIMK2DABST0819</t>
  </si>
  <si>
    <t>MO05OIMK2DABST0820</t>
  </si>
  <si>
    <t>MO05OIMK2DABST0821</t>
  </si>
  <si>
    <t>MO05OIMK2DABST0822</t>
  </si>
  <si>
    <t>MO05OIMK2DABST0823</t>
  </si>
  <si>
    <t>MO05OIMK2DABST0824</t>
  </si>
  <si>
    <t>MO05OIMK2DABST0825</t>
  </si>
  <si>
    <t>MO05OIMK2DABST0826</t>
  </si>
  <si>
    <t>MO05OIMK2DABST0827</t>
  </si>
  <si>
    <t>MO05OIMK2DABST0828</t>
  </si>
  <si>
    <t>MO05OIMK2DABST0829</t>
  </si>
  <si>
    <t>MO05OIMK2DABST0830</t>
  </si>
  <si>
    <t>MO05OIMK2DABST0831</t>
  </si>
  <si>
    <t>MO05OIMK2DABST0832</t>
  </si>
  <si>
    <t>MO05OIMK2DABST0833</t>
  </si>
  <si>
    <t>MO05OIMK2DABST0834</t>
  </si>
  <si>
    <t>MO05OIMK2DABST0835</t>
  </si>
  <si>
    <t>MO05OIMK2DABST0836</t>
  </si>
  <si>
    <t>MO05OIMK2DABST0837</t>
  </si>
  <si>
    <t>MO05OIMK2DABST0838</t>
  </si>
  <si>
    <t>MO05OIMK2DABST0839</t>
  </si>
  <si>
    <t>MO05OIMK2DABST0840</t>
  </si>
  <si>
    <t>MO05OIMK2DABST0841</t>
  </si>
  <si>
    <t>MO05OIMK2DABST0842</t>
  </si>
  <si>
    <t>MO05OIMK2DABST0843</t>
  </si>
  <si>
    <t>MO05OIMK2DABST0844</t>
  </si>
  <si>
    <t>MO05OIMK2DABST0845</t>
  </si>
  <si>
    <t>MO05OIMK2DABST0846</t>
  </si>
  <si>
    <t>MO05OIMK2DABST0847</t>
  </si>
  <si>
    <t>MO05OIMK2DABST0848</t>
  </si>
  <si>
    <t>MO05OIMK2DABST0849</t>
  </si>
  <si>
    <t>MO05OIMK2DABST0850</t>
  </si>
  <si>
    <t>MO05OIMK2DABST0851</t>
  </si>
  <si>
    <t>MO05OIMK2DABST0852</t>
  </si>
  <si>
    <t>MO05OIMK2DABST0853</t>
  </si>
  <si>
    <t>MO05OIMK2DABST0854</t>
  </si>
  <si>
    <t>MO05OIMK2DABST0855</t>
  </si>
  <si>
    <t>MO05OIMK2DABST0856</t>
  </si>
  <si>
    <t>MO05OIMK2DABST0857</t>
  </si>
  <si>
    <t>MO05OIMK2DABST0858</t>
  </si>
  <si>
    <t>MO05OIMK2DABST0859</t>
  </si>
  <si>
    <t>MO05OIMK2DABST0860</t>
  </si>
  <si>
    <t>MO05OIMK2DABST0861</t>
  </si>
  <si>
    <t>MO05OIMK2DABST0862</t>
  </si>
  <si>
    <t>MO05OIMK2DABST0863</t>
  </si>
  <si>
    <t>MO05OIMK2DABST0864</t>
  </si>
  <si>
    <t>MO05OIMK2DABST0865</t>
  </si>
  <si>
    <t>MO05OIMK2DABST0866</t>
  </si>
  <si>
    <t>MO05OIMK2DABST0867</t>
  </si>
  <si>
    <t>MO05OIMK2DABST0868</t>
  </si>
  <si>
    <t>MO05OIMK2DABST0869</t>
  </si>
  <si>
    <t>MO05OIMK2DABST0870</t>
  </si>
  <si>
    <t>MO05OIMK2DABST0871</t>
  </si>
  <si>
    <t>MO05OIMK2DABST0872</t>
  </si>
  <si>
    <t>MO05OIMK2DABST0873</t>
  </si>
  <si>
    <t>MO05OIMK2DABST0874</t>
  </si>
  <si>
    <t>MO05OIMK2DABST0875</t>
  </si>
  <si>
    <t>MO05OIMK2DABST0876</t>
  </si>
  <si>
    <t>MO05OIMK2DABST0877</t>
  </si>
  <si>
    <t>MO05OIMK2DABST0878</t>
  </si>
  <si>
    <t>MO05OIMK2DABST0879</t>
  </si>
  <si>
    <t>MO05OIMK2DABST0880</t>
  </si>
  <si>
    <t>MO05OIMK2DABST0881</t>
  </si>
  <si>
    <t>MO05OIMK2DABST0882</t>
  </si>
  <si>
    <t>MO05OIMK2DABST0883</t>
  </si>
  <si>
    <t>MO05OIMK2DABST0884</t>
  </si>
  <si>
    <t>MO05OIMK2DABST0885</t>
  </si>
  <si>
    <t>MO05OIMK2DABST0886</t>
  </si>
  <si>
    <t>MO05OIMK2DABST0887</t>
  </si>
  <si>
    <t>MO05OIMK2DABST0888</t>
  </si>
  <si>
    <t>MO05OIMK2DABST0889</t>
  </si>
  <si>
    <t>MO05OIMK2DABST0890</t>
  </si>
  <si>
    <t>MO05OIMK2DABST0891</t>
  </si>
  <si>
    <t>MO05OIMK2DABST0892</t>
  </si>
  <si>
    <t>MO05OIMK2DABST0893</t>
  </si>
  <si>
    <t>MO05OIMK2DABST0894</t>
  </si>
  <si>
    <t>MO05OIMK2DABST0895</t>
  </si>
  <si>
    <t>MO05OIMK2DABST0896</t>
  </si>
  <si>
    <t>MO05OIMK2DABST0897</t>
  </si>
  <si>
    <t>MO05OIMK2DABST0898</t>
  </si>
  <si>
    <t>MO05OIMK2DABST0899</t>
  </si>
  <si>
    <t>MO05OIMK2DABST0900</t>
  </si>
  <si>
    <t>MO05OIMK2DABST0901</t>
  </si>
  <si>
    <t>MO05OIMK2DABST0902</t>
  </si>
  <si>
    <t>MO05OIMK2DABST0903</t>
  </si>
  <si>
    <t>MO05OIMK2DABST0904</t>
  </si>
  <si>
    <t>MO05OIMK2DABST0905</t>
  </si>
  <si>
    <t>MO05OIMK2DABST0906</t>
  </si>
  <si>
    <t>MO05OIMK2DABST0907</t>
  </si>
  <si>
    <t>MO05OIMK2DABST0908</t>
  </si>
  <si>
    <t>MO05OIMK2DABST0909</t>
  </si>
  <si>
    <t>MO05OIMK2DABST0910</t>
  </si>
  <si>
    <t>MO05OIMK2DABST0911</t>
  </si>
  <si>
    <t>MO05OIMK2DABST0912</t>
  </si>
  <si>
    <t>MO05OIMK2DABST0913</t>
  </si>
  <si>
    <t>MO05OIMK2DABST0914</t>
  </si>
  <si>
    <t>MO05OIMK2DABST0915</t>
  </si>
  <si>
    <t>MO05OIMK2DABST0916</t>
  </si>
  <si>
    <t>MO05OIMK2DABST0917</t>
  </si>
  <si>
    <t>MO05OIMK2DABST0918</t>
  </si>
  <si>
    <t>MO05OIMK2DABST0919</t>
  </si>
  <si>
    <t>MO05OIMK2DABST0920</t>
  </si>
  <si>
    <t>MO05OIMK2DABST0921</t>
  </si>
  <si>
    <t>MO05OIMK2DABST0922</t>
  </si>
  <si>
    <t>MO05OIMK2DABST0923</t>
  </si>
  <si>
    <t>MO05OIMK2DABST0924</t>
  </si>
  <si>
    <t>MO05OIMK2DABST0925</t>
  </si>
  <si>
    <t>MO05OIMK2DABST0926</t>
  </si>
  <si>
    <t>MO05OIMK2DABST0927</t>
  </si>
  <si>
    <t>MO05OIMK2DABST0928</t>
  </si>
  <si>
    <t>MO05OIMK2DABST0929</t>
  </si>
  <si>
    <t>MO05OIMK2DABST0930</t>
  </si>
  <si>
    <t>MO05OIMK2DABST0931</t>
  </si>
  <si>
    <t>MO05OIMK2DABST0932</t>
  </si>
  <si>
    <t>MO05OIMK2DABST0933</t>
  </si>
  <si>
    <t>MO05OIMK2DABST0934</t>
  </si>
  <si>
    <t>MO05OIMK2DABST0935</t>
  </si>
  <si>
    <t>MO05OIMK2DABST0936</t>
  </si>
  <si>
    <t>MO05OIMK2DABST0937</t>
  </si>
  <si>
    <t>MO05OIMK2DABST0938</t>
  </si>
  <si>
    <t>MO05OIMK2DABST0939</t>
  </si>
  <si>
    <t>MO05OIMK2DABST0940</t>
  </si>
  <si>
    <t>MO05OIMK2DABST0941</t>
  </si>
  <si>
    <t>MO05OIMK2DABST0942</t>
  </si>
  <si>
    <t>MO05OIMK2DABST0943</t>
  </si>
  <si>
    <t>MO05OIMK2DABST0944</t>
  </si>
  <si>
    <t>MO05OIMK2DABST0945</t>
  </si>
  <si>
    <t>MO05OIMK2DABST0946</t>
  </si>
  <si>
    <t>MO05OIMK2DABST0947</t>
  </si>
  <si>
    <t>MO05OIMK2DABST0948</t>
  </si>
  <si>
    <t>MO05OIMK2DABST0949</t>
  </si>
  <si>
    <t>MO05OIMK2DABST0950</t>
  </si>
  <si>
    <t>MO05OIMK2DABST0951</t>
  </si>
  <si>
    <t>MO05OIMK2DABST0952</t>
  </si>
  <si>
    <t>MO05OIMK2DABST0953</t>
  </si>
  <si>
    <t>MO05OIMK2DABST0954</t>
  </si>
  <si>
    <t>MO05OIMK2DABST0955</t>
  </si>
  <si>
    <t>MO05OIMK2DABST0956</t>
  </si>
  <si>
    <t>MO05OIMK2DABST0957</t>
  </si>
  <si>
    <t>MO05OIMK2DABST0958</t>
  </si>
  <si>
    <t>MO05OIMK2DABST0959</t>
  </si>
  <si>
    <t>MO05OIMK2DABST0960</t>
  </si>
  <si>
    <t>MO05OIMK2DABST0961</t>
  </si>
  <si>
    <t>MO05OIMK2DABST0962</t>
  </si>
  <si>
    <t>MO05OIMK2DABST0963</t>
  </si>
  <si>
    <t>MO05OIMK2DABST0964</t>
  </si>
  <si>
    <t>MO05OIMK2DABST0965</t>
  </si>
  <si>
    <t>MO05OIMK2DABST0966</t>
  </si>
  <si>
    <t>MO05OIMK2DABST0967</t>
  </si>
  <si>
    <t>MO05OIMK2DABST0968</t>
  </si>
  <si>
    <t>MO05OIMK2DABST0969</t>
  </si>
  <si>
    <t>MO05OIMK2DABST0970</t>
  </si>
  <si>
    <t>MO05OIMK2DABST0971</t>
  </si>
  <si>
    <t>MO05OIMK2DABST0972</t>
  </si>
  <si>
    <t>MO05OIMK2DABST0973</t>
  </si>
  <si>
    <t>MO05OIMK2DABST0974</t>
  </si>
  <si>
    <t>MO05OIMK2DABST0975</t>
  </si>
  <si>
    <t>MO05OIMK2DABST0976</t>
  </si>
  <si>
    <t>MO05OIMK2DABST0977</t>
  </si>
  <si>
    <t>MO05OIMK2DABST0978</t>
  </si>
  <si>
    <t>MO05OIMK2DABST0979</t>
  </si>
  <si>
    <t>MO05OIMK2DABST0980</t>
  </si>
  <si>
    <t>MO05OIMK2DABST0981</t>
  </si>
  <si>
    <t>MO05OIMK2DABST0982</t>
  </si>
  <si>
    <t>MO05OIMK2DABST0983</t>
  </si>
  <si>
    <t>MO05OIMK2DABST0984</t>
  </si>
  <si>
    <t>MO05OIMK2DABST0985</t>
  </si>
  <si>
    <t>MO05OIMK2DABST0986</t>
  </si>
  <si>
    <t>MO05OIMK2DABST0987</t>
  </si>
  <si>
    <t>MO05OIMK2DABST0988</t>
  </si>
  <si>
    <t>MO05OIMK2DABST0989</t>
  </si>
  <si>
    <t>MO05OIMK2DABST0990</t>
  </si>
  <si>
    <t>MO05OIMK2DABST0991</t>
  </si>
  <si>
    <t>MO05OIMK2DABST0992</t>
  </si>
  <si>
    <t>MO05OIMK2DABST0993</t>
  </si>
  <si>
    <t>MO05OIMK2DABST0994</t>
  </si>
  <si>
    <t>MO05OIMK2DABST0995</t>
  </si>
  <si>
    <t>MO05OIMK2DABST0996</t>
  </si>
  <si>
    <t>MO05OIMK2DABST0997</t>
  </si>
  <si>
    <t>MO05OIMK2DABST0998</t>
  </si>
  <si>
    <t>MO05OIMK2DABST0999</t>
  </si>
  <si>
    <t>MO05OIMK2DABST1000</t>
  </si>
  <si>
    <t>MO05OIMK2DABST1001</t>
  </si>
  <si>
    <t>MO05OIMK2DABST1002</t>
  </si>
  <si>
    <t>MO05OIMK2DABST1003</t>
  </si>
  <si>
    <t>MO05OIMK2DABST1004</t>
  </si>
  <si>
    <t>MO05OIMK2DABST1005</t>
  </si>
  <si>
    <t>MO05OIMK2DABST1006</t>
  </si>
  <si>
    <t>MO05OIMK2DABST1007</t>
  </si>
  <si>
    <t>MO05OIMK2DABST1008</t>
  </si>
  <si>
    <t>MO05OIMK2DABST1009</t>
  </si>
  <si>
    <t>MO05OIMK2DABST1010</t>
  </si>
  <si>
    <t>QQS1 排队大厅 在队1</t>
  </si>
  <si>
    <t>QQS1 排队大厅 在队2</t>
  </si>
  <si>
    <t>QQS1 排队大厅 在队3</t>
  </si>
  <si>
    <t>QQS1 排队大厅 在队4</t>
  </si>
  <si>
    <t>QQS1 排队大厅 在队5</t>
  </si>
  <si>
    <t>QQS1 排队大厅 在队6</t>
  </si>
  <si>
    <t>QQS1 排队大厅 在队7</t>
  </si>
  <si>
    <t>QQS1 排队大厅 在队8</t>
  </si>
  <si>
    <t>QQS1 排队大厅 在队9</t>
  </si>
  <si>
    <t>QQS1 排队大厅 在队10</t>
  </si>
  <si>
    <t>QQS1 排队大厅 在队11</t>
  </si>
  <si>
    <t>QQS1 排队大厅 在队12</t>
  </si>
  <si>
    <t>QQS1 排队大厅 在队13</t>
  </si>
  <si>
    <t>QQS1 排队大厅 在队14</t>
  </si>
  <si>
    <t>QQS1 排队大厅 在队15</t>
  </si>
  <si>
    <t>QQS1 排队大厅 在队16</t>
  </si>
  <si>
    <t>QQS1 排队大厅 在队17</t>
  </si>
  <si>
    <t>QQS1 排队大厅 在队18</t>
  </si>
  <si>
    <t>QQS1 排队大厅 在队19</t>
  </si>
  <si>
    <t>QQS1 排队大厅 在队20</t>
  </si>
  <si>
    <t>QQS1 排队大厅 在队21</t>
  </si>
  <si>
    <t>QQS1 排队大厅 在队22</t>
  </si>
  <si>
    <t>QQS1 排队大厅 在队23</t>
  </si>
  <si>
    <t>QQS1 排队大厅 在队24</t>
  </si>
  <si>
    <t>QQS1 排队大厅 在队25</t>
  </si>
  <si>
    <t>QQS1 排队大厅 在队26</t>
  </si>
  <si>
    <t>QQS1 排队大厅 在队27</t>
  </si>
  <si>
    <t>QQS1 排队大厅 在队28</t>
  </si>
  <si>
    <t>QQS1 排队大厅 在队29</t>
  </si>
  <si>
    <t>QQS1 排队大厅 在队30</t>
  </si>
  <si>
    <t>QQS1 排队大厅 在队31</t>
  </si>
  <si>
    <t>QQS1 排队大厅 在队32</t>
  </si>
  <si>
    <t>QQS1 排队大厅 在队33</t>
  </si>
  <si>
    <t>QQS1 排队大厅 在队34</t>
  </si>
  <si>
    <t>QQS1 排队大厅 在队35</t>
  </si>
  <si>
    <t>QQS1 排队大厅 在队36</t>
  </si>
  <si>
    <t>QQS1 排队大厅 在队37</t>
  </si>
  <si>
    <t>QQS1 排队大厅 在队38</t>
  </si>
  <si>
    <t>QQS1 排队大厅 在队39</t>
  </si>
  <si>
    <t>QQS1 排队大厅 在队40</t>
  </si>
  <si>
    <t>QQS1 排队大厅 在队41</t>
  </si>
  <si>
    <t>QQS1 排队大厅 在队42</t>
  </si>
  <si>
    <t>QQS1 排队大厅 在队43</t>
  </si>
  <si>
    <t>QQS1 排队大厅 在队44</t>
  </si>
  <si>
    <t>QQS1 排队大厅 在队45</t>
  </si>
  <si>
    <t>QQS1 排队大厅 在队46</t>
  </si>
  <si>
    <t>QQS1 排队大厅 在队47</t>
  </si>
  <si>
    <t>QQS1 排队大厅 在队48</t>
  </si>
  <si>
    <t>QQS1 排队大厅 在队49</t>
  </si>
  <si>
    <t>QQS1 排队大厅 在队50</t>
  </si>
  <si>
    <t>QQS1 排队大厅 在队51</t>
  </si>
  <si>
    <t>QQS1 排队大厅 在队52</t>
  </si>
  <si>
    <t>QQS1 排队大厅 在队53</t>
  </si>
  <si>
    <t>QQS1 排队大厅 在队54</t>
  </si>
  <si>
    <t>QQS1 排队大厅 在队55</t>
  </si>
  <si>
    <t>QQS1 排队大厅 在队56</t>
  </si>
  <si>
    <t>QQS1 排队大厅 在队57</t>
  </si>
  <si>
    <t>QQS1 排队大厅 在队58</t>
  </si>
  <si>
    <t>QQS1 排队大厅 在队59</t>
  </si>
  <si>
    <t>QQS1 排队大厅 在队60</t>
  </si>
  <si>
    <t>QQS1 排队大厅 在队61</t>
  </si>
  <si>
    <t>QQS1 排队大厅 在队62</t>
  </si>
  <si>
    <t>QQS1 排队大厅 在队63</t>
  </si>
  <si>
    <t>QQS1 排队大厅 在队64</t>
  </si>
  <si>
    <t>QQS1 排队大厅 在队65</t>
  </si>
  <si>
    <t>QQS1 排队大厅 在队66</t>
  </si>
  <si>
    <t>QQS1 排队大厅 在队67</t>
  </si>
  <si>
    <t>QQS1 排队大厅 在队68</t>
  </si>
  <si>
    <t>QQS1 排队大厅 在队69</t>
  </si>
  <si>
    <t>QQS1 排队大厅 在队70</t>
  </si>
  <si>
    <t>QQS1 排队大厅 在队71</t>
  </si>
  <si>
    <t>QQS1 排队大厅 在队72</t>
  </si>
  <si>
    <t>QQS1 排队大厅 在队73</t>
  </si>
  <si>
    <t>QQS1 排队大厅 在队74</t>
  </si>
  <si>
    <t>QQS1 排队大厅 在队75</t>
  </si>
  <si>
    <t>QQS1 排队大厅 在队76</t>
  </si>
  <si>
    <t>QQS1 排队大厅 在队77</t>
  </si>
  <si>
    <t>QQS1 排队大厅 在队78</t>
  </si>
  <si>
    <t>QQS1 排队大厅 在队79</t>
  </si>
  <si>
    <t>QQS1 排队大厅 在队80</t>
  </si>
  <si>
    <t>QQS1 排队大厅 在队81</t>
  </si>
  <si>
    <t>QQS1 排队大厅 在队82</t>
  </si>
  <si>
    <t>QQS1 排队大厅 在队83</t>
  </si>
  <si>
    <t>QQS1 排队大厅 在队84</t>
  </si>
  <si>
    <t>QQS1 排队大厅 在队85</t>
  </si>
  <si>
    <t>QQS1 排队大厅 在队86</t>
  </si>
  <si>
    <t>QQS1 排队大厅 在队87</t>
  </si>
  <si>
    <t>QQS1 排队大厅 在队88</t>
  </si>
  <si>
    <t>QQS1 排队大厅 在队89</t>
  </si>
  <si>
    <t>QQS1 排队大厅 在队90</t>
  </si>
  <si>
    <t>QQS1 排队大厅 在队91</t>
  </si>
  <si>
    <t>QQS1 排队大厅 在队92</t>
  </si>
  <si>
    <t>QQS1 排队大厅 在队93</t>
  </si>
  <si>
    <t>QQS1 排队大厅 在队94</t>
  </si>
  <si>
    <t>QQS1 排队大厅 在队95</t>
  </si>
  <si>
    <t>QQS1 排队大厅 在队96</t>
  </si>
  <si>
    <t>QQS1 排队大厅 在队97</t>
  </si>
  <si>
    <t>QQS1 排队大厅 在队98</t>
  </si>
  <si>
    <t>QQS1 排队大厅 在队99</t>
  </si>
  <si>
    <t>QQS1 排队大厅 在队100</t>
  </si>
  <si>
    <t>QQS1 排队大厅 在队101</t>
  </si>
  <si>
    <t>QQS1 排队大厅 在队102</t>
  </si>
  <si>
    <t>QQS1 排队大厅 在队103</t>
  </si>
  <si>
    <t>QQS1 排队大厅 在队104</t>
  </si>
  <si>
    <t>QQS1 排队大厅 在队105</t>
  </si>
  <si>
    <t>QQS1 排队大厅 在队106</t>
  </si>
  <si>
    <t>QQS1 排队大厅 在队107</t>
  </si>
  <si>
    <t>QQS1 排队大厅 在队108</t>
  </si>
  <si>
    <t>QQS1 排队大厅 在队109</t>
  </si>
  <si>
    <t>QQS1 排队大厅 在队110</t>
  </si>
  <si>
    <t>QQS1 排队大厅 在队111</t>
  </si>
  <si>
    <t>QQS1 排队大厅 在队112</t>
  </si>
  <si>
    <t>QQS1 排队大厅 在队113</t>
  </si>
  <si>
    <t>QQS1 排队大厅 在队114</t>
  </si>
  <si>
    <t>QQS1 排队大厅 在队115</t>
  </si>
  <si>
    <t>QQS1 排队大厅 在队116</t>
  </si>
  <si>
    <t>QQS1 排队大厅 在队117</t>
  </si>
  <si>
    <t>QQS1 排队大厅 在队118</t>
  </si>
  <si>
    <t>QQS1 排队大厅 在队119</t>
  </si>
  <si>
    <t>QQS1 排队大厅 在队120</t>
  </si>
  <si>
    <t>QQS1 排队大厅 在队121</t>
  </si>
  <si>
    <t>QQS1 排队大厅 在队122</t>
  </si>
  <si>
    <t>QQS1 排队大厅 在队123</t>
  </si>
  <si>
    <t>QQS1 排队大厅 在队124</t>
  </si>
  <si>
    <t>QQS1 排队大厅 在队125</t>
  </si>
  <si>
    <t>QQS1 排队大厅 在队126</t>
  </si>
  <si>
    <t>QQS1 排队大厅 在队127</t>
  </si>
  <si>
    <t>QQS1 排队大厅 在队128</t>
  </si>
  <si>
    <t>QQS1 排队大厅 在队129</t>
  </si>
  <si>
    <t>QQS1 排队大厅 在队130</t>
  </si>
  <si>
    <t>QQS1 排队大厅 在队131</t>
  </si>
  <si>
    <t>QQS1 排队大厅 在队132</t>
  </si>
  <si>
    <t>QQS1 排队大厅 在队133</t>
  </si>
  <si>
    <t>QQS1 排队大厅 在队134</t>
  </si>
  <si>
    <t>QQS1 排队大厅 在队135</t>
  </si>
  <si>
    <t>QQS1 排队大厅 在队136</t>
  </si>
  <si>
    <t>QQS1 排队大厅 在队137</t>
  </si>
  <si>
    <t>QQS1 排队大厅 在队138</t>
  </si>
  <si>
    <t>QQS1 排队大厅 在队139</t>
  </si>
  <si>
    <t>QQS1 排队大厅 在队140</t>
  </si>
  <si>
    <t>QQS1 排队大厅 在队141</t>
  </si>
  <si>
    <t>QQS1 排队大厅 在队142</t>
  </si>
  <si>
    <t>QQS1 排队大厅 在队143</t>
  </si>
  <si>
    <t>QQS1 排队大厅 在队144</t>
  </si>
  <si>
    <t>QQS1 排队大厅 在队145</t>
  </si>
  <si>
    <t>QQS1 排队大厅 在队146</t>
  </si>
  <si>
    <t>QQS1 排队大厅 在队147</t>
  </si>
  <si>
    <t>QQS1 排队大厅 在队148</t>
  </si>
  <si>
    <t>QQS1 排队大厅 在队149</t>
  </si>
  <si>
    <t>QQS1 排队大厅 在队150</t>
  </si>
  <si>
    <t>QQS1 排队大厅 在队151</t>
  </si>
  <si>
    <t>QQS1 排队大厅 在队152</t>
  </si>
  <si>
    <t>QQS1 排队大厅 在队153</t>
  </si>
  <si>
    <t>QQS1 排队大厅 在队154</t>
  </si>
  <si>
    <t>QQS1 排队大厅 在队155</t>
  </si>
  <si>
    <t>QQS1 排队大厅 在队156</t>
  </si>
  <si>
    <t>QQS1 排队大厅 在队157</t>
  </si>
  <si>
    <t>QQS1 排队大厅 在队158</t>
  </si>
  <si>
    <t>QQS1 排队大厅 在队159</t>
  </si>
  <si>
    <t>QQS1 排队大厅 在队160</t>
  </si>
  <si>
    <t>QQS1 排队大厅 在队161</t>
  </si>
  <si>
    <t>QQS1 排队大厅 在队162</t>
  </si>
  <si>
    <t>QQS1 排队大厅 在队163</t>
  </si>
  <si>
    <t>QQS1 排队大厅 在队164</t>
  </si>
  <si>
    <t>QQS1 排队大厅 在队165</t>
  </si>
  <si>
    <t>QQS1 排队大厅 在队166</t>
  </si>
  <si>
    <t>QQS1 排队大厅 在队167</t>
  </si>
  <si>
    <t>QQS1 排队大厅 在队168</t>
  </si>
  <si>
    <t>QQS1 排队大厅 在队169</t>
  </si>
  <si>
    <t>QQS1 排队大厅 在队170</t>
  </si>
  <si>
    <t>QQS1 排队大厅 在队171</t>
  </si>
  <si>
    <t>QQS1 排队大厅 在队172</t>
  </si>
  <si>
    <t>QQS1 排队大厅 在队173</t>
  </si>
  <si>
    <t>QQS1 排队大厅 在队174</t>
  </si>
  <si>
    <t>QQS1 排队大厅 在队175</t>
  </si>
  <si>
    <t>QQS1 排队大厅 在队176</t>
  </si>
  <si>
    <t>QQS1 排队大厅 在队177</t>
  </si>
  <si>
    <t>QQS1 排队大厅 在队178</t>
  </si>
  <si>
    <t>QQS1 排队大厅 在队179</t>
  </si>
  <si>
    <t>QQS1 排队大厅 在队180</t>
  </si>
  <si>
    <t>QQS1 排队大厅 在队181</t>
  </si>
  <si>
    <t>QQS1 排队大厅 在队182</t>
  </si>
  <si>
    <t>QQS1 排队大厅 在队183</t>
  </si>
  <si>
    <t>QQS1 排队大厅 在队184</t>
  </si>
  <si>
    <t>QQS1 排队大厅 在队185</t>
  </si>
  <si>
    <t>QQS1 排队大厅 在队186</t>
  </si>
  <si>
    <t>QQS1 排队大厅 在队187</t>
  </si>
  <si>
    <t>QQS1 排队大厅 在队188</t>
  </si>
  <si>
    <t>QQS1 排队大厅 在队189</t>
  </si>
  <si>
    <t>QQS1 排队大厅 在队190</t>
  </si>
  <si>
    <t>QQS1 排队大厅 在队191</t>
  </si>
  <si>
    <t>QQS1 排队大厅 在队192</t>
  </si>
  <si>
    <t>QQS1 排队大厅 在队193</t>
  </si>
  <si>
    <t>QQS1 排队大厅 在队194</t>
  </si>
  <si>
    <t>QQS1 排队大厅 在队195</t>
  </si>
  <si>
    <t>QQS1 排队大厅 在队196</t>
  </si>
  <si>
    <t>QQS1 排队大厅 在队197</t>
  </si>
  <si>
    <t>QQS1 排队大厅 在队198</t>
  </si>
  <si>
    <t>QQS1 排队大厅 在队199</t>
  </si>
  <si>
    <t>QQS1 排队大厅 在队200</t>
  </si>
  <si>
    <t>QQS1 排队大厅 在队201</t>
  </si>
  <si>
    <t>QQS1 排队大厅 在队202</t>
  </si>
  <si>
    <t>QQS1 排队大厅 在队203</t>
  </si>
  <si>
    <t>QQS1 排队大厅 在队204</t>
  </si>
  <si>
    <t>QQS1 排队大厅 在队205</t>
  </si>
  <si>
    <t>QQS1 排队大厅 在队206</t>
  </si>
  <si>
    <t>QQS1 排队大厅 在队207</t>
  </si>
  <si>
    <t>QQS1 排队大厅 在队208</t>
  </si>
  <si>
    <t>QQS1 排队大厅 在队209</t>
  </si>
  <si>
    <t>QQS1 排队大厅 在队210</t>
  </si>
  <si>
    <t>QQS1 排队大厅 在队211</t>
  </si>
  <si>
    <t>QQS1 排队大厅 在队212</t>
  </si>
  <si>
    <t>QQS1 排队大厅 在队213</t>
  </si>
  <si>
    <t>QQS1 排队大厅 在队214</t>
  </si>
  <si>
    <t>QQS1 排队大厅 在队215</t>
  </si>
  <si>
    <t>QQS1 排队大厅 在队216</t>
  </si>
  <si>
    <t>QQS1 排队大厅 在队217</t>
  </si>
  <si>
    <t>QQS1 排队大厅 在队218</t>
  </si>
  <si>
    <t>QQS1 排队大厅 在队219</t>
  </si>
  <si>
    <t>QQS1 排队大厅 在队220</t>
  </si>
  <si>
    <t>QQS1 排队大厅 在队221</t>
  </si>
  <si>
    <t>QQS1 排队大厅 在队222</t>
  </si>
  <si>
    <t>QQS1 排队大厅 在队223</t>
  </si>
  <si>
    <t>QQS1 排队大厅 在队224</t>
  </si>
  <si>
    <t>QQS1 排队大厅 在队225</t>
  </si>
  <si>
    <t>QQS1 排队大厅 在队226</t>
  </si>
  <si>
    <t>QQS1 排队大厅 在队227</t>
  </si>
  <si>
    <t>QQS1 排队大厅 在队228</t>
  </si>
  <si>
    <t>QQS1 排队大厅 在队229</t>
  </si>
  <si>
    <t>QQS1 排队大厅 在队230</t>
  </si>
  <si>
    <t>QQS1 排队大厅 在队231</t>
  </si>
  <si>
    <t>QQS1 排队大厅 在队232</t>
  </si>
  <si>
    <t>QQS1 排队大厅 在队233</t>
  </si>
  <si>
    <t>QQS1 排队大厅 在队234</t>
  </si>
  <si>
    <t>QQS1 排队大厅 在队235</t>
  </si>
  <si>
    <t>QQS1 排队大厅 在队236</t>
  </si>
  <si>
    <t>QQS1 排队大厅 在队237</t>
  </si>
  <si>
    <t>QQS1 排队大厅 在队238</t>
  </si>
  <si>
    <t>QQS1 排队大厅 在队239</t>
  </si>
  <si>
    <t>QQS1 排队大厅 在队240</t>
  </si>
  <si>
    <t>QQS1 排队大厅 在队241</t>
  </si>
  <si>
    <t>QQS1 排队大厅 在队242</t>
  </si>
  <si>
    <t>QQS1 排队大厅 在队243</t>
  </si>
  <si>
    <t>QQS1 排队大厅 在队244</t>
  </si>
  <si>
    <t>QQS1 排队大厅 在队245</t>
  </si>
  <si>
    <t>QQS1 排队大厅 在队246</t>
  </si>
  <si>
    <t>QQS1 排队大厅 在队247</t>
  </si>
  <si>
    <t>QQS1 排队大厅 在队248</t>
  </si>
  <si>
    <t>QQS1 排队大厅 在队249</t>
  </si>
  <si>
    <t>QQS1 排队大厅 在队250</t>
  </si>
  <si>
    <t>QQS1 排队大厅 在队251</t>
  </si>
  <si>
    <t>QQS1 排队大厅 在队252</t>
  </si>
  <si>
    <t>QQS1 排队大厅 在队253</t>
  </si>
  <si>
    <t>QQS1 排队大厅 在队254</t>
  </si>
  <si>
    <t>QQS1 排队大厅 在队255</t>
  </si>
  <si>
    <t>QQS1 排队大厅 在队256</t>
  </si>
  <si>
    <t>QQS1 排队大厅 在队257</t>
  </si>
  <si>
    <t>QQS1 排队大厅 在队258</t>
  </si>
  <si>
    <t>QQS1 排队大厅 在队259</t>
  </si>
  <si>
    <t>QQS1 排队大厅 在队260</t>
  </si>
  <si>
    <t>QQS1 排队大厅 在队261</t>
  </si>
  <si>
    <t>QQS1 排队大厅 在队262</t>
  </si>
  <si>
    <t>QQS1 排队大厅 在队263</t>
  </si>
  <si>
    <t>QQS1 排队大厅 在队264</t>
  </si>
  <si>
    <t>QQS1 排队大厅 在队265</t>
  </si>
  <si>
    <t>QQS1 排队大厅 在队266</t>
  </si>
  <si>
    <t>QQS1 排队大厅 在队267</t>
  </si>
  <si>
    <t>QQS1 排队大厅 在队268</t>
  </si>
  <si>
    <t>QQS1 排队大厅 在队269</t>
  </si>
  <si>
    <t>QQS1 排队大厅 在队270</t>
  </si>
  <si>
    <t>QQS1 排队大厅 在队271</t>
  </si>
  <si>
    <t>QQS1 排队大厅 在队272</t>
  </si>
  <si>
    <t>QQS1 排队大厅 在队273</t>
  </si>
  <si>
    <t>QQS1 排队大厅 在队274</t>
  </si>
  <si>
    <t>QQS1 排队大厅 在队275</t>
  </si>
  <si>
    <t>QQS1 排队大厅 在队276</t>
  </si>
  <si>
    <t>QQS1 排队大厅 在队277</t>
  </si>
  <si>
    <t>QQS1 排队大厅 在队278</t>
  </si>
  <si>
    <t>QQS1 排队大厅 在队279</t>
  </si>
  <si>
    <t>QQS1 排队大厅 在队280</t>
  </si>
  <si>
    <t>QQS1 排队大厅 在队281</t>
  </si>
  <si>
    <t>QQS1 排队大厅 在队282</t>
  </si>
  <si>
    <t>QQS1 排队大厅 在队283</t>
  </si>
  <si>
    <t>QQS1 排队大厅 在队284</t>
  </si>
  <si>
    <t>QQS1 排队大厅 在队285</t>
  </si>
  <si>
    <t>QQS1 排队大厅 在队286</t>
  </si>
  <si>
    <t>QQS1 排队大厅 在队287</t>
  </si>
  <si>
    <t>QQS1 排队大厅 在队288</t>
  </si>
  <si>
    <t>QQS1 排队大厅 在队289</t>
  </si>
  <si>
    <t>QQS1 排队大厅 在队290</t>
  </si>
  <si>
    <t>QQS1 排队大厅 在队291</t>
  </si>
  <si>
    <t>QQS1 排队大厅 在队292</t>
  </si>
  <si>
    <t>QQS1 排队大厅 在队293</t>
  </si>
  <si>
    <t>QQS1 排队大厅 在队294</t>
  </si>
  <si>
    <t>QQS1 排队大厅 在队295</t>
  </si>
  <si>
    <t>QQS1 排队大厅 在队296</t>
  </si>
  <si>
    <t>QQS1 排队大厅 在队297</t>
  </si>
  <si>
    <t>QQS1 排队大厅 在队298</t>
  </si>
  <si>
    <t>QQS1 排队大厅 在队299</t>
  </si>
  <si>
    <t>QQS1 排队大厅 在队300</t>
  </si>
  <si>
    <t>QQS1 排队大厅 在队301</t>
  </si>
  <si>
    <t>QQS1 排队大厅 在队302</t>
  </si>
  <si>
    <t>QQS1 排队大厅 在队303</t>
  </si>
  <si>
    <t>QQS1 排队大厅 在队304</t>
  </si>
  <si>
    <t>QQS1 排队大厅 在队305</t>
  </si>
  <si>
    <t>QQS1 排队大厅 在队306</t>
  </si>
  <si>
    <t>QQS1 排队大厅 在队307</t>
  </si>
  <si>
    <t>QQS1 排队大厅 在队308</t>
  </si>
  <si>
    <t>QQS1 排队大厅 在队309</t>
  </si>
  <si>
    <t>QQS1 排队大厅 在队310</t>
  </si>
  <si>
    <t>QQS1 排队大厅 在队311</t>
  </si>
  <si>
    <t>QQS1 排队大厅 在队312</t>
  </si>
  <si>
    <t>QQS1 排队大厅 在队313</t>
  </si>
  <si>
    <t>QQS1 排队大厅 在队314</t>
  </si>
  <si>
    <t>QQS1 排队大厅 在队315</t>
  </si>
  <si>
    <t>QQS1 排队大厅 在队316</t>
  </si>
  <si>
    <t>QQS1 排队大厅 在队317</t>
  </si>
  <si>
    <t>QQS1 排队大厅 在队318</t>
  </si>
  <si>
    <t>QQS1 排队大厅 在队319</t>
  </si>
  <si>
    <t>QQS1 排队大厅 在队320</t>
  </si>
  <si>
    <t>QQS1 排队大厅 在队321</t>
  </si>
  <si>
    <t>QQS1 排队大厅 在队322</t>
  </si>
  <si>
    <t>QQS1 排队大厅 在队323</t>
  </si>
  <si>
    <t>QQS1 排队大厅 在队324</t>
  </si>
  <si>
    <t>QQS1 排队大厅 在队325</t>
  </si>
  <si>
    <t>QQS1 排队大厅 在队326</t>
  </si>
  <si>
    <t>QQS1 排队大厅 在队327</t>
  </si>
  <si>
    <t>QQS1 排队大厅 在队328</t>
  </si>
  <si>
    <t>QQS1 排队大厅 在队329</t>
  </si>
  <si>
    <t>QQS1 排队大厅 在队330</t>
  </si>
  <si>
    <t>QQS1 排队大厅 在队331</t>
  </si>
  <si>
    <t>QQS1 排队大厅 在队332</t>
  </si>
  <si>
    <t>QQS1 排队大厅 在队333</t>
  </si>
  <si>
    <t>QQS1 排队大厅 在队334</t>
  </si>
  <si>
    <t>QQS1 排队大厅 在队335</t>
  </si>
  <si>
    <t>QQS1 排队大厅 在队336</t>
  </si>
  <si>
    <t>QQS1 排队大厅 在队337</t>
  </si>
  <si>
    <t>QQS1 排队大厅 在队338</t>
  </si>
  <si>
    <t>QQS1 排队大厅 在队339</t>
  </si>
  <si>
    <t>QQS1 排队大厅 在队340</t>
  </si>
  <si>
    <t>QQS1 排队大厅 在队341</t>
  </si>
  <si>
    <t>QQS1 排队大厅 在队342</t>
  </si>
  <si>
    <t>QQS1 排队大厅 在队343</t>
  </si>
  <si>
    <t>QQS1 排队大厅 在队344</t>
  </si>
  <si>
    <t>QQS1 排队大厅 在队345</t>
  </si>
  <si>
    <t>QQS1 排队大厅 在队346</t>
  </si>
  <si>
    <t>QQS1 排队大厅 在队347</t>
  </si>
  <si>
    <t>QQS1 排队大厅 在队348</t>
  </si>
  <si>
    <t>QQS1 排队大厅 在队349</t>
  </si>
  <si>
    <t>QQS1 排队大厅 在队350</t>
  </si>
  <si>
    <t>QQS1 排队大厅 在队351</t>
  </si>
  <si>
    <t>QQS1 排队大厅 在队352</t>
  </si>
  <si>
    <t>QQS1 排队大厅 在队353</t>
  </si>
  <si>
    <t>QQS1 排队大厅 在队354</t>
  </si>
  <si>
    <t>QQS1 排队大厅 在队355</t>
  </si>
  <si>
    <t>QQS1 排队大厅 在队356</t>
  </si>
  <si>
    <t>QQS1 排队大厅 在队357</t>
  </si>
  <si>
    <t>QQS1 排队大厅 在队358</t>
  </si>
  <si>
    <t>QQS1 排队大厅 在队359</t>
  </si>
  <si>
    <t>QQS1 排队大厅 在队360</t>
  </si>
  <si>
    <t>QQS1 排队大厅 在队361</t>
  </si>
  <si>
    <t>QQS1 排队大厅 在队362</t>
  </si>
  <si>
    <t>QQS1 排队大厅 在队363</t>
  </si>
  <si>
    <t>QQS1 排队大厅 在队364</t>
  </si>
  <si>
    <t>QQS1 排队大厅 在队365</t>
  </si>
  <si>
    <t>QQS1 排队大厅 在队366</t>
  </si>
  <si>
    <t>QQS1 排队大厅 在队367</t>
  </si>
  <si>
    <t>QQS1 排队大厅 在队368</t>
  </si>
  <si>
    <t>QQS1 排队大厅 在队369</t>
  </si>
  <si>
    <t>QQS1 排队大厅 在队370</t>
  </si>
  <si>
    <t>QQS1 排队大厅 在队371</t>
  </si>
  <si>
    <t>QQS1 排队大厅 在队372</t>
  </si>
  <si>
    <t>QQS1 排队大厅 在队373</t>
  </si>
  <si>
    <t>QQS1 排队大厅 在队374</t>
  </si>
  <si>
    <t>QQS1 排队大厅 在队375</t>
  </si>
  <si>
    <t>QQS1 排队大厅 在队376</t>
  </si>
  <si>
    <t>QQS1 排队大厅 在队377</t>
  </si>
  <si>
    <t>QQS1 排队大厅 在队378</t>
  </si>
  <si>
    <t>QQS1 排队大厅 在队379</t>
  </si>
  <si>
    <t>QQS1 排队大厅 在队380</t>
  </si>
  <si>
    <t>QQS1 排队大厅 在队381</t>
  </si>
  <si>
    <t>QQS1 排队大厅 在队382</t>
  </si>
  <si>
    <t>QQS1 排队大厅 在队383</t>
  </si>
  <si>
    <t>QQS1 排队大厅 在队384</t>
  </si>
  <si>
    <t>QQS1 排队大厅 在队385</t>
  </si>
  <si>
    <t>QQS1 排队大厅 在队386</t>
  </si>
  <si>
    <t>QQS1 排队大厅 在队387</t>
  </si>
  <si>
    <t>QQS1 排队大厅 在队388</t>
  </si>
  <si>
    <t>QQS1 排队大厅 在队389</t>
  </si>
  <si>
    <t>QQS1 排队大厅 在队390</t>
  </si>
  <si>
    <t>QQS1 排队大厅 在队391</t>
  </si>
  <si>
    <t>QQS1 排队大厅 在队392</t>
  </si>
  <si>
    <t>QQS1 排队大厅 在队393</t>
  </si>
  <si>
    <t>QQS1 排队大厅 在队394</t>
  </si>
  <si>
    <t>QQS1 排队大厅 在队395</t>
  </si>
  <si>
    <t>QQS1 排队大厅 在队396</t>
  </si>
  <si>
    <t>QQS1 排队大厅 在队397</t>
  </si>
  <si>
    <t>QQS1 排队大厅 在队398</t>
  </si>
  <si>
    <t>QQS1 排队大厅 在队399</t>
  </si>
  <si>
    <t>QQS1 排队大厅 在队400</t>
  </si>
  <si>
    <t>QQS1 排队大厅 在队401</t>
  </si>
  <si>
    <t>QQS1 排队大厅 在队402</t>
  </si>
  <si>
    <t>QQS1 排队大厅 在队403</t>
  </si>
  <si>
    <t>QQS1 排队大厅 在队404</t>
  </si>
  <si>
    <t>QQS1 排队大厅 在队405</t>
  </si>
  <si>
    <t>QQS1 排队大厅 在队406</t>
  </si>
  <si>
    <t>QQS1 排队大厅 在队407</t>
  </si>
  <si>
    <t>QQS1 排队大厅 在队408</t>
  </si>
  <si>
    <t>QQS1 排队大厅 在队409</t>
  </si>
  <si>
    <t>QQS1 排队大厅 在队410</t>
  </si>
  <si>
    <t>QQS1 排队大厅 在队411</t>
  </si>
  <si>
    <t>QQS1 排队大厅 在队412</t>
  </si>
  <si>
    <t>QQS1 排队大厅 在队413</t>
  </si>
  <si>
    <t>QQS1 排队大厅 在队414</t>
  </si>
  <si>
    <t>QQS1 排队大厅 在队415</t>
  </si>
  <si>
    <t>QQS1 排队大厅 在队416</t>
  </si>
  <si>
    <t>QQS1 排队大厅 在队417</t>
  </si>
  <si>
    <t>QQS1 排队大厅 在队418</t>
  </si>
  <si>
    <t>QQS1 排队大厅 在队419</t>
  </si>
  <si>
    <t>QQS1 排队大厅 在队420</t>
  </si>
  <si>
    <t>QQS1 排队大厅 在队421</t>
  </si>
  <si>
    <t>QQS1 排队大厅 在队422</t>
  </si>
  <si>
    <t>QQS1 排队大厅 在队423</t>
  </si>
  <si>
    <t>QQS1 排队大厅 在队424</t>
  </si>
  <si>
    <t>QQS1 排队大厅 在队425</t>
  </si>
  <si>
    <t>QQS1 排队大厅 在队426</t>
  </si>
  <si>
    <t>QQS1 排队大厅 在队427</t>
  </si>
  <si>
    <t>QQS1 排队大厅 在队428</t>
  </si>
  <si>
    <t>QQS1 排队大厅 在队429</t>
  </si>
  <si>
    <t>QQS1 排队大厅 在队430</t>
  </si>
  <si>
    <t>QQS1 排队大厅 在队431</t>
  </si>
  <si>
    <t>QQS1 排队大厅 在队432</t>
  </si>
  <si>
    <t>QQS1 排队大厅 在队433</t>
  </si>
  <si>
    <t>QQS1 排队大厅 在队434</t>
  </si>
  <si>
    <t>QQS1 排队大厅 在队435</t>
  </si>
  <si>
    <t>QQS1 排队大厅 在队436</t>
  </si>
  <si>
    <t>QQS1 排队大厅 在队437</t>
  </si>
  <si>
    <t>QQS1 排队大厅 在队438</t>
  </si>
  <si>
    <t>QQS1 排队大厅 在队439</t>
  </si>
  <si>
    <t>QQS1 排队大厅 在队440</t>
  </si>
  <si>
    <t>QQS1 排队大厅 在队441</t>
  </si>
  <si>
    <t>QQS1 排队大厅 在队442</t>
  </si>
  <si>
    <t>QQS1 排队大厅 在队443</t>
  </si>
  <si>
    <t>QQS1 排队大厅 在队444</t>
  </si>
  <si>
    <t>QQS1 排队大厅 在队445</t>
  </si>
  <si>
    <t>QQS1 排队大厅 在队446</t>
  </si>
  <si>
    <t>QQS1 排队大厅 在队447</t>
  </si>
  <si>
    <t>QQS1 排队大厅 在队448</t>
  </si>
  <si>
    <t>QQS1 排队大厅 在队449</t>
  </si>
  <si>
    <t>QQS1 排队大厅 在队450</t>
  </si>
  <si>
    <t>QQS1 排队大厅 在队451</t>
  </si>
  <si>
    <t>QQS1 排队大厅 在队452</t>
  </si>
  <si>
    <t>QQS1 排队大厅 在队453</t>
  </si>
  <si>
    <t>QQS1 排队大厅 在队454</t>
  </si>
  <si>
    <t>QQS1 排队大厅 在队455</t>
  </si>
  <si>
    <t>QQS1 排队大厅 在队456</t>
  </si>
  <si>
    <t>QQS1 排队大厅 在队457</t>
  </si>
  <si>
    <t>QQS1 排队大厅 在队458</t>
  </si>
  <si>
    <t>QQS1 排队大厅 在队459</t>
  </si>
  <si>
    <t>QQS1 排队大厅 在队460</t>
  </si>
  <si>
    <t>QQS1 排队大厅 在队461</t>
  </si>
  <si>
    <t>QQS1 排队大厅 在队462</t>
  </si>
  <si>
    <t>QQS1 排队大厅 在队463</t>
  </si>
  <si>
    <t>QQS1 排队大厅 在队464</t>
  </si>
  <si>
    <t>QQS1 排队大厅 在队465</t>
  </si>
  <si>
    <t>QQS1 排队大厅 在队466</t>
  </si>
  <si>
    <t>QQS1 排队大厅 在队467</t>
  </si>
  <si>
    <t>QQS1 排队大厅 在队468</t>
  </si>
  <si>
    <t>QQS1 排队大厅 在队469</t>
  </si>
  <si>
    <t>QQS1 排队大厅 在队470</t>
  </si>
  <si>
    <t>QQS1 排队大厅 在队471</t>
  </si>
  <si>
    <t>QQS1 排队大厅 在队472</t>
  </si>
  <si>
    <t>QQS1 排队大厅 在队473</t>
  </si>
  <si>
    <t>QQS1 排队大厅 在队474</t>
  </si>
  <si>
    <t>QQS1 排队大厅 在队475</t>
  </si>
  <si>
    <t>QQS1 排队大厅 在队476</t>
  </si>
  <si>
    <t>QQS1 排队大厅 在队477</t>
  </si>
  <si>
    <t>QQS1 排队大厅 在队478</t>
  </si>
  <si>
    <t>QQS1 排队大厅 在队479</t>
  </si>
  <si>
    <t>QQS1 排队大厅 在队480</t>
  </si>
  <si>
    <t>QQS1 排队大厅 在队481</t>
  </si>
  <si>
    <t>QQS1 排队大厅 在队482</t>
  </si>
  <si>
    <t>QQS1 排队大厅 在队483</t>
  </si>
  <si>
    <t>QQS1 排队大厅 在队484</t>
  </si>
  <si>
    <t>QQS1 排队大厅 在队485</t>
  </si>
  <si>
    <t>QQS1 排队大厅 在队486</t>
  </si>
  <si>
    <t>QQS1 排队大厅 在队487</t>
  </si>
  <si>
    <t>QQS1 排队大厅 在队488</t>
  </si>
  <si>
    <t>QQS1 排队大厅 在队489</t>
  </si>
  <si>
    <t>QQS1 排队大厅 在队490</t>
  </si>
  <si>
    <t>QQS1 排队大厅 在队491</t>
  </si>
  <si>
    <t>QQS1 排队大厅 在队492</t>
  </si>
  <si>
    <t>QQS1 排队大厅 在队493</t>
  </si>
  <si>
    <t>QQS1 排队大厅 在队494</t>
  </si>
  <si>
    <t>QQS1 排队大厅 在队495</t>
  </si>
  <si>
    <t>QQS1 排队大厅 在队496</t>
  </si>
  <si>
    <t>QQS1 排队大厅 在队497</t>
  </si>
  <si>
    <t>QQS1 排队大厅 在队498</t>
  </si>
  <si>
    <t>QQS1 排队大厅 在队499</t>
  </si>
  <si>
    <t>QQS1 排队大厅 在队500</t>
  </si>
  <si>
    <t>QQS1 排队大厅 在队501</t>
  </si>
  <si>
    <t>QQS1 排队大厅 在队502</t>
  </si>
  <si>
    <t>QQS1 排队大厅 在队503</t>
  </si>
  <si>
    <t>QQS1 排队大厅 在队504</t>
  </si>
  <si>
    <t>QQS1 排队大厅 在队505</t>
  </si>
  <si>
    <t>QQS1 排队大厅 在队506</t>
  </si>
  <si>
    <t>QQS1 排队大厅 在队507</t>
  </si>
  <si>
    <t>QQS1 排队大厅 在队508</t>
  </si>
  <si>
    <t>QQS1 排队大厅 在队509</t>
  </si>
  <si>
    <t>QQS1 排队大厅 在队510</t>
  </si>
  <si>
    <t>QQS1 排队大厅 在队511</t>
  </si>
  <si>
    <t>QQS1 排队大厅 在队512</t>
  </si>
  <si>
    <t>QQS1 排队大厅 在队513</t>
  </si>
  <si>
    <t>QQS1 排队大厅 在队514</t>
  </si>
  <si>
    <t>QQS1 排队大厅 在队515</t>
  </si>
  <si>
    <t>QQS1 排队大厅 在队516</t>
  </si>
  <si>
    <t>QQS1 排队大厅 在队517</t>
  </si>
  <si>
    <t>QQS1 排队大厅 在队518</t>
  </si>
  <si>
    <t>QQS1 排队大厅 在队519</t>
  </si>
  <si>
    <t>QQS1 排队大厅 在队520</t>
  </si>
  <si>
    <t>QQS1 排队大厅 在队521</t>
  </si>
  <si>
    <t>QQS1 排队大厅 在队522</t>
  </si>
  <si>
    <t>QQS1 排队大厅 在队523</t>
  </si>
  <si>
    <t>QQS1 排队大厅 在队524</t>
  </si>
  <si>
    <t>QQS1 排队大厅 在队525</t>
  </si>
  <si>
    <t>QQS1 排队大厅 在队526</t>
  </si>
  <si>
    <t>QQS1 排队大厅 在队527</t>
  </si>
  <si>
    <t>QQS1 排队大厅 在队528</t>
  </si>
  <si>
    <t>QQS1 排队大厅 在队529</t>
  </si>
  <si>
    <t>QQS1 排队大厅 在队530</t>
  </si>
  <si>
    <t>QQS1 排队大厅 在队531</t>
  </si>
  <si>
    <t>QQS1 排队大厅 在队532</t>
  </si>
  <si>
    <t>QQS1 排队大厅 在队533</t>
  </si>
  <si>
    <t>QQS1 排队大厅 在队534</t>
  </si>
  <si>
    <t>QQS1 排队大厅 在队535</t>
  </si>
  <si>
    <t>QQS1 排队大厅 在队536</t>
  </si>
  <si>
    <t>QQS1 排队大厅 在队537</t>
  </si>
  <si>
    <t>QQS1 排队大厅 在队538</t>
  </si>
  <si>
    <t>QQS1 排队大厅 在队539</t>
  </si>
  <si>
    <t>QQS1 排队大厅 在队540</t>
  </si>
  <si>
    <t>QQS1 排队大厅 在队541</t>
  </si>
  <si>
    <t>QQS1 排队大厅 在队542</t>
  </si>
  <si>
    <t>QQS1 排队大厅 在队543</t>
  </si>
  <si>
    <t>QQS1 排队大厅 在队544</t>
  </si>
  <si>
    <t>QQS1 排队大厅 在队545</t>
  </si>
  <si>
    <t>QQS1 排队大厅 在队546</t>
  </si>
  <si>
    <t>QQS1 排队大厅 在队547</t>
  </si>
  <si>
    <t>QQS1 排队大厅 在队548</t>
  </si>
  <si>
    <t>QQS1 排队大厅 在队549</t>
  </si>
  <si>
    <t>QQS1 排队大厅 在队550</t>
  </si>
  <si>
    <t>QQS1 排队大厅 在队551</t>
  </si>
  <si>
    <t>QQS1 排队大厅 在队552</t>
  </si>
  <si>
    <t>QQS1 排队大厅 在队553</t>
  </si>
  <si>
    <t>QQS1 排队大厅 在队554</t>
  </si>
  <si>
    <t>QQS1 排队大厅 在队555</t>
  </si>
  <si>
    <t>QQS1 排队大厅 在队556</t>
  </si>
  <si>
    <t>QQS1 排队大厅 在队557</t>
  </si>
  <si>
    <t>QQS1 排队大厅 在队558</t>
  </si>
  <si>
    <t>QQS1 排队大厅 在队559</t>
  </si>
  <si>
    <t>QQS1 排队大厅 在队560</t>
  </si>
  <si>
    <t>QQS1 排队大厅 在队561</t>
  </si>
  <si>
    <t>QQS1 排队大厅 在队562</t>
  </si>
  <si>
    <t>QQS1 排队大厅 在队563</t>
  </si>
  <si>
    <t>QQS1 排队大厅 在队564</t>
  </si>
  <si>
    <t>QQS1 排队大厅 在队565</t>
  </si>
  <si>
    <t>QQS1 排队大厅 在队566</t>
  </si>
  <si>
    <t>QQS1 排队大厅 在队567</t>
  </si>
  <si>
    <t>QQS1 排队大厅 在队568</t>
  </si>
  <si>
    <t>QQS1 排队大厅 在队569</t>
  </si>
  <si>
    <t>QQS1 排队大厅 在队570</t>
  </si>
  <si>
    <t>QQS1 排队大厅 在队571</t>
  </si>
  <si>
    <t>QQS1 排队大厅 在队572</t>
  </si>
  <si>
    <t>QQS1 排队大厅 在队573</t>
  </si>
  <si>
    <t>QQS1 排队大厅 在队574</t>
  </si>
  <si>
    <t>QQS1 排队大厅 在队575</t>
  </si>
  <si>
    <t>QQS1 排队大厅 在队576</t>
  </si>
  <si>
    <t>QQS1 排队大厅 在队577</t>
  </si>
  <si>
    <t>QQS1 排队大厅 在队578</t>
  </si>
  <si>
    <t>QQS1 排队大厅 在队579</t>
  </si>
  <si>
    <t>QQS1 排队大厅 在队580</t>
  </si>
  <si>
    <t>QQS1 排队大厅 在队581</t>
  </si>
  <si>
    <t>QQS1 排队大厅 在队582</t>
  </si>
  <si>
    <t>QQS1 排队大厅 在队583</t>
  </si>
  <si>
    <t>QQS1 排队大厅 在队584</t>
  </si>
  <si>
    <t>QQS1 排队大厅 在队585</t>
  </si>
  <si>
    <t>QQS1 排队大厅 在队586</t>
  </si>
  <si>
    <t>QQS1 排队大厅 在队587</t>
  </si>
  <si>
    <t>QQS1 排队大厅 在队588</t>
  </si>
  <si>
    <t>QQS1 排队大厅 在队589</t>
  </si>
  <si>
    <t>QQS1 排队大厅 在队590</t>
  </si>
  <si>
    <t>QQS1 排队大厅 在队591</t>
  </si>
  <si>
    <t>QQS1 排队大厅 在队592</t>
  </si>
  <si>
    <t>QQS1 排队大厅 在队593</t>
  </si>
  <si>
    <t>QQS1 排队大厅 在队594</t>
  </si>
  <si>
    <t>QQS1 排队大厅 在队595</t>
  </si>
  <si>
    <t>QQS1 排队大厅 在队596</t>
  </si>
  <si>
    <t>QQS1 排队大厅 在队597</t>
  </si>
  <si>
    <t>QQS1 排队大厅 在队598</t>
  </si>
  <si>
    <t>QQS1 排队大厅 在队599</t>
  </si>
  <si>
    <t>QQS1 排队大厅 在队600</t>
  </si>
  <si>
    <t>QQS1 排队大厅 在队601</t>
  </si>
  <si>
    <t>QQS1 排队大厅 在队602</t>
  </si>
  <si>
    <t>QQS1 排队大厅 在队603</t>
  </si>
  <si>
    <t>QQS1 排队大厅 在队604</t>
  </si>
  <si>
    <t>QQS1 排队大厅 在队605</t>
  </si>
  <si>
    <t>QQS1 排队大厅 在队606</t>
  </si>
  <si>
    <t>QQS1 排队大厅 在队607</t>
  </si>
  <si>
    <t>QQS1 排队大厅 在队608</t>
  </si>
  <si>
    <t>QQS1 排队大厅 在队609</t>
  </si>
  <si>
    <t>QQS1 排队大厅 在队610</t>
  </si>
  <si>
    <t>QQS1 排队大厅 在队611</t>
  </si>
  <si>
    <t>QQS1 排队大厅 在队612</t>
  </si>
  <si>
    <t>QQS1 排队大厅 在队613</t>
  </si>
  <si>
    <t>QQS1 排队大厅 在队614</t>
  </si>
  <si>
    <t>QQS1 排队大厅 在队615</t>
  </si>
  <si>
    <t>QQS1 排队大厅 在队616</t>
  </si>
  <si>
    <t>QQS1 排队大厅 在队617</t>
  </si>
  <si>
    <t>QQS1 排队大厅 在队618</t>
  </si>
  <si>
    <t>QQS1 排队大厅 在队619</t>
  </si>
  <si>
    <t>QQS1 排队大厅 在队620</t>
  </si>
  <si>
    <t>QQS1 排队大厅 在队621</t>
  </si>
  <si>
    <t>QQS1 排队大厅 在队622</t>
  </si>
  <si>
    <t>QQS1 排队大厅 在队623</t>
  </si>
  <si>
    <t>QQS1 排队大厅 在队624</t>
  </si>
  <si>
    <t>QQS1 排队大厅 在队625</t>
  </si>
  <si>
    <t>QQS1 排队大厅 在队626</t>
  </si>
  <si>
    <t>QQS1 排队大厅 在队627</t>
  </si>
  <si>
    <t>QQS1 排队大厅 在队628</t>
  </si>
  <si>
    <t>QQS1 排队大厅 在队629</t>
  </si>
  <si>
    <t>QQS1 排队大厅 在队630</t>
  </si>
  <si>
    <t>QQS1 排队大厅 在队631</t>
  </si>
  <si>
    <t>QQS1 排队大厅 在队632</t>
  </si>
  <si>
    <t>QQS1 排队大厅 在队633</t>
  </si>
  <si>
    <t>QQS1 排队大厅 在队634</t>
  </si>
  <si>
    <t>QQS1 排队大厅 在队635</t>
  </si>
  <si>
    <t>QQS1 排队大厅 在队636</t>
  </si>
  <si>
    <t>QQS1 排队大厅 在队637</t>
  </si>
  <si>
    <t>QQS1 排队大厅 在队638</t>
  </si>
  <si>
    <t>QQS1 排队大厅 在队639</t>
  </si>
  <si>
    <t>QQS1 排队大厅 在队640</t>
  </si>
  <si>
    <t>QQS1 排队大厅 在队641</t>
  </si>
  <si>
    <t>QQS1 排队大厅 在队642</t>
  </si>
  <si>
    <t>QQS1 排队大厅 在队643</t>
  </si>
  <si>
    <t>QQS1 排队大厅 在队644</t>
  </si>
  <si>
    <t>QQS1 排队大厅 在队645</t>
  </si>
  <si>
    <t>QQS1 排队大厅 在队646</t>
  </si>
  <si>
    <t>QQS1 排队大厅 在队647</t>
  </si>
  <si>
    <t>QQS1 排队大厅 在队648</t>
  </si>
  <si>
    <t>QQS1 排队大厅 在队649</t>
  </si>
  <si>
    <t>QQS1 排队大厅 在队650</t>
  </si>
  <si>
    <t>QQS1 排队大厅 在队651</t>
  </si>
  <si>
    <t>QQS1 排队大厅 在队652</t>
  </si>
  <si>
    <t>QQS1 排队大厅 在队653</t>
  </si>
  <si>
    <t>QQS1 排队大厅 在队654</t>
  </si>
  <si>
    <t>QQS1 排队大厅 在队655</t>
  </si>
  <si>
    <t>QQS1 排队大厅 在队656</t>
  </si>
  <si>
    <t>QQS1 排队大厅 在队657</t>
  </si>
  <si>
    <t>QQS1 排队大厅 在队658</t>
  </si>
  <si>
    <t>QQS1 排队大厅 在队659</t>
  </si>
  <si>
    <t>QQS1 排队大厅 在队660</t>
  </si>
  <si>
    <t>QQS1 排队大厅 在队661</t>
  </si>
  <si>
    <t>QQS1 排队大厅 在队662</t>
  </si>
  <si>
    <t>QQS1 排队大厅 在队663</t>
  </si>
  <si>
    <t>QQS1 排队大厅 在队664</t>
  </si>
  <si>
    <t>QQS1 排队大厅 在队665</t>
  </si>
  <si>
    <t>QQS1 排队大厅 在队666</t>
  </si>
  <si>
    <t>QQS1 排队大厅 在队667</t>
  </si>
  <si>
    <t>QQS1 排队大厅 在队668</t>
  </si>
  <si>
    <t>QQS1 排队大厅 在队669</t>
  </si>
  <si>
    <t>QQS1 排队大厅 在队670</t>
  </si>
  <si>
    <t>QQS1 排队大厅 在队671</t>
  </si>
  <si>
    <t>QQS1 排队大厅 在队672</t>
  </si>
  <si>
    <t>QQS1 排队大厅 在队673</t>
  </si>
  <si>
    <t>QQS1 排队大厅 在队674</t>
  </si>
  <si>
    <t>QQS1 排队大厅 在队675</t>
  </si>
  <si>
    <t>QQS1 排队大厅 在队676</t>
  </si>
  <si>
    <t>QQS1 排队大厅 在队677</t>
  </si>
  <si>
    <t>QQS1 排队大厅 在队678</t>
  </si>
  <si>
    <t>QQS1 排队大厅 在队679</t>
  </si>
  <si>
    <t>QQS1 排队大厅 在队680</t>
  </si>
  <si>
    <t>QQS1 排队大厅 在队681</t>
  </si>
  <si>
    <t>QQS1 排队大厅 在队682</t>
  </si>
  <si>
    <t>QQS1 排队大厅 在队683</t>
  </si>
  <si>
    <t>QQS1 排队大厅 在队684</t>
  </si>
  <si>
    <t>QQS1 排队大厅 在队685</t>
  </si>
  <si>
    <t>QQS1 排队大厅 在队686</t>
  </si>
  <si>
    <t>QQS1 排队大厅 在队687</t>
  </si>
  <si>
    <t>QQS1 排队大厅 在队688</t>
  </si>
  <si>
    <t>QQS1 排队大厅 在队689</t>
  </si>
  <si>
    <t>QQS1 排队大厅 在队690</t>
  </si>
  <si>
    <t>QQS1 排队大厅 在队691</t>
  </si>
  <si>
    <t>QQS1 排队大厅 在队692</t>
  </si>
  <si>
    <t>QQS1 排队大厅 在队693</t>
  </si>
  <si>
    <t>QQS1 排队大厅 在队694</t>
  </si>
  <si>
    <t>QQS1 排队大厅 在队695</t>
  </si>
  <si>
    <t>QQS1 排队大厅 在队696</t>
  </si>
  <si>
    <t>QQS1 排队大厅 在队697</t>
  </si>
  <si>
    <t>QQS1 排队大厅 在队698</t>
  </si>
  <si>
    <t>QQS1 排队大厅 在队699</t>
  </si>
  <si>
    <t>QQS1 排队大厅 在队700</t>
  </si>
  <si>
    <t>QQS1 排队大厅 在队701</t>
  </si>
  <si>
    <t>QQS1 排队大厅 在队702</t>
  </si>
  <si>
    <t>QQS1 排队大厅 在队703</t>
  </si>
  <si>
    <t>QQS1 排队大厅 在队704</t>
  </si>
  <si>
    <t>QQS1 排队大厅 在队705</t>
  </si>
  <si>
    <t>QQS1 排队大厅 在队706</t>
  </si>
  <si>
    <t>QQS1 排队大厅 在队707</t>
  </si>
  <si>
    <t>QQS1 排队大厅 在队708</t>
  </si>
  <si>
    <t>QQS1 排队大厅 在队709</t>
  </si>
  <si>
    <t>QQS1 排队大厅 在队710</t>
  </si>
  <si>
    <t>QQS1 排队大厅 在队711</t>
  </si>
  <si>
    <t>QQS1 排队大厅 在队712</t>
  </si>
  <si>
    <t>QQS1 排队大厅 在队713</t>
  </si>
  <si>
    <t>QQS1 排队大厅 在队714</t>
  </si>
  <si>
    <t>QQS1 排队大厅 在队715</t>
  </si>
  <si>
    <t>QQS1 排队大厅 在队716</t>
  </si>
  <si>
    <t>QQS1 排队大厅 在队717</t>
  </si>
  <si>
    <t>QQS1 排队大厅 在队718</t>
  </si>
  <si>
    <t>QQS1 排队大厅 在队719</t>
  </si>
  <si>
    <t>QQS1 排队大厅 在队720</t>
  </si>
  <si>
    <t>QQS1 排队大厅 在队721</t>
  </si>
  <si>
    <t>QQS1 排队大厅 在队722</t>
  </si>
  <si>
    <t>QQS1 排队大厅 在队723</t>
  </si>
  <si>
    <t>QQS1 排队大厅 在队724</t>
  </si>
  <si>
    <t>QQS1 排队大厅 在队725</t>
  </si>
  <si>
    <t>QQS1 排队大厅 在队726</t>
  </si>
  <si>
    <t>QQS1 排队大厅 在队727</t>
  </si>
  <si>
    <t>QQS1 排队大厅 在队728</t>
  </si>
  <si>
    <t>QQS1 排队大厅 在队729</t>
  </si>
  <si>
    <t>QQS1 排队大厅 在队730</t>
  </si>
  <si>
    <t>QQS1 排队大厅 在队731</t>
  </si>
  <si>
    <t>QQS1 排队大厅 在队732</t>
  </si>
  <si>
    <t>QQS1 排队大厅 在队733</t>
  </si>
  <si>
    <t>QQS1 排队大厅 在队734</t>
  </si>
  <si>
    <t>QQS1 排队大厅 在队735</t>
  </si>
  <si>
    <t>QQS1 排队大厅 在队736</t>
  </si>
  <si>
    <t>QQS1 排队大厅 在队737</t>
  </si>
  <si>
    <t>QQS1 排队大厅 在队738</t>
  </si>
  <si>
    <t>QQS1 排队大厅 在队739</t>
  </si>
  <si>
    <t>QQS1 排队大厅 在队740</t>
  </si>
  <si>
    <t>QQS1 排队大厅 在队741</t>
  </si>
  <si>
    <t>QQS1 排队大厅 在队742</t>
  </si>
  <si>
    <t>QQS1 排队大厅 在队743</t>
  </si>
  <si>
    <t>QQS1 排队大厅 在队744</t>
  </si>
  <si>
    <t>QQS1 排队大厅 在队745</t>
  </si>
  <si>
    <t>QQS1 排队大厅 在队746</t>
  </si>
  <si>
    <t>QQS1 排队大厅 在队747</t>
  </si>
  <si>
    <t>QQS1 排队大厅 在队748</t>
  </si>
  <si>
    <t>QQS1 排队大厅 在队749</t>
  </si>
  <si>
    <t>QQS1 排队大厅 在队750</t>
  </si>
  <si>
    <t>QQS1 排队大厅 在队751</t>
  </si>
  <si>
    <t>QQS1 排队大厅 在队752</t>
  </si>
  <si>
    <t>QQS1 排队大厅 在队753</t>
  </si>
  <si>
    <t>QQS1 排队大厅 在队754</t>
  </si>
  <si>
    <t>QQS1 排队大厅 在队755</t>
  </si>
  <si>
    <t>QQS1 排队大厅 在队756</t>
  </si>
  <si>
    <t>QQS1 排队大厅 在队757</t>
  </si>
  <si>
    <t>QQS1 排队大厅 在队758</t>
  </si>
  <si>
    <t>QQS1 排队大厅 在队759</t>
  </si>
  <si>
    <t>QQS1 排队大厅 在队760</t>
  </si>
  <si>
    <t>QQS1 排队大厅 在队761</t>
  </si>
  <si>
    <t>QQS1 排队大厅 在队762</t>
  </si>
  <si>
    <t>QQS1 排队大厅 在队763</t>
  </si>
  <si>
    <t>QQS1 排队大厅 在队764</t>
  </si>
  <si>
    <t>QQS1 排队大厅 在队765</t>
  </si>
  <si>
    <t>QQS1 排队大厅 在队766</t>
  </si>
  <si>
    <t>QQS1 排队大厅 在队767</t>
  </si>
  <si>
    <t>QQS1 排队大厅 在队768</t>
  </si>
  <si>
    <t>QQS1 排队大厅 在队769</t>
  </si>
  <si>
    <t>QQS1 排队大厅 在队770</t>
  </si>
  <si>
    <t>QQS1 排队大厅 在队771</t>
  </si>
  <si>
    <t>QQS1 排队大厅 在队772</t>
  </si>
  <si>
    <t>QQS1 排队大厅 在队773</t>
  </si>
  <si>
    <t>QQS1 排队大厅 在队774</t>
  </si>
  <si>
    <t>QQS1 排队大厅 在队775</t>
  </si>
  <si>
    <t>QQS1 排队大厅 在队776</t>
  </si>
  <si>
    <t>QQS1 排队大厅 在队777</t>
  </si>
  <si>
    <t>QQS1 排队大厅 在队778</t>
  </si>
  <si>
    <t>QQS1 排队大厅 在队779</t>
  </si>
  <si>
    <t>QQS1 排队大厅 在队780</t>
  </si>
  <si>
    <t>QQS1 排队大厅 在队781</t>
  </si>
  <si>
    <t>QQS1 排队大厅 在队782</t>
  </si>
  <si>
    <t>QQS1 排队大厅 在队783</t>
  </si>
  <si>
    <t>QQS1 排队大厅 在队784</t>
  </si>
  <si>
    <t>QQS1 排队大厅 在队785</t>
  </si>
  <si>
    <t>QQS1 排队大厅 在队786</t>
  </si>
  <si>
    <t>QQS1 排队大厅 在队787</t>
  </si>
  <si>
    <t>QQS1 排队大厅 在队788</t>
  </si>
  <si>
    <t>QQS1 排队大厅 在队789</t>
  </si>
  <si>
    <t>QQS1 排队大厅 在队790</t>
  </si>
  <si>
    <t>QQS1 排队大厅 在队791</t>
  </si>
  <si>
    <t>QQS1 排队大厅 在队792</t>
  </si>
  <si>
    <t>QQS1 排队大厅 在队793</t>
  </si>
  <si>
    <t>QQS1 排队大厅 在队794</t>
  </si>
  <si>
    <t>QQS1 排队大厅 在队795</t>
  </si>
  <si>
    <t>QQS1 排队大厅 在队796</t>
  </si>
  <si>
    <t>QQS1 排队大厅 在队797</t>
  </si>
  <si>
    <t>QQS1 排队大厅 在队798</t>
  </si>
  <si>
    <t>QQS1 排队大厅 在队799</t>
  </si>
  <si>
    <t>QQS1 排队大厅 在队800</t>
  </si>
  <si>
    <t>QQS1 排队大厅 在队801</t>
  </si>
  <si>
    <t>QQS1 排队大厅 在队802</t>
  </si>
  <si>
    <t>QQS1 排队大厅 在队803</t>
  </si>
  <si>
    <t>QQS1 排队大厅 在队804</t>
  </si>
  <si>
    <t>QQS1 排队大厅 在队805</t>
  </si>
  <si>
    <t>QQS1 排队大厅 在队806</t>
  </si>
  <si>
    <t>QQS1 排队大厅 在队807</t>
  </si>
  <si>
    <t>QQS1 排队大厅 在队808</t>
  </si>
  <si>
    <t>QQS1 排队大厅 在队809</t>
  </si>
  <si>
    <t>QQS1 排队大厅 在队810</t>
  </si>
  <si>
    <t>QQS1 排队大厅 在队811</t>
  </si>
  <si>
    <t>QQS1 排队大厅 在队812</t>
  </si>
  <si>
    <t>QQS1 排队大厅 在队813</t>
  </si>
  <si>
    <t>QQS1 排队大厅 在队814</t>
  </si>
  <si>
    <t>QQS1 排队大厅 在队815</t>
  </si>
  <si>
    <t>QQS1 排队大厅 在队816</t>
  </si>
  <si>
    <t>QQS1 排队大厅 在队817</t>
  </si>
  <si>
    <t>QQS1 排队大厅 在队818</t>
  </si>
  <si>
    <t>QQS1 排队大厅 在队819</t>
  </si>
  <si>
    <t>QQS1 排队大厅 在队820</t>
  </si>
  <si>
    <t>QQS1 排队大厅 在队821</t>
  </si>
  <si>
    <t>QQS1 排队大厅 在队822</t>
  </si>
  <si>
    <t>QQS1 排队大厅 在队823</t>
  </si>
  <si>
    <t>QQS1 排队大厅 在队824</t>
  </si>
  <si>
    <t>QQS1 排队大厅 在队825</t>
  </si>
  <si>
    <t>QQS1 排队大厅 在队826</t>
  </si>
  <si>
    <t>QQS1 排队大厅 在队827</t>
  </si>
  <si>
    <t>QQS1 排队大厅 在队828</t>
  </si>
  <si>
    <t>QQS1 排队大厅 在队829</t>
  </si>
  <si>
    <t>QQS1 排队大厅 在队830</t>
  </si>
  <si>
    <t>QQS1 排队大厅 在队831</t>
  </si>
  <si>
    <t>QQS1 排队大厅 在队832</t>
  </si>
  <si>
    <t>QQS1 排队大厅 在队833</t>
  </si>
  <si>
    <t>QQS1 排队大厅 在队834</t>
  </si>
  <si>
    <t>QQS1 排队大厅 在队835</t>
  </si>
  <si>
    <t>QQS1 排队大厅 在队836</t>
  </si>
  <si>
    <t>QQS1 排队大厅 在队837</t>
  </si>
  <si>
    <t>QQS1 排队大厅 在队838</t>
  </si>
  <si>
    <t>QQS1 排队大厅 在队839</t>
  </si>
  <si>
    <t>QQS1 排队大厅 在队840</t>
  </si>
  <si>
    <t>QQS1 排队大厅 在队841</t>
  </si>
  <si>
    <t>QQS1 排队大厅 在队842</t>
  </si>
  <si>
    <t>QQS1 排队大厅 在队843</t>
  </si>
  <si>
    <t>QQS1 排队大厅 在队844</t>
  </si>
  <si>
    <t>QQS1 排队大厅 在队845</t>
  </si>
  <si>
    <t>QQS1 排队大厅 在队846</t>
  </si>
  <si>
    <t>QQS1 排队大厅 在队847</t>
  </si>
  <si>
    <t>QQS1 排队大厅 在队848</t>
  </si>
  <si>
    <t>QQS1 排队大厅 在队849</t>
  </si>
  <si>
    <t>QQS1 排队大厅 在队850</t>
  </si>
  <si>
    <t>QQS1 排队大厅 在队851</t>
  </si>
  <si>
    <t>QQS1 排队大厅 在队852</t>
  </si>
  <si>
    <t>QQS1 排队大厅 在队853</t>
  </si>
  <si>
    <t>QQS1 排队大厅 在队854</t>
  </si>
  <si>
    <t>QQS1 排队大厅 在队855</t>
  </si>
  <si>
    <t>QQS1 排队大厅 在队856</t>
  </si>
  <si>
    <t>QQS1 排队大厅 在队857</t>
  </si>
  <si>
    <t>QQS1 排队大厅 在队858</t>
  </si>
  <si>
    <t>QQS1 排队大厅 在队859</t>
  </si>
  <si>
    <t>QQS1 排队大厅 在队860</t>
  </si>
  <si>
    <t>QQS1 排队大厅 在队861</t>
  </si>
  <si>
    <t>QQS1 排队大厅 在队862</t>
  </si>
  <si>
    <t>QQS1 排队大厅 在队863</t>
  </si>
  <si>
    <t>QQS1 排队大厅 在队864</t>
  </si>
  <si>
    <t>QQS1 排队大厅 在队865</t>
  </si>
  <si>
    <t>QQS1 排队大厅 在队866</t>
  </si>
  <si>
    <t>QQS1 排队大厅 在队867</t>
  </si>
  <si>
    <t>QQS1 排队大厅 在队868</t>
  </si>
  <si>
    <t>QQS1 排队大厅 在队869</t>
  </si>
  <si>
    <t>QQS1 排队大厅 在队870</t>
  </si>
  <si>
    <t>QQS1 排队大厅 在队871</t>
  </si>
  <si>
    <t>QQS1 排队大厅 在队872</t>
  </si>
  <si>
    <t>QQS1 排队大厅 在队873</t>
  </si>
  <si>
    <t>QQS1 排队大厅 在队874</t>
  </si>
  <si>
    <t>QQS1 排队大厅 在队875</t>
  </si>
  <si>
    <t>QQS1 排队大厅 在队876</t>
  </si>
  <si>
    <t>QQS1 排队大厅 在队877</t>
  </si>
  <si>
    <t>QQS1 排队大厅 在队878</t>
  </si>
  <si>
    <t>QQS1 排队大厅 在队879</t>
  </si>
  <si>
    <t>QQS1 排队大厅 在队880</t>
  </si>
  <si>
    <t>QQS1 排队大厅 在队881</t>
  </si>
  <si>
    <t>QQS1 排队大厅 在队882</t>
  </si>
  <si>
    <t>QQS1 排队大厅 在队883</t>
  </si>
  <si>
    <t>QQS1 排队大厅 在队884</t>
  </si>
  <si>
    <t>QQS1 排队大厅 在队885</t>
  </si>
  <si>
    <t>QQS1 排队大厅 在队886</t>
  </si>
  <si>
    <t>QQS1 排队大厅 在队887</t>
  </si>
  <si>
    <t>QQS1 排队大厅 在队888</t>
  </si>
  <si>
    <t>QQS1 排队大厅 在队889</t>
  </si>
  <si>
    <t>QQS1 排队大厅 在队890</t>
  </si>
  <si>
    <t>QQS1 排队大厅 在队891</t>
  </si>
  <si>
    <t>QQS1 排队大厅 在队892</t>
  </si>
  <si>
    <t>QQS1 排队大厅 在队893</t>
  </si>
  <si>
    <t>QQS1 排队大厅 在队894</t>
  </si>
  <si>
    <t>QQS1 排队大厅 在队895</t>
  </si>
  <si>
    <t>QQS1 排队大厅 在队896</t>
  </si>
  <si>
    <t>QQS1 排队大厅 在队897</t>
  </si>
  <si>
    <t>QQS1 排队大厅 在队898</t>
  </si>
  <si>
    <t>QQS1 排队大厅 在队899</t>
  </si>
  <si>
    <t>QQS1 排队大厅 在队900</t>
  </si>
  <si>
    <t>QQS1 排队大厅 在队901</t>
  </si>
  <si>
    <t>QQS1 排队大厅 在队902</t>
  </si>
  <si>
    <t>QQS1 排队大厅 在队903</t>
  </si>
  <si>
    <t>QQS1 排队大厅 在队904</t>
  </si>
  <si>
    <t>QQS1 排队大厅 在队905</t>
  </si>
  <si>
    <t>QQS1 排队大厅 在队906</t>
  </si>
  <si>
    <t>QQS1 排队大厅 在队907</t>
  </si>
  <si>
    <t>QQS1 排队大厅 在队908</t>
  </si>
  <si>
    <t>QQS1 排队大厅 在队909</t>
  </si>
  <si>
    <t>QQS1 排队大厅 在队910</t>
  </si>
  <si>
    <t>QQS1 排队大厅 在队911</t>
  </si>
  <si>
    <t>QQS1 排队大厅 在队912</t>
  </si>
  <si>
    <t>QQS1 排队大厅 在队913</t>
  </si>
  <si>
    <t>QQS1 排队大厅 在队914</t>
  </si>
  <si>
    <t>QQS1 排队大厅 在队915</t>
  </si>
  <si>
    <t>QQS1 排队大厅 在队916</t>
  </si>
  <si>
    <t>QQS1 排队大厅 在队917</t>
  </si>
  <si>
    <t>QQS1 排队大厅 在队918</t>
  </si>
  <si>
    <t>QQS1 排队大厅 在队919</t>
  </si>
  <si>
    <t>QQS1 排队大厅 在队920</t>
  </si>
  <si>
    <t>QQS1 排队大厅 在队921</t>
  </si>
  <si>
    <t>QQS1 排队大厅 在队922</t>
  </si>
  <si>
    <t>QQS1 排队大厅 在队923</t>
  </si>
  <si>
    <t>QQS1 排队大厅 在队924</t>
  </si>
  <si>
    <t>QQS1 排队大厅 在队925</t>
  </si>
  <si>
    <t>QQS1 排队大厅 在队926</t>
  </si>
  <si>
    <t>QQS1 排队大厅 在队927</t>
  </si>
  <si>
    <t>QQS1 排队大厅 在队928</t>
  </si>
  <si>
    <t>QQS1 排队大厅 在队929</t>
  </si>
  <si>
    <t>QQS1 排队大厅 在队930</t>
  </si>
  <si>
    <t>QQS1 排队大厅 在队931</t>
  </si>
  <si>
    <t>QQS1 排队大厅 在队932</t>
  </si>
  <si>
    <t>QQS1 排队大厅 在队933</t>
  </si>
  <si>
    <t>QQS1 排队大厅 在队934</t>
  </si>
  <si>
    <t>QQS1 排队大厅 在队935</t>
  </si>
  <si>
    <t>QQS1 排队大厅 在队936</t>
  </si>
  <si>
    <t>QQS1 排队大厅 在队937</t>
  </si>
  <si>
    <t>QQS1 排队大厅 在队938</t>
  </si>
  <si>
    <t>QQS1 排队大厅 在队939</t>
  </si>
  <si>
    <t>QQS1 排队大厅 在队940</t>
  </si>
  <si>
    <t>QQS1 排队大厅 在队941</t>
  </si>
  <si>
    <t>QQS1 排队大厅 在队942</t>
  </si>
  <si>
    <t>QQS1 排队大厅 在队943</t>
  </si>
  <si>
    <t>QQS1 排队大厅 在队944</t>
  </si>
  <si>
    <t>QQS1 排队大厅 在队945</t>
  </si>
  <si>
    <t>QQS1 排队大厅 在队946</t>
  </si>
  <si>
    <t>QQS1 排队大厅 在队947</t>
  </si>
  <si>
    <t>QQS1 排队大厅 在队948</t>
  </si>
  <si>
    <t>QQS1 排队大厅 在队949</t>
  </si>
  <si>
    <t>QQS1 排队大厅 在队950</t>
  </si>
  <si>
    <t>QQS1 排队大厅 在队951</t>
  </si>
  <si>
    <t>QQS1 排队大厅 在队952</t>
  </si>
  <si>
    <t>QQS1 排队大厅 在队953</t>
  </si>
  <si>
    <t>QQS1 排队大厅 在队954</t>
  </si>
  <si>
    <t>QQS1 排队大厅 在队955</t>
  </si>
  <si>
    <t>QQS1 排队大厅 在队956</t>
  </si>
  <si>
    <t>QQS1 排队大厅 在队957</t>
  </si>
  <si>
    <t>QQS1 排队大厅 在队958</t>
  </si>
  <si>
    <t>QQS1 排队大厅 在队959</t>
  </si>
  <si>
    <t>QQS1 排队大厅 在队960</t>
  </si>
  <si>
    <t>QQS1 排队大厅 在队961</t>
  </si>
  <si>
    <t>QQS1 排队大厅 在队962</t>
  </si>
  <si>
    <t>QQS1 排队大厅 在队963</t>
  </si>
  <si>
    <t>QQS1 排队大厅 在队964</t>
  </si>
  <si>
    <t>QQS1 排队大厅 在队965</t>
  </si>
  <si>
    <t>QQS1 排队大厅 在队966</t>
  </si>
  <si>
    <t>QQS1 排队大厅 在队967</t>
  </si>
  <si>
    <t>QQS1 排队大厅 在队968</t>
  </si>
  <si>
    <t>QQS1 排队大厅 在队969</t>
  </si>
  <si>
    <t>QQS1 排队大厅 在队970</t>
  </si>
  <si>
    <t>QQS1 排队大厅 在队971</t>
  </si>
  <si>
    <t>QQS1 排队大厅 在队972</t>
  </si>
  <si>
    <t>QQS1 排队大厅 在队973</t>
  </si>
  <si>
    <t>QQS1 排队大厅 在队974</t>
  </si>
  <si>
    <t>QQS1 排队大厅 在队975</t>
  </si>
  <si>
    <t>QQS1 排队大厅 在队976</t>
  </si>
  <si>
    <t>QQS1 排队大厅 在队977</t>
  </si>
  <si>
    <t>QQS1 排队大厅 在队978</t>
  </si>
  <si>
    <t>QQS1 排队大厅 在队979</t>
  </si>
  <si>
    <t>QQS1 排队大厅 在队980</t>
  </si>
  <si>
    <t>QQS1 排队大厅 在队981</t>
  </si>
  <si>
    <t>QQS1 排队大厅 在队982</t>
  </si>
  <si>
    <t>QQS1 排队大厅 在队983</t>
  </si>
  <si>
    <t>QQS1 排队大厅 在队984</t>
  </si>
  <si>
    <t>QQS1 排队大厅 在队985</t>
  </si>
  <si>
    <t>QQS1 排队大厅 在队986</t>
  </si>
  <si>
    <t>QQS1 排队大厅 在队987</t>
  </si>
  <si>
    <t>QQS1 排队大厅 在队988</t>
  </si>
  <si>
    <t>QQS1 排队大厅 在队989</t>
  </si>
  <si>
    <t>QQS1 排队大厅 在队990</t>
  </si>
  <si>
    <t>QQS1 排队大厅 在队991</t>
  </si>
  <si>
    <t>QQS1 排队大厅 在队992</t>
  </si>
  <si>
    <t>QQS1 排队大厅 在队993</t>
  </si>
  <si>
    <t>QQS1 排队大厅 在队994</t>
  </si>
  <si>
    <t>QQS1 排队大厅 在队995</t>
  </si>
  <si>
    <t>QQS1 排队大厅 在队996</t>
  </si>
  <si>
    <t>QQS1 排队大厅 在队997</t>
  </si>
  <si>
    <t>QQS1 排队大厅 在队998</t>
  </si>
  <si>
    <t>QQS1 排队大厅 在队999</t>
  </si>
  <si>
    <t>QQS1 排队大厅 在队1000</t>
  </si>
  <si>
    <t>QQS1 排队大厅 在队1001</t>
  </si>
  <si>
    <t>QQS1 排队大厅 在队1002</t>
  </si>
  <si>
    <t>QQS1 排队大厅 在队1003</t>
  </si>
  <si>
    <t>QQS1 排队大厅 在队1004</t>
  </si>
  <si>
    <t>QQS1 排队大厅 在队1005</t>
  </si>
  <si>
    <t>QQS1 排队大厅 在队1006</t>
  </si>
  <si>
    <t>QQS1 排队大厅 在队1007</t>
  </si>
  <si>
    <t>QQS1 排队大厅 在队1008</t>
  </si>
  <si>
    <t>QQS1 排队大厅 在队1009</t>
  </si>
  <si>
    <t>QQS1 排队大厅 在队1010</t>
  </si>
  <si>
    <t>QQS2 排队大厅 在队1</t>
  </si>
  <si>
    <t>QQS2 排队大厅 在队2</t>
  </si>
  <si>
    <t>QQS2 排队大厅 在队3</t>
  </si>
  <si>
    <t>QQS2 排队大厅 在队4</t>
  </si>
  <si>
    <t>QQS2 排队大厅 在队5</t>
  </si>
  <si>
    <t>QQS2 排队大厅 在队6</t>
  </si>
  <si>
    <t>QQS2 排队大厅 在队7</t>
  </si>
  <si>
    <t>QQS2 排队大厅 在队8</t>
  </si>
  <si>
    <t>QQS2 排队大厅 在队9</t>
  </si>
  <si>
    <t>QQS2 排队大厅 在队10</t>
  </si>
  <si>
    <t>QQS2 排队大厅 在队11</t>
  </si>
  <si>
    <t>QQS2 排队大厅 在队12</t>
  </si>
  <si>
    <t>QQS2 排队大厅 在队13</t>
  </si>
  <si>
    <t>QQS2 排队大厅 在队14</t>
  </si>
  <si>
    <t>QQS2 排队大厅 在队15</t>
  </si>
  <si>
    <t>QQS2 排队大厅 在队16</t>
  </si>
  <si>
    <t>QQS2 排队大厅 在队17</t>
  </si>
  <si>
    <t>QQS2 排队大厅 在队18</t>
  </si>
  <si>
    <t>QQS2 排队大厅 在队19</t>
  </si>
  <si>
    <t>QQS2 排队大厅 在队20</t>
  </si>
  <si>
    <t>QQS2 排队大厅 在队21</t>
  </si>
  <si>
    <t>QQS2 排队大厅 在队22</t>
  </si>
  <si>
    <t>QQS2 排队大厅 在队23</t>
  </si>
  <si>
    <t>QQS2 排队大厅 在队24</t>
  </si>
  <si>
    <t>QQS2 排队大厅 在队25</t>
  </si>
  <si>
    <t>QQS2 排队大厅 在队26</t>
  </si>
  <si>
    <t>QQS2 排队大厅 在队27</t>
  </si>
  <si>
    <t>QQS2 排队大厅 在队28</t>
  </si>
  <si>
    <t>QQS2 排队大厅 在队29</t>
  </si>
  <si>
    <t>QQS2 排队大厅 在队30</t>
  </si>
  <si>
    <t>QQS2 排队大厅 在队31</t>
  </si>
  <si>
    <t>QQS2 排队大厅 在队32</t>
  </si>
  <si>
    <t>QQS2 排队大厅 在队33</t>
  </si>
  <si>
    <t>QQS2 排队大厅 在队34</t>
  </si>
  <si>
    <t>QQS2 排队大厅 在队35</t>
  </si>
  <si>
    <t>QQS2 排队大厅 在队36</t>
  </si>
  <si>
    <t>QQS2 排队大厅 在队37</t>
  </si>
  <si>
    <t>QQS2 排队大厅 在队38</t>
  </si>
  <si>
    <t>QQS2 排队大厅 在队39</t>
  </si>
  <si>
    <t>QQS2 排队大厅 在队40</t>
  </si>
  <si>
    <t>QQS2 排队大厅 在队41</t>
  </si>
  <si>
    <t>QQS2 排队大厅 在队42</t>
  </si>
  <si>
    <t>QQS2 排队大厅 在队43</t>
  </si>
  <si>
    <t>QQS2 排队大厅 在队44</t>
  </si>
  <si>
    <t>QQS2 排队大厅 在队45</t>
  </si>
  <si>
    <t>QQS2 排队大厅 在队46</t>
  </si>
  <si>
    <t>QQS2 排队大厅 在队47</t>
  </si>
  <si>
    <t>QQS2 排队大厅 在队48</t>
  </si>
  <si>
    <t>QQS2 排队大厅 在队49</t>
  </si>
  <si>
    <t>QQS2 排队大厅 在队50</t>
  </si>
  <si>
    <t>QQS2 排队大厅 在队51</t>
  </si>
  <si>
    <t>QQS2 排队大厅 在队52</t>
  </si>
  <si>
    <t>QQS2 排队大厅 在队53</t>
  </si>
  <si>
    <t>QQS2 排队大厅 在队54</t>
  </si>
  <si>
    <t>QQS2 排队大厅 在队55</t>
  </si>
  <si>
    <t>QQS2 排队大厅 在队56</t>
  </si>
  <si>
    <t>QQS2 排队大厅 在队57</t>
  </si>
  <si>
    <t>QQS2 排队大厅 在队58</t>
  </si>
  <si>
    <t>QQS2 排队大厅 在队59</t>
  </si>
  <si>
    <t>QQS2 排队大厅 在队60</t>
  </si>
  <si>
    <t>QQS2 排队大厅 在队61</t>
  </si>
  <si>
    <t>QQS2 排队大厅 在队62</t>
  </si>
  <si>
    <t>QQS2 排队大厅 在队63</t>
  </si>
  <si>
    <t>QQS2 排队大厅 在队64</t>
  </si>
  <si>
    <t>QQS2 排队大厅 在队65</t>
  </si>
  <si>
    <t>QQS2 排队大厅 在队66</t>
  </si>
  <si>
    <t>QQS2 排队大厅 在队67</t>
  </si>
  <si>
    <t>QQS2 排队大厅 在队68</t>
  </si>
  <si>
    <t>QQS2 排队大厅 在队69</t>
  </si>
  <si>
    <t>QQS2 排队大厅 在队70</t>
  </si>
  <si>
    <t>QQS2 排队大厅 在队71</t>
  </si>
  <si>
    <t>QQS2 排队大厅 在队72</t>
  </si>
  <si>
    <t>QQS2 排队大厅 在队73</t>
  </si>
  <si>
    <t>QQS2 排队大厅 在队74</t>
  </si>
  <si>
    <t>QQS2 排队大厅 在队75</t>
  </si>
  <si>
    <t>QQS2 排队大厅 在队76</t>
  </si>
  <si>
    <t>QQS2 排队大厅 在队77</t>
  </si>
  <si>
    <t>QQS2 排队大厅 在队78</t>
  </si>
  <si>
    <t>QQS2 排队大厅 在队79</t>
  </si>
  <si>
    <t>QQS2 排队大厅 在队80</t>
  </si>
  <si>
    <t>QQS2 排队大厅 在队81</t>
  </si>
  <si>
    <t>QQS2 排队大厅 在队82</t>
  </si>
  <si>
    <t>QQS2 排队大厅 在队83</t>
  </si>
  <si>
    <t>QQS2 排队大厅 在队84</t>
  </si>
  <si>
    <t>QQS2 排队大厅 在队85</t>
  </si>
  <si>
    <t>QQS2 排队大厅 在队86</t>
  </si>
  <si>
    <t>QQS2 排队大厅 在队87</t>
  </si>
  <si>
    <t>QQS2 排队大厅 在队88</t>
  </si>
  <si>
    <t>QQS2 排队大厅 在队89</t>
  </si>
  <si>
    <t>QQS2 排队大厅 在队90</t>
  </si>
  <si>
    <t>QQS2 排队大厅 在队91</t>
  </si>
  <si>
    <t>QQS2 排队大厅 在队92</t>
  </si>
  <si>
    <t>QQS2 排队大厅 在队93</t>
  </si>
  <si>
    <t>QQS2 排队大厅 在队94</t>
  </si>
  <si>
    <t>QQS2 排队大厅 在队95</t>
  </si>
  <si>
    <t>QQS2 排队大厅 在队96</t>
  </si>
  <si>
    <t>QQS2 排队大厅 在队97</t>
  </si>
  <si>
    <t>QQS2 排队大厅 在队98</t>
  </si>
  <si>
    <t>QQS2 排队大厅 在队99</t>
  </si>
  <si>
    <t>QQS2 排队大厅 在队100</t>
  </si>
  <si>
    <t>QQS2 排队大厅 在队101</t>
  </si>
  <si>
    <t>QQS2 排队大厅 在队102</t>
  </si>
  <si>
    <t>QQS2 排队大厅 在队103</t>
  </si>
  <si>
    <t>QQS2 排队大厅 在队104</t>
  </si>
  <si>
    <t>QQS2 排队大厅 在队105</t>
  </si>
  <si>
    <t>QQS2 排队大厅 在队106</t>
  </si>
  <si>
    <t>QQS2 排队大厅 在队107</t>
  </si>
  <si>
    <t>QQS2 排队大厅 在队108</t>
  </si>
  <si>
    <t>QQS2 排队大厅 在队109</t>
  </si>
  <si>
    <t>QQS2 排队大厅 在队110</t>
  </si>
  <si>
    <t>QQS2 排队大厅 在队111</t>
  </si>
  <si>
    <t>QQS2 排队大厅 在队112</t>
  </si>
  <si>
    <t>QQS2 排队大厅 在队113</t>
  </si>
  <si>
    <t>QQS2 排队大厅 在队114</t>
  </si>
  <si>
    <t>QQS2 排队大厅 在队115</t>
  </si>
  <si>
    <t>QQS2 排队大厅 在队116</t>
  </si>
  <si>
    <t>QQS2 排队大厅 在队117</t>
  </si>
  <si>
    <t>QQS2 排队大厅 在队118</t>
  </si>
  <si>
    <t>QQS2 排队大厅 在队119</t>
  </si>
  <si>
    <t>QQS2 排队大厅 在队120</t>
  </si>
  <si>
    <t>QQS2 排队大厅 在队121</t>
  </si>
  <si>
    <t>QQS2 排队大厅 在队122</t>
  </si>
  <si>
    <t>QQS2 排队大厅 在队123</t>
  </si>
  <si>
    <t>QQS2 排队大厅 在队124</t>
  </si>
  <si>
    <t>QQS2 排队大厅 在队125</t>
  </si>
  <si>
    <t>QQS2 排队大厅 在队126</t>
  </si>
  <si>
    <t>QQS2 排队大厅 在队127</t>
  </si>
  <si>
    <t>QQS2 排队大厅 在队128</t>
  </si>
  <si>
    <t>QQS2 排队大厅 在队129</t>
  </si>
  <si>
    <t>QQS2 排队大厅 在队130</t>
  </si>
  <si>
    <t>QQS2 排队大厅 在队131</t>
  </si>
  <si>
    <t>QQS2 排队大厅 在队132</t>
  </si>
  <si>
    <t>QQS2 排队大厅 在队133</t>
  </si>
  <si>
    <t>QQS2 排队大厅 在队134</t>
  </si>
  <si>
    <t>QQS2 排队大厅 在队135</t>
  </si>
  <si>
    <t>QQS2 排队大厅 在队136</t>
  </si>
  <si>
    <t>QQS2 排队大厅 在队137</t>
  </si>
  <si>
    <t>QQS2 排队大厅 在队138</t>
  </si>
  <si>
    <t>QQS2 排队大厅 在队139</t>
  </si>
  <si>
    <t>QQS2 排队大厅 在队140</t>
  </si>
  <si>
    <t>QQS2 排队大厅 在队141</t>
  </si>
  <si>
    <t>QQS2 排队大厅 在队142</t>
  </si>
  <si>
    <t>QQS2 排队大厅 在队143</t>
  </si>
  <si>
    <t>QQS2 排队大厅 在队144</t>
  </si>
  <si>
    <t>QQS2 排队大厅 在队145</t>
  </si>
  <si>
    <t>QQS2 排队大厅 在队146</t>
  </si>
  <si>
    <t>QQS2 排队大厅 在队147</t>
  </si>
  <si>
    <t>QQS2 排队大厅 在队148</t>
  </si>
  <si>
    <t>QQS2 排队大厅 在队149</t>
  </si>
  <si>
    <t>QQS2 排队大厅 在队150</t>
  </si>
  <si>
    <t>QQS2 排队大厅 在队151</t>
  </si>
  <si>
    <t>QQS2 排队大厅 在队152</t>
  </si>
  <si>
    <t>QQS2 排队大厅 在队153</t>
  </si>
  <si>
    <t>QQS2 排队大厅 在队154</t>
  </si>
  <si>
    <t>QQS2 排队大厅 在队155</t>
  </si>
  <si>
    <t>QQS2 排队大厅 在队156</t>
  </si>
  <si>
    <t>QQS2 排队大厅 在队157</t>
  </si>
  <si>
    <t>QQS2 排队大厅 在队158</t>
  </si>
  <si>
    <t>QQS2 排队大厅 在队159</t>
  </si>
  <si>
    <t>QQS2 排队大厅 在队160</t>
  </si>
  <si>
    <t>QQS2 排队大厅 在队161</t>
  </si>
  <si>
    <t>QQS2 排队大厅 在队162</t>
  </si>
  <si>
    <t>QQS2 排队大厅 在队163</t>
  </si>
  <si>
    <t>QQS2 排队大厅 在队164</t>
  </si>
  <si>
    <t>QQS2 排队大厅 在队165</t>
  </si>
  <si>
    <t>QQS2 排队大厅 在队166</t>
  </si>
  <si>
    <t>QQS2 排队大厅 在队167</t>
  </si>
  <si>
    <t>QQS2 排队大厅 在队168</t>
  </si>
  <si>
    <t>QQS2 排队大厅 在队169</t>
  </si>
  <si>
    <t>QQS2 排队大厅 在队170</t>
  </si>
  <si>
    <t>QQS2 排队大厅 在队171</t>
  </si>
  <si>
    <t>QQS2 排队大厅 在队172</t>
  </si>
  <si>
    <t>QQS2 排队大厅 在队173</t>
  </si>
  <si>
    <t>QQS2 排队大厅 在队174</t>
  </si>
  <si>
    <t>QQS2 排队大厅 在队175</t>
  </si>
  <si>
    <t>QQS2 排队大厅 在队176</t>
  </si>
  <si>
    <t>QQS2 排队大厅 在队177</t>
  </si>
  <si>
    <t>QQS2 排队大厅 在队178</t>
  </si>
  <si>
    <t>QQS2 排队大厅 在队179</t>
  </si>
  <si>
    <t>QQS2 排队大厅 在队180</t>
  </si>
  <si>
    <t>QQS2 排队大厅 在队181</t>
  </si>
  <si>
    <t>QQS2 排队大厅 在队182</t>
  </si>
  <si>
    <t>QQS2 排队大厅 在队183</t>
  </si>
  <si>
    <t>QQS2 排队大厅 在队184</t>
  </si>
  <si>
    <t>QQS2 排队大厅 在队185</t>
  </si>
  <si>
    <t>QQS2 排队大厅 在队186</t>
  </si>
  <si>
    <t>QQS2 排队大厅 在队187</t>
  </si>
  <si>
    <t>QQS2 排队大厅 在队188</t>
  </si>
  <si>
    <t>QQS2 排队大厅 在队189</t>
  </si>
  <si>
    <t>QQS2 排队大厅 在队190</t>
  </si>
  <si>
    <t>QQS2 排队大厅 在队191</t>
  </si>
  <si>
    <t>QQS2 排队大厅 在队192</t>
  </si>
  <si>
    <t>QQS2 排队大厅 在队193</t>
  </si>
  <si>
    <t>QQS2 排队大厅 在队194</t>
  </si>
  <si>
    <t>QQS2 排队大厅 在队195</t>
  </si>
  <si>
    <t>QQS2 排队大厅 在队196</t>
  </si>
  <si>
    <t>QQS2 排队大厅 在队197</t>
  </si>
  <si>
    <t>QQS2 排队大厅 在队198</t>
  </si>
  <si>
    <t>QQS2 排队大厅 在队199</t>
  </si>
  <si>
    <t>QQS2 排队大厅 在队200</t>
  </si>
  <si>
    <t>QQS2 排队大厅 在队201</t>
  </si>
  <si>
    <t>QQS2 排队大厅 在队202</t>
  </si>
  <si>
    <t>QQS2 排队大厅 在队203</t>
  </si>
  <si>
    <t>QQS2 排队大厅 在队204</t>
  </si>
  <si>
    <t>QQS2 排队大厅 在队205</t>
  </si>
  <si>
    <t>QQS2 排队大厅 在队206</t>
  </si>
  <si>
    <t>QQS2 排队大厅 在队207</t>
  </si>
  <si>
    <t>QQS2 排队大厅 在队208</t>
  </si>
  <si>
    <t>QQS2 排队大厅 在队209</t>
  </si>
  <si>
    <t>QQS2 排队大厅 在队210</t>
  </si>
  <si>
    <t>QQS2 排队大厅 在队211</t>
  </si>
  <si>
    <t>QQS2 排队大厅 在队212</t>
  </si>
  <si>
    <t>QQS2 排队大厅 在队213</t>
  </si>
  <si>
    <t>QQS2 排队大厅 在队214</t>
  </si>
  <si>
    <t>QQS2 排队大厅 在队215</t>
  </si>
  <si>
    <t>QQS2 排队大厅 在队216</t>
  </si>
  <si>
    <t>QQS2 排队大厅 在队217</t>
  </si>
  <si>
    <t>QQS2 排队大厅 在队218</t>
  </si>
  <si>
    <t>QQS2 排队大厅 在队219</t>
  </si>
  <si>
    <t>QQS2 排队大厅 在队220</t>
  </si>
  <si>
    <t>QQS2 排队大厅 在队221</t>
  </si>
  <si>
    <t>QQS2 排队大厅 在队222</t>
  </si>
  <si>
    <t>QQS2 排队大厅 在队223</t>
  </si>
  <si>
    <t>QQS2 排队大厅 在队224</t>
  </si>
  <si>
    <t>QQS2 排队大厅 在队225</t>
  </si>
  <si>
    <t>QQS2 排队大厅 在队226</t>
  </si>
  <si>
    <t>QQS2 排队大厅 在队227</t>
  </si>
  <si>
    <t>QQS2 排队大厅 在队228</t>
  </si>
  <si>
    <t>QQS2 排队大厅 在队229</t>
  </si>
  <si>
    <t>QQS2 排队大厅 在队230</t>
  </si>
  <si>
    <t>QQS2 排队大厅 在队231</t>
  </si>
  <si>
    <t>QQS2 排队大厅 在队232</t>
  </si>
  <si>
    <t>QQS2 排队大厅 在队233</t>
  </si>
  <si>
    <t>QQS2 排队大厅 在队234</t>
  </si>
  <si>
    <t>QQS2 排队大厅 在队235</t>
  </si>
  <si>
    <t>QQS2 排队大厅 在队236</t>
  </si>
  <si>
    <t>QQS2 排队大厅 在队237</t>
  </si>
  <si>
    <t>QQS2 排队大厅 在队238</t>
  </si>
  <si>
    <t>QQS2 排队大厅 在队239</t>
  </si>
  <si>
    <t>QQS2 排队大厅 在队240</t>
  </si>
  <si>
    <t>QQS2 排队大厅 在队241</t>
  </si>
  <si>
    <t>QQS2 排队大厅 在队242</t>
  </si>
  <si>
    <t>QQS2 排队大厅 在队243</t>
  </si>
  <si>
    <t>QQS2 排队大厅 在队244</t>
  </si>
  <si>
    <t>QQS2 排队大厅 在队245</t>
  </si>
  <si>
    <t>QQS2 排队大厅 在队246</t>
  </si>
  <si>
    <t>QQS2 排队大厅 在队247</t>
  </si>
  <si>
    <t>QQS2 排队大厅 在队248</t>
  </si>
  <si>
    <t>QQS2 排队大厅 在队249</t>
  </si>
  <si>
    <t>QQS2 排队大厅 在队250</t>
  </si>
  <si>
    <t>QQS2 排队大厅 在队251</t>
  </si>
  <si>
    <t>QQS2 排队大厅 在队252</t>
  </si>
  <si>
    <t>QQS2 排队大厅 在队253</t>
  </si>
  <si>
    <t>QQS2 排队大厅 在队254</t>
  </si>
  <si>
    <t>QQS2 排队大厅 在队255</t>
  </si>
  <si>
    <t>QQS2 排队大厅 在队256</t>
  </si>
  <si>
    <t>QQS2 排队大厅 在队257</t>
  </si>
  <si>
    <t>QQS2 排队大厅 在队258</t>
  </si>
  <si>
    <t>QQS2 排队大厅 在队259</t>
  </si>
  <si>
    <t>QQS2 排队大厅 在队260</t>
  </si>
  <si>
    <t>QQS2 排队大厅 在队261</t>
  </si>
  <si>
    <t>QQS2 排队大厅 在队262</t>
  </si>
  <si>
    <t>QQS2 排队大厅 在队263</t>
  </si>
  <si>
    <t>QQS2 排队大厅 在队264</t>
  </si>
  <si>
    <t>QQS2 排队大厅 在队265</t>
  </si>
  <si>
    <t>QQS2 排队大厅 在队266</t>
  </si>
  <si>
    <t>QQS2 排队大厅 在队267</t>
  </si>
  <si>
    <t>QQS2 排队大厅 在队268</t>
  </si>
  <si>
    <t>QQS2 排队大厅 在队269</t>
  </si>
  <si>
    <t>QQS2 排队大厅 在队270</t>
  </si>
  <si>
    <t>QQS2 排队大厅 在队271</t>
  </si>
  <si>
    <t>QQS2 排队大厅 在队272</t>
  </si>
  <si>
    <t>QQS2 排队大厅 在队273</t>
  </si>
  <si>
    <t>QQS2 排队大厅 在队274</t>
  </si>
  <si>
    <t>QQS2 排队大厅 在队275</t>
  </si>
  <si>
    <t>QQS2 排队大厅 在队276</t>
  </si>
  <si>
    <t>QQS2 排队大厅 在队277</t>
  </si>
  <si>
    <t>QQS2 排队大厅 在队278</t>
  </si>
  <si>
    <t>QQS2 排队大厅 在队279</t>
  </si>
  <si>
    <t>QQS2 排队大厅 在队280</t>
  </si>
  <si>
    <t>QQS2 排队大厅 在队281</t>
  </si>
  <si>
    <t>QQS2 排队大厅 在队282</t>
  </si>
  <si>
    <t>QQS2 排队大厅 在队283</t>
  </si>
  <si>
    <t>QQS2 排队大厅 在队284</t>
  </si>
  <si>
    <t>QQS2 排队大厅 在队285</t>
  </si>
  <si>
    <t>QQS2 排队大厅 在队286</t>
  </si>
  <si>
    <t>QQS2 排队大厅 在队287</t>
  </si>
  <si>
    <t>QQS2 排队大厅 在队288</t>
  </si>
  <si>
    <t>QQS2 排队大厅 在队289</t>
  </si>
  <si>
    <t>QQS2 排队大厅 在队290</t>
  </si>
  <si>
    <t>QQS2 排队大厅 在队291</t>
  </si>
  <si>
    <t>QQS2 排队大厅 在队292</t>
  </si>
  <si>
    <t>QQS2 排队大厅 在队293</t>
  </si>
  <si>
    <t>QQS2 排队大厅 在队294</t>
  </si>
  <si>
    <t>QQS2 排队大厅 在队295</t>
  </si>
  <si>
    <t>QQS2 排队大厅 在队296</t>
  </si>
  <si>
    <t>QQS2 排队大厅 在队297</t>
  </si>
  <si>
    <t>QQS2 排队大厅 在队298</t>
  </si>
  <si>
    <t>QQS2 排队大厅 在队299</t>
  </si>
  <si>
    <t>QQS2 排队大厅 在队300</t>
  </si>
  <si>
    <t>QQS2 排队大厅 在队301</t>
  </si>
  <si>
    <t>QQS2 排队大厅 在队302</t>
  </si>
  <si>
    <t>QQS2 排队大厅 在队303</t>
  </si>
  <si>
    <t>QQS2 排队大厅 在队304</t>
  </si>
  <si>
    <t>QQS2 排队大厅 在队305</t>
  </si>
  <si>
    <t>QQS2 排队大厅 在队306</t>
  </si>
  <si>
    <t>QQS2 排队大厅 在队307</t>
  </si>
  <si>
    <t>QQS2 排队大厅 在队308</t>
  </si>
  <si>
    <t>QQS2 排队大厅 在队309</t>
  </si>
  <si>
    <t>QQS2 排队大厅 在队310</t>
  </si>
  <si>
    <t>QQS2 排队大厅 在队311</t>
  </si>
  <si>
    <t>QQS2 排队大厅 在队312</t>
  </si>
  <si>
    <t>QQS2 排队大厅 在队313</t>
  </si>
  <si>
    <t>QQS2 排队大厅 在队314</t>
  </si>
  <si>
    <t>QQS2 排队大厅 在队315</t>
  </si>
  <si>
    <t>QQS2 排队大厅 在队316</t>
  </si>
  <si>
    <t>QQS2 排队大厅 在队317</t>
  </si>
  <si>
    <t>QQS2 排队大厅 在队318</t>
  </si>
  <si>
    <t>QQS2 排队大厅 在队319</t>
  </si>
  <si>
    <t>QQS2 排队大厅 在队320</t>
  </si>
  <si>
    <t>QQS2 排队大厅 在队321</t>
  </si>
  <si>
    <t>QQS2 排队大厅 在队322</t>
  </si>
  <si>
    <t>QQS2 排队大厅 在队323</t>
  </si>
  <si>
    <t>QQS2 排队大厅 在队324</t>
  </si>
  <si>
    <t>QQS2 排队大厅 在队325</t>
  </si>
  <si>
    <t>QQS2 排队大厅 在队326</t>
  </si>
  <si>
    <t>QQS2 排队大厅 在队327</t>
  </si>
  <si>
    <t>QQS2 排队大厅 在队328</t>
  </si>
  <si>
    <t>QQS2 排队大厅 在队329</t>
  </si>
  <si>
    <t>QQS2 排队大厅 在队330</t>
  </si>
  <si>
    <t>QQS2 排队大厅 在队331</t>
  </si>
  <si>
    <t>QQS2 排队大厅 在队332</t>
  </si>
  <si>
    <t>QQS2 排队大厅 在队333</t>
  </si>
  <si>
    <t>QQS2 排队大厅 在队334</t>
  </si>
  <si>
    <t>QQS2 排队大厅 在队335</t>
  </si>
  <si>
    <t>QQS2 排队大厅 在队336</t>
  </si>
  <si>
    <t>QQS2 排队大厅 在队337</t>
  </si>
  <si>
    <t>QQS2 排队大厅 在队338</t>
  </si>
  <si>
    <t>QQS2 排队大厅 在队339</t>
  </si>
  <si>
    <t>QQS2 排队大厅 在队340</t>
  </si>
  <si>
    <t>QQS2 排队大厅 在队341</t>
  </si>
  <si>
    <t>QQS2 排队大厅 在队342</t>
  </si>
  <si>
    <t>QQS2 排队大厅 在队343</t>
  </si>
  <si>
    <t>QQS2 排队大厅 在队344</t>
  </si>
  <si>
    <t>QQS2 排队大厅 在队345</t>
  </si>
  <si>
    <t>QQS2 排队大厅 在队346</t>
  </si>
  <si>
    <t>QQS2 排队大厅 在队347</t>
  </si>
  <si>
    <t>QQS2 排队大厅 在队348</t>
  </si>
  <si>
    <t>QQS2 排队大厅 在队349</t>
  </si>
  <si>
    <t>QQS2 排队大厅 在队350</t>
  </si>
  <si>
    <t>QQS2 排队大厅 在队351</t>
  </si>
  <si>
    <t>QQS2 排队大厅 在队352</t>
  </si>
  <si>
    <t>QQS2 排队大厅 在队353</t>
  </si>
  <si>
    <t>QQS2 排队大厅 在队354</t>
  </si>
  <si>
    <t>QQS2 排队大厅 在队355</t>
  </si>
  <si>
    <t>QQS2 排队大厅 在队356</t>
  </si>
  <si>
    <t>QQS2 排队大厅 在队357</t>
  </si>
  <si>
    <t>QQS2 排队大厅 在队358</t>
  </si>
  <si>
    <t>QQS2 排队大厅 在队359</t>
  </si>
  <si>
    <t>QQS2 排队大厅 在队360</t>
  </si>
  <si>
    <t>QQS2 排队大厅 在队361</t>
  </si>
  <si>
    <t>QQS2 排队大厅 在队362</t>
  </si>
  <si>
    <t>QQS2 排队大厅 在队363</t>
  </si>
  <si>
    <t>QQS2 排队大厅 在队364</t>
  </si>
  <si>
    <t>QQS2 排队大厅 在队365</t>
  </si>
  <si>
    <t>QQS2 排队大厅 在队366</t>
  </si>
  <si>
    <t>QQS2 排队大厅 在队367</t>
  </si>
  <si>
    <t>QQS2 排队大厅 在队368</t>
  </si>
  <si>
    <t>QQS2 排队大厅 在队369</t>
  </si>
  <si>
    <t>QQS2 排队大厅 在队370</t>
  </si>
  <si>
    <t>QQS2 排队大厅 在队371</t>
  </si>
  <si>
    <t>QQS2 排队大厅 在队372</t>
  </si>
  <si>
    <t>QQS2 排队大厅 在队373</t>
  </si>
  <si>
    <t>QQS2 排队大厅 在队374</t>
  </si>
  <si>
    <t>QQS2 排队大厅 在队375</t>
  </si>
  <si>
    <t>QQS2 排队大厅 在队376</t>
  </si>
  <si>
    <t>QQS2 排队大厅 在队377</t>
  </si>
  <si>
    <t>QQS2 排队大厅 在队378</t>
  </si>
  <si>
    <t>QQS2 排队大厅 在队379</t>
  </si>
  <si>
    <t>QQS2 排队大厅 在队380</t>
  </si>
  <si>
    <t>QQS2 排队大厅 在队381</t>
  </si>
  <si>
    <t>QQS2 排队大厅 在队382</t>
  </si>
  <si>
    <t>QQS2 排队大厅 在队383</t>
  </si>
  <si>
    <t>QQS2 排队大厅 在队384</t>
  </si>
  <si>
    <t>QQS2 排队大厅 在队385</t>
  </si>
  <si>
    <t>QQS2 排队大厅 在队386</t>
  </si>
  <si>
    <t>QQS2 排队大厅 在队387</t>
  </si>
  <si>
    <t>QQS2 排队大厅 在队388</t>
  </si>
  <si>
    <t>QQS2 排队大厅 在队389</t>
  </si>
  <si>
    <t>QQS2 排队大厅 在队390</t>
  </si>
  <si>
    <t>QQS2 排队大厅 在队391</t>
  </si>
  <si>
    <t>QQS2 排队大厅 在队392</t>
  </si>
  <si>
    <t>QQS2 排队大厅 在队393</t>
  </si>
  <si>
    <t>QQS2 排队大厅 在队394</t>
  </si>
  <si>
    <t>QQS2 排队大厅 在队395</t>
  </si>
  <si>
    <t>QQS2 排队大厅 在队396</t>
  </si>
  <si>
    <t>QQS2 排队大厅 在队397</t>
  </si>
  <si>
    <t>QQS2 排队大厅 在队398</t>
  </si>
  <si>
    <t>QQS2 排队大厅 在队399</t>
  </si>
  <si>
    <t>QQS2 排队大厅 在队400</t>
  </si>
  <si>
    <t>QQS2 排队大厅 在队401</t>
  </si>
  <si>
    <t>QQS2 排队大厅 在队402</t>
  </si>
  <si>
    <t>QQS2 排队大厅 在队403</t>
  </si>
  <si>
    <t>QQS2 排队大厅 在队404</t>
  </si>
  <si>
    <t>QQS2 排队大厅 在队405</t>
  </si>
  <si>
    <t>QQS2 排队大厅 在队406</t>
  </si>
  <si>
    <t>QQS2 排队大厅 在队407</t>
  </si>
  <si>
    <t>QQS2 排队大厅 在队408</t>
  </si>
  <si>
    <t>QQS2 排队大厅 在队409</t>
  </si>
  <si>
    <t>QQS2 排队大厅 在队410</t>
  </si>
  <si>
    <t>QQS2 排队大厅 在队411</t>
  </si>
  <si>
    <t>QQS2 排队大厅 在队412</t>
  </si>
  <si>
    <t>QQS2 排队大厅 在队413</t>
  </si>
  <si>
    <t>QQS2 排队大厅 在队414</t>
  </si>
  <si>
    <t>QQS2 排队大厅 在队415</t>
  </si>
  <si>
    <t>QQS2 排队大厅 在队416</t>
  </si>
  <si>
    <t>QQS2 排队大厅 在队417</t>
  </si>
  <si>
    <t>QQS2 排队大厅 在队418</t>
  </si>
  <si>
    <t>QQS2 排队大厅 在队419</t>
  </si>
  <si>
    <t>QQS2 排队大厅 在队420</t>
  </si>
  <si>
    <t>QQS2 排队大厅 在队421</t>
  </si>
  <si>
    <t>QQS2 排队大厅 在队422</t>
  </si>
  <si>
    <t>QQS2 排队大厅 在队423</t>
  </si>
  <si>
    <t>QQS2 排队大厅 在队424</t>
  </si>
  <si>
    <t>QQS2 排队大厅 在队425</t>
  </si>
  <si>
    <t>QQS2 排队大厅 在队426</t>
  </si>
  <si>
    <t>QQS2 排队大厅 在队427</t>
  </si>
  <si>
    <t>QQS2 排队大厅 在队428</t>
  </si>
  <si>
    <t>QQS2 排队大厅 在队429</t>
  </si>
  <si>
    <t>QQS2 排队大厅 在队430</t>
  </si>
  <si>
    <t>QQS2 排队大厅 在队431</t>
  </si>
  <si>
    <t>QQS2 排队大厅 在队432</t>
  </si>
  <si>
    <t>QQS2 排队大厅 在队433</t>
  </si>
  <si>
    <t>QQS2 排队大厅 在队434</t>
  </si>
  <si>
    <t>QQS2 排队大厅 在队435</t>
  </si>
  <si>
    <t>QQS2 排队大厅 在队436</t>
  </si>
  <si>
    <t>QQS2 排队大厅 在队437</t>
  </si>
  <si>
    <t>QQS2 排队大厅 在队438</t>
  </si>
  <si>
    <t>QQS2 排队大厅 在队439</t>
  </si>
  <si>
    <t>QQS2 排队大厅 在队440</t>
  </si>
  <si>
    <t>QQS2 排队大厅 在队441</t>
  </si>
  <si>
    <t>QQS2 排队大厅 在队442</t>
  </si>
  <si>
    <t>QQS2 排队大厅 在队443</t>
  </si>
  <si>
    <t>QQS2 排队大厅 在队444</t>
  </si>
  <si>
    <t>QQS2 排队大厅 在队445</t>
  </si>
  <si>
    <t>QQS2 排队大厅 在队446</t>
  </si>
  <si>
    <t>QQS2 排队大厅 在队447</t>
  </si>
  <si>
    <t>QQS2 排队大厅 在队448</t>
  </si>
  <si>
    <t>QQS2 排队大厅 在队449</t>
  </si>
  <si>
    <t>QQS2 排队大厅 在队450</t>
  </si>
  <si>
    <t>QQS2 排队大厅 在队451</t>
  </si>
  <si>
    <t>QQS2 排队大厅 在队452</t>
  </si>
  <si>
    <t>QQS2 排队大厅 在队453</t>
  </si>
  <si>
    <t>QQS2 排队大厅 在队454</t>
  </si>
  <si>
    <t>QQS2 排队大厅 在队455</t>
  </si>
  <si>
    <t>QQS2 排队大厅 在队456</t>
  </si>
  <si>
    <t>QQS2 排队大厅 在队457</t>
  </si>
  <si>
    <t>QQS2 排队大厅 在队458</t>
  </si>
  <si>
    <t>QQS2 排队大厅 在队459</t>
  </si>
  <si>
    <t>QQS2 排队大厅 在队460</t>
  </si>
  <si>
    <t>QQS2 排队大厅 在队461</t>
  </si>
  <si>
    <t>QQS2 排队大厅 在队462</t>
  </si>
  <si>
    <t>QQS2 排队大厅 在队463</t>
  </si>
  <si>
    <t>QQS2 排队大厅 在队464</t>
  </si>
  <si>
    <t>QQS2 排队大厅 在队465</t>
  </si>
  <si>
    <t>QQS2 排队大厅 在队466</t>
  </si>
  <si>
    <t>QQS2 排队大厅 在队467</t>
  </si>
  <si>
    <t>QQS2 排队大厅 在队468</t>
  </si>
  <si>
    <t>QQS2 排队大厅 在队469</t>
  </si>
  <si>
    <t>QQS2 排队大厅 在队470</t>
  </si>
  <si>
    <t>QQS2 排队大厅 在队471</t>
  </si>
  <si>
    <t>QQS2 排队大厅 在队472</t>
  </si>
  <si>
    <t>QQS2 排队大厅 在队473</t>
  </si>
  <si>
    <t>QQS2 排队大厅 在队474</t>
  </si>
  <si>
    <t>QQS2 排队大厅 在队475</t>
  </si>
  <si>
    <t>QQS2 排队大厅 在队476</t>
  </si>
  <si>
    <t>QQS2 排队大厅 在队477</t>
  </si>
  <si>
    <t>QQS2 排队大厅 在队478</t>
  </si>
  <si>
    <t>QQS2 排队大厅 在队479</t>
  </si>
  <si>
    <t>QQS2 排队大厅 在队480</t>
  </si>
  <si>
    <t>QQS2 排队大厅 在队481</t>
  </si>
  <si>
    <t>QQS2 排队大厅 在队482</t>
  </si>
  <si>
    <t>QQS2 排队大厅 在队483</t>
  </si>
  <si>
    <t>QQS2 排队大厅 在队484</t>
  </si>
  <si>
    <t>QQS2 排队大厅 在队485</t>
  </si>
  <si>
    <t>QQS2 排队大厅 在队486</t>
  </si>
  <si>
    <t>QQS2 排队大厅 在队487</t>
  </si>
  <si>
    <t>QQS2 排队大厅 在队488</t>
  </si>
  <si>
    <t>QQS2 排队大厅 在队489</t>
  </si>
  <si>
    <t>QQS2 排队大厅 在队490</t>
  </si>
  <si>
    <t>QQS2 排队大厅 在队491</t>
  </si>
  <si>
    <t>QQS2 排队大厅 在队492</t>
  </si>
  <si>
    <t>QQS2 排队大厅 在队493</t>
  </si>
  <si>
    <t>QQS2 排队大厅 在队494</t>
  </si>
  <si>
    <t>QQS2 排队大厅 在队495</t>
  </si>
  <si>
    <t>QQS2 排队大厅 在队496</t>
  </si>
  <si>
    <t>QQS2 排队大厅 在队497</t>
  </si>
  <si>
    <t>QQS2 排队大厅 在队498</t>
  </si>
  <si>
    <t>QQS2 排队大厅 在队499</t>
  </si>
  <si>
    <t>QQS2 排队大厅 在队500</t>
  </si>
  <si>
    <t>QQS2 排队大厅 在队501</t>
  </si>
  <si>
    <t>QQS2 排队大厅 在队502</t>
  </si>
  <si>
    <t>QQS2 排队大厅 在队503</t>
  </si>
  <si>
    <t>QQS2 排队大厅 在队504</t>
  </si>
  <si>
    <t>QQS2 排队大厅 在队505</t>
  </si>
  <si>
    <t>QQS2 排队大厅 在队506</t>
  </si>
  <si>
    <t>QQS2 排队大厅 在队507</t>
  </si>
  <si>
    <t>QQS2 排队大厅 在队508</t>
  </si>
  <si>
    <t>QQS2 排队大厅 在队509</t>
  </si>
  <si>
    <t>QQS2 排队大厅 在队510</t>
  </si>
  <si>
    <t>QQS2 排队大厅 在队511</t>
  </si>
  <si>
    <t>QQS2 排队大厅 在队512</t>
  </si>
  <si>
    <t>QQS2 排队大厅 在队513</t>
  </si>
  <si>
    <t>QQS2 排队大厅 在队514</t>
  </si>
  <si>
    <t>QQS2 排队大厅 在队515</t>
  </si>
  <si>
    <t>QQS2 排队大厅 在队516</t>
  </si>
  <si>
    <t>QQS2 排队大厅 在队517</t>
  </si>
  <si>
    <t>QQS2 排队大厅 在队518</t>
  </si>
  <si>
    <t>QQS2 排队大厅 在队519</t>
  </si>
  <si>
    <t>QQS2 排队大厅 在队520</t>
  </si>
  <si>
    <t>QQS2 排队大厅 在队521</t>
  </si>
  <si>
    <t>QQS2 排队大厅 在队522</t>
  </si>
  <si>
    <t>QQS2 排队大厅 在队523</t>
  </si>
  <si>
    <t>QQS2 排队大厅 在队524</t>
  </si>
  <si>
    <t>QQS2 排队大厅 在队525</t>
  </si>
  <si>
    <t>QQS2 排队大厅 在队526</t>
  </si>
  <si>
    <t>QQS2 排队大厅 在队527</t>
  </si>
  <si>
    <t>QQS2 排队大厅 在队528</t>
  </si>
  <si>
    <t>QQS2 排队大厅 在队529</t>
  </si>
  <si>
    <t>QQS2 排队大厅 在队530</t>
  </si>
  <si>
    <t>QQS2 排队大厅 在队531</t>
  </si>
  <si>
    <t>QQS2 排队大厅 在队532</t>
  </si>
  <si>
    <t>QQS2 排队大厅 在队533</t>
  </si>
  <si>
    <t>QQS2 排队大厅 在队534</t>
  </si>
  <si>
    <t>QQS2 排队大厅 在队535</t>
  </si>
  <si>
    <t>QQS2 排队大厅 在队536</t>
  </si>
  <si>
    <t>QQS2 排队大厅 在队537</t>
  </si>
  <si>
    <t>QQS2 排队大厅 在队538</t>
  </si>
  <si>
    <t>QQS2 排队大厅 在队539</t>
  </si>
  <si>
    <t>QQS2 排队大厅 在队540</t>
  </si>
  <si>
    <t>QQS2 排队大厅 在队541</t>
  </si>
  <si>
    <t>QQS2 排队大厅 在队542</t>
  </si>
  <si>
    <t>QQS2 排队大厅 在队543</t>
  </si>
  <si>
    <t>QQS2 排队大厅 在队544</t>
  </si>
  <si>
    <t>QQS2 排队大厅 在队545</t>
  </si>
  <si>
    <t>QQS2 排队大厅 在队546</t>
  </si>
  <si>
    <t>QQS2 排队大厅 在队547</t>
  </si>
  <si>
    <t>QQS2 排队大厅 在队548</t>
  </si>
  <si>
    <t>QQS2 排队大厅 在队549</t>
  </si>
  <si>
    <t>QQS2 排队大厅 在队550</t>
  </si>
  <si>
    <t>QQS2 排队大厅 在队551</t>
  </si>
  <si>
    <t>QQS2 排队大厅 在队552</t>
  </si>
  <si>
    <t>QQS2 排队大厅 在队553</t>
  </si>
  <si>
    <t>QQS2 排队大厅 在队554</t>
  </si>
  <si>
    <t>QQS2 排队大厅 在队555</t>
  </si>
  <si>
    <t>QQS2 排队大厅 在队556</t>
  </si>
  <si>
    <t>QQS2 排队大厅 在队557</t>
  </si>
  <si>
    <t>QQS2 排队大厅 在队558</t>
  </si>
  <si>
    <t>QQS2 排队大厅 在队559</t>
  </si>
  <si>
    <t>QQS2 排队大厅 在队560</t>
  </si>
  <si>
    <t>QQS2 排队大厅 在队561</t>
  </si>
  <si>
    <t>QQS2 排队大厅 在队562</t>
  </si>
  <si>
    <t>QQS2 排队大厅 在队563</t>
  </si>
  <si>
    <t>QQS2 排队大厅 在队564</t>
  </si>
  <si>
    <t>QQS2 排队大厅 在队565</t>
  </si>
  <si>
    <t>QQS2 排队大厅 在队566</t>
  </si>
  <si>
    <t>QQS2 排队大厅 在队567</t>
  </si>
  <si>
    <t>QQS2 排队大厅 在队568</t>
  </si>
  <si>
    <t>QQS2 排队大厅 在队569</t>
  </si>
  <si>
    <t>QQS2 排队大厅 在队570</t>
  </si>
  <si>
    <t>QQS2 排队大厅 在队571</t>
  </si>
  <si>
    <t>QQS2 排队大厅 在队572</t>
  </si>
  <si>
    <t>QQS2 排队大厅 在队573</t>
  </si>
  <si>
    <t>QQS2 排队大厅 在队574</t>
  </si>
  <si>
    <t>QQS2 排队大厅 在队575</t>
  </si>
  <si>
    <t>QQS2 排队大厅 在队576</t>
  </si>
  <si>
    <t>QQS2 排队大厅 在队577</t>
  </si>
  <si>
    <t>QQS2 排队大厅 在队578</t>
  </si>
  <si>
    <t>QQS2 排队大厅 在队579</t>
  </si>
  <si>
    <t>QQS2 排队大厅 在队580</t>
  </si>
  <si>
    <t>QQS2 排队大厅 在队581</t>
  </si>
  <si>
    <t>QQS2 排队大厅 在队582</t>
  </si>
  <si>
    <t>QQS2 排队大厅 在队583</t>
  </si>
  <si>
    <t>QQS2 排队大厅 在队584</t>
  </si>
  <si>
    <t>QQS2 排队大厅 在队585</t>
  </si>
  <si>
    <t>QQS2 排队大厅 在队586</t>
  </si>
  <si>
    <t>QQS2 排队大厅 在队587</t>
  </si>
  <si>
    <t>QQS2 排队大厅 在队588</t>
  </si>
  <si>
    <t>QQS2 排队大厅 在队589</t>
  </si>
  <si>
    <t>QQS2 排队大厅 在队590</t>
  </si>
  <si>
    <t>QQS2 排队大厅 在队591</t>
  </si>
  <si>
    <t>QQS2 排队大厅 在队592</t>
  </si>
  <si>
    <t>QQS2 排队大厅 在队593</t>
  </si>
  <si>
    <t>QQS2 排队大厅 在队594</t>
  </si>
  <si>
    <t>QQS2 排队大厅 在队595</t>
  </si>
  <si>
    <t>QQS2 排队大厅 在队596</t>
  </si>
  <si>
    <t>QQS2 排队大厅 在队597</t>
  </si>
  <si>
    <t>QQS2 排队大厅 在队598</t>
  </si>
  <si>
    <t>QQS2 排队大厅 在队599</t>
  </si>
  <si>
    <t>QQS2 排队大厅 在队600</t>
  </si>
  <si>
    <t>QQS2 排队大厅 在队601</t>
  </si>
  <si>
    <t>QQS2 排队大厅 在队602</t>
  </si>
  <si>
    <t>QQS2 排队大厅 在队603</t>
  </si>
  <si>
    <t>QQS2 排队大厅 在队604</t>
  </si>
  <si>
    <t>QQS2 排队大厅 在队605</t>
  </si>
  <si>
    <t>QQS2 排队大厅 在队606</t>
  </si>
  <si>
    <t>QQS2 排队大厅 在队607</t>
  </si>
  <si>
    <t>QQS2 排队大厅 在队608</t>
  </si>
  <si>
    <t>QQS2 排队大厅 在队609</t>
  </si>
  <si>
    <t>QQS2 排队大厅 在队610</t>
  </si>
  <si>
    <t>QQS2 排队大厅 在队611</t>
  </si>
  <si>
    <t>QQS2 排队大厅 在队612</t>
  </si>
  <si>
    <t>QQS2 排队大厅 在队613</t>
  </si>
  <si>
    <t>QQS2 排队大厅 在队614</t>
  </si>
  <si>
    <t>QQS2 排队大厅 在队615</t>
  </si>
  <si>
    <t>QQS2 排队大厅 在队616</t>
  </si>
  <si>
    <t>QQS2 排队大厅 在队617</t>
  </si>
  <si>
    <t>QQS2 排队大厅 在队618</t>
  </si>
  <si>
    <t>QQS2 排队大厅 在队619</t>
  </si>
  <si>
    <t>QQS2 排队大厅 在队620</t>
  </si>
  <si>
    <t>QQS2 排队大厅 在队621</t>
  </si>
  <si>
    <t>QQS2 排队大厅 在队622</t>
  </si>
  <si>
    <t>QQS2 排队大厅 在队623</t>
  </si>
  <si>
    <t>QQS2 排队大厅 在队624</t>
  </si>
  <si>
    <t>QQS2 排队大厅 在队625</t>
  </si>
  <si>
    <t>QQS2 排队大厅 在队626</t>
  </si>
  <si>
    <t>QQS2 排队大厅 在队627</t>
  </si>
  <si>
    <t>QQS2 排队大厅 在队628</t>
  </si>
  <si>
    <t>QQS2 排队大厅 在队629</t>
  </si>
  <si>
    <t>QQS2 排队大厅 在队630</t>
  </si>
  <si>
    <t>QQS2 排队大厅 在队631</t>
  </si>
  <si>
    <t>QQS2 排队大厅 在队632</t>
  </si>
  <si>
    <t>QQS2 排队大厅 在队633</t>
  </si>
  <si>
    <t>QQS2 排队大厅 在队634</t>
  </si>
  <si>
    <t>QQS2 排队大厅 在队635</t>
  </si>
  <si>
    <t>QQS2 排队大厅 在队636</t>
  </si>
  <si>
    <t>QQS2 排队大厅 在队637</t>
  </si>
  <si>
    <t>QQS2 排队大厅 在队638</t>
  </si>
  <si>
    <t>QQS2 排队大厅 在队639</t>
  </si>
  <si>
    <t>QQS2 排队大厅 在队640</t>
  </si>
  <si>
    <t>QQS2 排队大厅 在队641</t>
  </si>
  <si>
    <t>QQS2 排队大厅 在队642</t>
  </si>
  <si>
    <t>QQS2 排队大厅 在队643</t>
  </si>
  <si>
    <t>QQS2 排队大厅 在队644</t>
  </si>
  <si>
    <t>QQS2 排队大厅 在队645</t>
  </si>
  <si>
    <t>QQS2 排队大厅 在队646</t>
  </si>
  <si>
    <t>QQS2 排队大厅 在队647</t>
  </si>
  <si>
    <t>QQS2 排队大厅 在队648</t>
  </si>
  <si>
    <t>QQS2 排队大厅 在队649</t>
  </si>
  <si>
    <t>QQS2 排队大厅 在队650</t>
  </si>
  <si>
    <t>QQS2 排队大厅 在队651</t>
  </si>
  <si>
    <t>QQS2 排队大厅 在队652</t>
  </si>
  <si>
    <t>QQS2 排队大厅 在队653</t>
  </si>
  <si>
    <t>QQS2 排队大厅 在队654</t>
  </si>
  <si>
    <t>QQS2 排队大厅 在队655</t>
  </si>
  <si>
    <t>QQS2 排队大厅 在队656</t>
  </si>
  <si>
    <t>QQS2 排队大厅 在队657</t>
  </si>
  <si>
    <t>QQS2 排队大厅 在队658</t>
  </si>
  <si>
    <t>QQS2 排队大厅 在队659</t>
  </si>
  <si>
    <t>QQS2 排队大厅 在队660</t>
  </si>
  <si>
    <t>QQS2 排队大厅 在队661</t>
  </si>
  <si>
    <t>QQS2 排队大厅 在队662</t>
  </si>
  <si>
    <t>QQS2 排队大厅 在队663</t>
  </si>
  <si>
    <t>QQS2 排队大厅 在队664</t>
  </si>
  <si>
    <t>QQS2 排队大厅 在队665</t>
  </si>
  <si>
    <t>QQS2 排队大厅 在队666</t>
  </si>
  <si>
    <t>QQS2 排队大厅 在队667</t>
  </si>
  <si>
    <t>QQS2 排队大厅 在队668</t>
  </si>
  <si>
    <t>QQS2 排队大厅 在队669</t>
  </si>
  <si>
    <t>QQS2 排队大厅 在队670</t>
  </si>
  <si>
    <t>QQS2 排队大厅 在队671</t>
  </si>
  <si>
    <t>QQS2 排队大厅 在队672</t>
  </si>
  <si>
    <t>QQS2 排队大厅 在队673</t>
  </si>
  <si>
    <t>QQS2 排队大厅 在队674</t>
  </si>
  <si>
    <t>QQS2 排队大厅 在队675</t>
  </si>
  <si>
    <t>QQS2 排队大厅 在队676</t>
  </si>
  <si>
    <t>QQS2 排队大厅 在队677</t>
  </si>
  <si>
    <t>QQS2 排队大厅 在队678</t>
  </si>
  <si>
    <t>QQS2 排队大厅 在队679</t>
  </si>
  <si>
    <t>QQS2 排队大厅 在队680</t>
  </si>
  <si>
    <t>QQS2 排队大厅 在队681</t>
  </si>
  <si>
    <t>QQS2 排队大厅 在队682</t>
  </si>
  <si>
    <t>QQS2 排队大厅 在队683</t>
  </si>
  <si>
    <t>QQS2 排队大厅 在队684</t>
  </si>
  <si>
    <t>QQS2 排队大厅 在队685</t>
  </si>
  <si>
    <t>QQS2 排队大厅 在队686</t>
  </si>
  <si>
    <t>QQS2 排队大厅 在队687</t>
  </si>
  <si>
    <t>QQS2 排队大厅 在队688</t>
  </si>
  <si>
    <t>QQS2 排队大厅 在队689</t>
  </si>
  <si>
    <t>QQS2 排队大厅 在队690</t>
  </si>
  <si>
    <t>QQS2 排队大厅 在队691</t>
  </si>
  <si>
    <t>QQS2 排队大厅 在队692</t>
  </si>
  <si>
    <t>QQS2 排队大厅 在队693</t>
  </si>
  <si>
    <t>QQS2 排队大厅 在队694</t>
  </si>
  <si>
    <t>QQS2 排队大厅 在队695</t>
  </si>
  <si>
    <t>QQS2 排队大厅 在队696</t>
  </si>
  <si>
    <t>QQS2 排队大厅 在队697</t>
  </si>
  <si>
    <t>QQS2 排队大厅 在队698</t>
  </si>
  <si>
    <t>QQS2 排队大厅 在队699</t>
  </si>
  <si>
    <t>QQS2 排队大厅 在队700</t>
  </si>
  <si>
    <t>QQS2 排队大厅 在队701</t>
  </si>
  <si>
    <t>QQS2 排队大厅 在队702</t>
  </si>
  <si>
    <t>QQS2 排队大厅 在队703</t>
  </si>
  <si>
    <t>QQS2 排队大厅 在队704</t>
  </si>
  <si>
    <t>QQS2 排队大厅 在队705</t>
  </si>
  <si>
    <t>QQS2 排队大厅 在队706</t>
  </si>
  <si>
    <t>QQS2 排队大厅 在队707</t>
  </si>
  <si>
    <t>QQS2 排队大厅 在队708</t>
  </si>
  <si>
    <t>QQS2 排队大厅 在队709</t>
  </si>
  <si>
    <t>QQS2 排队大厅 在队710</t>
  </si>
  <si>
    <t>QQS2 排队大厅 在队711</t>
  </si>
  <si>
    <t>QQS2 排队大厅 在队712</t>
  </si>
  <si>
    <t>QQS2 排队大厅 在队713</t>
  </si>
  <si>
    <t>QQS2 排队大厅 在队714</t>
  </si>
  <si>
    <t>QQS2 排队大厅 在队715</t>
  </si>
  <si>
    <t>QQS2 排队大厅 在队716</t>
  </si>
  <si>
    <t>QQS2 排队大厅 在队717</t>
  </si>
  <si>
    <t>QQS2 排队大厅 在队718</t>
  </si>
  <si>
    <t>QQS2 排队大厅 在队719</t>
  </si>
  <si>
    <t>QQS2 排队大厅 在队720</t>
  </si>
  <si>
    <t>QQS2 排队大厅 在队721</t>
  </si>
  <si>
    <t>QQS2 排队大厅 在队722</t>
  </si>
  <si>
    <t>QQS2 排队大厅 在队723</t>
  </si>
  <si>
    <t>QQS2 排队大厅 在队724</t>
  </si>
  <si>
    <t>QQS2 排队大厅 在队725</t>
  </si>
  <si>
    <t>QQS2 排队大厅 在队726</t>
  </si>
  <si>
    <t>QQS2 排队大厅 在队727</t>
  </si>
  <si>
    <t>QQS2 排队大厅 在队728</t>
  </si>
  <si>
    <t>QQS2 排队大厅 在队729</t>
  </si>
  <si>
    <t>QQS2 排队大厅 在队730</t>
  </si>
  <si>
    <t>QQS2 排队大厅 在队731</t>
  </si>
  <si>
    <t>QQS2 排队大厅 在队732</t>
  </si>
  <si>
    <t>QQS2 排队大厅 在队733</t>
  </si>
  <si>
    <t>QQS2 排队大厅 在队734</t>
  </si>
  <si>
    <t>QQS2 排队大厅 在队735</t>
  </si>
  <si>
    <t>QQS2 排队大厅 在队736</t>
  </si>
  <si>
    <t>QQS2 排队大厅 在队737</t>
  </si>
  <si>
    <t>QQS2 排队大厅 在队738</t>
  </si>
  <si>
    <t>QQS2 排队大厅 在队739</t>
  </si>
  <si>
    <t>QQS2 排队大厅 在队740</t>
  </si>
  <si>
    <t>QQS2 排队大厅 在队741</t>
  </si>
  <si>
    <t>QQS2 排队大厅 在队742</t>
  </si>
  <si>
    <t>QQS2 排队大厅 在队743</t>
  </si>
  <si>
    <t>QQS2 排队大厅 在队744</t>
  </si>
  <si>
    <t>QQS2 排队大厅 在队745</t>
  </si>
  <si>
    <t>QQS2 排队大厅 在队746</t>
  </si>
  <si>
    <t>QQS2 排队大厅 在队747</t>
  </si>
  <si>
    <t>QQS2 排队大厅 在队748</t>
  </si>
  <si>
    <t>QQS2 排队大厅 在队749</t>
  </si>
  <si>
    <t>QQS2 排队大厅 在队750</t>
  </si>
  <si>
    <t>QQS2 排队大厅 在队751</t>
  </si>
  <si>
    <t>QQS2 排队大厅 在队752</t>
  </si>
  <si>
    <t>QQS2 排队大厅 在队753</t>
  </si>
  <si>
    <t>QQS2 排队大厅 在队754</t>
  </si>
  <si>
    <t>QQS2 排队大厅 在队755</t>
  </si>
  <si>
    <t>QQS2 排队大厅 在队756</t>
  </si>
  <si>
    <t>QQS2 排队大厅 在队757</t>
  </si>
  <si>
    <t>QQS2 排队大厅 在队758</t>
  </si>
  <si>
    <t>QQS2 排队大厅 在队759</t>
  </si>
  <si>
    <t>QQS2 排队大厅 在队760</t>
  </si>
  <si>
    <t>QQS2 排队大厅 在队761</t>
  </si>
  <si>
    <t>QQS2 排队大厅 在队762</t>
  </si>
  <si>
    <t>QQS2 排队大厅 在队763</t>
  </si>
  <si>
    <t>QQS2 排队大厅 在队764</t>
  </si>
  <si>
    <t>QQS2 排队大厅 在队765</t>
  </si>
  <si>
    <t>QQS2 排队大厅 在队766</t>
  </si>
  <si>
    <t>QQS2 排队大厅 在队767</t>
  </si>
  <si>
    <t>QQS2 排队大厅 在队768</t>
  </si>
  <si>
    <t>QQS2 排队大厅 在队769</t>
  </si>
  <si>
    <t>QQS2 排队大厅 在队770</t>
  </si>
  <si>
    <t>QQS2 排队大厅 在队771</t>
  </si>
  <si>
    <t>QQS2 排队大厅 在队772</t>
  </si>
  <si>
    <t>QQS2 排队大厅 在队773</t>
  </si>
  <si>
    <t>QQS2 排队大厅 在队774</t>
  </si>
  <si>
    <t>QQS2 排队大厅 在队775</t>
  </si>
  <si>
    <t>QQS2 排队大厅 在队776</t>
  </si>
  <si>
    <t>QQS2 排队大厅 在队777</t>
  </si>
  <si>
    <t>QQS2 排队大厅 在队778</t>
  </si>
  <si>
    <t>QQS2 排队大厅 在队779</t>
  </si>
  <si>
    <t>QQS2 排队大厅 在队780</t>
  </si>
  <si>
    <t>QQS2 排队大厅 在队781</t>
  </si>
  <si>
    <t>QQS2 排队大厅 在队782</t>
  </si>
  <si>
    <t>QQS2 排队大厅 在队783</t>
  </si>
  <si>
    <t>QQS2 排队大厅 在队784</t>
  </si>
  <si>
    <t>QQS2 排队大厅 在队785</t>
  </si>
  <si>
    <t>QQS2 排队大厅 在队786</t>
  </si>
  <si>
    <t>QQS2 排队大厅 在队787</t>
  </si>
  <si>
    <t>QQS2 排队大厅 在队788</t>
  </si>
  <si>
    <t>QQS2 排队大厅 在队789</t>
  </si>
  <si>
    <t>QQS2 排队大厅 在队790</t>
  </si>
  <si>
    <t>QQS2 排队大厅 在队791</t>
  </si>
  <si>
    <t>QQS2 排队大厅 在队792</t>
  </si>
  <si>
    <t>QQS2 排队大厅 在队793</t>
  </si>
  <si>
    <t>QQS2 排队大厅 在队794</t>
  </si>
  <si>
    <t>QQS2 排队大厅 在队795</t>
  </si>
  <si>
    <t>QQS2 排队大厅 在队796</t>
  </si>
  <si>
    <t>QQS2 排队大厅 在队797</t>
  </si>
  <si>
    <t>QQS2 排队大厅 在队798</t>
  </si>
  <si>
    <t>QQS2 排队大厅 在队799</t>
  </si>
  <si>
    <t>QQS2 排队大厅 在队800</t>
  </si>
  <si>
    <t>QQS2 排队大厅 在队801</t>
  </si>
  <si>
    <t>QQS2 排队大厅 在队802</t>
  </si>
  <si>
    <t>QQS2 排队大厅 在队803</t>
  </si>
  <si>
    <t>QQS2 排队大厅 在队804</t>
  </si>
  <si>
    <t>QQS2 排队大厅 在队805</t>
  </si>
  <si>
    <t>QQS2 排队大厅 在队806</t>
  </si>
  <si>
    <t>QQS2 排队大厅 在队807</t>
  </si>
  <si>
    <t>QQS2 排队大厅 在队808</t>
  </si>
  <si>
    <t>QQS2 排队大厅 在队809</t>
  </si>
  <si>
    <t>QQS2 排队大厅 在队810</t>
  </si>
  <si>
    <t>QQS2 排队大厅 在队811</t>
  </si>
  <si>
    <t>QQS2 排队大厅 在队812</t>
  </si>
  <si>
    <t>QQS2 排队大厅 在队813</t>
  </si>
  <si>
    <t>QQS2 排队大厅 在队814</t>
  </si>
  <si>
    <t>QQS2 排队大厅 在队815</t>
  </si>
  <si>
    <t>QQS2 排队大厅 在队816</t>
  </si>
  <si>
    <t>QQS2 排队大厅 在队817</t>
  </si>
  <si>
    <t>QQS2 排队大厅 在队818</t>
  </si>
  <si>
    <t>QQS2 排队大厅 在队819</t>
  </si>
  <si>
    <t>QQS2 排队大厅 在队820</t>
  </si>
  <si>
    <t>QQS2 排队大厅 在队821</t>
  </si>
  <si>
    <t>QQS2 排队大厅 在队822</t>
  </si>
  <si>
    <t>QQS2 排队大厅 在队823</t>
  </si>
  <si>
    <t>QQS2 排队大厅 在队824</t>
  </si>
  <si>
    <t>QQS2 排队大厅 在队825</t>
  </si>
  <si>
    <t>QQS2 排队大厅 在队826</t>
  </si>
  <si>
    <t>QQS2 排队大厅 在队827</t>
  </si>
  <si>
    <t>QQS2 排队大厅 在队828</t>
  </si>
  <si>
    <t>QQS2 排队大厅 在队829</t>
  </si>
  <si>
    <t>QQS2 排队大厅 在队830</t>
  </si>
  <si>
    <t>QQS2 排队大厅 在队831</t>
  </si>
  <si>
    <t>QQS2 排队大厅 在队832</t>
  </si>
  <si>
    <t>QQS2 排队大厅 在队833</t>
  </si>
  <si>
    <t>QQS2 排队大厅 在队834</t>
  </si>
  <si>
    <t>QQS2 排队大厅 在队835</t>
  </si>
  <si>
    <t>QQS2 排队大厅 在队836</t>
  </si>
  <si>
    <t>QQS2 排队大厅 在队837</t>
  </si>
  <si>
    <t>QQS2 排队大厅 在队838</t>
  </si>
  <si>
    <t>QQS2 排队大厅 在队839</t>
  </si>
  <si>
    <t>QQS2 排队大厅 在队840</t>
  </si>
  <si>
    <t>QQS2 排队大厅 在队841</t>
  </si>
  <si>
    <t>QQS2 排队大厅 在队842</t>
  </si>
  <si>
    <t>QQS2 排队大厅 在队843</t>
  </si>
  <si>
    <t>QQS2 排队大厅 在队844</t>
  </si>
  <si>
    <t>QQS2 排队大厅 在队845</t>
  </si>
  <si>
    <t>QQS2 排队大厅 在队846</t>
  </si>
  <si>
    <t>QQS2 排队大厅 在队847</t>
  </si>
  <si>
    <t>QQS2 排队大厅 在队848</t>
  </si>
  <si>
    <t>QQS2 排队大厅 在队849</t>
  </si>
  <si>
    <t>QQS2 排队大厅 在队850</t>
  </si>
  <si>
    <t>QQS2 排队大厅 在队851</t>
  </si>
  <si>
    <t>QQS2 排队大厅 在队852</t>
  </si>
  <si>
    <t>QQS2 排队大厅 在队853</t>
  </si>
  <si>
    <t>QQS2 排队大厅 在队854</t>
  </si>
  <si>
    <t>QQS2 排队大厅 在队855</t>
  </si>
  <si>
    <t>QQS2 排队大厅 在队856</t>
  </si>
  <si>
    <t>QQS2 排队大厅 在队857</t>
  </si>
  <si>
    <t>QQS2 排队大厅 在队858</t>
  </si>
  <si>
    <t>QQS2 排队大厅 在队859</t>
  </si>
  <si>
    <t>QQS2 排队大厅 在队860</t>
  </si>
  <si>
    <t>QQS2 排队大厅 在队861</t>
  </si>
  <si>
    <t>QQS2 排队大厅 在队862</t>
  </si>
  <si>
    <t>QQS2 排队大厅 在队863</t>
  </si>
  <si>
    <t>QQS2 排队大厅 在队864</t>
  </si>
  <si>
    <t>QQS2 排队大厅 在队865</t>
  </si>
  <si>
    <t>QQS2 排队大厅 在队866</t>
  </si>
  <si>
    <t>QQS2 排队大厅 在队867</t>
  </si>
  <si>
    <t>QQS2 排队大厅 在队868</t>
  </si>
  <si>
    <t>QQS2 排队大厅 在队869</t>
  </si>
  <si>
    <t>QQS2 排队大厅 在队870</t>
  </si>
  <si>
    <t>QQS2 排队大厅 在队871</t>
  </si>
  <si>
    <t>QQS2 排队大厅 在队872</t>
  </si>
  <si>
    <t>QQS2 排队大厅 在队873</t>
  </si>
  <si>
    <t>QQS2 排队大厅 在队874</t>
  </si>
  <si>
    <t>QQS2 排队大厅 在队875</t>
  </si>
  <si>
    <t>QQS2 排队大厅 在队876</t>
  </si>
  <si>
    <t>QQS2 排队大厅 在队877</t>
  </si>
  <si>
    <t>QQS2 排队大厅 在队878</t>
  </si>
  <si>
    <t>QQS2 排队大厅 在队879</t>
  </si>
  <si>
    <t>QQS2 排队大厅 在队880</t>
  </si>
  <si>
    <t>QQS2 排队大厅 在队881</t>
  </si>
  <si>
    <t>QQS2 排队大厅 在队882</t>
  </si>
  <si>
    <t>QQS2 排队大厅 在队883</t>
  </si>
  <si>
    <t>QQS2 排队大厅 在队884</t>
  </si>
  <si>
    <t>QQS2 排队大厅 在队885</t>
  </si>
  <si>
    <t>QQS2 排队大厅 在队886</t>
  </si>
  <si>
    <t>QQS2 排队大厅 在队887</t>
  </si>
  <si>
    <t>QQS2 排队大厅 在队888</t>
  </si>
  <si>
    <t>QQS2 排队大厅 在队889</t>
  </si>
  <si>
    <t>QQS2 排队大厅 在队890</t>
  </si>
  <si>
    <t>QQS2 排队大厅 在队891</t>
  </si>
  <si>
    <t>QQS2 排队大厅 在队892</t>
  </si>
  <si>
    <t>QQS2 排队大厅 在队893</t>
  </si>
  <si>
    <t>QQS2 排队大厅 在队894</t>
  </si>
  <si>
    <t>QQS2 排队大厅 在队895</t>
  </si>
  <si>
    <t>QQS2 排队大厅 在队896</t>
  </si>
  <si>
    <t>QQS2 排队大厅 在队897</t>
  </si>
  <si>
    <t>QQS2 排队大厅 在队898</t>
  </si>
  <si>
    <t>QQS2 排队大厅 在队899</t>
  </si>
  <si>
    <t>QQS2 排队大厅 在队900</t>
  </si>
  <si>
    <t>QQS2 排队大厅 在队901</t>
  </si>
  <si>
    <t>QQS2 排队大厅 在队902</t>
  </si>
  <si>
    <t>QQS2 排队大厅 在队903</t>
  </si>
  <si>
    <t>QQS2 排队大厅 在队904</t>
  </si>
  <si>
    <t>QQS2 排队大厅 在队905</t>
  </si>
  <si>
    <t>QQS2 排队大厅 在队906</t>
  </si>
  <si>
    <t>QQS2 排队大厅 在队907</t>
  </si>
  <si>
    <t>QQS2 排队大厅 在队908</t>
  </si>
  <si>
    <t>QQS2 排队大厅 在队909</t>
  </si>
  <si>
    <t>QQS2 排队大厅 在队910</t>
  </si>
  <si>
    <t>QQS2 排队大厅 在队911</t>
  </si>
  <si>
    <t>QQS2 排队大厅 在队912</t>
  </si>
  <si>
    <t>QQS2 排队大厅 在队913</t>
  </si>
  <si>
    <t>QQS2 排队大厅 在队914</t>
  </si>
  <si>
    <t>QQS2 排队大厅 在队915</t>
  </si>
  <si>
    <t>QQS2 排队大厅 在队916</t>
  </si>
  <si>
    <t>QQS2 排队大厅 在队917</t>
  </si>
  <si>
    <t>QQS2 排队大厅 在队918</t>
  </si>
  <si>
    <t>QQS2 排队大厅 在队919</t>
  </si>
  <si>
    <t>QQS2 排队大厅 在队920</t>
  </si>
  <si>
    <t>QQS2 排队大厅 在队921</t>
  </si>
  <si>
    <t>QQS2 排队大厅 在队922</t>
  </si>
  <si>
    <t>QQS2 排队大厅 在队923</t>
  </si>
  <si>
    <t>QQS2 排队大厅 在队924</t>
  </si>
  <si>
    <t>QQS2 排队大厅 在队925</t>
  </si>
  <si>
    <t>QQS2 排队大厅 在队926</t>
  </si>
  <si>
    <t>QQS2 排队大厅 在队927</t>
  </si>
  <si>
    <t>QQS2 排队大厅 在队928</t>
  </si>
  <si>
    <t>QQS2 排队大厅 在队929</t>
  </si>
  <si>
    <t>QQS2 排队大厅 在队930</t>
  </si>
  <si>
    <t>QQS2 排队大厅 在队931</t>
  </si>
  <si>
    <t>QQS2 排队大厅 在队932</t>
  </si>
  <si>
    <t>QQS2 排队大厅 在队933</t>
  </si>
  <si>
    <t>QQS2 排队大厅 在队934</t>
  </si>
  <si>
    <t>QQS2 排队大厅 在队935</t>
  </si>
  <si>
    <t>QQS2 排队大厅 在队936</t>
  </si>
  <si>
    <t>QQS2 排队大厅 在队937</t>
  </si>
  <si>
    <t>QQS2 排队大厅 在队938</t>
  </si>
  <si>
    <t>QQS2 排队大厅 在队939</t>
  </si>
  <si>
    <t>QQS2 排队大厅 在队940</t>
  </si>
  <si>
    <t>QQS2 排队大厅 在队941</t>
  </si>
  <si>
    <t>QQS2 排队大厅 在队942</t>
  </si>
  <si>
    <t>QQS2 排队大厅 在队943</t>
  </si>
  <si>
    <t>QQS2 排队大厅 在队944</t>
  </si>
  <si>
    <t>QQS2 排队大厅 在队945</t>
  </si>
  <si>
    <t>QQS2 排队大厅 在队946</t>
  </si>
  <si>
    <t>QQS2 排队大厅 在队947</t>
  </si>
  <si>
    <t>QQS2 排队大厅 在队948</t>
  </si>
  <si>
    <t>QQS2 排队大厅 在队949</t>
  </si>
  <si>
    <t>QQS2 排队大厅 在队950</t>
  </si>
  <si>
    <t>QQS2 排队大厅 在队951</t>
  </si>
  <si>
    <t>QQS2 排队大厅 在队952</t>
  </si>
  <si>
    <t>QQS2 排队大厅 在队953</t>
  </si>
  <si>
    <t>QQS2 排队大厅 在队954</t>
  </si>
  <si>
    <t>QQS2 排队大厅 在队955</t>
  </si>
  <si>
    <t>QQS2 排队大厅 在队956</t>
  </si>
  <si>
    <t>QQS2 排队大厅 在队957</t>
  </si>
  <si>
    <t>QQS2 排队大厅 在队958</t>
  </si>
  <si>
    <t>QQS2 排队大厅 在队959</t>
  </si>
  <si>
    <t>QQS2 排队大厅 在队960</t>
  </si>
  <si>
    <t>QQS2 排队大厅 在队961</t>
  </si>
  <si>
    <t>QQS2 排队大厅 在队962</t>
  </si>
  <si>
    <t>QQS2 排队大厅 在队963</t>
  </si>
  <si>
    <t>QQS2 排队大厅 在队964</t>
  </si>
  <si>
    <t>QQS2 排队大厅 在队965</t>
  </si>
  <si>
    <t>QQS2 排队大厅 在队966</t>
  </si>
  <si>
    <t>QQS2 排队大厅 在队967</t>
  </si>
  <si>
    <t>QQS2 排队大厅 在队968</t>
  </si>
  <si>
    <t>QQS2 排队大厅 在队969</t>
  </si>
  <si>
    <t>QQS2 排队大厅 在队970</t>
  </si>
  <si>
    <t>QQS2 排队大厅 在队971</t>
  </si>
  <si>
    <t>QQS2 排队大厅 在队972</t>
  </si>
  <si>
    <t>QQS2 排队大厅 在队973</t>
  </si>
  <si>
    <t>QQS2 排队大厅 在队974</t>
  </si>
  <si>
    <t>QQS2 排队大厅 在队975</t>
  </si>
  <si>
    <t>QQS2 排队大厅 在队976</t>
  </si>
  <si>
    <t>QQS2 排队大厅 在队977</t>
  </si>
  <si>
    <t>QQS2 排队大厅 在队978</t>
  </si>
  <si>
    <t>QQS2 排队大厅 在队979</t>
  </si>
  <si>
    <t>QQS2 排队大厅 在队980</t>
  </si>
  <si>
    <t>QQS2 排队大厅 在队981</t>
  </si>
  <si>
    <t>QQS2 排队大厅 在队982</t>
  </si>
  <si>
    <t>QQS2 排队大厅 在队983</t>
  </si>
  <si>
    <t>QQS2 排队大厅 在队984</t>
  </si>
  <si>
    <t>QQS2 排队大厅 在队985</t>
  </si>
  <si>
    <t>QQS2 排队大厅 在队986</t>
  </si>
  <si>
    <t>QQS2 排队大厅 在队987</t>
  </si>
  <si>
    <t>QQS2 排队大厅 在队988</t>
  </si>
  <si>
    <t>QQS2 排队大厅 在队989</t>
  </si>
  <si>
    <t>QQS2 排队大厅 在队990</t>
  </si>
  <si>
    <t>QQS2 排队大厅 在队991</t>
  </si>
  <si>
    <t>QQS2 排队大厅 在队992</t>
  </si>
  <si>
    <t>QQS2 排队大厅 在队993</t>
  </si>
  <si>
    <t>QQS2 排队大厅 在队994</t>
  </si>
  <si>
    <t>QQS2 排队大厅 在队995</t>
  </si>
  <si>
    <t>QQS2 排队大厅 在队996</t>
  </si>
  <si>
    <t>QQS2 排队大厅 在队997</t>
  </si>
  <si>
    <t>QQS2 排队大厅 在队998</t>
  </si>
  <si>
    <t>QQS2 排队大厅 在队999</t>
  </si>
  <si>
    <t>QQS2 排队大厅 在队1000</t>
  </si>
  <si>
    <t>QQS2 排队大厅 在队1001</t>
  </si>
  <si>
    <t>QQS2 排队大厅 在队1002</t>
  </si>
  <si>
    <t>QQS2 排队大厅 在队1003</t>
  </si>
  <si>
    <t>QQS2 排队大厅 在队1004</t>
  </si>
  <si>
    <t>QQS2 排队大厅 在队1005</t>
  </si>
  <si>
    <t>QQS2 排队大厅 在队1006</t>
  </si>
  <si>
    <t>QQS2 排队大厅 在队1007</t>
  </si>
  <si>
    <t>QQS2 排队大厅 在队1008</t>
  </si>
  <si>
    <t>QQS2 排队大厅 在队1009</t>
  </si>
  <si>
    <t>QQS2 排队大厅 在队1010</t>
  </si>
  <si>
    <t>MO05OIMKMDH69GRT07</t>
  </si>
  <si>
    <t>MO05OIMKM0108SRT07</t>
  </si>
  <si>
    <t>265S2 TEMP 2/5returns</t>
    <phoneticPr fontId="1" type="noConversion"/>
  </si>
  <si>
    <t>264G1 TEMP 2/5returns</t>
    <phoneticPr fontId="1" type="noConversion"/>
  </si>
  <si>
    <t>银壹</t>
    <phoneticPr fontId="1" type="noConversion"/>
  </si>
  <si>
    <t>银贰</t>
    <phoneticPr fontId="1" type="noConversion"/>
  </si>
  <si>
    <t>实际进队列</t>
    <phoneticPr fontId="1" type="noConversion"/>
  </si>
  <si>
    <t>扣除银行服务费</t>
    <phoneticPr fontId="1" type="noConversion"/>
  </si>
  <si>
    <t>魔力网服务费（订单总金额*0.008）</t>
    <phoneticPr fontId="1" type="noConversion"/>
  </si>
  <si>
    <t>QQ8,9店铺，金壹数据</t>
    <phoneticPr fontId="1" type="noConversion"/>
  </si>
  <si>
    <t>QQ8,9店铺，金贰数据</t>
    <phoneticPr fontId="1" type="noConversion"/>
  </si>
  <si>
    <t>QQS8银店铺，银壹数据</t>
    <phoneticPr fontId="1" type="noConversion"/>
  </si>
  <si>
    <t>钱强shop8</t>
  </si>
  <si>
    <t>钱强shop8</t>
    <phoneticPr fontId="1" type="noConversion"/>
  </si>
  <si>
    <t>钱强shop9</t>
  </si>
  <si>
    <t>钱强shop9</t>
    <phoneticPr fontId="1" type="noConversion"/>
  </si>
  <si>
    <t>银H</t>
    <phoneticPr fontId="1" type="noConversion"/>
  </si>
  <si>
    <t>qqs8</t>
    <phoneticPr fontId="1" type="noConversion"/>
  </si>
  <si>
    <t>qq8</t>
    <phoneticPr fontId="1" type="noConversion"/>
  </si>
  <si>
    <t>qq9</t>
    <phoneticPr fontId="1" type="noConversion"/>
  </si>
  <si>
    <t>钱强H</t>
    <phoneticPr fontId="1" type="noConversion"/>
  </si>
  <si>
    <t>钱强I</t>
    <phoneticPr fontId="1" type="noConversion"/>
  </si>
  <si>
    <t>QQ银庄八号</t>
    <phoneticPr fontId="1" type="noConversion"/>
  </si>
  <si>
    <t>银老八</t>
    <phoneticPr fontId="1" type="noConversion"/>
  </si>
  <si>
    <t>G1出队1</t>
    <phoneticPr fontId="1" type="noConversion"/>
  </si>
  <si>
    <t>G1出队2</t>
  </si>
  <si>
    <t>G1出队3</t>
  </si>
  <si>
    <t>G1出队4</t>
  </si>
  <si>
    <t>G1出队5</t>
  </si>
  <si>
    <t>G1出队6</t>
  </si>
  <si>
    <t>G1出队7</t>
  </si>
  <si>
    <t>G1出队8</t>
  </si>
  <si>
    <t>G1出队9</t>
  </si>
  <si>
    <t>G1出队10</t>
  </si>
  <si>
    <t>G2出队1</t>
    <phoneticPr fontId="1" type="noConversion"/>
  </si>
  <si>
    <t>G2出队2</t>
  </si>
  <si>
    <t>G2出队3</t>
  </si>
  <si>
    <t>G2出队4</t>
  </si>
  <si>
    <t>G2出队5</t>
  </si>
  <si>
    <t>G2出队6</t>
  </si>
  <si>
    <t>G2出队7</t>
  </si>
  <si>
    <t>G2出队8</t>
  </si>
  <si>
    <t>G2出队9</t>
  </si>
  <si>
    <t>G2出队10</t>
  </si>
  <si>
    <t>S1出队1</t>
    <phoneticPr fontId="1" type="noConversion"/>
  </si>
  <si>
    <t>S1出队2</t>
  </si>
  <si>
    <t>S1出队3</t>
  </si>
  <si>
    <t>S1出队4</t>
  </si>
  <si>
    <t>S1出队5</t>
  </si>
  <si>
    <t>S1出队6</t>
  </si>
  <si>
    <t>S1出队7</t>
  </si>
  <si>
    <t>S1出队8</t>
  </si>
  <si>
    <t>S1出队9</t>
  </si>
  <si>
    <t>S1出队10</t>
  </si>
  <si>
    <t>S1出队11</t>
  </si>
  <si>
    <t>S1出队12</t>
  </si>
  <si>
    <t>S1出队13</t>
  </si>
  <si>
    <t>S1出队14</t>
  </si>
  <si>
    <t>S1出队15</t>
  </si>
  <si>
    <t>S1出队16</t>
  </si>
  <si>
    <t>S1出队17</t>
  </si>
  <si>
    <t>S1出队18</t>
  </si>
  <si>
    <t>S1出队19</t>
  </si>
  <si>
    <t>S1出队20</t>
  </si>
  <si>
    <t>S1出队21</t>
  </si>
  <si>
    <t>S1出队22</t>
  </si>
  <si>
    <t>S2出队1</t>
    <phoneticPr fontId="1" type="noConversion"/>
  </si>
  <si>
    <t>S2出队2</t>
  </si>
  <si>
    <t>S2出队3</t>
  </si>
  <si>
    <t>S2出队4</t>
  </si>
  <si>
    <t>S2出队5</t>
  </si>
  <si>
    <t>S2出队6</t>
  </si>
  <si>
    <t>S2出队7</t>
  </si>
  <si>
    <t>S2出队8</t>
  </si>
  <si>
    <t>S2出队9</t>
  </si>
  <si>
    <t>S2出队10</t>
  </si>
  <si>
    <t>S2出队11</t>
  </si>
  <si>
    <t>S2出队12</t>
  </si>
  <si>
    <t>S2出队13</t>
  </si>
  <si>
    <t>S2出队14</t>
  </si>
  <si>
    <t>S2出队15</t>
  </si>
  <si>
    <t>S2出队16</t>
  </si>
  <si>
    <t>S2出队17</t>
  </si>
  <si>
    <t>S2出队18</t>
  </si>
  <si>
    <t>S2出队19</t>
  </si>
  <si>
    <t>S2出队20</t>
  </si>
  <si>
    <t>S2出队21</t>
  </si>
  <si>
    <t>S2出队22</t>
  </si>
  <si>
    <t>石曼1</t>
  </si>
  <si>
    <t>石曼珠宝店1</t>
  </si>
  <si>
    <t>石曼珠宝店2</t>
  </si>
  <si>
    <t>随机比率</t>
    <phoneticPr fontId="1" type="noConversion"/>
  </si>
  <si>
    <t>随机</t>
    <phoneticPr fontId="1" type="noConversion"/>
  </si>
  <si>
    <t>出队</t>
    <phoneticPr fontId="1" type="noConversion"/>
  </si>
  <si>
    <t>余额</t>
    <phoneticPr fontId="1" type="noConversion"/>
  </si>
  <si>
    <t>MO05OIMK2DY69ABC10</t>
    <phoneticPr fontId="1" type="noConversion"/>
  </si>
  <si>
    <t>G1出队11</t>
    <phoneticPr fontId="1" type="noConversion"/>
  </si>
  <si>
    <t>石曼珠宝店4</t>
  </si>
  <si>
    <t>MONEYLEVELID</t>
  </si>
  <si>
    <t>QUEUETABLENAME</t>
  </si>
  <si>
    <t>QUEUEFLOWTABLENAME</t>
  </si>
  <si>
    <t>BUSINESSAPTABLENAME</t>
  </si>
  <si>
    <t>QUEUEAMOUNT</t>
  </si>
  <si>
    <t>TITLE</t>
  </si>
  <si>
    <t>MB_QUEUE1_1</t>
  </si>
  <si>
    <t>MB_QUEUE_FLOWINOUT1_1</t>
  </si>
  <si>
    <t>MB_BUSINESS_AP1_1</t>
  </si>
  <si>
    <t>银壹区</t>
  </si>
  <si>
    <t>AAAWazAAFAAAAJUAAA</t>
  </si>
  <si>
    <t>MB_QUEUE2_1</t>
  </si>
  <si>
    <t>MB_QUEUE_FLOWINOUT2_1</t>
  </si>
  <si>
    <t>MB_BUSINESS_AP2_1</t>
  </si>
  <si>
    <t>金壹区</t>
  </si>
  <si>
    <t>AAAWazAAFAAAAJUAAB</t>
  </si>
  <si>
    <t>MB_QUEUE1_2</t>
  </si>
  <si>
    <t>MB_QUEUE_FLOWINOUT1_2</t>
  </si>
  <si>
    <t>MB_BUSINESS_AP1_2</t>
  </si>
  <si>
    <t>银贰区</t>
  </si>
  <si>
    <t>AAAWazAAFAAAAJUAAC</t>
  </si>
  <si>
    <t>MB_QUEUE2_2</t>
  </si>
  <si>
    <t>MB_QUEUE_FLOWINOUT2_2</t>
  </si>
  <si>
    <t>MB_BUSINESS_AP2_2</t>
  </si>
  <si>
    <t>金贰区</t>
  </si>
  <si>
    <t>AAAWazAAFAAAAJUAAD</t>
  </si>
  <si>
    <t>队列余额</t>
    <phoneticPr fontId="1" type="noConversion"/>
  </si>
  <si>
    <t>qqsz1</t>
    <phoneticPr fontId="1" type="noConversion"/>
  </si>
  <si>
    <t>qqsz2</t>
    <phoneticPr fontId="1" type="noConversion"/>
  </si>
  <si>
    <t>qq@sz1</t>
    <phoneticPr fontId="1" type="noConversion"/>
  </si>
  <si>
    <t>qq@sz2</t>
    <phoneticPr fontId="1" type="noConversion"/>
  </si>
  <si>
    <t>银壹</t>
    <phoneticPr fontId="1" type="noConversion"/>
  </si>
  <si>
    <t>银贰</t>
    <phoneticPr fontId="1" type="noConversion"/>
  </si>
  <si>
    <t>无滞纳金实际进队列</t>
    <phoneticPr fontId="1" type="noConversion"/>
  </si>
  <si>
    <t>滞纳金</t>
    <phoneticPr fontId="1" type="noConversion"/>
  </si>
  <si>
    <t>实际进队列</t>
    <phoneticPr fontId="1" type="noConversion"/>
  </si>
  <si>
    <t>进入队列总金额</t>
    <phoneticPr fontId="1" type="noConversion"/>
  </si>
  <si>
    <t>总额</t>
    <phoneticPr fontId="1" type="noConversion"/>
  </si>
  <si>
    <t>2.6.12</t>
    <phoneticPr fontId="1" type="noConversion"/>
  </si>
  <si>
    <t>检查商家日账单和返款金额有订单修改导致换队列。</t>
    <phoneticPr fontId="1" type="noConversion"/>
  </si>
  <si>
    <t>MO05OIMKMDH26D12T1</t>
    <phoneticPr fontId="1" type="noConversion"/>
  </si>
  <si>
    <t>2612G2 TEMP</t>
    <phoneticPr fontId="1" type="noConversion"/>
  </si>
  <si>
    <t>2612G1 TEMP</t>
    <phoneticPr fontId="1" type="noConversion"/>
  </si>
  <si>
    <t>2612G1 UNACT</t>
    <phoneticPr fontId="1" type="noConversion"/>
  </si>
  <si>
    <t>2612G2 INQ</t>
    <phoneticPr fontId="1" type="noConversion"/>
  </si>
  <si>
    <t>2014/1/4日付款金额</t>
    <phoneticPr fontId="1" type="noConversion"/>
  </si>
  <si>
    <t>金壹</t>
    <phoneticPr fontId="1" type="noConversion"/>
  </si>
  <si>
    <t>金贰</t>
    <phoneticPr fontId="1" type="noConversion"/>
  </si>
  <si>
    <t>总金额</t>
    <phoneticPr fontId="1" type="noConversion"/>
  </si>
  <si>
    <t>总计</t>
    <phoneticPr fontId="1" type="noConversion"/>
  </si>
  <si>
    <t>托管账户实际到账</t>
    <phoneticPr fontId="1" type="noConversion"/>
  </si>
  <si>
    <t>魔力服务费</t>
    <phoneticPr fontId="1" type="noConversion"/>
  </si>
  <si>
    <t>实际进队列</t>
    <phoneticPr fontId="1" type="noConversion"/>
  </si>
  <si>
    <t>2014/1/5日更改账单后付款金额</t>
    <phoneticPr fontId="1" type="noConversion"/>
  </si>
  <si>
    <t>MO05OIMKMDH26D12T2</t>
  </si>
  <si>
    <t>MO05OIMKMDH26D12U1</t>
    <phoneticPr fontId="1" type="noConversion"/>
  </si>
  <si>
    <t>MO05OIMKMDH26D12U2</t>
  </si>
  <si>
    <t>MO05OIMKMDH26D12U3</t>
  </si>
  <si>
    <t>MO05OIMKMDH26D12U4</t>
  </si>
  <si>
    <t>MO05OIMKMDH26D12U5</t>
  </si>
  <si>
    <t>MO05OIMKMDH26D12U6</t>
  </si>
  <si>
    <t>x2612G1 UNACT</t>
    <phoneticPr fontId="1" type="noConversion"/>
  </si>
  <si>
    <t>x2612G1 UNACT</t>
    <phoneticPr fontId="1" type="noConversion"/>
  </si>
  <si>
    <t>账单金额</t>
    <phoneticPr fontId="1" type="noConversion"/>
  </si>
  <si>
    <t>总订单</t>
    <phoneticPr fontId="1" type="noConversion"/>
  </si>
  <si>
    <t>银行服务费</t>
    <phoneticPr fontId="1" type="noConversion"/>
  </si>
  <si>
    <t>实到队列</t>
    <phoneticPr fontId="1" type="noConversion"/>
  </si>
  <si>
    <t xml:space="preserve"> </t>
    <phoneticPr fontId="1" type="noConversion"/>
  </si>
  <si>
    <t>QUEUENAME</t>
  </si>
  <si>
    <t>AAAVc7AAFAAAAPjAAA</t>
  </si>
  <si>
    <t>AAAVc7AAFAAAAPjAAB</t>
  </si>
  <si>
    <t>AAAVc7AAFAAAAPjAAC</t>
  </si>
  <si>
    <t>AAAVc7AAFAAAAPjAAD</t>
  </si>
  <si>
    <t>AAAVc7AAFAAAAPjAAE</t>
  </si>
  <si>
    <t>AAAVc7AAFAAAAPjAAF</t>
  </si>
  <si>
    <t>AAAVc7AAFAAAAPjAAG</t>
  </si>
  <si>
    <t>AAAVc7AAFAAAAPjAAH</t>
  </si>
  <si>
    <t>AAAVc7AAFAAAAPjAAI</t>
  </si>
  <si>
    <t>AAAVc7AAFAAAAPjAAJ</t>
  </si>
  <si>
    <t>AAAVc7AAFAAAAPjAAK</t>
  </si>
  <si>
    <t>AAAVc7AAFAAAAPjAAL</t>
  </si>
  <si>
    <t>AAAVc7AAFAAAAPjAAM</t>
  </si>
  <si>
    <t>AAAVc7AAFAAAAPjAAN</t>
  </si>
  <si>
    <t>AAAVc7AAFAAAAPjAAO</t>
  </si>
  <si>
    <t>AAAVc7AAFAAAAPjAAP</t>
  </si>
  <si>
    <t>AAAVc7AAFAAAAPjAAQ</t>
  </si>
  <si>
    <t>AAAVc7AAFAAAAPjAAR</t>
  </si>
  <si>
    <t>AAAVc7AAFAAAAPjAAS</t>
  </si>
  <si>
    <t>AAAVc7AAFAAAAPjAAT</t>
  </si>
  <si>
    <t>AAAVc7AAFAAAAPjAAU</t>
  </si>
  <si>
    <t>AAAVc7AAFAAAAPjAAV</t>
  </si>
  <si>
    <t>AAAVc7AAFAAAAPjAAW</t>
  </si>
  <si>
    <t>AAAVc7AAFAAAAPjAAX</t>
  </si>
  <si>
    <t>队列缓存表mb_queue_account_temp</t>
    <phoneticPr fontId="1" type="noConversion"/>
  </si>
  <si>
    <t>qq@sz1</t>
  </si>
  <si>
    <t>QQ银庄八号</t>
  </si>
  <si>
    <t>MO05OIMK2DYQQSNO01</t>
  </si>
  <si>
    <t>AAAVcXAAFAAAAQUAAA</t>
  </si>
  <si>
    <t>AAAVcXAAFAAAAQUAAB</t>
  </si>
  <si>
    <t>qq@sz2</t>
  </si>
  <si>
    <t>AAAVcXAAFAAAAQUAAC</t>
  </si>
  <si>
    <t>AAAVcXAAFAAAAQUAAD</t>
  </si>
  <si>
    <t>AAAVcXAAFAAAAQUAAE</t>
  </si>
  <si>
    <t>AAAVcXAAFAAAAQUAAF</t>
  </si>
  <si>
    <t>AAAVcXAAFAAAAQUAAG</t>
  </si>
  <si>
    <t>AAAVcXAAFAAAAQUAAH</t>
  </si>
  <si>
    <t>AAAVcXAAFAAAAQUAAI</t>
  </si>
  <si>
    <t>AAAVcXAAFAAAAQUAAJ</t>
  </si>
  <si>
    <t>MO05OIMK2DYQQSSO01</t>
  </si>
  <si>
    <t>AAAVcpAAFAAAAQkAAA</t>
  </si>
  <si>
    <t>AAAVcpAAFAAAAQkAAB</t>
  </si>
  <si>
    <t>AAAVcpAAFAAAAQkAAC</t>
  </si>
  <si>
    <t>AAAVcpAAFAAAAQkAAD</t>
  </si>
  <si>
    <t>AAAVcpAAFAAAAQkAAE</t>
  </si>
  <si>
    <t>AAAVcpAAFAAAAQkAAF</t>
  </si>
  <si>
    <t>AAAVcpAAFAAAAQkAAG</t>
  </si>
  <si>
    <t>AAAVcpAAFAAAAQkAAH</t>
  </si>
  <si>
    <t>AAAVcpAAFAAAAQkAAI</t>
  </si>
  <si>
    <t>AAAVcpAAFAAAAQkAAJ</t>
  </si>
  <si>
    <t>G1</t>
    <phoneticPr fontId="1" type="noConversion"/>
  </si>
  <si>
    <t>G2</t>
    <phoneticPr fontId="1" type="noConversion"/>
  </si>
  <si>
    <t>S1</t>
    <phoneticPr fontId="1" type="noConversion"/>
  </si>
  <si>
    <t>S2</t>
    <phoneticPr fontId="1" type="noConversion"/>
  </si>
  <si>
    <t>G1</t>
    <phoneticPr fontId="1" type="noConversion"/>
  </si>
  <si>
    <t>银壹</t>
    <phoneticPr fontId="1" type="noConversion"/>
  </si>
  <si>
    <t>银贰</t>
    <phoneticPr fontId="1" type="noConversion"/>
  </si>
  <si>
    <t>S1</t>
    <phoneticPr fontId="1" type="noConversion"/>
  </si>
  <si>
    <t>S2</t>
    <phoneticPr fontId="1" type="noConversion"/>
  </si>
  <si>
    <t>银贰</t>
    <phoneticPr fontId="1" type="noConversion"/>
  </si>
  <si>
    <t>银壹</t>
    <phoneticPr fontId="1" type="noConversion"/>
  </si>
  <si>
    <t>总额</t>
    <phoneticPr fontId="1" type="noConversion"/>
  </si>
  <si>
    <t>滞纳金</t>
    <phoneticPr fontId="1" type="noConversion"/>
  </si>
  <si>
    <t>g1</t>
    <phoneticPr fontId="1" type="noConversion"/>
  </si>
  <si>
    <t>g2</t>
    <phoneticPr fontId="1" type="noConversion"/>
  </si>
  <si>
    <t>MO05OIMKMDH26D12U7</t>
    <phoneticPr fontId="1" type="noConversion"/>
  </si>
  <si>
    <t>2613G2 UNACT</t>
    <phoneticPr fontId="1" type="noConversion"/>
  </si>
  <si>
    <t>2613G1 UNACT</t>
    <phoneticPr fontId="1" type="noConversion"/>
  </si>
  <si>
    <t>退货</t>
    <phoneticPr fontId="1" type="noConversion"/>
  </si>
  <si>
    <t>MO05OIMKMDH26D13U1</t>
    <phoneticPr fontId="1" type="noConversion"/>
  </si>
  <si>
    <t>新增</t>
    <phoneticPr fontId="1" type="noConversion"/>
  </si>
  <si>
    <t>MO05OIMKMDHABD13U1</t>
    <phoneticPr fontId="1" type="noConversion"/>
  </si>
  <si>
    <t>MO05OIMKMDHABD13U2</t>
  </si>
  <si>
    <t>MO05OIMKMDHABD13U3</t>
    <phoneticPr fontId="1" type="noConversion"/>
  </si>
  <si>
    <r>
      <t>13 重复执行JOB，生成指定日期商家日账单。（</t>
    </r>
    <r>
      <rPr>
        <sz val="11"/>
        <color rgb="FFFF0000"/>
        <rFont val="宋体"/>
        <family val="3"/>
        <charset val="134"/>
        <scheme val="minor"/>
      </rPr>
      <t>废弃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</si>
  <si>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MO05OIMKMDH120GU01</t>
    <phoneticPr fontId="1" type="noConversion"/>
  </si>
  <si>
    <t>MO05OIMKMDH120GU02</t>
  </si>
  <si>
    <t>MO05OIMKMDH120GU03</t>
  </si>
  <si>
    <t>MO05OIMKMDH120GU04</t>
  </si>
  <si>
    <t>MO05OIMKMDH120GU05</t>
  </si>
  <si>
    <t>MO05OIMKMDH120GU06</t>
  </si>
  <si>
    <t>MO05OIMKMDH120GU07</t>
  </si>
  <si>
    <t>MO05OIMKMDH120GU08</t>
  </si>
  <si>
    <t>MG1 UNACT D1</t>
    <phoneticPr fontId="1" type="noConversion"/>
  </si>
  <si>
    <t>MG1 UNACT D2</t>
    <phoneticPr fontId="1" type="noConversion"/>
  </si>
  <si>
    <t>MG1 UNACT D3</t>
    <phoneticPr fontId="1" type="noConversion"/>
  </si>
  <si>
    <t>MG1 UNACT D4</t>
    <phoneticPr fontId="1" type="noConversion"/>
  </si>
  <si>
    <t>MG2 UNACT D4</t>
    <phoneticPr fontId="1" type="noConversion"/>
  </si>
  <si>
    <t>MG2 UNACT D1 returns</t>
    <phoneticPr fontId="1" type="noConversion"/>
  </si>
  <si>
    <t>MG2 UNACT D2 returns</t>
    <phoneticPr fontId="1" type="noConversion"/>
  </si>
  <si>
    <t>无效</t>
    <phoneticPr fontId="1" type="noConversion"/>
  </si>
  <si>
    <t>有效</t>
    <phoneticPr fontId="1" type="noConversion"/>
  </si>
  <si>
    <t>2014/1/21退货</t>
    <phoneticPr fontId="1" type="noConversion"/>
  </si>
  <si>
    <t>2014/1/22退货</t>
    <phoneticPr fontId="1" type="noConversion"/>
  </si>
  <si>
    <t>1.1.13检查多次无效订单统计：</t>
    <phoneticPr fontId="1" type="noConversion"/>
  </si>
  <si>
    <t>滞纳金计算，包括有效订单内的正负数</t>
    <phoneticPr fontId="1" type="noConversion"/>
  </si>
  <si>
    <t>MO05OIMKMDHA1114GU1</t>
    <phoneticPr fontId="1" type="noConversion"/>
  </si>
  <si>
    <t>MO05OIMKMDHA1114GU2</t>
  </si>
  <si>
    <t>MO05OIMKMDHA1114GU3</t>
  </si>
  <si>
    <t>MO05OIMKMDHA1114GU4</t>
  </si>
  <si>
    <t>2/13退货</t>
    <phoneticPr fontId="1" type="noConversion"/>
  </si>
  <si>
    <t>1114G2 UNACT</t>
    <phoneticPr fontId="1" type="noConversion"/>
  </si>
  <si>
    <t>2/14退货</t>
    <phoneticPr fontId="1" type="noConversion"/>
  </si>
  <si>
    <t>1114G1 D2 returns</t>
    <phoneticPr fontId="1" type="noConversion"/>
  </si>
  <si>
    <t>1114G2 D1 returns</t>
    <phoneticPr fontId="1" type="noConversion"/>
  </si>
  <si>
    <t>1114G1 D2 returns</t>
    <phoneticPr fontId="1" type="noConversion"/>
  </si>
  <si>
    <t>滞纳金</t>
    <phoneticPr fontId="1" type="noConversion"/>
  </si>
  <si>
    <t>已付2014/1/12</t>
    <phoneticPr fontId="1" type="noConversion"/>
  </si>
  <si>
    <t>总计</t>
    <phoneticPr fontId="1" type="noConversion"/>
  </si>
  <si>
    <t>滞纳金实际进队列</t>
    <phoneticPr fontId="1" type="noConversion"/>
  </si>
  <si>
    <t>无滞纳金实际进队列</t>
    <phoneticPr fontId="1" type="noConversion"/>
  </si>
  <si>
    <t>1115S2 D1 returns</t>
  </si>
  <si>
    <t>1115S1 D2 returns</t>
  </si>
  <si>
    <t>1115S2 UNACT</t>
  </si>
  <si>
    <t>银壹</t>
    <phoneticPr fontId="1" type="noConversion"/>
  </si>
  <si>
    <t>滞纳金天数</t>
    <phoneticPr fontId="1" type="noConversion"/>
  </si>
  <si>
    <t>滞纳金比例</t>
    <phoneticPr fontId="1" type="noConversion"/>
  </si>
  <si>
    <t>返利比例</t>
    <phoneticPr fontId="1" type="noConversion"/>
  </si>
  <si>
    <t>MO05OIMKMDHA1115SU1</t>
    <phoneticPr fontId="1" type="noConversion"/>
  </si>
  <si>
    <t>MO05OIMKMDHA1115SU2</t>
  </si>
  <si>
    <t>MO05OIMKMDHA1115SU3</t>
  </si>
  <si>
    <t>MO05OIMKMDHA1115SU4</t>
  </si>
  <si>
    <t>AAAVc7AAFAAAAPkAAE</t>
  </si>
  <si>
    <t>AAAVc7AAFAAAAPkAAD</t>
  </si>
  <si>
    <t>AAAVc7AAFAAAAPkAAC</t>
  </si>
  <si>
    <t>AAAVc7AAFAAAAPkAAB</t>
  </si>
  <si>
    <t>AAAVc7AAFAAAAPkAAA</t>
  </si>
  <si>
    <t>AAAVW+AAFAAAAT8AAC</t>
  </si>
  <si>
    <t>AP201403031234560001</t>
    <phoneticPr fontId="1" type="noConversion"/>
  </si>
  <si>
    <t>商家快钱T1</t>
    <phoneticPr fontId="1" type="noConversion"/>
  </si>
  <si>
    <t>AP201403031234560003</t>
    <phoneticPr fontId="1" type="noConversion"/>
  </si>
  <si>
    <t>AP201403031234560002</t>
    <phoneticPr fontId="1" type="noConversion"/>
  </si>
  <si>
    <t>AP201403031234560004</t>
    <phoneticPr fontId="1" type="noConversion"/>
  </si>
  <si>
    <t>AP201403031234560005</t>
    <phoneticPr fontId="1" type="noConversion"/>
  </si>
  <si>
    <t>AP201403031234560006</t>
    <phoneticPr fontId="1" type="noConversion"/>
  </si>
  <si>
    <t>AP201403031234560007</t>
    <phoneticPr fontId="1" type="noConversion"/>
  </si>
  <si>
    <t>AP201403031234560008</t>
    <phoneticPr fontId="1" type="noConversion"/>
  </si>
  <si>
    <t>AP201403031234560009</t>
    <phoneticPr fontId="1" type="noConversion"/>
  </si>
  <si>
    <t>AP201403031234560010</t>
    <phoneticPr fontId="1" type="noConversion"/>
  </si>
  <si>
    <t>AP201403031234560011</t>
    <phoneticPr fontId="1" type="noConversion"/>
  </si>
  <si>
    <t>AP201403031234560012</t>
    <phoneticPr fontId="1" type="noConversion"/>
  </si>
  <si>
    <t>AP201403031234560013</t>
    <phoneticPr fontId="1" type="noConversion"/>
  </si>
  <si>
    <t>商家快钱T2</t>
  </si>
  <si>
    <t>商家快钱T3</t>
  </si>
  <si>
    <t>商家快钱T4</t>
  </si>
  <si>
    <t>商家快钱T5</t>
  </si>
  <si>
    <t>商家快钱T6</t>
  </si>
  <si>
    <t>商家快钱T7</t>
  </si>
  <si>
    <t>商家快钱T8</t>
  </si>
  <si>
    <t>商家快钱T9</t>
  </si>
  <si>
    <t>商家快钱T10</t>
  </si>
  <si>
    <t>商家快钱T11</t>
  </si>
  <si>
    <t>商家快钱T12</t>
  </si>
  <si>
    <t>商家快钱T13</t>
  </si>
  <si>
    <t>7a13b0a4-a31b-4161-ad88-8318e38c3eed</t>
  </si>
  <si>
    <t>AAAVU6AAFAAAAIkAAD</t>
  </si>
  <si>
    <t>AAAVU6AAFAAAAIkAAE</t>
  </si>
  <si>
    <t>AAAVU6AAFAAAAIkAAJ</t>
  </si>
  <si>
    <t>MO05OIMK2DY114ORD1</t>
    <phoneticPr fontId="1" type="noConversion"/>
  </si>
  <si>
    <t>D1 UNACT</t>
    <phoneticPr fontId="1" type="noConversion"/>
  </si>
  <si>
    <t>D1 INQ</t>
    <phoneticPr fontId="1" type="noConversion"/>
  </si>
  <si>
    <t>MO05OIMK2DY114ORD2</t>
  </si>
  <si>
    <t>MO05OIMK2DY114ORD3</t>
  </si>
  <si>
    <t>MO05OIMK2DY114ORD4</t>
  </si>
  <si>
    <t>D2 INQ</t>
    <phoneticPr fontId="1" type="noConversion"/>
  </si>
  <si>
    <t>MO05OIMKMDH114TMP1</t>
    <phoneticPr fontId="1" type="noConversion"/>
  </si>
  <si>
    <t>D3 TEMP</t>
    <phoneticPr fontId="1" type="noConversion"/>
  </si>
  <si>
    <t>STATUS</t>
    <phoneticPr fontId="1" type="noConversion"/>
  </si>
  <si>
    <t>D2 UNACT</t>
    <phoneticPr fontId="1" type="noConversion"/>
  </si>
  <si>
    <t>D3 UNACT</t>
    <phoneticPr fontId="1" type="noConversion"/>
  </si>
  <si>
    <t>ORIGIN</t>
    <phoneticPr fontId="1" type="noConversion"/>
  </si>
  <si>
    <t>MO05OIMKMDH115TMP1</t>
    <phoneticPr fontId="1" type="noConversion"/>
  </si>
  <si>
    <t>MO05OIMK2DY115ORD3</t>
  </si>
  <si>
    <t>MO05OIMK2DY115ORD4</t>
  </si>
  <si>
    <t>D1 INQ</t>
    <phoneticPr fontId="1" type="noConversion"/>
  </si>
  <si>
    <t>金区更新正账单</t>
    <phoneticPr fontId="1" type="noConversion"/>
  </si>
  <si>
    <t>金区更新负账单</t>
    <phoneticPr fontId="1" type="noConversion"/>
  </si>
  <si>
    <t>客户端手工添加</t>
    <phoneticPr fontId="1" type="noConversion"/>
  </si>
  <si>
    <t>银区更新负账单</t>
    <phoneticPr fontId="1" type="noConversion"/>
  </si>
  <si>
    <t>MO05OIMKMDH0301TMP1</t>
    <phoneticPr fontId="1" type="noConversion"/>
  </si>
  <si>
    <t>yest TEMP</t>
    <phoneticPr fontId="1" type="noConversion"/>
  </si>
  <si>
    <t>yest UNACT</t>
    <phoneticPr fontId="1" type="noConversion"/>
  </si>
  <si>
    <t>yest INQ</t>
    <phoneticPr fontId="1" type="noConversion"/>
  </si>
  <si>
    <t>MO05OIMK2DY0301AB1</t>
    <phoneticPr fontId="1" type="noConversion"/>
  </si>
  <si>
    <t>MO05OIMK2DY0301AB2</t>
  </si>
  <si>
    <t>MO05OIMK2DY0301AB3</t>
  </si>
  <si>
    <t xml:space="preserve">STATUS </t>
    <phoneticPr fontId="1" type="noConversion"/>
  </si>
  <si>
    <t>ORIGIN</t>
    <phoneticPr fontId="1" type="noConversion"/>
  </si>
  <si>
    <t xml:space="preserve"> </t>
    <phoneticPr fontId="1" type="noConversion"/>
  </si>
  <si>
    <t>USERID</t>
    <phoneticPr fontId="1" type="noConversion"/>
  </si>
  <si>
    <t>AAAVVLAAFAAAAjzAAK</t>
  </si>
  <si>
    <t>AAAVVLAAFAAAAjzAAL</t>
  </si>
  <si>
    <t>AAAVVLAAFAAAAjzAAM</t>
  </si>
  <si>
    <t>AAAVVLAAFAAAAjzAAN</t>
  </si>
  <si>
    <t>AAAVVLAAFAAAAjzAAO</t>
  </si>
  <si>
    <t>AAAVVLAAFAAAAjzAAP</t>
  </si>
  <si>
    <t>AAAVVLAAFAAAAjzAAQ</t>
  </si>
  <si>
    <t>AAAVVLAAFAAAAjzAAR</t>
  </si>
  <si>
    <t>AAAVVLAAFAAAAjzAAS</t>
  </si>
  <si>
    <t>AAAVVLAAFAAAAjzAAT</t>
  </si>
  <si>
    <t>AAAVVLAAFAAAAj2AAA</t>
  </si>
  <si>
    <t>MO05PZ98123DQK70OLROU</t>
  </si>
  <si>
    <t>AAAVVLAAFAAAAjjAAB</t>
  </si>
  <si>
    <t>MO05PZ98123DQK78OLROU</t>
  </si>
  <si>
    <t>AAAVVLAAFAAAAjjAAK</t>
  </si>
  <si>
    <t>MO05PZ98123DQK86OLROU</t>
  </si>
  <si>
    <t>AAAVVLAAFAAAAjjAAT</t>
  </si>
  <si>
    <t>MO05PZ98123DQK118OLROU</t>
  </si>
  <si>
    <t>AAAVVLAAFAAAAjjAAA</t>
  </si>
  <si>
    <t>MO05PZ98123DQK122OLROU</t>
  </si>
  <si>
    <t>AAAVVLAAFAAAAjjAAD</t>
  </si>
  <si>
    <t>MO05PZ98123DQK126OLROU</t>
  </si>
  <si>
    <t>AAAVVLAAFAAAAjjAAG</t>
  </si>
  <si>
    <t>MO05OIMK2DY0301TO0</t>
    <phoneticPr fontId="1" type="noConversion"/>
  </si>
  <si>
    <t>当日新增订单，将负数金额转到0</t>
    <phoneticPr fontId="1" type="noConversion"/>
  </si>
  <si>
    <t>当日新增订单，将正数金额转到0</t>
    <phoneticPr fontId="1" type="noConversion"/>
  </si>
  <si>
    <t>MO05OIMK2DY0301TO1</t>
    <phoneticPr fontId="1" type="noConversion"/>
  </si>
  <si>
    <t>将负数变成0</t>
    <phoneticPr fontId="1" type="noConversion"/>
  </si>
  <si>
    <t>将正数变成0</t>
    <phoneticPr fontId="1" type="noConversion"/>
  </si>
  <si>
    <t>AAAVVCAAFAAAAKVAAB</t>
  </si>
  <si>
    <t>AAAVVCAAFAAAAKVAAC</t>
  </si>
  <si>
    <t>AAAVVCAAFAAAAKVAAD</t>
  </si>
  <si>
    <t>品牌私有单店</t>
    <phoneticPr fontId="1" type="noConversion"/>
  </si>
  <si>
    <t>qq@shanghai</t>
    <phoneticPr fontId="1" type="noConversion"/>
  </si>
  <si>
    <t>qq@wh</t>
    <phoneticPr fontId="1" type="noConversion"/>
  </si>
  <si>
    <t>paramsuitid</t>
    <phoneticPr fontId="1" type="noConversion"/>
  </si>
  <si>
    <t xml:space="preserve"> </t>
    <phoneticPr fontId="1" type="noConversion"/>
  </si>
  <si>
    <t>MO05OIMK2DY115311A</t>
    <phoneticPr fontId="1" type="noConversion"/>
  </si>
  <si>
    <t>MO05OIMK2DY115312B</t>
    <phoneticPr fontId="1" type="noConversion"/>
  </si>
  <si>
    <t>QQ商家9</t>
    <phoneticPr fontId="1" type="noConversion"/>
  </si>
  <si>
    <t>MO05OIMK2DYBILLAB1</t>
    <phoneticPr fontId="1" type="noConversion"/>
  </si>
  <si>
    <t>产生负账单G2</t>
    <phoneticPr fontId="1" type="noConversion"/>
  </si>
  <si>
    <t>产生负账单G1</t>
    <phoneticPr fontId="1" type="noConversion"/>
  </si>
  <si>
    <t>MO05OIMK2DYBILLAB2</t>
    <phoneticPr fontId="1" type="noConversion"/>
  </si>
  <si>
    <t xml:space="preserve">产生负数滞纳金 </t>
    <phoneticPr fontId="1" type="noConversion"/>
  </si>
  <si>
    <t xml:space="preserve">滞纳金 </t>
    <phoneticPr fontId="1" type="noConversion"/>
  </si>
  <si>
    <t>MO05OIMK2DYBILNEW1</t>
    <phoneticPr fontId="1" type="noConversion"/>
  </si>
  <si>
    <t>MO05OIMK2DYBILNEW2</t>
  </si>
  <si>
    <t>正账单G1</t>
    <phoneticPr fontId="1" type="noConversion"/>
  </si>
  <si>
    <t>正账单G2</t>
    <phoneticPr fontId="1" type="noConversion"/>
  </si>
  <si>
    <t xml:space="preserve">冗余正账单1 </t>
    <phoneticPr fontId="1" type="noConversion"/>
  </si>
  <si>
    <t xml:space="preserve">冗余正账单2 </t>
    <phoneticPr fontId="1" type="noConversion"/>
  </si>
  <si>
    <t>MO05OIMK2DYBILNEWA</t>
    <phoneticPr fontId="1" type="noConversion"/>
  </si>
  <si>
    <t>MO05OIMK2DYBILNEWB</t>
    <phoneticPr fontId="1" type="noConversion"/>
  </si>
  <si>
    <t>SUITID</t>
  </si>
  <si>
    <t>KEY</t>
  </si>
  <si>
    <t>VALUE</t>
  </si>
  <si>
    <t>DEVIATION</t>
  </si>
  <si>
    <t>DayDelayFee</t>
  </si>
  <si>
    <t>天滞纳金比例</t>
  </si>
  <si>
    <t>AAAVnkAAGAAAASVAAG</t>
  </si>
  <si>
    <t>ServiceFee</t>
  </si>
  <si>
    <t>针对商家营业额服务费收取比例</t>
  </si>
  <si>
    <t>AAAVnkAAGAAAASVAAF</t>
  </si>
  <si>
    <t>DelayBackDay</t>
  </si>
  <si>
    <t>延迟返还天数</t>
  </si>
  <si>
    <t>AAAVnkAAGAAAASVAAH</t>
  </si>
  <si>
    <t>CycleType</t>
  </si>
  <si>
    <t>账单结算周期</t>
  </si>
  <si>
    <t>AAAVnkAAGAAAASVAAJ</t>
  </si>
  <si>
    <t>DelayStartPay</t>
  </si>
  <si>
    <t>延迟付款天数</t>
  </si>
  <si>
    <t>AAAVnkAAGAAAASVAAI</t>
  </si>
  <si>
    <t>BankFee</t>
  </si>
  <si>
    <t>银行转入收费</t>
  </si>
  <si>
    <t>AAAVnkAAGAAAASVAAB</t>
  </si>
  <si>
    <t>ApCycle</t>
  </si>
  <si>
    <t>账单产生周期</t>
  </si>
  <si>
    <t>AAAVnkAAGAAAASVAAA</t>
  </si>
  <si>
    <t>RandomPer</t>
  </si>
  <si>
    <t>随机返款金额比例</t>
  </si>
  <si>
    <t>AAAVnkAAGAAAASVAAC</t>
  </si>
  <si>
    <t>EnableDay</t>
  </si>
  <si>
    <t>AAAVnkAAGAAAASVAAE</t>
  </si>
  <si>
    <t>DelayStart</t>
  </si>
  <si>
    <t>AAAVnkAAGAAAASVAAD</t>
  </si>
  <si>
    <t>mb_paramer_suit</t>
    <phoneticPr fontId="1" type="noConversion"/>
  </si>
  <si>
    <t>参数集</t>
    <phoneticPr fontId="1" type="noConversion"/>
  </si>
  <si>
    <t>status</t>
    <phoneticPr fontId="1" type="noConversion"/>
  </si>
  <si>
    <t>orign</t>
    <phoneticPr fontId="1" type="noConversion"/>
  </si>
  <si>
    <t>金额</t>
    <phoneticPr fontId="1" type="noConversion"/>
  </si>
  <si>
    <t>数量</t>
    <phoneticPr fontId="1" type="noConversion"/>
  </si>
  <si>
    <t>MO05OIMK2DY114OXD1</t>
    <phoneticPr fontId="1" type="noConversion"/>
  </si>
  <si>
    <t>正常滞纳金</t>
    <phoneticPr fontId="1" type="noConversion"/>
  </si>
  <si>
    <t>MO05OIMK2DYB326AB1</t>
    <phoneticPr fontId="1" type="noConversion"/>
  </si>
  <si>
    <t>MO05OIMK2DYB326AB2</t>
  </si>
  <si>
    <t>MO05OIMKMDH0326TMP1</t>
    <phoneticPr fontId="1" type="noConversion"/>
  </si>
  <si>
    <t>MO05OIMKMDH0326TMP2</t>
  </si>
  <si>
    <t>inqueue</t>
    <phoneticPr fontId="1" type="noConversion"/>
  </si>
  <si>
    <t>queued</t>
    <phoneticPr fontId="1" type="noConversion"/>
  </si>
  <si>
    <t>returns</t>
    <phoneticPr fontId="1" type="noConversion"/>
  </si>
  <si>
    <t>consumed</t>
    <phoneticPr fontId="1" type="noConversion"/>
  </si>
  <si>
    <t>MO05OIMK2DYB326AB3</t>
  </si>
  <si>
    <t>MO05OIMK2DYB326AB4</t>
  </si>
  <si>
    <t>MO05OIMK2DYB326AB5</t>
  </si>
  <si>
    <t>MO05OIMK2DYB326AB6</t>
  </si>
  <si>
    <t>MO05OIMK2DYB326AB7</t>
  </si>
  <si>
    <t>MO05OIMK2DYB326AB8</t>
  </si>
  <si>
    <t>MO05OIMK2DYB326AB9</t>
  </si>
  <si>
    <t>MO05OIMK2DYB326AB10</t>
  </si>
  <si>
    <t>pay temp</t>
    <phoneticPr fontId="1" type="noConversion"/>
  </si>
  <si>
    <t>pay未激活</t>
    <phoneticPr fontId="1" type="noConversion"/>
  </si>
  <si>
    <t>pay在队</t>
    <phoneticPr fontId="1" type="noConversion"/>
  </si>
  <si>
    <t>pay出队</t>
    <phoneticPr fontId="1" type="noConversion"/>
  </si>
  <si>
    <t>pay退货</t>
    <phoneticPr fontId="1" type="noConversion"/>
  </si>
  <si>
    <t>pay兑换</t>
    <phoneticPr fontId="1" type="noConversion"/>
  </si>
  <si>
    <t>总和</t>
    <phoneticPr fontId="1" type="noConversion"/>
  </si>
  <si>
    <t>账单</t>
    <phoneticPr fontId="1" type="noConversion"/>
  </si>
  <si>
    <t>所有</t>
    <phoneticPr fontId="1" type="noConversion"/>
  </si>
  <si>
    <t>退货</t>
    <phoneticPr fontId="1" type="noConversion"/>
  </si>
  <si>
    <t>剩余</t>
    <phoneticPr fontId="1" type="noConversion"/>
  </si>
  <si>
    <t>一区</t>
    <phoneticPr fontId="1" type="noConversion"/>
  </si>
  <si>
    <t>二区</t>
    <phoneticPr fontId="1" type="noConversion"/>
  </si>
  <si>
    <t>滞纳金</t>
    <phoneticPr fontId="1" type="noConversion"/>
  </si>
  <si>
    <t>实付</t>
    <phoneticPr fontId="1" type="noConversion"/>
  </si>
  <si>
    <t>比率r</t>
    <phoneticPr fontId="1" type="noConversion"/>
  </si>
  <si>
    <t>1.1.11</t>
    <phoneticPr fontId="1" type="noConversion"/>
  </si>
  <si>
    <t>1.1.10</t>
    <phoneticPr fontId="1" type="noConversion"/>
  </si>
  <si>
    <t>1.1.7</t>
    <phoneticPr fontId="1" type="noConversion"/>
  </si>
  <si>
    <t>1.1.8</t>
    <phoneticPr fontId="1" type="noConversion"/>
  </si>
  <si>
    <t>1.1.9</t>
    <phoneticPr fontId="1" type="noConversion"/>
  </si>
  <si>
    <t>银行服务费</t>
    <phoneticPr fontId="1" type="noConversion"/>
  </si>
  <si>
    <t>商家服务费</t>
    <phoneticPr fontId="1" type="noConversion"/>
  </si>
  <si>
    <t>账单金额</t>
    <phoneticPr fontId="1" type="noConversion"/>
  </si>
  <si>
    <t>G1</t>
    <phoneticPr fontId="1" type="noConversion"/>
  </si>
  <si>
    <t>G2</t>
    <phoneticPr fontId="1" type="noConversion"/>
  </si>
  <si>
    <t>实进队列金额</t>
    <phoneticPr fontId="1" type="noConversion"/>
  </si>
  <si>
    <t>7a13b0a4-a31b-4161-ad88-8318e38c3ee1</t>
  </si>
  <si>
    <t>imooly市场品牌</t>
  </si>
  <si>
    <t>市场推广测试品牌</t>
  </si>
  <si>
    <t>imooly</t>
  </si>
  <si>
    <t>729b4a094ee60f2ef09aff45aa8c2245</t>
  </si>
  <si>
    <t>AAAVl1AAGAAAAPGAAB</t>
  </si>
  <si>
    <t>imooly1-sonic品牌</t>
  </si>
  <si>
    <t>AAAVl7AAGAAAAQ7AAF</t>
  </si>
  <si>
    <t>王凯</t>
  </si>
  <si>
    <t>wangkai@imooly.com</t>
  </si>
  <si>
    <t>AAAVl7AAGAAAARJAAC</t>
  </si>
  <si>
    <t>wang</t>
  </si>
  <si>
    <t>AAAVmJAAGAAAASJAAZ</t>
  </si>
  <si>
    <t>AAAVnkAAGAAAASUAAU</t>
  </si>
  <si>
    <t>AAAVnkAAGAAAASUAAV</t>
  </si>
  <si>
    <t>AAAVnkAAGAAAASUAAW</t>
  </si>
  <si>
    <t>AAAVnkAAGAAAASUAAX</t>
  </si>
  <si>
    <t>AAAVnkAAGAAAASUAAY</t>
  </si>
  <si>
    <t>AAAVnkAAGAAAASUAAZ</t>
  </si>
  <si>
    <t>AAAVnkAAGAAAASUAAa</t>
  </si>
  <si>
    <t>AAAVnkAAGAAAASUAAb</t>
  </si>
  <si>
    <t>支付截止天数（超过天数未支付被冻结）</t>
  </si>
  <si>
    <t>AAAVnkAAGAAAASUAAc</t>
  </si>
  <si>
    <t>支付周期（在支付周期内不收滞纳金）</t>
  </si>
  <si>
    <t>AAAVnkAAGAAAASUAAd</t>
  </si>
  <si>
    <t>ProfitRatio</t>
  </si>
  <si>
    <t>商家让利比例</t>
  </si>
  <si>
    <t>AAAVnkAAGAAAASXAAC</t>
  </si>
  <si>
    <t>AAAVnkAAGAAAASXAAD</t>
  </si>
  <si>
    <t>月结参数</t>
    <phoneticPr fontId="1" type="noConversion"/>
  </si>
  <si>
    <t>月结参数，
无延迟付款天数</t>
    <phoneticPr fontId="1" type="noConversion"/>
  </si>
  <si>
    <t>AAAVnkAAGAAAASUAAn</t>
  </si>
  <si>
    <t>AAAVnkAAGAAAASUAAi</t>
  </si>
  <si>
    <t>AAAVnkAAGAAAASUAAo</t>
  </si>
  <si>
    <t>AAAVnkAAGAAAASUAAj</t>
  </si>
  <si>
    <t>AAAVnkAAGAAAASUAAe</t>
  </si>
  <si>
    <t>AAAVnkAAGAAAASUAAg</t>
  </si>
  <si>
    <t>AAAVnkAAGAAAASUAAk</t>
  </si>
  <si>
    <t>AAAVnkAAGAAAASUAAl</t>
  </si>
  <si>
    <t>AAAVnkAAGAAAASUAAf</t>
  </si>
  <si>
    <t>AAAVnkAAGAAAASUAAm</t>
  </si>
  <si>
    <t>AAAVnkAAGAAAASUAAh</t>
  </si>
  <si>
    <t>日结参数，无延迟付款天数</t>
    <phoneticPr fontId="1" type="noConversion"/>
  </si>
  <si>
    <t>QQ默认配置不冻结</t>
  </si>
  <si>
    <t>QQ配置2</t>
  </si>
  <si>
    <t>QQ配置</t>
    <phoneticPr fontId="1" type="noConversion"/>
  </si>
  <si>
    <t>3.1已支付</t>
    <phoneticPr fontId="1" type="noConversion"/>
  </si>
  <si>
    <t>3.2未支付</t>
    <phoneticPr fontId="1" type="noConversion"/>
  </si>
  <si>
    <t>MO05OIMK2DY114OA31</t>
    <phoneticPr fontId="1" type="noConversion"/>
  </si>
  <si>
    <t>MO05OIMK2DY114OA32A</t>
    <phoneticPr fontId="1" type="noConversion"/>
  </si>
  <si>
    <t>MO05OIMK2DY114OA32B</t>
    <phoneticPr fontId="1" type="noConversion"/>
  </si>
  <si>
    <t>MO05OIMK2DY114OAB33A</t>
    <phoneticPr fontId="1" type="noConversion"/>
  </si>
  <si>
    <t>3.3未支付</t>
    <phoneticPr fontId="1" type="noConversion"/>
  </si>
  <si>
    <t>MO05OIMK2DY114OAB33B</t>
    <phoneticPr fontId="1" type="noConversion"/>
  </si>
  <si>
    <t>D0已付 TEMP</t>
    <phoneticPr fontId="1" type="noConversion"/>
  </si>
  <si>
    <t>D0已付 UNACT</t>
    <phoneticPr fontId="1" type="noConversion"/>
  </si>
  <si>
    <t>D0已付 INQ</t>
    <phoneticPr fontId="1" type="noConversion"/>
  </si>
  <si>
    <t>D2 INQ</t>
    <phoneticPr fontId="1" type="noConversion"/>
  </si>
  <si>
    <t>Today UNACT</t>
    <phoneticPr fontId="1" type="noConversion"/>
  </si>
  <si>
    <t>MO05OIMK2DY115ORD1</t>
    <phoneticPr fontId="1" type="noConversion"/>
  </si>
  <si>
    <t>MO05OIMK2DY115ORD2</t>
    <phoneticPr fontId="1" type="noConversion"/>
  </si>
  <si>
    <t>Golden-QQ</t>
  </si>
  <si>
    <t>AAAVoQAAFAAAAYfAAB</t>
  </si>
  <si>
    <t>AAAVoQAAFAAAAYfAAC</t>
  </si>
  <si>
    <t>OR201404171710450001</t>
  </si>
  <si>
    <t>AAAVoQAAFAAAAYfAAG</t>
  </si>
  <si>
    <t>OR201404171822260001</t>
  </si>
  <si>
    <t>AAAVoQAAFAAAAYfAAH</t>
  </si>
  <si>
    <t>OR201404171835410001</t>
  </si>
  <si>
    <t>AAAVoQAAFAAAAYfAAI</t>
  </si>
  <si>
    <t>OR201404171834470001</t>
  </si>
  <si>
    <t>AAAVoQAAFAAAAYfAAJ</t>
  </si>
  <si>
    <t>OR201404171834240001</t>
  </si>
  <si>
    <t>AAAVoQAAFAAAAYfAAK</t>
  </si>
  <si>
    <t>OR201404171833120001</t>
  </si>
  <si>
    <t>AAAVoQAAFAAAAYfAAL</t>
  </si>
  <si>
    <t>shiman-test-1</t>
  </si>
  <si>
    <t>OR201404161518550001</t>
  </si>
  <si>
    <t>AAAVoQAAFAAAAYfAAM</t>
  </si>
  <si>
    <t>OR201404171001530001</t>
  </si>
  <si>
    <t>AAAVoQAAFAAAAYfAAN</t>
  </si>
  <si>
    <t>OR201404171821500001</t>
  </si>
  <si>
    <t>AAAVoQAAFAAAAYfAAO</t>
  </si>
  <si>
    <t>OR201404171833590001</t>
  </si>
  <si>
    <t>AAAVoQAAFAAAAYfAAP</t>
  </si>
  <si>
    <t>Q金手机Q</t>
  </si>
  <si>
    <t>AAAVoQAAFAAAAYfAAR</t>
  </si>
  <si>
    <t>AAAVoQAAFAAAAYfAAS</t>
  </si>
  <si>
    <t>OR201404171821230001</t>
  </si>
  <si>
    <t>AAAVoQAAFAAAAYfAAT</t>
  </si>
  <si>
    <t>OR201404171836110001</t>
  </si>
  <si>
    <t>AAAVoQAAFAAAAYfAAU</t>
  </si>
  <si>
    <t>AAAVoQAAFAAAAYfAAW</t>
  </si>
  <si>
    <t>AAAVoQAAFAAAAYfAAX</t>
  </si>
  <si>
    <t>OR201404181440540001</t>
  </si>
  <si>
    <t>AAAVoQAAFAAAAYcAAC</t>
  </si>
  <si>
    <t>AAAVoQAAFAAAAYcAAD</t>
  </si>
  <si>
    <t>中国电信</t>
  </si>
  <si>
    <t>OR201404181549480001</t>
  </si>
  <si>
    <t>AAAVoQAAFAAAAYcAAA</t>
  </si>
  <si>
    <t>AAAVoQAAFAAAAYcAAB</t>
  </si>
  <si>
    <t>AAAVoQAAFAAAAYcAAE</t>
  </si>
  <si>
    <t>AAAVoQAAFAAAAYcAAF</t>
  </si>
  <si>
    <t>OR201404221302430001</t>
  </si>
  <si>
    <t>AAAVoQAAFAAAAYcAAH</t>
  </si>
  <si>
    <t>Betti</t>
  </si>
  <si>
    <t>OR201404221437150001</t>
  </si>
  <si>
    <t>AAAVoQAAFAAAAYeAAB</t>
  </si>
  <si>
    <t>OR201404221442250001</t>
  </si>
  <si>
    <t>AAAVoQAAFAAAAYeAAE</t>
  </si>
  <si>
    <t>OR201404221616210001</t>
  </si>
  <si>
    <t>AAAVoQAAFAAAAYdAAB</t>
  </si>
  <si>
    <t>OR201404221619250001</t>
  </si>
  <si>
    <t>AAAVoQAAFAAAAYfAAA</t>
  </si>
  <si>
    <t>OR201404221621390001</t>
  </si>
  <si>
    <t>AAAVoQAAFAAAAYfAAF</t>
  </si>
  <si>
    <t>sonic</t>
  </si>
  <si>
    <t>MO05RF4PYI26BRD2XK</t>
  </si>
  <si>
    <t>AAAVoQAAFAAAAYcAAK</t>
  </si>
  <si>
    <t>iMooly Marketing</t>
  </si>
  <si>
    <t>OR201404231542100001</t>
  </si>
  <si>
    <t>AAAVoQAAFAAAAYcAAR</t>
  </si>
  <si>
    <t>tla</t>
  </si>
  <si>
    <t>OR201404241759050001</t>
  </si>
  <si>
    <t>钱大款</t>
  </si>
  <si>
    <t>MO05RI1VWTO6BRD2XK</t>
  </si>
  <si>
    <t>MO05RHWQBI16BRD2XK</t>
  </si>
  <si>
    <t>MO05RHWQ25E6BRD2XK</t>
  </si>
  <si>
    <t>MO05RHWPTR46BRD2XK</t>
  </si>
  <si>
    <t>MO05RHWPJFH6BRD2XK</t>
  </si>
  <si>
    <t>MO05RHWP2VY6BRD2XK</t>
  </si>
  <si>
    <t>**2nd QQ**</t>
  </si>
  <si>
    <t>MO05RI43AON8BKZSDP</t>
  </si>
  <si>
    <t>MO05RI436FZ8BKZSDP</t>
  </si>
  <si>
    <t>MO05RI432RR8BKZSDP</t>
  </si>
  <si>
    <t>MO05RI42XR68BKZSDP</t>
  </si>
  <si>
    <t>AAAVoQAAFAAAAYcAAG</t>
  </si>
  <si>
    <t>MO05RI42TO68BKZSDP</t>
  </si>
  <si>
    <t>AAAVoQAAFAAAAYcAAI</t>
  </si>
  <si>
    <t>MO05RI42PLZ8BKZSDP</t>
  </si>
  <si>
    <t>AAAVoQAAFAAAAYcAAJ</t>
  </si>
  <si>
    <t>MO05RI42KQJ8BKZSDP</t>
  </si>
  <si>
    <t>AAAVoQAAFAAAAYcAAL</t>
  </si>
  <si>
    <t>壕</t>
  </si>
  <si>
    <t>INQUEUEDATE</t>
    <phoneticPr fontId="1" type="noConversion"/>
  </si>
  <si>
    <t>RECORDNO</t>
    <phoneticPr fontId="1" type="noConversion"/>
  </si>
  <si>
    <t>QUEUERECORDID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</si>
</sst>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\ h:mm;@"/>
    <numFmt numFmtId="177" formatCode="yyyy/m/d\ hh:mm:ss"/>
    <numFmt numFmtId="178" formatCode="0.00_ "/>
    <numFmt numFmtId="179" formatCode="yyyy/m/d\ h:mm:ss"/>
  </numFmts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 tint="4.9989318521683403E-2"/>
      <name val="宋体"/>
      <family val="2"/>
      <scheme val="minor"/>
    </font>
    <font>
      <sz val="11"/>
      <color theme="1" tint="4.9989318521683403E-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u/>
      <sz val="11"/>
      <name val="宋体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3">
    <xf numFmtId="0" fontId="0" fillId="0" borderId="0" xfId="0"/>
    <xf numFmtId="2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>
      <alignment wrapText="1"/>
    </xf>
    <xf numFmtId="22" fontId="0" fillId="3" borderId="0" xfId="0" applyNumberFormat="1" applyFill="1"/>
    <xf numFmtId="0" fontId="0" fillId="3" borderId="0" xfId="0" applyFill="1"/>
    <xf numFmtId="0" fontId="0" fillId="0" borderId="0" xfId="0" applyFill="1"/>
    <xf numFmtId="22" fontId="0" fillId="0" borderId="0" xfId="0" applyNumberFormat="1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8" fillId="3" borderId="0" xfId="0" applyFont="1" applyFill="1"/>
    <xf numFmtId="0" fontId="0" fillId="5" borderId="0" xfId="0" applyFill="1"/>
    <xf numFmtId="0" fontId="7" fillId="0" borderId="0" xfId="0" applyFont="1" applyFill="1"/>
    <xf numFmtId="0" fontId="8" fillId="0" borderId="0" xfId="0" applyFont="1" applyFill="1"/>
    <xf numFmtId="0" fontId="0" fillId="0" borderId="1" xfId="0" applyBorder="1"/>
    <xf numFmtId="14" fontId="0" fillId="0" borderId="0" xfId="0" applyNumberFormat="1"/>
    <xf numFmtId="14" fontId="2" fillId="2" borderId="0" xfId="0" applyNumberFormat="1" applyFont="1" applyFill="1"/>
    <xf numFmtId="14" fontId="0" fillId="0" borderId="0" xfId="0" applyNumberFormat="1" applyFill="1"/>
    <xf numFmtId="176" fontId="0" fillId="0" borderId="0" xfId="0" applyNumberFormat="1"/>
    <xf numFmtId="177" fontId="0" fillId="0" borderId="0" xfId="0" applyNumberFormat="1"/>
    <xf numFmtId="0" fontId="9" fillId="0" borderId="0" xfId="1"/>
    <xf numFmtId="0" fontId="0" fillId="6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0" fillId="0" borderId="0" xfId="0" applyFont="1"/>
    <xf numFmtId="0" fontId="0" fillId="0" borderId="0" xfId="0"/>
    <xf numFmtId="22" fontId="0" fillId="0" borderId="0" xfId="0" applyNumberForma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Fill="1"/>
    <xf numFmtId="22" fontId="0" fillId="0" borderId="0" xfId="0" applyNumberFormat="1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0" fillId="5" borderId="0" xfId="0" applyFill="1"/>
    <xf numFmtId="0" fontId="7" fillId="0" borderId="0" xfId="0" applyFont="1" applyFill="1"/>
    <xf numFmtId="0" fontId="8" fillId="0" borderId="0" xfId="0" applyFont="1" applyFill="1"/>
    <xf numFmtId="14" fontId="0" fillId="0" borderId="0" xfId="0" applyNumberFormat="1"/>
    <xf numFmtId="14" fontId="2" fillId="2" borderId="0" xfId="0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8" fillId="4" borderId="0" xfId="0" applyFont="1" applyFill="1"/>
    <xf numFmtId="0" fontId="0" fillId="0" borderId="6" xfId="0" applyBorder="1"/>
    <xf numFmtId="0" fontId="2" fillId="0" borderId="7" xfId="0" applyFont="1" applyBorder="1"/>
    <xf numFmtId="0" fontId="0" fillId="0" borderId="0" xfId="0" applyBorder="1"/>
    <xf numFmtId="0" fontId="6" fillId="0" borderId="8" xfId="0" applyFont="1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/>
    <xf numFmtId="0" fontId="0" fillId="0" borderId="9" xfId="0" applyBorder="1"/>
    <xf numFmtId="0" fontId="2" fillId="0" borderId="2" xfId="0" applyFont="1" applyBorder="1"/>
    <xf numFmtId="0" fontId="0" fillId="6" borderId="8" xfId="0" applyFill="1" applyBorder="1"/>
    <xf numFmtId="0" fontId="0" fillId="8" borderId="3" xfId="0" applyFill="1" applyBorder="1"/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0" fillId="9" borderId="0" xfId="0" applyFill="1"/>
    <xf numFmtId="178" fontId="0" fillId="8" borderId="0" xfId="0" applyNumberFormat="1" applyFill="1"/>
    <xf numFmtId="22" fontId="0" fillId="9" borderId="0" xfId="0" applyNumberFormat="1" applyFill="1"/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/>
    <xf numFmtId="0" fontId="4" fillId="0" borderId="0" xfId="0" applyFont="1" applyFill="1"/>
    <xf numFmtId="0" fontId="3" fillId="0" borderId="0" xfId="0" applyFont="1" applyAlignment="1">
      <alignment horizontal="left" vertical="top" wrapText="1"/>
    </xf>
    <xf numFmtId="0" fontId="0" fillId="4" borderId="6" xfId="0" applyFill="1" applyBorder="1"/>
    <xf numFmtId="0" fontId="0" fillId="4" borderId="3" xfId="0" applyFill="1" applyBorder="1"/>
    <xf numFmtId="0" fontId="0" fillId="7" borderId="0" xfId="0" applyFill="1"/>
    <xf numFmtId="0" fontId="8" fillId="0" borderId="13" xfId="0" applyFont="1" applyFill="1" applyBorder="1"/>
    <xf numFmtId="0" fontId="0" fillId="10" borderId="0" xfId="0" applyFill="1"/>
    <xf numFmtId="22" fontId="7" fillId="0" borderId="0" xfId="0" applyNumberFormat="1" applyFont="1" applyFill="1"/>
    <xf numFmtId="22" fontId="8" fillId="0" borderId="0" xfId="0" applyNumberFormat="1" applyFont="1" applyFill="1"/>
    <xf numFmtId="0" fontId="0" fillId="0" borderId="0" xfId="0" applyAlignment="1">
      <alignment horizontal="right"/>
    </xf>
    <xf numFmtId="0" fontId="13" fillId="0" borderId="0" xfId="0" applyFont="1"/>
    <xf numFmtId="0" fontId="14" fillId="0" borderId="0" xfId="0" applyFont="1"/>
    <xf numFmtId="179" fontId="0" fillId="0" borderId="0" xfId="0" applyNumberFormat="1"/>
    <xf numFmtId="0" fontId="0" fillId="0" borderId="0" xfId="0" applyAlignment="1">
      <alignment horizontal="left" vertical="top" wrapText="1"/>
    </xf>
    <xf numFmtId="0" fontId="15" fillId="0" borderId="0" xfId="0" applyFont="1" applyFill="1"/>
    <xf numFmtId="0" fontId="16" fillId="0" borderId="0" xfId="0" applyFont="1" applyFill="1"/>
    <xf numFmtId="0" fontId="16" fillId="0" borderId="13" xfId="0" applyFont="1" applyFill="1" applyBorder="1"/>
    <xf numFmtId="0" fontId="17" fillId="0" borderId="0" xfId="0" applyFont="1" applyFill="1"/>
    <xf numFmtId="0" fontId="0" fillId="11" borderId="0" xfId="0" applyFill="1"/>
    <xf numFmtId="0" fontId="3" fillId="11" borderId="0" xfId="0" applyFont="1" applyFill="1"/>
    <xf numFmtId="22" fontId="0" fillId="11" borderId="0" xfId="0" applyNumberFormat="1" applyFill="1"/>
    <xf numFmtId="0" fontId="0" fillId="0" borderId="0" xfId="0" applyAlignment="1">
      <alignment vertical="top"/>
    </xf>
    <xf numFmtId="0" fontId="5" fillId="0" borderId="13" xfId="0" applyFont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13" xfId="0" applyBorder="1" applyAlignment="1">
      <alignment vertical="top"/>
    </xf>
    <xf numFmtId="0" fontId="8" fillId="7" borderId="0" xfId="0" applyFont="1" applyFill="1"/>
    <xf numFmtId="0" fontId="0" fillId="0" borderId="0" xfId="0" applyAlignment="1">
      <alignment horizontal="center" vertical="center"/>
    </xf>
    <xf numFmtId="0" fontId="2" fillId="0" borderId="0" xfId="0" applyFont="1" applyFill="1"/>
    <xf numFmtId="0" fontId="0" fillId="12" borderId="0" xfId="0" applyFill="1"/>
    <xf numFmtId="22" fontId="0" fillId="12" borderId="0" xfId="0" applyNumberFormat="1" applyFill="1"/>
    <xf numFmtId="0" fontId="8" fillId="2" borderId="0" xfId="0" applyFont="1" applyFill="1"/>
    <xf numFmtId="0" fontId="5" fillId="0" borderId="1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qq@wh" TargetMode="External"/><Relationship Id="rId1" Type="http://schemas.openxmlformats.org/officeDocument/2006/relationships/hyperlink" Target="mailto:qq@shanghai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qq@wh" TargetMode="External"/><Relationship Id="rId2" Type="http://schemas.openxmlformats.org/officeDocument/2006/relationships/hyperlink" Target="mailto:qq@shanghai" TargetMode="External"/><Relationship Id="rId1" Type="http://schemas.openxmlformats.org/officeDocument/2006/relationships/hyperlink" Target="mailto:qq@shanghai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qq@wh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qq@wh" TargetMode="External"/><Relationship Id="rId2" Type="http://schemas.openxmlformats.org/officeDocument/2006/relationships/hyperlink" Target="mailto:qq@shanghai" TargetMode="External"/><Relationship Id="rId1" Type="http://schemas.openxmlformats.org/officeDocument/2006/relationships/hyperlink" Target="mailto:qq@shanghai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qq@wh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qq@wh" TargetMode="External"/><Relationship Id="rId2" Type="http://schemas.openxmlformats.org/officeDocument/2006/relationships/hyperlink" Target="mailto:qq@shanghai" TargetMode="External"/><Relationship Id="rId1" Type="http://schemas.openxmlformats.org/officeDocument/2006/relationships/hyperlink" Target="mailto:qq@shanghai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qq@wh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qq@wh" TargetMode="External"/><Relationship Id="rId2" Type="http://schemas.openxmlformats.org/officeDocument/2006/relationships/hyperlink" Target="mailto:qq@shanghai" TargetMode="External"/><Relationship Id="rId1" Type="http://schemas.openxmlformats.org/officeDocument/2006/relationships/hyperlink" Target="mailto:qq@shanghai" TargetMode="External"/><Relationship Id="rId4" Type="http://schemas.openxmlformats.org/officeDocument/2006/relationships/hyperlink" Target="mailto:qq@wh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1"/>
  <sheetViews>
    <sheetView topLeftCell="A25" workbookViewId="0">
      <selection activeCell="C45" sqref="C45"/>
    </sheetView>
  </sheetViews>
  <sheetFormatPr defaultRowHeight="14.4" x14ac:dyDescent="0.25"/>
  <cols>
    <col min="4" max="4" width="12.88671875" customWidth="1"/>
    <col min="5" max="5" width="13.6640625" customWidth="1"/>
    <col min="6" max="6" width="20" customWidth="1"/>
    <col min="7" max="7" width="12.77734375" bestFit="1" customWidth="1"/>
    <col min="8" max="8" width="25.33203125" customWidth="1"/>
    <col min="12" max="12" width="23" customWidth="1"/>
    <col min="18" max="18" width="8.88671875" customWidth="1"/>
  </cols>
  <sheetData>
    <row r="2" spans="2:20" x14ac:dyDescent="0.25">
      <c r="B2" s="2" t="s">
        <v>1</v>
      </c>
      <c r="C2" s="2" t="s">
        <v>2</v>
      </c>
    </row>
    <row r="4" spans="2:20" x14ac:dyDescent="0.25">
      <c r="B4" t="s">
        <v>3</v>
      </c>
      <c r="C4" s="2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11</v>
      </c>
      <c r="J4" t="s">
        <v>12</v>
      </c>
      <c r="K4" t="s">
        <v>13</v>
      </c>
      <c r="L4" t="s">
        <v>18</v>
      </c>
      <c r="M4" t="s">
        <v>19</v>
      </c>
      <c r="N4" s="33" t="s">
        <v>8955</v>
      </c>
      <c r="O4" t="s">
        <v>73</v>
      </c>
      <c r="P4" t="s">
        <v>20</v>
      </c>
    </row>
    <row r="5" spans="2:20" x14ac:dyDescent="0.25">
      <c r="B5">
        <v>4</v>
      </c>
      <c r="C5">
        <v>5</v>
      </c>
      <c r="D5" t="s">
        <v>8884</v>
      </c>
      <c r="E5" t="s">
        <v>21</v>
      </c>
      <c r="F5" s="1">
        <v>41559.622916666667</v>
      </c>
      <c r="G5">
        <v>591</v>
      </c>
      <c r="H5">
        <v>2</v>
      </c>
      <c r="I5" t="s">
        <v>22</v>
      </c>
      <c r="J5" s="3" t="s">
        <v>23</v>
      </c>
      <c r="K5" t="s">
        <v>24</v>
      </c>
      <c r="L5">
        <v>0</v>
      </c>
      <c r="M5">
        <v>0</v>
      </c>
      <c r="N5" s="33">
        <v>10</v>
      </c>
      <c r="O5" s="36">
        <v>105</v>
      </c>
      <c r="P5" t="s">
        <v>8885</v>
      </c>
    </row>
    <row r="6" spans="2:20" x14ac:dyDescent="0.25">
      <c r="B6">
        <v>5</v>
      </c>
      <c r="C6">
        <v>6</v>
      </c>
      <c r="D6" t="s">
        <v>28</v>
      </c>
      <c r="E6" t="s">
        <v>29</v>
      </c>
      <c r="F6" s="1">
        <v>41559.622916666667</v>
      </c>
      <c r="G6">
        <v>590</v>
      </c>
      <c r="H6">
        <v>1</v>
      </c>
      <c r="I6" t="s">
        <v>22</v>
      </c>
      <c r="J6" s="4" t="s">
        <v>30</v>
      </c>
      <c r="K6" t="s">
        <v>24</v>
      </c>
      <c r="L6">
        <v>0</v>
      </c>
      <c r="M6">
        <v>0</v>
      </c>
      <c r="N6" s="33">
        <v>10</v>
      </c>
      <c r="O6" s="36">
        <v>106</v>
      </c>
      <c r="P6" t="s">
        <v>8886</v>
      </c>
    </row>
    <row r="7" spans="2:20" x14ac:dyDescent="0.25">
      <c r="B7">
        <v>10</v>
      </c>
      <c r="C7">
        <v>11</v>
      </c>
      <c r="D7" t="s">
        <v>31</v>
      </c>
      <c r="E7" t="s">
        <v>32</v>
      </c>
      <c r="F7" s="1">
        <v>41559.622916666667</v>
      </c>
      <c r="G7">
        <v>610</v>
      </c>
      <c r="H7">
        <v>2</v>
      </c>
      <c r="I7" t="s">
        <v>22</v>
      </c>
      <c r="J7" s="4" t="s">
        <v>33</v>
      </c>
      <c r="K7" t="s">
        <v>24</v>
      </c>
      <c r="L7">
        <v>1</v>
      </c>
      <c r="M7">
        <v>0</v>
      </c>
      <c r="N7" s="33">
        <v>10</v>
      </c>
      <c r="O7" s="36">
        <v>111</v>
      </c>
      <c r="P7" t="s">
        <v>8887</v>
      </c>
    </row>
    <row r="9" spans="2:20" x14ac:dyDescent="0.25"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</row>
    <row r="10" spans="2:20" x14ac:dyDescent="0.25">
      <c r="B10">
        <v>4</v>
      </c>
      <c r="C10">
        <v>11</v>
      </c>
      <c r="D10" t="s">
        <v>31</v>
      </c>
      <c r="E10" t="s">
        <v>32</v>
      </c>
      <c r="F10" s="1">
        <v>41559.622916666667</v>
      </c>
      <c r="G10">
        <v>739</v>
      </c>
      <c r="H10">
        <v>2</v>
      </c>
      <c r="I10">
        <v>80</v>
      </c>
      <c r="J10" t="s">
        <v>22</v>
      </c>
      <c r="K10" t="s">
        <v>33</v>
      </c>
      <c r="L10" t="s">
        <v>24</v>
      </c>
      <c r="M10" t="s">
        <v>25</v>
      </c>
      <c r="N10">
        <v>18617340567</v>
      </c>
      <c r="O10" t="s">
        <v>26</v>
      </c>
      <c r="P10" t="s">
        <v>27</v>
      </c>
      <c r="Q10">
        <v>0</v>
      </c>
      <c r="R10">
        <v>3</v>
      </c>
      <c r="S10" t="s">
        <v>34</v>
      </c>
    </row>
    <row r="11" spans="2:20" x14ac:dyDescent="0.25">
      <c r="F11" s="1"/>
    </row>
    <row r="12" spans="2:20" s="33" customFormat="1" x14ac:dyDescent="0.25">
      <c r="B12" s="107">
        <v>10</v>
      </c>
      <c r="C12" s="107">
        <v>28</v>
      </c>
      <c r="D12" s="107" t="s">
        <v>9057</v>
      </c>
      <c r="E12" s="107" t="s">
        <v>9058</v>
      </c>
      <c r="F12" s="108">
        <v>41729.534131944441</v>
      </c>
      <c r="G12" s="107">
        <v>0</v>
      </c>
      <c r="H12" s="107">
        <v>2</v>
      </c>
      <c r="I12" s="107" t="s">
        <v>9059</v>
      </c>
      <c r="J12" s="107" t="s">
        <v>9060</v>
      </c>
      <c r="K12" s="107" t="s">
        <v>9061</v>
      </c>
      <c r="L12" s="107">
        <v>1</v>
      </c>
      <c r="M12" s="107">
        <v>0</v>
      </c>
      <c r="N12" s="107">
        <v>10</v>
      </c>
      <c r="O12" s="107">
        <v>3061</v>
      </c>
      <c r="P12" s="107" t="s">
        <v>9062</v>
      </c>
      <c r="Q12" s="107"/>
    </row>
    <row r="13" spans="2:20" s="33" customFormat="1" x14ac:dyDescent="0.25">
      <c r="F13" s="34"/>
    </row>
    <row r="14" spans="2:20" x14ac:dyDescent="0.25">
      <c r="B14" s="2" t="s">
        <v>35</v>
      </c>
    </row>
    <row r="16" spans="2:20" x14ac:dyDescent="0.25">
      <c r="B16" s="5" t="s">
        <v>3</v>
      </c>
      <c r="C16" s="2" t="s">
        <v>4</v>
      </c>
      <c r="D16" s="2" t="s">
        <v>36</v>
      </c>
      <c r="E16" t="s">
        <v>37</v>
      </c>
      <c r="F16" t="s">
        <v>38</v>
      </c>
      <c r="G16" t="s">
        <v>39</v>
      </c>
      <c r="H16" t="s">
        <v>15</v>
      </c>
      <c r="I16" t="s">
        <v>40</v>
      </c>
      <c r="J16" t="s">
        <v>41</v>
      </c>
      <c r="K16" t="s">
        <v>42</v>
      </c>
      <c r="L16" t="s">
        <v>43</v>
      </c>
      <c r="M16" t="s">
        <v>11</v>
      </c>
      <c r="N16" t="s">
        <v>44</v>
      </c>
      <c r="O16" t="s">
        <v>45</v>
      </c>
      <c r="P16" t="s">
        <v>46</v>
      </c>
      <c r="Q16" t="s">
        <v>47</v>
      </c>
      <c r="R16" t="s">
        <v>48</v>
      </c>
      <c r="S16" t="s">
        <v>49</v>
      </c>
      <c r="T16" t="s">
        <v>20</v>
      </c>
    </row>
    <row r="17" spans="1:20" x14ac:dyDescent="0.25">
      <c r="A17" s="9">
        <v>1008</v>
      </c>
      <c r="B17">
        <v>5</v>
      </c>
      <c r="C17">
        <v>4001</v>
      </c>
      <c r="D17">
        <v>5</v>
      </c>
      <c r="E17" t="s">
        <v>257</v>
      </c>
      <c r="F17">
        <v>710</v>
      </c>
      <c r="G17" t="s">
        <v>51</v>
      </c>
      <c r="H17">
        <v>13771781912</v>
      </c>
      <c r="I17">
        <v>0</v>
      </c>
      <c r="J17">
        <v>1234567</v>
      </c>
      <c r="K17" t="s">
        <v>52</v>
      </c>
      <c r="L17" s="1">
        <v>41638.714583333334</v>
      </c>
      <c r="M17" t="s">
        <v>53</v>
      </c>
      <c r="N17">
        <v>1</v>
      </c>
      <c r="O17" t="s">
        <v>54</v>
      </c>
      <c r="P17">
        <v>120.73739399999999</v>
      </c>
      <c r="Q17">
        <v>31.272632000000002</v>
      </c>
      <c r="R17" t="s">
        <v>27</v>
      </c>
      <c r="S17">
        <v>0</v>
      </c>
      <c r="T17" t="s">
        <v>55</v>
      </c>
    </row>
    <row r="18" spans="1:20" x14ac:dyDescent="0.25">
      <c r="A18" s="9">
        <v>1009</v>
      </c>
      <c r="B18">
        <v>6</v>
      </c>
      <c r="C18">
        <v>4002</v>
      </c>
      <c r="D18">
        <v>5</v>
      </c>
      <c r="E18" t="s">
        <v>56</v>
      </c>
      <c r="F18">
        <v>710</v>
      </c>
      <c r="G18" t="s">
        <v>51</v>
      </c>
      <c r="H18">
        <v>13771781912</v>
      </c>
      <c r="I18">
        <v>0</v>
      </c>
      <c r="J18">
        <v>7654321</v>
      </c>
      <c r="K18" t="s">
        <v>57</v>
      </c>
      <c r="L18" s="1">
        <v>41638.714583333334</v>
      </c>
      <c r="M18" t="s">
        <v>53</v>
      </c>
      <c r="N18">
        <v>1</v>
      </c>
      <c r="O18" t="s">
        <v>54</v>
      </c>
      <c r="P18">
        <v>120.73739399999999</v>
      </c>
      <c r="Q18">
        <v>31.272632000000002</v>
      </c>
      <c r="R18" t="s">
        <v>27</v>
      </c>
      <c r="S18">
        <v>0</v>
      </c>
      <c r="T18" t="s">
        <v>58</v>
      </c>
    </row>
    <row r="19" spans="1:20" x14ac:dyDescent="0.25">
      <c r="A19" s="9">
        <v>1010</v>
      </c>
      <c r="B19">
        <v>7</v>
      </c>
      <c r="C19">
        <v>4003</v>
      </c>
      <c r="D19">
        <v>5</v>
      </c>
      <c r="E19" t="s">
        <v>59</v>
      </c>
      <c r="F19">
        <v>710</v>
      </c>
      <c r="G19" t="s">
        <v>51</v>
      </c>
      <c r="H19">
        <v>13771781912</v>
      </c>
      <c r="I19">
        <v>0</v>
      </c>
      <c r="J19">
        <v>3214567</v>
      </c>
      <c r="K19" t="s">
        <v>60</v>
      </c>
      <c r="L19" s="1">
        <v>41638.714583333334</v>
      </c>
      <c r="M19" t="s">
        <v>72</v>
      </c>
      <c r="N19">
        <v>1</v>
      </c>
      <c r="O19" t="s">
        <v>54</v>
      </c>
      <c r="P19">
        <v>120.73739399999999</v>
      </c>
      <c r="Q19">
        <v>31.272632000000002</v>
      </c>
      <c r="R19" t="s">
        <v>27</v>
      </c>
      <c r="S19">
        <v>1</v>
      </c>
      <c r="T19" t="s">
        <v>61</v>
      </c>
    </row>
    <row r="20" spans="1:20" x14ac:dyDescent="0.25">
      <c r="A20" s="9"/>
      <c r="L20" s="1"/>
    </row>
    <row r="21" spans="1:20" x14ac:dyDescent="0.25">
      <c r="A21" s="9"/>
      <c r="L21" s="1"/>
    </row>
    <row r="22" spans="1:20" x14ac:dyDescent="0.25">
      <c r="A22" s="9">
        <v>1014</v>
      </c>
      <c r="C22">
        <v>4011</v>
      </c>
      <c r="D22">
        <v>6</v>
      </c>
      <c r="E22" t="s">
        <v>162</v>
      </c>
      <c r="F22">
        <v>710</v>
      </c>
      <c r="G22" t="s">
        <v>51</v>
      </c>
      <c r="H22">
        <v>13771781912</v>
      </c>
      <c r="I22">
        <v>0</v>
      </c>
      <c r="J22">
        <v>7654321</v>
      </c>
      <c r="K22" t="s">
        <v>163</v>
      </c>
      <c r="L22" s="1">
        <v>41638.714583333334</v>
      </c>
      <c r="M22" t="s">
        <v>53</v>
      </c>
      <c r="N22">
        <v>1</v>
      </c>
      <c r="O22" t="s">
        <v>54</v>
      </c>
      <c r="P22">
        <v>120.73739399999999</v>
      </c>
      <c r="Q22">
        <v>31.272632000000002</v>
      </c>
      <c r="R22" t="s">
        <v>27</v>
      </c>
      <c r="S22">
        <v>0</v>
      </c>
    </row>
    <row r="23" spans="1:20" x14ac:dyDescent="0.25">
      <c r="A23" s="9">
        <v>1015</v>
      </c>
      <c r="C23">
        <v>4012</v>
      </c>
      <c r="D23">
        <v>6</v>
      </c>
      <c r="E23" t="s">
        <v>258</v>
      </c>
      <c r="F23">
        <v>710</v>
      </c>
      <c r="G23" t="s">
        <v>51</v>
      </c>
      <c r="H23">
        <v>13771781912</v>
      </c>
      <c r="I23">
        <v>0</v>
      </c>
      <c r="J23">
        <v>7654321</v>
      </c>
      <c r="K23" t="s">
        <v>259</v>
      </c>
      <c r="L23" s="1">
        <v>41638.714583333334</v>
      </c>
      <c r="M23" t="s">
        <v>53</v>
      </c>
      <c r="N23">
        <v>1</v>
      </c>
      <c r="O23" t="s">
        <v>54</v>
      </c>
      <c r="P23">
        <v>120.73739399999999</v>
      </c>
      <c r="Q23">
        <v>31.272632000000002</v>
      </c>
      <c r="R23" t="s">
        <v>27</v>
      </c>
      <c r="S23">
        <v>0</v>
      </c>
    </row>
    <row r="24" spans="1:20" x14ac:dyDescent="0.25">
      <c r="A24" s="9"/>
      <c r="C24" s="32">
        <v>4018</v>
      </c>
      <c r="D24">
        <v>6</v>
      </c>
      <c r="E24" t="s">
        <v>8585</v>
      </c>
      <c r="F24">
        <v>710</v>
      </c>
      <c r="G24" t="s">
        <v>51</v>
      </c>
      <c r="H24">
        <v>13771781912</v>
      </c>
      <c r="I24">
        <v>0</v>
      </c>
      <c r="J24">
        <v>7654321</v>
      </c>
      <c r="K24" t="s">
        <v>8586</v>
      </c>
      <c r="L24" s="1">
        <v>41638.714583333334</v>
      </c>
      <c r="M24" t="s">
        <v>53</v>
      </c>
      <c r="N24">
        <v>1</v>
      </c>
      <c r="O24" t="s">
        <v>54</v>
      </c>
      <c r="P24">
        <v>120.73739399999999</v>
      </c>
      <c r="Q24">
        <v>31.272632000000002</v>
      </c>
      <c r="R24" t="s">
        <v>27</v>
      </c>
      <c r="S24">
        <v>0</v>
      </c>
    </row>
    <row r="25" spans="1:20" x14ac:dyDescent="0.25">
      <c r="A25" s="9"/>
      <c r="C25">
        <v>4019</v>
      </c>
      <c r="D25">
        <v>6</v>
      </c>
      <c r="E25" t="s">
        <v>4517</v>
      </c>
      <c r="F25">
        <v>710</v>
      </c>
      <c r="G25" t="s">
        <v>51</v>
      </c>
      <c r="H25">
        <v>13771781912</v>
      </c>
      <c r="I25">
        <v>0</v>
      </c>
      <c r="J25">
        <v>7654321</v>
      </c>
      <c r="K25" t="s">
        <v>4518</v>
      </c>
      <c r="L25" s="1">
        <v>41638.714583333334</v>
      </c>
      <c r="M25" t="s">
        <v>53</v>
      </c>
      <c r="N25">
        <v>1</v>
      </c>
      <c r="O25" t="s">
        <v>54</v>
      </c>
      <c r="P25">
        <v>120.73739399999999</v>
      </c>
      <c r="Q25">
        <v>31.272632000000002</v>
      </c>
      <c r="R25" t="s">
        <v>27</v>
      </c>
      <c r="S25">
        <v>0</v>
      </c>
    </row>
    <row r="26" spans="1:20" x14ac:dyDescent="0.25">
      <c r="A26" s="9"/>
      <c r="L26" s="1"/>
    </row>
    <row r="27" spans="1:20" x14ac:dyDescent="0.25">
      <c r="A27" s="9"/>
      <c r="B27" t="s">
        <v>3</v>
      </c>
      <c r="C27" t="s">
        <v>4</v>
      </c>
      <c r="D27" t="s">
        <v>36</v>
      </c>
      <c r="E27" t="s">
        <v>37</v>
      </c>
      <c r="F27" t="s">
        <v>38</v>
      </c>
      <c r="G27" t="s">
        <v>39</v>
      </c>
      <c r="H27" t="s">
        <v>15</v>
      </c>
      <c r="I27" t="s">
        <v>40</v>
      </c>
      <c r="J27" t="s">
        <v>41</v>
      </c>
      <c r="K27" t="s">
        <v>42</v>
      </c>
      <c r="L27" s="1" t="s">
        <v>43</v>
      </c>
      <c r="M27" t="s">
        <v>11</v>
      </c>
      <c r="N27" t="s">
        <v>44</v>
      </c>
      <c r="O27" t="s">
        <v>45</v>
      </c>
      <c r="P27" t="s">
        <v>46</v>
      </c>
      <c r="Q27" t="s">
        <v>47</v>
      </c>
      <c r="R27" t="s">
        <v>48</v>
      </c>
      <c r="S27" t="s">
        <v>49</v>
      </c>
      <c r="T27" t="s">
        <v>20</v>
      </c>
    </row>
    <row r="28" spans="1:20" x14ac:dyDescent="0.25">
      <c r="A28" s="9">
        <v>1011</v>
      </c>
      <c r="B28">
        <v>1</v>
      </c>
      <c r="C28">
        <v>4032</v>
      </c>
      <c r="D28">
        <v>11</v>
      </c>
      <c r="E28" t="s">
        <v>131</v>
      </c>
      <c r="F28">
        <v>710</v>
      </c>
      <c r="G28" t="s">
        <v>51</v>
      </c>
      <c r="H28">
        <v>13771781912</v>
      </c>
      <c r="I28">
        <v>0</v>
      </c>
      <c r="J28">
        <v>1234</v>
      </c>
      <c r="K28" t="s">
        <v>117</v>
      </c>
      <c r="L28" s="1">
        <v>41638.714583333334</v>
      </c>
      <c r="M28" t="s">
        <v>72</v>
      </c>
      <c r="N28">
        <v>1</v>
      </c>
      <c r="O28" t="s">
        <v>54</v>
      </c>
      <c r="P28">
        <v>120.73739399999999</v>
      </c>
      <c r="Q28">
        <v>31.272632000000002</v>
      </c>
      <c r="R28" t="s">
        <v>27</v>
      </c>
      <c r="S28">
        <v>1</v>
      </c>
      <c r="T28" t="s">
        <v>132</v>
      </c>
    </row>
    <row r="29" spans="1:20" x14ac:dyDescent="0.25">
      <c r="A29" s="9">
        <v>1012</v>
      </c>
      <c r="B29">
        <v>3</v>
      </c>
      <c r="C29">
        <v>4031</v>
      </c>
      <c r="D29">
        <v>11</v>
      </c>
      <c r="E29" t="s">
        <v>133</v>
      </c>
      <c r="F29">
        <v>710</v>
      </c>
      <c r="G29" t="s">
        <v>51</v>
      </c>
      <c r="H29">
        <v>13771781912</v>
      </c>
      <c r="I29">
        <v>0</v>
      </c>
      <c r="J29">
        <v>1234</v>
      </c>
      <c r="K29" t="s">
        <v>117</v>
      </c>
      <c r="L29" s="1">
        <v>41638.714583333334</v>
      </c>
      <c r="N29">
        <v>1</v>
      </c>
      <c r="O29" t="s">
        <v>54</v>
      </c>
      <c r="P29">
        <v>120.73739399999999</v>
      </c>
      <c r="Q29">
        <v>31.272632000000002</v>
      </c>
      <c r="R29" t="s">
        <v>27</v>
      </c>
      <c r="S29">
        <v>0</v>
      </c>
      <c r="T29" t="s">
        <v>134</v>
      </c>
    </row>
    <row r="30" spans="1:20" x14ac:dyDescent="0.25">
      <c r="A30" s="9"/>
      <c r="B30">
        <v>1</v>
      </c>
      <c r="C30" s="32">
        <v>4038</v>
      </c>
      <c r="D30">
        <v>11</v>
      </c>
      <c r="E30" t="s">
        <v>8576</v>
      </c>
      <c r="F30">
        <v>710</v>
      </c>
      <c r="G30" t="s">
        <v>51</v>
      </c>
      <c r="H30">
        <v>13771781912</v>
      </c>
      <c r="I30">
        <v>0</v>
      </c>
      <c r="J30">
        <v>1234</v>
      </c>
      <c r="K30" t="s">
        <v>117</v>
      </c>
      <c r="L30" s="1">
        <v>41638.714583333334</v>
      </c>
      <c r="M30" t="s">
        <v>72</v>
      </c>
      <c r="N30">
        <v>1</v>
      </c>
      <c r="O30" t="s">
        <v>54</v>
      </c>
      <c r="P30">
        <v>120.73739399999999</v>
      </c>
      <c r="Q30">
        <v>31.272632000000002</v>
      </c>
      <c r="R30" t="s">
        <v>27</v>
      </c>
      <c r="S30">
        <v>1</v>
      </c>
    </row>
    <row r="31" spans="1:20" x14ac:dyDescent="0.25">
      <c r="A31" s="9"/>
      <c r="B31">
        <v>3</v>
      </c>
      <c r="C31" s="32">
        <v>4039</v>
      </c>
      <c r="D31">
        <v>11</v>
      </c>
      <c r="E31" t="s">
        <v>8578</v>
      </c>
      <c r="F31">
        <v>710</v>
      </c>
      <c r="G31" t="s">
        <v>51</v>
      </c>
      <c r="H31">
        <v>13771781912</v>
      </c>
      <c r="I31">
        <v>0</v>
      </c>
      <c r="J31">
        <v>1234</v>
      </c>
      <c r="K31" t="s">
        <v>117</v>
      </c>
      <c r="L31" s="1">
        <v>41638.714583333334</v>
      </c>
      <c r="N31">
        <v>1</v>
      </c>
      <c r="O31" t="s">
        <v>54</v>
      </c>
      <c r="P31">
        <v>120.73739399999999</v>
      </c>
      <c r="Q31">
        <v>31.272632000000002</v>
      </c>
      <c r="R31" t="s">
        <v>27</v>
      </c>
      <c r="S31">
        <v>0</v>
      </c>
    </row>
    <row r="32" spans="1:20" x14ac:dyDescent="0.25">
      <c r="A32" s="9"/>
      <c r="B32" s="3"/>
      <c r="C32" s="3">
        <v>108</v>
      </c>
      <c r="L32" s="1"/>
    </row>
    <row r="33" spans="1:20" s="33" customFormat="1" x14ac:dyDescent="0.25">
      <c r="A33" s="9"/>
      <c r="B33" s="36" t="s">
        <v>8952</v>
      </c>
      <c r="C33" s="36"/>
      <c r="L33" s="34"/>
    </row>
    <row r="34" spans="1:20" s="33" customFormat="1" x14ac:dyDescent="0.25">
      <c r="A34" s="9"/>
      <c r="B34" s="36">
        <v>22</v>
      </c>
      <c r="C34" s="36">
        <v>105</v>
      </c>
      <c r="D34" s="33">
        <v>5</v>
      </c>
      <c r="E34" s="33" t="s">
        <v>21</v>
      </c>
      <c r="L34" s="34">
        <v>41710.608819444446</v>
      </c>
      <c r="N34" s="33">
        <v>1</v>
      </c>
      <c r="R34" s="33" t="s">
        <v>27</v>
      </c>
      <c r="S34" s="33">
        <v>0</v>
      </c>
      <c r="T34" s="33" t="s">
        <v>8949</v>
      </c>
    </row>
    <row r="35" spans="1:20" s="33" customFormat="1" x14ac:dyDescent="0.25">
      <c r="A35" s="9"/>
      <c r="B35" s="36">
        <v>23</v>
      </c>
      <c r="C35" s="36">
        <v>106</v>
      </c>
      <c r="D35" s="33">
        <v>6</v>
      </c>
      <c r="E35" s="33" t="s">
        <v>29</v>
      </c>
      <c r="L35" s="34">
        <v>41710.608819444446</v>
      </c>
      <c r="N35" s="33">
        <v>1</v>
      </c>
      <c r="R35" s="33" t="s">
        <v>27</v>
      </c>
      <c r="S35" s="33">
        <v>0</v>
      </c>
      <c r="T35" s="33" t="s">
        <v>8950</v>
      </c>
    </row>
    <row r="36" spans="1:20" s="33" customFormat="1" x14ac:dyDescent="0.25">
      <c r="A36" s="9"/>
      <c r="B36" s="36">
        <v>24</v>
      </c>
      <c r="C36" s="36">
        <v>111</v>
      </c>
      <c r="D36" s="33">
        <v>11</v>
      </c>
      <c r="E36" s="33" t="s">
        <v>32</v>
      </c>
      <c r="L36" s="34">
        <v>41710.608819444446</v>
      </c>
      <c r="N36" s="33">
        <v>1</v>
      </c>
      <c r="R36" s="33" t="s">
        <v>27</v>
      </c>
      <c r="S36" s="33">
        <v>0</v>
      </c>
      <c r="T36" s="33" t="s">
        <v>8951</v>
      </c>
    </row>
    <row r="37" spans="1:20" x14ac:dyDescent="0.25">
      <c r="A37" s="9"/>
      <c r="L37" s="1"/>
    </row>
    <row r="38" spans="1:20" s="33" customFormat="1" x14ac:dyDescent="0.25">
      <c r="A38" s="9"/>
      <c r="B38" s="107">
        <v>6</v>
      </c>
      <c r="C38" s="107">
        <v>3059</v>
      </c>
      <c r="D38" s="107">
        <v>1</v>
      </c>
      <c r="E38" s="107" t="s">
        <v>9063</v>
      </c>
      <c r="F38" s="107"/>
      <c r="G38" s="107"/>
      <c r="H38" s="107"/>
      <c r="I38" s="107"/>
      <c r="J38" s="107"/>
      <c r="K38" s="107"/>
      <c r="L38" s="108">
        <v>41710.60833333333</v>
      </c>
      <c r="M38" s="107"/>
      <c r="N38" s="107">
        <v>1</v>
      </c>
      <c r="O38" s="107"/>
      <c r="P38" s="107"/>
      <c r="Q38" s="107"/>
      <c r="R38" s="107" t="s">
        <v>27</v>
      </c>
      <c r="S38" s="107">
        <v>0</v>
      </c>
      <c r="T38" s="107" t="s">
        <v>9064</v>
      </c>
    </row>
    <row r="39" spans="1:20" s="33" customFormat="1" x14ac:dyDescent="0.25">
      <c r="A39" s="9"/>
      <c r="B39" s="107">
        <v>24</v>
      </c>
      <c r="C39" s="107">
        <v>3061</v>
      </c>
      <c r="D39" s="107">
        <v>28</v>
      </c>
      <c r="E39" s="107" t="s">
        <v>9058</v>
      </c>
      <c r="F39" s="107"/>
      <c r="G39" s="107"/>
      <c r="H39" s="107">
        <v>12345678001</v>
      </c>
      <c r="I39" s="107"/>
      <c r="J39" s="107"/>
      <c r="K39" s="107" t="s">
        <v>9065</v>
      </c>
      <c r="L39" s="108">
        <v>41729.533495370371</v>
      </c>
      <c r="M39" s="107"/>
      <c r="N39" s="107">
        <v>1</v>
      </c>
      <c r="O39" s="107" t="s">
        <v>9066</v>
      </c>
      <c r="P39" s="107"/>
      <c r="Q39" s="107"/>
      <c r="R39" s="107" t="s">
        <v>27</v>
      </c>
      <c r="S39" s="107">
        <v>1</v>
      </c>
      <c r="T39" s="107" t="s">
        <v>9067</v>
      </c>
    </row>
    <row r="40" spans="1:20" x14ac:dyDescent="0.25">
      <c r="A40" s="9"/>
    </row>
    <row r="41" spans="1:20" x14ac:dyDescent="0.25">
      <c r="A41" s="9"/>
      <c r="B41" s="2" t="s">
        <v>62</v>
      </c>
    </row>
    <row r="42" spans="1:20" x14ac:dyDescent="0.25">
      <c r="A42" s="9"/>
    </row>
    <row r="43" spans="1:20" x14ac:dyDescent="0.25">
      <c r="A43" s="9"/>
      <c r="B43" t="s">
        <v>3</v>
      </c>
      <c r="C43" s="2" t="s">
        <v>4</v>
      </c>
      <c r="D43" s="2" t="s">
        <v>73</v>
      </c>
      <c r="E43" t="s">
        <v>12</v>
      </c>
      <c r="F43" t="s">
        <v>13</v>
      </c>
      <c r="G43" t="s">
        <v>74</v>
      </c>
      <c r="H43" t="s">
        <v>75</v>
      </c>
      <c r="I43" t="s">
        <v>44</v>
      </c>
      <c r="J43" t="s">
        <v>20</v>
      </c>
    </row>
    <row r="44" spans="1:20" x14ac:dyDescent="0.25">
      <c r="A44" s="9">
        <v>1010</v>
      </c>
      <c r="B44">
        <v>11</v>
      </c>
      <c r="C44" s="17">
        <v>3001</v>
      </c>
      <c r="D44" s="17">
        <f>C17</f>
        <v>4001</v>
      </c>
      <c r="E44" t="s">
        <v>63</v>
      </c>
      <c r="F44" t="s">
        <v>24</v>
      </c>
      <c r="G44">
        <v>1</v>
      </c>
      <c r="H44" t="s">
        <v>64</v>
      </c>
      <c r="I44">
        <v>0</v>
      </c>
      <c r="J44" t="s">
        <v>65</v>
      </c>
    </row>
    <row r="45" spans="1:20" x14ac:dyDescent="0.25">
      <c r="A45" s="9">
        <v>1011</v>
      </c>
      <c r="B45">
        <v>12</v>
      </c>
      <c r="C45" s="17">
        <v>3002</v>
      </c>
      <c r="D45" s="17">
        <f t="shared" ref="D45:D46" si="0">C18</f>
        <v>4002</v>
      </c>
      <c r="E45" t="s">
        <v>66</v>
      </c>
      <c r="F45" t="s">
        <v>24</v>
      </c>
      <c r="G45">
        <v>1</v>
      </c>
      <c r="H45" t="s">
        <v>67</v>
      </c>
      <c r="I45">
        <v>0</v>
      </c>
      <c r="J45" t="s">
        <v>68</v>
      </c>
    </row>
    <row r="46" spans="1:20" x14ac:dyDescent="0.25">
      <c r="A46" s="9">
        <v>1012</v>
      </c>
      <c r="B46">
        <v>13</v>
      </c>
      <c r="C46" s="17">
        <v>3003</v>
      </c>
      <c r="D46" s="17">
        <f t="shared" si="0"/>
        <v>4003</v>
      </c>
      <c r="E46" t="s">
        <v>69</v>
      </c>
      <c r="F46" t="s">
        <v>24</v>
      </c>
      <c r="G46">
        <v>1</v>
      </c>
      <c r="H46" t="s">
        <v>70</v>
      </c>
      <c r="I46">
        <v>0</v>
      </c>
      <c r="J46" t="s">
        <v>71</v>
      </c>
    </row>
    <row r="47" spans="1:20" x14ac:dyDescent="0.25">
      <c r="A47" s="9"/>
    </row>
    <row r="48" spans="1:20" x14ac:dyDescent="0.25">
      <c r="A48" s="9">
        <v>1017</v>
      </c>
      <c r="C48">
        <v>3011</v>
      </c>
      <c r="D48">
        <f t="shared" ref="D48" si="1">C22</f>
        <v>4011</v>
      </c>
      <c r="E48" t="s">
        <v>164</v>
      </c>
      <c r="F48" t="s">
        <v>24</v>
      </c>
      <c r="G48">
        <v>1</v>
      </c>
      <c r="H48" t="s">
        <v>165</v>
      </c>
      <c r="I48">
        <v>0</v>
      </c>
    </row>
    <row r="49" spans="1:11" x14ac:dyDescent="0.25">
      <c r="A49" s="9">
        <v>1020</v>
      </c>
      <c r="C49">
        <v>3012</v>
      </c>
      <c r="D49">
        <f t="shared" ref="D49" si="2">C23</f>
        <v>4012</v>
      </c>
      <c r="E49" t="s">
        <v>260</v>
      </c>
      <c r="F49" t="s">
        <v>24</v>
      </c>
      <c r="G49">
        <v>1</v>
      </c>
      <c r="H49" t="s">
        <v>261</v>
      </c>
      <c r="I49">
        <v>0</v>
      </c>
    </row>
    <row r="50" spans="1:11" x14ac:dyDescent="0.25">
      <c r="A50" s="9"/>
    </row>
    <row r="51" spans="1:11" x14ac:dyDescent="0.25">
      <c r="A51" s="9"/>
      <c r="C51" s="32">
        <v>3018</v>
      </c>
      <c r="D51">
        <v>4018</v>
      </c>
      <c r="E51" t="s">
        <v>8580</v>
      </c>
      <c r="F51" t="s">
        <v>24</v>
      </c>
      <c r="G51">
        <v>1</v>
      </c>
      <c r="H51" t="s">
        <v>8579</v>
      </c>
      <c r="I51">
        <v>0</v>
      </c>
    </row>
    <row r="52" spans="1:11" x14ac:dyDescent="0.25">
      <c r="A52" s="9"/>
      <c r="C52">
        <v>3019</v>
      </c>
      <c r="D52">
        <v>4019</v>
      </c>
      <c r="E52" t="s">
        <v>4519</v>
      </c>
      <c r="F52" t="s">
        <v>24</v>
      </c>
      <c r="G52">
        <v>1</v>
      </c>
      <c r="H52" t="s">
        <v>4520</v>
      </c>
      <c r="I52">
        <v>0</v>
      </c>
    </row>
    <row r="53" spans="1:11" x14ac:dyDescent="0.25">
      <c r="A53" s="9"/>
    </row>
    <row r="54" spans="1:11" x14ac:dyDescent="0.25">
      <c r="A54" s="9"/>
      <c r="B54" t="s">
        <v>3</v>
      </c>
      <c r="C54" t="s">
        <v>4</v>
      </c>
      <c r="D54" t="s">
        <v>73</v>
      </c>
      <c r="E54" t="s">
        <v>12</v>
      </c>
      <c r="F54" t="s">
        <v>13</v>
      </c>
      <c r="G54" t="s">
        <v>74</v>
      </c>
      <c r="H54" t="s">
        <v>75</v>
      </c>
      <c r="I54" t="s">
        <v>44</v>
      </c>
      <c r="J54" t="s">
        <v>20</v>
      </c>
    </row>
    <row r="55" spans="1:11" x14ac:dyDescent="0.25">
      <c r="A55" s="9">
        <v>1013</v>
      </c>
      <c r="B55">
        <v>6</v>
      </c>
      <c r="C55">
        <v>3031</v>
      </c>
      <c r="D55">
        <f>C29</f>
        <v>4031</v>
      </c>
      <c r="E55" t="s">
        <v>120</v>
      </c>
      <c r="F55" t="s">
        <v>24</v>
      </c>
      <c r="G55">
        <v>1</v>
      </c>
      <c r="H55" t="s">
        <v>123</v>
      </c>
      <c r="I55">
        <v>0</v>
      </c>
      <c r="J55" t="s">
        <v>124</v>
      </c>
    </row>
    <row r="56" spans="1:11" x14ac:dyDescent="0.25">
      <c r="A56" s="9">
        <v>1014</v>
      </c>
      <c r="B56">
        <v>9</v>
      </c>
      <c r="C56">
        <v>3032</v>
      </c>
      <c r="D56">
        <f>C28</f>
        <v>4032</v>
      </c>
      <c r="E56" t="s">
        <v>125</v>
      </c>
      <c r="F56" t="s">
        <v>24</v>
      </c>
      <c r="G56">
        <v>1</v>
      </c>
      <c r="H56" t="s">
        <v>126</v>
      </c>
      <c r="I56">
        <v>0</v>
      </c>
      <c r="J56" t="s">
        <v>127</v>
      </c>
    </row>
    <row r="57" spans="1:11" x14ac:dyDescent="0.25">
      <c r="A57" s="9">
        <v>1015</v>
      </c>
      <c r="B57">
        <v>10</v>
      </c>
      <c r="C57">
        <v>3033</v>
      </c>
      <c r="D57">
        <f>C29</f>
        <v>4031</v>
      </c>
      <c r="E57" t="s">
        <v>128</v>
      </c>
      <c r="F57" t="s">
        <v>24</v>
      </c>
      <c r="G57">
        <v>2</v>
      </c>
      <c r="H57" t="s">
        <v>129</v>
      </c>
      <c r="I57">
        <v>0</v>
      </c>
      <c r="J57" t="s">
        <v>130</v>
      </c>
    </row>
    <row r="58" spans="1:11" x14ac:dyDescent="0.25">
      <c r="A58" s="9"/>
      <c r="B58">
        <v>9</v>
      </c>
      <c r="C58" s="32">
        <v>3038</v>
      </c>
      <c r="D58">
        <f>C30</f>
        <v>4038</v>
      </c>
      <c r="E58" t="s">
        <v>8581</v>
      </c>
      <c r="F58" t="s">
        <v>24</v>
      </c>
      <c r="G58">
        <v>1</v>
      </c>
      <c r="H58" t="s">
        <v>8583</v>
      </c>
      <c r="I58">
        <v>0</v>
      </c>
      <c r="J58" t="s">
        <v>127</v>
      </c>
    </row>
    <row r="59" spans="1:11" x14ac:dyDescent="0.25">
      <c r="A59" s="9"/>
      <c r="B59">
        <v>9</v>
      </c>
      <c r="C59" s="32">
        <v>3039</v>
      </c>
      <c r="D59">
        <f>C31</f>
        <v>4039</v>
      </c>
      <c r="E59" t="s">
        <v>8582</v>
      </c>
      <c r="F59" t="s">
        <v>24</v>
      </c>
      <c r="G59">
        <v>1</v>
      </c>
      <c r="H59" t="s">
        <v>8584</v>
      </c>
      <c r="I59">
        <v>0</v>
      </c>
      <c r="J59" t="s">
        <v>127</v>
      </c>
    </row>
    <row r="60" spans="1:11" s="33" customFormat="1" x14ac:dyDescent="0.25">
      <c r="A60" s="9"/>
      <c r="C60" s="32"/>
    </row>
    <row r="61" spans="1:11" x14ac:dyDescent="0.25">
      <c r="B61" s="107">
        <v>19</v>
      </c>
      <c r="C61" s="107">
        <v>5021</v>
      </c>
      <c r="D61" s="107">
        <v>3062</v>
      </c>
      <c r="E61" s="107" t="s">
        <v>9060</v>
      </c>
      <c r="F61" s="107" t="s">
        <v>9061</v>
      </c>
      <c r="G61" s="107">
        <v>1</v>
      </c>
      <c r="H61" s="107" t="s">
        <v>9068</v>
      </c>
      <c r="I61" s="107">
        <v>0</v>
      </c>
      <c r="J61" s="107" t="s">
        <v>9069</v>
      </c>
      <c r="K61" s="107"/>
    </row>
    <row r="62" spans="1:11" s="33" customFormat="1" x14ac:dyDescent="0.25"/>
    <row r="63" spans="1:11" x14ac:dyDescent="0.25">
      <c r="B63" s="2" t="s">
        <v>110</v>
      </c>
    </row>
    <row r="65" spans="1:19" x14ac:dyDescent="0.25">
      <c r="B65" s="5" t="s">
        <v>3</v>
      </c>
      <c r="C65" t="s">
        <v>4</v>
      </c>
      <c r="D65" t="s">
        <v>12</v>
      </c>
      <c r="E65" t="s">
        <v>13</v>
      </c>
      <c r="F65" t="s">
        <v>111</v>
      </c>
      <c r="G65" t="s">
        <v>112</v>
      </c>
      <c r="H65" t="s">
        <v>113</v>
      </c>
      <c r="I65" t="s">
        <v>114</v>
      </c>
      <c r="J65" t="s">
        <v>38</v>
      </c>
      <c r="K65" t="s">
        <v>39</v>
      </c>
      <c r="L65" t="s">
        <v>15</v>
      </c>
      <c r="M65" t="s">
        <v>16</v>
      </c>
      <c r="N65" t="s">
        <v>43</v>
      </c>
      <c r="O65" t="s">
        <v>44</v>
      </c>
      <c r="P65" t="s">
        <v>41</v>
      </c>
      <c r="Q65" t="s">
        <v>115</v>
      </c>
      <c r="R65" t="s">
        <v>116</v>
      </c>
      <c r="S65" t="s">
        <v>20</v>
      </c>
    </row>
    <row r="66" spans="1:19" x14ac:dyDescent="0.25">
      <c r="B66">
        <v>1</v>
      </c>
      <c r="C66">
        <v>24</v>
      </c>
      <c r="D66" t="s">
        <v>33</v>
      </c>
      <c r="E66" t="s">
        <v>141</v>
      </c>
      <c r="F66" t="s">
        <v>117</v>
      </c>
      <c r="G66">
        <v>11111111111</v>
      </c>
      <c r="H66" s="26" t="s">
        <v>8953</v>
      </c>
      <c r="L66">
        <v>13641784804</v>
      </c>
      <c r="N66" s="1">
        <v>41663.523402777777</v>
      </c>
      <c r="O66">
        <v>0</v>
      </c>
      <c r="Q66">
        <v>400</v>
      </c>
      <c r="R66">
        <v>0</v>
      </c>
      <c r="S66" t="s">
        <v>119</v>
      </c>
    </row>
    <row r="67" spans="1:19" x14ac:dyDescent="0.25">
      <c r="B67">
        <v>2</v>
      </c>
      <c r="C67">
        <v>25</v>
      </c>
      <c r="D67" t="s">
        <v>120</v>
      </c>
      <c r="E67" t="s">
        <v>24</v>
      </c>
      <c r="H67" s="26" t="s">
        <v>8954</v>
      </c>
      <c r="J67">
        <v>0</v>
      </c>
      <c r="L67">
        <v>13505598030</v>
      </c>
      <c r="N67" s="1">
        <v>41664.745949074073</v>
      </c>
      <c r="O67">
        <v>0</v>
      </c>
      <c r="Q67">
        <v>241202.06</v>
      </c>
      <c r="R67">
        <v>0</v>
      </c>
      <c r="S67" t="s">
        <v>121</v>
      </c>
    </row>
    <row r="68" spans="1:19" x14ac:dyDescent="0.25">
      <c r="B68">
        <v>3</v>
      </c>
      <c r="C68">
        <v>40</v>
      </c>
      <c r="E68" t="s">
        <v>24</v>
      </c>
      <c r="J68">
        <v>0</v>
      </c>
      <c r="L68">
        <v>13641784803</v>
      </c>
      <c r="N68" s="1">
        <v>41678.487118055556</v>
      </c>
      <c r="O68">
        <v>0</v>
      </c>
      <c r="Q68">
        <v>2</v>
      </c>
      <c r="R68">
        <v>0</v>
      </c>
      <c r="S68" t="s">
        <v>122</v>
      </c>
    </row>
    <row r="69" spans="1:19" x14ac:dyDescent="0.25">
      <c r="B69">
        <v>1</v>
      </c>
      <c r="C69">
        <v>104</v>
      </c>
      <c r="D69" t="s">
        <v>8688</v>
      </c>
      <c r="E69" t="s">
        <v>141</v>
      </c>
      <c r="F69" t="s">
        <v>117</v>
      </c>
      <c r="G69">
        <v>11111111111</v>
      </c>
      <c r="H69" t="s">
        <v>8690</v>
      </c>
      <c r="L69">
        <v>13771781001</v>
      </c>
      <c r="N69" s="1">
        <v>41663.523402777777</v>
      </c>
      <c r="O69">
        <v>0</v>
      </c>
      <c r="Q69">
        <v>400</v>
      </c>
      <c r="R69">
        <v>0</v>
      </c>
    </row>
    <row r="70" spans="1:19" x14ac:dyDescent="0.25">
      <c r="B70">
        <v>2</v>
      </c>
      <c r="C70">
        <v>105</v>
      </c>
      <c r="D70" t="s">
        <v>8689</v>
      </c>
      <c r="E70" t="s">
        <v>24</v>
      </c>
      <c r="H70" t="s">
        <v>8691</v>
      </c>
      <c r="J70">
        <v>0</v>
      </c>
      <c r="L70">
        <v>13771781002</v>
      </c>
      <c r="N70" s="1">
        <v>41664.745949074073</v>
      </c>
      <c r="O70">
        <v>0</v>
      </c>
      <c r="Q70">
        <v>241202.06</v>
      </c>
      <c r="R70">
        <v>0</v>
      </c>
    </row>
    <row r="72" spans="1:19" x14ac:dyDescent="0.25">
      <c r="A72" s="35" t="s">
        <v>9007</v>
      </c>
    </row>
    <row r="73" spans="1:19" x14ac:dyDescent="0.25">
      <c r="A73" t="s">
        <v>9006</v>
      </c>
    </row>
    <row r="74" spans="1:19" s="33" customFormat="1" x14ac:dyDescent="0.25">
      <c r="A74" s="33" t="s">
        <v>9086</v>
      </c>
      <c r="C74" s="35" t="s">
        <v>9102</v>
      </c>
    </row>
    <row r="75" spans="1:19" x14ac:dyDescent="0.25">
      <c r="B75" t="s">
        <v>3</v>
      </c>
      <c r="C75" t="s">
        <v>4</v>
      </c>
      <c r="D75" t="s">
        <v>8974</v>
      </c>
      <c r="E75" t="s">
        <v>8975</v>
      </c>
      <c r="F75" t="s">
        <v>8976</v>
      </c>
      <c r="G75" t="s">
        <v>8977</v>
      </c>
      <c r="H75" t="s">
        <v>11</v>
      </c>
      <c r="I75" t="s">
        <v>20</v>
      </c>
    </row>
    <row r="76" spans="1:19" x14ac:dyDescent="0.25">
      <c r="B76">
        <v>46</v>
      </c>
      <c r="C76">
        <v>30</v>
      </c>
      <c r="D76" t="s">
        <v>9002</v>
      </c>
      <c r="E76" s="35">
        <v>11</v>
      </c>
      <c r="F76">
        <v>100</v>
      </c>
      <c r="G76">
        <v>1</v>
      </c>
      <c r="H76" t="s">
        <v>9078</v>
      </c>
      <c r="I76" t="s">
        <v>9003</v>
      </c>
    </row>
    <row r="77" spans="1:19" x14ac:dyDescent="0.25">
      <c r="B77">
        <v>47</v>
      </c>
      <c r="C77">
        <v>31</v>
      </c>
      <c r="D77" t="s">
        <v>8981</v>
      </c>
      <c r="E77">
        <v>11</v>
      </c>
      <c r="F77">
        <v>10</v>
      </c>
      <c r="G77">
        <v>1000</v>
      </c>
      <c r="H77" t="s">
        <v>8982</v>
      </c>
      <c r="I77" t="s">
        <v>8983</v>
      </c>
    </row>
    <row r="78" spans="1:19" x14ac:dyDescent="0.25">
      <c r="B78">
        <v>44</v>
      </c>
      <c r="C78">
        <v>28</v>
      </c>
      <c r="D78" t="s">
        <v>8999</v>
      </c>
      <c r="E78">
        <v>11</v>
      </c>
      <c r="F78">
        <v>2</v>
      </c>
      <c r="G78">
        <v>10</v>
      </c>
      <c r="H78" t="s">
        <v>9000</v>
      </c>
      <c r="I78" t="s">
        <v>9001</v>
      </c>
    </row>
    <row r="79" spans="1:19" x14ac:dyDescent="0.25">
      <c r="B79">
        <v>45</v>
      </c>
      <c r="C79">
        <v>29</v>
      </c>
      <c r="D79" t="s">
        <v>9004</v>
      </c>
      <c r="E79">
        <v>11</v>
      </c>
      <c r="F79">
        <v>2</v>
      </c>
      <c r="G79">
        <v>1</v>
      </c>
      <c r="H79" t="s">
        <v>9080</v>
      </c>
      <c r="I79" t="s">
        <v>9005</v>
      </c>
    </row>
    <row r="80" spans="1:19" x14ac:dyDescent="0.25">
      <c r="B80">
        <v>48</v>
      </c>
      <c r="C80">
        <v>32</v>
      </c>
      <c r="D80" t="s">
        <v>8978</v>
      </c>
      <c r="E80">
        <v>11</v>
      </c>
      <c r="F80">
        <v>5</v>
      </c>
      <c r="G80">
        <v>1000</v>
      </c>
      <c r="H80" t="s">
        <v>8979</v>
      </c>
      <c r="I80" t="s">
        <v>8980</v>
      </c>
    </row>
    <row r="81" spans="1:9" x14ac:dyDescent="0.25">
      <c r="B81">
        <v>51</v>
      </c>
      <c r="C81">
        <v>35</v>
      </c>
      <c r="D81" t="s">
        <v>8987</v>
      </c>
      <c r="E81">
        <v>11</v>
      </c>
      <c r="F81">
        <v>3</v>
      </c>
      <c r="G81">
        <v>1</v>
      </c>
      <c r="H81" t="s">
        <v>8988</v>
      </c>
      <c r="I81" t="s">
        <v>8989</v>
      </c>
    </row>
    <row r="82" spans="1:9" x14ac:dyDescent="0.25">
      <c r="B82">
        <v>65</v>
      </c>
      <c r="C82">
        <v>53</v>
      </c>
      <c r="D82" t="s">
        <v>9082</v>
      </c>
      <c r="E82">
        <v>11</v>
      </c>
      <c r="F82">
        <v>15</v>
      </c>
      <c r="G82">
        <v>100</v>
      </c>
      <c r="H82" t="s">
        <v>9083</v>
      </c>
      <c r="I82" t="s">
        <v>9084</v>
      </c>
    </row>
    <row r="83" spans="1:9" x14ac:dyDescent="0.25">
      <c r="B83">
        <v>49</v>
      </c>
      <c r="C83">
        <v>33</v>
      </c>
      <c r="D83" t="s">
        <v>8984</v>
      </c>
      <c r="E83">
        <v>11</v>
      </c>
      <c r="F83">
        <v>3</v>
      </c>
      <c r="G83">
        <v>1</v>
      </c>
      <c r="H83" t="s">
        <v>8985</v>
      </c>
      <c r="I83" t="s">
        <v>8986</v>
      </c>
    </row>
    <row r="84" spans="1:9" x14ac:dyDescent="0.25">
      <c r="B84">
        <v>50</v>
      </c>
      <c r="C84">
        <v>34</v>
      </c>
      <c r="D84" t="s">
        <v>8990</v>
      </c>
      <c r="E84">
        <v>11</v>
      </c>
      <c r="F84">
        <v>2</v>
      </c>
      <c r="G84">
        <v>1</v>
      </c>
      <c r="H84" t="s">
        <v>8991</v>
      </c>
      <c r="I84" t="s">
        <v>8992</v>
      </c>
    </row>
    <row r="85" spans="1:9" x14ac:dyDescent="0.25">
      <c r="B85">
        <v>43</v>
      </c>
      <c r="C85">
        <v>27</v>
      </c>
      <c r="D85" t="s">
        <v>8993</v>
      </c>
      <c r="E85">
        <v>11</v>
      </c>
      <c r="F85">
        <v>10</v>
      </c>
      <c r="G85">
        <v>1000</v>
      </c>
      <c r="H85" t="s">
        <v>8994</v>
      </c>
      <c r="I85" t="s">
        <v>8995</v>
      </c>
    </row>
    <row r="86" spans="1:9" s="33" customFormat="1" x14ac:dyDescent="0.25">
      <c r="B86" s="33">
        <v>42</v>
      </c>
      <c r="C86" s="33">
        <v>26</v>
      </c>
      <c r="D86" s="33" t="s">
        <v>8996</v>
      </c>
      <c r="E86" s="33">
        <v>11</v>
      </c>
      <c r="F86" s="33">
        <v>1</v>
      </c>
      <c r="G86" s="33">
        <v>1</v>
      </c>
      <c r="H86" s="33" t="s">
        <v>8997</v>
      </c>
      <c r="I86" s="33" t="s">
        <v>8998</v>
      </c>
    </row>
    <row r="87" spans="1:9" ht="13.8" customHeight="1" x14ac:dyDescent="0.25">
      <c r="A87" s="111" t="s">
        <v>9087</v>
      </c>
      <c r="B87" s="111"/>
      <c r="C87" s="111"/>
      <c r="D87" s="35" t="s">
        <v>9101</v>
      </c>
    </row>
    <row r="88" spans="1:9" x14ac:dyDescent="0.25">
      <c r="A88" s="7"/>
      <c r="B88">
        <v>22</v>
      </c>
      <c r="C88">
        <v>67</v>
      </c>
      <c r="D88" t="s">
        <v>8981</v>
      </c>
      <c r="E88" s="35">
        <v>12</v>
      </c>
      <c r="F88">
        <v>10</v>
      </c>
      <c r="G88">
        <v>1000</v>
      </c>
      <c r="H88" t="s">
        <v>8982</v>
      </c>
      <c r="I88" t="s">
        <v>9071</v>
      </c>
    </row>
    <row r="89" spans="1:9" x14ac:dyDescent="0.25">
      <c r="B89">
        <v>28</v>
      </c>
      <c r="C89">
        <v>73</v>
      </c>
      <c r="D89" t="s">
        <v>8999</v>
      </c>
      <c r="E89">
        <v>12</v>
      </c>
      <c r="F89">
        <v>2</v>
      </c>
      <c r="G89">
        <v>10</v>
      </c>
      <c r="H89" t="s">
        <v>9000</v>
      </c>
      <c r="I89" t="s">
        <v>9077</v>
      </c>
    </row>
    <row r="90" spans="1:9" x14ac:dyDescent="0.25">
      <c r="B90">
        <v>66</v>
      </c>
      <c r="C90">
        <v>54</v>
      </c>
      <c r="D90" t="s">
        <v>9082</v>
      </c>
      <c r="E90">
        <v>12</v>
      </c>
      <c r="F90">
        <v>18</v>
      </c>
      <c r="G90">
        <v>100</v>
      </c>
      <c r="H90" t="s">
        <v>9083</v>
      </c>
      <c r="I90" t="s">
        <v>9085</v>
      </c>
    </row>
    <row r="91" spans="1:9" x14ac:dyDescent="0.25">
      <c r="B91">
        <v>29</v>
      </c>
      <c r="C91">
        <v>74</v>
      </c>
      <c r="D91" t="s">
        <v>9002</v>
      </c>
      <c r="E91">
        <v>12</v>
      </c>
      <c r="F91">
        <v>100</v>
      </c>
      <c r="G91">
        <v>1</v>
      </c>
      <c r="H91" t="s">
        <v>9078</v>
      </c>
      <c r="I91" t="s">
        <v>9079</v>
      </c>
    </row>
    <row r="92" spans="1:9" x14ac:dyDescent="0.25">
      <c r="B92">
        <v>25</v>
      </c>
      <c r="C92">
        <v>70</v>
      </c>
      <c r="D92" t="s">
        <v>8990</v>
      </c>
      <c r="E92">
        <v>12</v>
      </c>
      <c r="F92">
        <v>0</v>
      </c>
      <c r="G92">
        <v>1</v>
      </c>
      <c r="H92" t="s">
        <v>8991</v>
      </c>
      <c r="I92" t="s">
        <v>9074</v>
      </c>
    </row>
    <row r="93" spans="1:9" x14ac:dyDescent="0.25">
      <c r="B93">
        <v>30</v>
      </c>
      <c r="C93">
        <v>75</v>
      </c>
      <c r="D93" t="s">
        <v>9004</v>
      </c>
      <c r="E93">
        <v>12</v>
      </c>
      <c r="F93">
        <v>1</v>
      </c>
      <c r="G93">
        <v>1</v>
      </c>
      <c r="H93" t="s">
        <v>9080</v>
      </c>
      <c r="I93" t="s">
        <v>9081</v>
      </c>
    </row>
    <row r="94" spans="1:9" x14ac:dyDescent="0.25">
      <c r="B94">
        <v>23</v>
      </c>
      <c r="C94">
        <v>68</v>
      </c>
      <c r="D94" t="s">
        <v>8984</v>
      </c>
      <c r="E94">
        <v>12</v>
      </c>
      <c r="F94">
        <v>3</v>
      </c>
      <c r="G94">
        <v>1</v>
      </c>
      <c r="H94" t="s">
        <v>8985</v>
      </c>
      <c r="I94" t="s">
        <v>9072</v>
      </c>
    </row>
    <row r="95" spans="1:9" x14ac:dyDescent="0.25">
      <c r="B95">
        <v>21</v>
      </c>
      <c r="C95">
        <v>66</v>
      </c>
      <c r="D95" t="s">
        <v>8978</v>
      </c>
      <c r="E95">
        <v>12</v>
      </c>
      <c r="F95">
        <v>10</v>
      </c>
      <c r="G95">
        <v>1000</v>
      </c>
      <c r="H95" t="s">
        <v>8979</v>
      </c>
      <c r="I95" t="s">
        <v>9070</v>
      </c>
    </row>
    <row r="96" spans="1:9" x14ac:dyDescent="0.25">
      <c r="B96">
        <v>24</v>
      </c>
      <c r="C96">
        <v>69</v>
      </c>
      <c r="D96" t="s">
        <v>8987</v>
      </c>
      <c r="E96">
        <v>12</v>
      </c>
      <c r="F96">
        <v>3</v>
      </c>
      <c r="G96">
        <v>1</v>
      </c>
      <c r="H96" t="s">
        <v>8988</v>
      </c>
      <c r="I96" t="s">
        <v>9073</v>
      </c>
    </row>
    <row r="97" spans="1:9" x14ac:dyDescent="0.25">
      <c r="B97">
        <v>26</v>
      </c>
      <c r="C97">
        <v>71</v>
      </c>
      <c r="D97" t="s">
        <v>8993</v>
      </c>
      <c r="E97">
        <v>12</v>
      </c>
      <c r="F97">
        <v>10</v>
      </c>
      <c r="G97">
        <v>1000</v>
      </c>
      <c r="H97" t="s">
        <v>8994</v>
      </c>
      <c r="I97" t="s">
        <v>9075</v>
      </c>
    </row>
    <row r="98" spans="1:9" x14ac:dyDescent="0.25">
      <c r="B98">
        <v>27</v>
      </c>
      <c r="C98">
        <v>72</v>
      </c>
      <c r="D98" t="s">
        <v>8996</v>
      </c>
      <c r="E98">
        <v>12</v>
      </c>
      <c r="F98">
        <v>1</v>
      </c>
      <c r="G98">
        <v>1</v>
      </c>
      <c r="H98" t="s">
        <v>8997</v>
      </c>
      <c r="I98" t="s">
        <v>9076</v>
      </c>
    </row>
    <row r="100" spans="1:9" x14ac:dyDescent="0.25">
      <c r="A100" t="s">
        <v>9099</v>
      </c>
      <c r="D100" s="35" t="s">
        <v>9100</v>
      </c>
    </row>
    <row r="101" spans="1:9" x14ac:dyDescent="0.25">
      <c r="B101" s="33">
        <v>40</v>
      </c>
      <c r="C101" s="33">
        <v>64</v>
      </c>
      <c r="D101" s="33" t="s">
        <v>8981</v>
      </c>
      <c r="E101" s="35">
        <v>10</v>
      </c>
      <c r="F101" s="33">
        <v>8</v>
      </c>
      <c r="G101" s="33">
        <v>1000</v>
      </c>
      <c r="H101" s="33" t="s">
        <v>8982</v>
      </c>
      <c r="I101" s="33" t="s">
        <v>9088</v>
      </c>
    </row>
    <row r="102" spans="1:9" x14ac:dyDescent="0.25">
      <c r="B102" s="33">
        <v>35</v>
      </c>
      <c r="C102" s="33">
        <v>59</v>
      </c>
      <c r="D102" s="33" t="s">
        <v>8999</v>
      </c>
      <c r="E102" s="33">
        <v>10</v>
      </c>
      <c r="F102" s="33">
        <v>2</v>
      </c>
      <c r="G102" s="33">
        <v>10</v>
      </c>
      <c r="H102" s="33" t="s">
        <v>9000</v>
      </c>
      <c r="I102" s="33" t="s">
        <v>9089</v>
      </c>
    </row>
    <row r="103" spans="1:9" x14ac:dyDescent="0.25">
      <c r="B103" s="33">
        <v>41</v>
      </c>
      <c r="C103" s="33">
        <v>65</v>
      </c>
      <c r="D103" s="33" t="s">
        <v>9082</v>
      </c>
      <c r="E103" s="33">
        <v>10</v>
      </c>
      <c r="F103" s="36">
        <v>15</v>
      </c>
      <c r="G103" s="33">
        <v>100</v>
      </c>
      <c r="H103" s="33" t="s">
        <v>9083</v>
      </c>
      <c r="I103" s="33" t="s">
        <v>9090</v>
      </c>
    </row>
    <row r="104" spans="1:9" x14ac:dyDescent="0.25">
      <c r="B104" s="33">
        <v>36</v>
      </c>
      <c r="C104" s="33">
        <v>60</v>
      </c>
      <c r="D104" s="33" t="s">
        <v>9002</v>
      </c>
      <c r="E104" s="33">
        <v>10</v>
      </c>
      <c r="F104" s="33">
        <v>100</v>
      </c>
      <c r="G104" s="33">
        <v>1</v>
      </c>
      <c r="H104" s="33" t="s">
        <v>9078</v>
      </c>
      <c r="I104" s="33" t="s">
        <v>9091</v>
      </c>
    </row>
    <row r="105" spans="1:9" x14ac:dyDescent="0.25">
      <c r="B105" s="33">
        <v>31</v>
      </c>
      <c r="C105" s="33">
        <v>55</v>
      </c>
      <c r="D105" s="33" t="s">
        <v>8990</v>
      </c>
      <c r="E105" s="33">
        <v>10</v>
      </c>
      <c r="F105" s="33">
        <v>0</v>
      </c>
      <c r="G105" s="33">
        <v>1</v>
      </c>
      <c r="H105" s="33" t="s">
        <v>8991</v>
      </c>
      <c r="I105" s="33" t="s">
        <v>9092</v>
      </c>
    </row>
    <row r="106" spans="1:9" x14ac:dyDescent="0.25">
      <c r="B106" s="33">
        <v>33</v>
      </c>
      <c r="C106" s="33">
        <v>57</v>
      </c>
      <c r="D106" s="33" t="s">
        <v>9004</v>
      </c>
      <c r="E106" s="33">
        <v>10</v>
      </c>
      <c r="F106" s="33">
        <v>1</v>
      </c>
      <c r="G106" s="33">
        <v>1</v>
      </c>
      <c r="H106" s="33" t="s">
        <v>9080</v>
      </c>
      <c r="I106" s="33" t="s">
        <v>9093</v>
      </c>
    </row>
    <row r="107" spans="1:9" x14ac:dyDescent="0.25">
      <c r="B107" s="33">
        <v>37</v>
      </c>
      <c r="C107" s="33">
        <v>61</v>
      </c>
      <c r="D107" s="33" t="s">
        <v>8984</v>
      </c>
      <c r="E107" s="33">
        <v>10</v>
      </c>
      <c r="F107" s="33">
        <v>3</v>
      </c>
      <c r="G107" s="33">
        <v>1</v>
      </c>
      <c r="H107" s="33" t="s">
        <v>8985</v>
      </c>
      <c r="I107" s="33" t="s">
        <v>9094</v>
      </c>
    </row>
    <row r="108" spans="1:9" x14ac:dyDescent="0.25">
      <c r="B108" s="33">
        <v>38</v>
      </c>
      <c r="C108" s="33">
        <v>62</v>
      </c>
      <c r="D108" s="33" t="s">
        <v>8978</v>
      </c>
      <c r="E108" s="33">
        <v>10</v>
      </c>
      <c r="F108" s="33">
        <v>3</v>
      </c>
      <c r="G108" s="33">
        <v>1000</v>
      </c>
      <c r="H108" s="33" t="s">
        <v>8979</v>
      </c>
      <c r="I108" s="33" t="s">
        <v>9095</v>
      </c>
    </row>
    <row r="109" spans="1:9" x14ac:dyDescent="0.25">
      <c r="B109" s="33">
        <v>32</v>
      </c>
      <c r="C109" s="33">
        <v>56</v>
      </c>
      <c r="D109" s="33" t="s">
        <v>8987</v>
      </c>
      <c r="E109" s="33">
        <v>10</v>
      </c>
      <c r="F109" s="33">
        <v>1</v>
      </c>
      <c r="G109" s="33">
        <v>1</v>
      </c>
      <c r="H109" s="33" t="s">
        <v>8988</v>
      </c>
      <c r="I109" s="33" t="s">
        <v>9096</v>
      </c>
    </row>
    <row r="110" spans="1:9" x14ac:dyDescent="0.25">
      <c r="B110" s="33">
        <v>39</v>
      </c>
      <c r="C110" s="33">
        <v>63</v>
      </c>
      <c r="D110" s="33" t="s">
        <v>8993</v>
      </c>
      <c r="E110" s="33">
        <v>10</v>
      </c>
      <c r="F110" s="33">
        <v>10</v>
      </c>
      <c r="G110" s="33">
        <v>1000</v>
      </c>
      <c r="H110" s="33" t="s">
        <v>8994</v>
      </c>
      <c r="I110" s="33" t="s">
        <v>9097</v>
      </c>
    </row>
    <row r="111" spans="1:9" x14ac:dyDescent="0.25">
      <c r="B111" s="33">
        <v>34</v>
      </c>
      <c r="C111" s="33">
        <v>58</v>
      </c>
      <c r="D111" s="33" t="s">
        <v>8996</v>
      </c>
      <c r="E111" s="33">
        <v>10</v>
      </c>
      <c r="F111" s="33">
        <v>1</v>
      </c>
      <c r="G111" s="33">
        <v>1</v>
      </c>
      <c r="H111" s="33" t="s">
        <v>8997</v>
      </c>
      <c r="I111" s="33" t="s">
        <v>9098</v>
      </c>
    </row>
  </sheetData>
  <mergeCells count="1">
    <mergeCell ref="A87:C87"/>
  </mergeCells>
  <phoneticPr fontId="1" type="noConversion"/>
  <hyperlinks>
    <hyperlink ref="H66" r:id="rId1"/>
    <hyperlink ref="H67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D39" sqref="D39:J44"/>
    </sheetView>
  </sheetViews>
  <sheetFormatPr defaultRowHeight="14.4" x14ac:dyDescent="0.25"/>
  <cols>
    <col min="2" max="2" width="21.109375" customWidth="1"/>
    <col min="3" max="3" width="10.5546875" bestFit="1" customWidth="1"/>
    <col min="4" max="4" width="15" customWidth="1"/>
    <col min="6" max="6" width="19.109375" customWidth="1"/>
    <col min="7" max="7" width="12.33203125" customWidth="1"/>
    <col min="8" max="8" width="13.44140625" customWidth="1"/>
    <col min="9" max="9" width="22.88671875" customWidth="1"/>
    <col min="10" max="10" width="10.5546875" customWidth="1"/>
    <col min="13" max="13" width="13.44140625" customWidth="1"/>
  </cols>
  <sheetData>
    <row r="1" spans="1:11" x14ac:dyDescent="0.25">
      <c r="B1" s="22">
        <v>41651</v>
      </c>
    </row>
    <row r="2" spans="1:11" x14ac:dyDescent="0.25">
      <c r="A2" t="s">
        <v>140</v>
      </c>
    </row>
    <row r="4" spans="1:11" x14ac:dyDescent="0.25">
      <c r="A4" s="2" t="s">
        <v>76</v>
      </c>
    </row>
    <row r="6" spans="1:11" x14ac:dyDescent="0.25">
      <c r="A6" t="s">
        <v>3</v>
      </c>
      <c r="B6" t="s">
        <v>77</v>
      </c>
      <c r="C6" t="s">
        <v>73</v>
      </c>
      <c r="D6" t="s">
        <v>15</v>
      </c>
      <c r="E6" t="s">
        <v>109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20</v>
      </c>
    </row>
    <row r="7" spans="1:11" x14ac:dyDescent="0.25">
      <c r="A7">
        <v>1</v>
      </c>
      <c r="B7" s="12" t="s">
        <v>423</v>
      </c>
      <c r="C7">
        <f>基本数据!$C$17</f>
        <v>4001</v>
      </c>
      <c r="D7">
        <v>13641784900</v>
      </c>
      <c r="E7">
        <v>49000</v>
      </c>
      <c r="F7" s="1">
        <v>41650.243981481479</v>
      </c>
      <c r="G7" t="s">
        <v>417</v>
      </c>
      <c r="H7">
        <v>49000</v>
      </c>
      <c r="I7" s="1">
        <v>41650.243981481479</v>
      </c>
      <c r="J7">
        <f>基本数据!$C$44</f>
        <v>3001</v>
      </c>
      <c r="K7" t="s">
        <v>84</v>
      </c>
    </row>
    <row r="8" spans="1:11" x14ac:dyDescent="0.25">
      <c r="B8" s="12" t="s">
        <v>424</v>
      </c>
      <c r="C8">
        <f>基本数据!$C$17</f>
        <v>4001</v>
      </c>
      <c r="D8">
        <v>13641784900</v>
      </c>
      <c r="E8">
        <v>50011</v>
      </c>
      <c r="F8" s="1">
        <v>41650.243981481479</v>
      </c>
      <c r="G8" t="s">
        <v>418</v>
      </c>
      <c r="H8">
        <v>50011</v>
      </c>
      <c r="I8" s="1">
        <v>41650.243981481479</v>
      </c>
      <c r="J8">
        <f>基本数据!$C$44</f>
        <v>3001</v>
      </c>
    </row>
    <row r="9" spans="1:11" x14ac:dyDescent="0.25">
      <c r="B9" s="13"/>
      <c r="F9" s="1"/>
      <c r="I9" s="1"/>
    </row>
    <row r="10" spans="1:11" x14ac:dyDescent="0.25">
      <c r="B10" s="13"/>
    </row>
    <row r="11" spans="1:11" x14ac:dyDescent="0.25">
      <c r="A11" s="2" t="s">
        <v>88</v>
      </c>
      <c r="B11" s="13"/>
    </row>
    <row r="12" spans="1:11" x14ac:dyDescent="0.25">
      <c r="B12" s="13"/>
    </row>
    <row r="13" spans="1:11" x14ac:dyDescent="0.25">
      <c r="A13" t="s">
        <v>3</v>
      </c>
      <c r="B13" s="13" t="s">
        <v>77</v>
      </c>
      <c r="C13" t="s">
        <v>73</v>
      </c>
      <c r="D13" t="s">
        <v>89</v>
      </c>
      <c r="E13" t="s">
        <v>78</v>
      </c>
      <c r="F13" t="s">
        <v>79</v>
      </c>
      <c r="G13" t="s">
        <v>80</v>
      </c>
      <c r="H13" t="s">
        <v>81</v>
      </c>
      <c r="I13" t="s">
        <v>82</v>
      </c>
      <c r="J13" t="s">
        <v>83</v>
      </c>
      <c r="K13" t="s">
        <v>20</v>
      </c>
    </row>
    <row r="14" spans="1:11" x14ac:dyDescent="0.25">
      <c r="A14">
        <v>1</v>
      </c>
      <c r="B14" s="12" t="s">
        <v>425</v>
      </c>
      <c r="C14">
        <f>基本数据!$C$17</f>
        <v>4001</v>
      </c>
      <c r="D14">
        <v>24</v>
      </c>
      <c r="E14">
        <v>8123.56</v>
      </c>
      <c r="F14" s="11">
        <v>41650.243680555555</v>
      </c>
      <c r="G14" s="10" t="s">
        <v>419</v>
      </c>
      <c r="H14">
        <v>8123.56</v>
      </c>
      <c r="I14" s="11">
        <v>41650.243680555555</v>
      </c>
      <c r="J14">
        <f>基本数据!$C$44</f>
        <v>3001</v>
      </c>
      <c r="K14" t="s">
        <v>90</v>
      </c>
    </row>
    <row r="15" spans="1:11" x14ac:dyDescent="0.25">
      <c r="B15" s="12" t="s">
        <v>426</v>
      </c>
      <c r="C15">
        <f>基本数据!$C$17</f>
        <v>4001</v>
      </c>
      <c r="D15">
        <v>25</v>
      </c>
      <c r="E15">
        <v>88123.56</v>
      </c>
      <c r="F15" s="11">
        <v>41650.243680555555</v>
      </c>
      <c r="G15" s="10" t="s">
        <v>420</v>
      </c>
      <c r="H15">
        <v>88123.56</v>
      </c>
      <c r="I15" s="11">
        <v>41650.243680555555</v>
      </c>
      <c r="J15">
        <f>基本数据!$C$44</f>
        <v>3001</v>
      </c>
    </row>
    <row r="16" spans="1:11" x14ac:dyDescent="0.25">
      <c r="A16">
        <v>2</v>
      </c>
      <c r="B16" s="12" t="s">
        <v>427</v>
      </c>
      <c r="C16">
        <f>基本数据!$C$17</f>
        <v>4001</v>
      </c>
      <c r="D16">
        <v>24</v>
      </c>
      <c r="E16">
        <v>6000.12</v>
      </c>
      <c r="F16" s="11">
        <v>41650.243368055555</v>
      </c>
      <c r="G16" s="10" t="s">
        <v>421</v>
      </c>
      <c r="H16">
        <v>6000.12</v>
      </c>
      <c r="I16" s="11">
        <v>41650.243368055555</v>
      </c>
      <c r="J16">
        <f>基本数据!$C$44</f>
        <v>3001</v>
      </c>
      <c r="K16" t="s">
        <v>91</v>
      </c>
    </row>
    <row r="17" spans="1:13" x14ac:dyDescent="0.25">
      <c r="A17">
        <v>4</v>
      </c>
      <c r="B17" s="12" t="s">
        <v>428</v>
      </c>
      <c r="C17">
        <f>基本数据!$C$17</f>
        <v>4001</v>
      </c>
      <c r="D17">
        <v>25</v>
      </c>
      <c r="E17">
        <v>60000.12</v>
      </c>
      <c r="F17" s="11">
        <v>41650.242800925924</v>
      </c>
      <c r="G17" s="10" t="s">
        <v>422</v>
      </c>
      <c r="H17">
        <v>60000.12</v>
      </c>
      <c r="I17" s="11">
        <v>41650.242800925924</v>
      </c>
      <c r="J17">
        <f>基本数据!$C$44</f>
        <v>3001</v>
      </c>
      <c r="K17" t="s">
        <v>93</v>
      </c>
    </row>
    <row r="19" spans="1:13" x14ac:dyDescent="0.25">
      <c r="B19" s="13" t="s">
        <v>135</v>
      </c>
      <c r="C19" t="s">
        <v>136</v>
      </c>
      <c r="E19">
        <v>-1.02</v>
      </c>
    </row>
    <row r="20" spans="1:13" x14ac:dyDescent="0.25">
      <c r="B20" s="7" t="s">
        <v>377</v>
      </c>
      <c r="D20">
        <f>ROUND(SUM(E8,E15,E17)*0.1,2)</f>
        <v>19813.47</v>
      </c>
      <c r="F20">
        <f>ROUND(SUM(E7,E14,E16)*0.1,2)</f>
        <v>6312.37</v>
      </c>
      <c r="G20" t="s">
        <v>8791</v>
      </c>
      <c r="H20" s="35">
        <f>SUM(D20,F20)</f>
        <v>26125.84</v>
      </c>
      <c r="L20" s="35" t="s">
        <v>8569</v>
      </c>
      <c r="M20" s="33"/>
    </row>
    <row r="21" spans="1:13" x14ac:dyDescent="0.25">
      <c r="D21" t="s">
        <v>228</v>
      </c>
      <c r="F21" t="s">
        <v>226</v>
      </c>
      <c r="G21" t="s">
        <v>8792</v>
      </c>
      <c r="H21">
        <f>ROUND(H20*0.003,2)</f>
        <v>78.38</v>
      </c>
      <c r="L21" s="33" t="s">
        <v>8793</v>
      </c>
      <c r="M21" s="27">
        <f>ROUND((J23-J24-H21)*(D20/H20),2)</f>
        <v>18029.66</v>
      </c>
    </row>
    <row r="22" spans="1:13" x14ac:dyDescent="0.25">
      <c r="D22">
        <f>-1.02*3</f>
        <v>-3.06</v>
      </c>
      <c r="F22">
        <f>-1.02*3</f>
        <v>-3.06</v>
      </c>
      <c r="L22" s="33" t="s">
        <v>8794</v>
      </c>
      <c r="M22" s="27">
        <f>ROUND((J23-J24-H21)*(F20/H20),2)</f>
        <v>5744.07</v>
      </c>
    </row>
    <row r="23" spans="1:13" x14ac:dyDescent="0.25">
      <c r="D23">
        <f>D22*0.1</f>
        <v>-0.30600000000000005</v>
      </c>
      <c r="F23" s="33">
        <f>F22*0.1</f>
        <v>-0.30600000000000005</v>
      </c>
      <c r="I23" s="48" t="s">
        <v>8570</v>
      </c>
      <c r="J23" s="49">
        <f>ROUND((H20+H21)*0.99,2)</f>
        <v>25942.18</v>
      </c>
    </row>
    <row r="24" spans="1:13" x14ac:dyDescent="0.25">
      <c r="I24" s="50" t="s">
        <v>8571</v>
      </c>
      <c r="J24" s="51">
        <f>ROUND((H20/0.1)*0.008,2)</f>
        <v>2090.0700000000002</v>
      </c>
    </row>
    <row r="25" spans="1:13" x14ac:dyDescent="0.25">
      <c r="C25" s="33" t="s">
        <v>8792</v>
      </c>
      <c r="D25">
        <f>ROUND(D20*0.003,2)</f>
        <v>59.44</v>
      </c>
      <c r="F25" s="33">
        <f>ROUND(F20*0.003,2)</f>
        <v>18.940000000000001</v>
      </c>
    </row>
    <row r="26" spans="1:13" x14ac:dyDescent="0.25">
      <c r="C26" s="33"/>
      <c r="D26" s="33"/>
      <c r="E26" s="33"/>
      <c r="F26" s="33"/>
      <c r="G26" s="33"/>
      <c r="H26" s="35" t="s">
        <v>8569</v>
      </c>
      <c r="I26" s="33"/>
    </row>
    <row r="27" spans="1:13" x14ac:dyDescent="0.25">
      <c r="C27" s="46">
        <v>41682</v>
      </c>
      <c r="D27" s="33">
        <v>4001</v>
      </c>
      <c r="E27" s="33" t="s">
        <v>226</v>
      </c>
      <c r="F27" s="33">
        <f>ROUND(F23,2)</f>
        <v>-0.31</v>
      </c>
      <c r="G27" s="33"/>
      <c r="H27" s="33"/>
      <c r="I27" s="27">
        <f>ROUND((H30-H31)*(F27/F29),2)</f>
        <v>-0.28000000000000003</v>
      </c>
    </row>
    <row r="28" spans="1:13" x14ac:dyDescent="0.25">
      <c r="C28" s="33"/>
      <c r="D28" s="33"/>
      <c r="E28" s="33" t="s">
        <v>228</v>
      </c>
      <c r="F28" s="33">
        <f>ROUND(D23,2)</f>
        <v>-0.31</v>
      </c>
      <c r="G28" s="33"/>
      <c r="H28" s="33"/>
      <c r="I28" s="27">
        <f>ROUND((H30-H31)*(F28/F29),2)</f>
        <v>-0.28000000000000003</v>
      </c>
    </row>
    <row r="29" spans="1:13" x14ac:dyDescent="0.25">
      <c r="C29" s="33"/>
      <c r="D29" s="33"/>
      <c r="E29" s="35" t="s">
        <v>2495</v>
      </c>
      <c r="F29" s="35">
        <f>SUM(F27,F28)</f>
        <v>-0.62</v>
      </c>
      <c r="G29" s="33"/>
      <c r="H29" s="33"/>
      <c r="I29" s="33"/>
    </row>
    <row r="30" spans="1:13" x14ac:dyDescent="0.25">
      <c r="C30" s="33"/>
      <c r="D30" s="33"/>
      <c r="E30" s="33"/>
      <c r="F30" s="33"/>
      <c r="G30" s="48" t="s">
        <v>8570</v>
      </c>
      <c r="H30" s="49">
        <f>ROUND(F29*0.99,2)</f>
        <v>-0.61</v>
      </c>
      <c r="I30" s="33"/>
    </row>
    <row r="31" spans="1:13" x14ac:dyDescent="0.25">
      <c r="C31" s="33"/>
      <c r="D31" s="33"/>
      <c r="E31" s="33"/>
      <c r="F31" s="33"/>
      <c r="G31" s="50" t="s">
        <v>8571</v>
      </c>
      <c r="H31" s="51">
        <f>ROUND((F29/0.1)*0.008,2)</f>
        <v>-0.05</v>
      </c>
      <c r="I31" s="3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3" workbookViewId="0">
      <selection activeCell="D39" sqref="D39:J44"/>
    </sheetView>
  </sheetViews>
  <sheetFormatPr defaultRowHeight="14.4" x14ac:dyDescent="0.25"/>
  <cols>
    <col min="2" max="2" width="20.44140625" bestFit="1" customWidth="1"/>
    <col min="3" max="3" width="10.5546875" bestFit="1" customWidth="1"/>
    <col min="6" max="6" width="17.21875" bestFit="1" customWidth="1"/>
    <col min="7" max="7" width="19.33203125" bestFit="1" customWidth="1"/>
    <col min="8" max="8" width="13.109375" customWidth="1"/>
    <col min="9" max="9" width="16.109375" bestFit="1" customWidth="1"/>
  </cols>
  <sheetData>
    <row r="1" spans="1:10" x14ac:dyDescent="0.25">
      <c r="B1" s="22">
        <v>41651</v>
      </c>
    </row>
    <row r="2" spans="1:10" x14ac:dyDescent="0.25">
      <c r="A2" t="s">
        <v>429</v>
      </c>
    </row>
    <row r="4" spans="1:10" x14ac:dyDescent="0.25">
      <c r="A4" s="2" t="s">
        <v>76</v>
      </c>
    </row>
    <row r="6" spans="1:10" x14ac:dyDescent="0.25">
      <c r="A6" t="s">
        <v>3</v>
      </c>
      <c r="B6" t="s">
        <v>77</v>
      </c>
      <c r="C6" t="s">
        <v>73</v>
      </c>
      <c r="D6" t="s">
        <v>15</v>
      </c>
      <c r="E6" t="s">
        <v>109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</row>
    <row r="7" spans="1:10" x14ac:dyDescent="0.25">
      <c r="A7">
        <v>1</v>
      </c>
      <c r="B7" s="12" t="s">
        <v>430</v>
      </c>
      <c r="C7">
        <f>基本数据!$C$22</f>
        <v>4011</v>
      </c>
      <c r="D7">
        <v>13641784900</v>
      </c>
      <c r="E7">
        <v>49000</v>
      </c>
      <c r="F7" s="1">
        <v>41650.243981481479</v>
      </c>
      <c r="G7" t="s">
        <v>436</v>
      </c>
      <c r="H7">
        <v>49000</v>
      </c>
      <c r="I7" s="1">
        <v>41650.243981481479</v>
      </c>
      <c r="J7">
        <f>基本数据!$C$48</f>
        <v>3011</v>
      </c>
    </row>
    <row r="8" spans="1:10" x14ac:dyDescent="0.25">
      <c r="B8" s="12" t="s">
        <v>431</v>
      </c>
      <c r="C8">
        <f>基本数据!$C$22</f>
        <v>4011</v>
      </c>
      <c r="D8">
        <v>13641784900</v>
      </c>
      <c r="E8">
        <v>50011</v>
      </c>
      <c r="F8" s="1">
        <v>41650.243981481479</v>
      </c>
      <c r="G8" t="s">
        <v>437</v>
      </c>
      <c r="H8">
        <v>50011</v>
      </c>
      <c r="I8" s="1">
        <v>41650.243981481479</v>
      </c>
      <c r="J8">
        <f>基本数据!$C$48</f>
        <v>3011</v>
      </c>
    </row>
    <row r="9" spans="1:10" x14ac:dyDescent="0.25">
      <c r="B9" s="13"/>
      <c r="F9" s="1"/>
      <c r="I9" s="1"/>
    </row>
    <row r="10" spans="1:10" x14ac:dyDescent="0.25">
      <c r="B10" s="13"/>
    </row>
    <row r="11" spans="1:10" x14ac:dyDescent="0.25">
      <c r="A11" s="2" t="s">
        <v>88</v>
      </c>
      <c r="B11" s="13"/>
    </row>
    <row r="12" spans="1:10" x14ac:dyDescent="0.25">
      <c r="B12" s="13"/>
    </row>
    <row r="13" spans="1:10" x14ac:dyDescent="0.25">
      <c r="A13" t="s">
        <v>3</v>
      </c>
      <c r="B13" s="13" t="s">
        <v>77</v>
      </c>
      <c r="C13" t="s">
        <v>73</v>
      </c>
      <c r="D13" t="s">
        <v>89</v>
      </c>
      <c r="E13" t="s">
        <v>78</v>
      </c>
      <c r="F13" t="s">
        <v>79</v>
      </c>
      <c r="G13" t="s">
        <v>80</v>
      </c>
      <c r="H13" t="s">
        <v>81</v>
      </c>
      <c r="I13" t="s">
        <v>82</v>
      </c>
      <c r="J13" t="s">
        <v>83</v>
      </c>
    </row>
    <row r="14" spans="1:10" x14ac:dyDescent="0.25">
      <c r="A14">
        <v>1</v>
      </c>
      <c r="B14" s="12" t="s">
        <v>432</v>
      </c>
      <c r="C14">
        <f>基本数据!$C$22</f>
        <v>4011</v>
      </c>
      <c r="D14">
        <v>24</v>
      </c>
      <c r="E14">
        <v>8123.56</v>
      </c>
      <c r="F14" s="11">
        <v>41650.243680555555</v>
      </c>
      <c r="G14" s="10" t="s">
        <v>438</v>
      </c>
      <c r="H14">
        <v>8123.56</v>
      </c>
      <c r="I14" s="11">
        <v>41650.243680555555</v>
      </c>
      <c r="J14">
        <f>基本数据!$C$48</f>
        <v>3011</v>
      </c>
    </row>
    <row r="15" spans="1:10" x14ac:dyDescent="0.25">
      <c r="B15" s="12" t="s">
        <v>433</v>
      </c>
      <c r="C15">
        <f>基本数据!$C$22</f>
        <v>4011</v>
      </c>
      <c r="D15">
        <v>25</v>
      </c>
      <c r="E15">
        <v>88123.56</v>
      </c>
      <c r="F15" s="11">
        <v>41650.243680555555</v>
      </c>
      <c r="G15" s="10" t="s">
        <v>439</v>
      </c>
      <c r="H15">
        <v>88123.56</v>
      </c>
      <c r="I15" s="11">
        <v>41650.243680555555</v>
      </c>
      <c r="J15">
        <f>基本数据!$C$48</f>
        <v>3011</v>
      </c>
    </row>
    <row r="16" spans="1:10" x14ac:dyDescent="0.25">
      <c r="A16">
        <v>2</v>
      </c>
      <c r="B16" s="12" t="s">
        <v>434</v>
      </c>
      <c r="C16">
        <f>基本数据!$C$22</f>
        <v>4011</v>
      </c>
      <c r="D16">
        <v>24</v>
      </c>
      <c r="E16">
        <v>6000.12</v>
      </c>
      <c r="F16" s="11">
        <v>41650.243368055555</v>
      </c>
      <c r="G16" s="10" t="s">
        <v>440</v>
      </c>
      <c r="H16">
        <v>6000.12</v>
      </c>
      <c r="I16" s="11">
        <v>41650.243368055555</v>
      </c>
      <c r="J16">
        <f>基本数据!$C$48</f>
        <v>3011</v>
      </c>
    </row>
    <row r="17" spans="1:10" x14ac:dyDescent="0.25">
      <c r="A17">
        <v>4</v>
      </c>
      <c r="B17" s="12" t="s">
        <v>435</v>
      </c>
      <c r="C17">
        <f>基本数据!$C$22</f>
        <v>4011</v>
      </c>
      <c r="D17">
        <v>25</v>
      </c>
      <c r="E17">
        <v>60000.12</v>
      </c>
      <c r="F17" s="11">
        <v>41650.242800925924</v>
      </c>
      <c r="G17" s="10" t="s">
        <v>441</v>
      </c>
      <c r="H17">
        <v>60000.12</v>
      </c>
      <c r="I17" s="11">
        <v>41650.242800925924</v>
      </c>
      <c r="J17">
        <f>基本数据!$C$48</f>
        <v>3011</v>
      </c>
    </row>
    <row r="19" spans="1:10" x14ac:dyDescent="0.25">
      <c r="D19" t="s">
        <v>8789</v>
      </c>
      <c r="F19" t="s">
        <v>8790</v>
      </c>
    </row>
    <row r="20" spans="1:10" x14ac:dyDescent="0.25">
      <c r="D20" s="33">
        <f>ROUND(SUM(E8,E15,E17)*0.05,2)</f>
        <v>9906.73</v>
      </c>
      <c r="E20" s="33"/>
      <c r="F20" s="33">
        <f>ROUND(SUM(E7,E14,E16)*0.05,2)</f>
        <v>3156.18</v>
      </c>
      <c r="G20" s="33"/>
      <c r="H20" s="35">
        <f>SUM(D20,F20)</f>
        <v>13062.91</v>
      </c>
    </row>
    <row r="21" spans="1:10" x14ac:dyDescent="0.25">
      <c r="D21" s="33" t="s">
        <v>228</v>
      </c>
      <c r="E21" s="33"/>
      <c r="F21" s="33" t="s">
        <v>226</v>
      </c>
    </row>
    <row r="22" spans="1:10" x14ac:dyDescent="0.25">
      <c r="D22" s="33">
        <f>-1.02*3</f>
        <v>-3.06</v>
      </c>
      <c r="E22" s="33"/>
      <c r="F22" s="33">
        <f>-1.02*3</f>
        <v>-3.06</v>
      </c>
    </row>
    <row r="23" spans="1:10" x14ac:dyDescent="0.25">
      <c r="D23" s="33">
        <f>D22*0.05</f>
        <v>-0.15300000000000002</v>
      </c>
      <c r="E23" s="33"/>
      <c r="F23" s="33">
        <f>F22*0.05</f>
        <v>-0.15300000000000002</v>
      </c>
    </row>
    <row r="26" spans="1:10" x14ac:dyDescent="0.25">
      <c r="C26" s="33"/>
      <c r="D26" s="33"/>
      <c r="E26" s="33"/>
      <c r="F26" s="33"/>
      <c r="G26" s="33"/>
      <c r="H26" s="35" t="s">
        <v>8569</v>
      </c>
      <c r="I26" s="33"/>
    </row>
    <row r="27" spans="1:10" x14ac:dyDescent="0.25">
      <c r="C27" s="46">
        <v>41682</v>
      </c>
      <c r="D27" s="33">
        <v>4001</v>
      </c>
      <c r="E27" s="33" t="s">
        <v>226</v>
      </c>
      <c r="F27" s="33">
        <f>ROUND(F23,2)</f>
        <v>-0.15</v>
      </c>
      <c r="G27" s="33"/>
      <c r="H27" s="33"/>
      <c r="I27" s="27">
        <f>ROUND((H30-H31)*(F27/F29),2)</f>
        <v>-0.13</v>
      </c>
    </row>
    <row r="28" spans="1:10" x14ac:dyDescent="0.25">
      <c r="C28" s="33"/>
      <c r="D28" s="33"/>
      <c r="E28" s="33" t="s">
        <v>228</v>
      </c>
      <c r="F28" s="33">
        <f>ROUND(D23,2)</f>
        <v>-0.15</v>
      </c>
      <c r="G28" s="33"/>
      <c r="H28" s="33"/>
      <c r="I28" s="27">
        <f>ROUND((H30-H31)*(F28/F29),2)</f>
        <v>-0.13</v>
      </c>
    </row>
    <row r="29" spans="1:10" x14ac:dyDescent="0.25">
      <c r="C29" s="33"/>
      <c r="D29" s="33"/>
      <c r="E29" s="35" t="s">
        <v>2495</v>
      </c>
      <c r="F29" s="35">
        <f>SUM(F27,F28)</f>
        <v>-0.3</v>
      </c>
      <c r="G29" s="33"/>
      <c r="H29" s="33"/>
      <c r="I29" s="33"/>
    </row>
    <row r="30" spans="1:10" x14ac:dyDescent="0.25">
      <c r="C30" s="33"/>
      <c r="D30" s="33"/>
      <c r="E30" s="33"/>
      <c r="F30" s="33"/>
      <c r="G30" s="48" t="s">
        <v>8570</v>
      </c>
      <c r="H30" s="49">
        <f>ROUND(F29*0.99,2)</f>
        <v>-0.3</v>
      </c>
      <c r="I30" s="33"/>
    </row>
    <row r="31" spans="1:10" x14ac:dyDescent="0.25">
      <c r="C31" s="33"/>
      <c r="D31" s="33"/>
      <c r="E31" s="33"/>
      <c r="F31" s="33"/>
      <c r="G31" s="50" t="s">
        <v>8571</v>
      </c>
      <c r="H31" s="51">
        <f>ROUND((F29/0.05)*0.008,2)</f>
        <v>-0.05</v>
      </c>
      <c r="I31" s="3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39" sqref="D39:J44"/>
    </sheetView>
  </sheetViews>
  <sheetFormatPr defaultRowHeight="14.4" x14ac:dyDescent="0.25"/>
  <cols>
    <col min="1" max="1" width="20.5546875" customWidth="1"/>
    <col min="2" max="2" width="23.6640625" customWidth="1"/>
    <col min="3" max="3" width="12.6640625" customWidth="1"/>
    <col min="4" max="4" width="18.6640625" customWidth="1"/>
    <col min="5" max="5" width="18.33203125" bestFit="1" customWidth="1"/>
    <col min="6" max="6" width="20.33203125" customWidth="1"/>
    <col min="7" max="7" width="23.109375" customWidth="1"/>
    <col min="8" max="8" width="20.109375" customWidth="1"/>
    <col min="9" max="9" width="16.109375" customWidth="1"/>
  </cols>
  <sheetData>
    <row r="1" spans="1:10" x14ac:dyDescent="0.25">
      <c r="A1" t="s">
        <v>8699</v>
      </c>
      <c r="B1" t="s">
        <v>8700</v>
      </c>
    </row>
    <row r="2" spans="1:10" x14ac:dyDescent="0.25">
      <c r="A2" s="47">
        <v>41644</v>
      </c>
      <c r="B2" s="47">
        <v>41643</v>
      </c>
    </row>
    <row r="3" spans="1:10" x14ac:dyDescent="0.25">
      <c r="A3" s="35" t="s">
        <v>76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x14ac:dyDescent="0.25">
      <c r="A5" s="33" t="s">
        <v>3</v>
      </c>
      <c r="B5" s="33" t="s">
        <v>77</v>
      </c>
      <c r="C5" s="33" t="s">
        <v>73</v>
      </c>
      <c r="D5" s="33" t="s">
        <v>15</v>
      </c>
      <c r="E5" s="33" t="s">
        <v>109</v>
      </c>
      <c r="F5" s="33" t="s">
        <v>79</v>
      </c>
      <c r="G5" s="33" t="s">
        <v>80</v>
      </c>
      <c r="H5" s="33" t="s">
        <v>81</v>
      </c>
      <c r="I5" s="33" t="s">
        <v>82</v>
      </c>
      <c r="J5" s="33" t="s">
        <v>83</v>
      </c>
    </row>
    <row r="6" spans="1:10" x14ac:dyDescent="0.25">
      <c r="A6" s="33">
        <v>1</v>
      </c>
      <c r="B6" s="40" t="s">
        <v>8701</v>
      </c>
      <c r="C6" s="33">
        <f>基本数据!$C$17</f>
        <v>4001</v>
      </c>
      <c r="D6" s="33">
        <v>13641784900</v>
      </c>
      <c r="E6" s="36">
        <v>50000.01</v>
      </c>
      <c r="F6" s="69">
        <v>41643.243981481479</v>
      </c>
      <c r="G6" s="33" t="s">
        <v>8703</v>
      </c>
      <c r="H6" s="33">
        <v>50000.01</v>
      </c>
      <c r="I6" s="69">
        <v>41643.243981481479</v>
      </c>
      <c r="J6" s="33">
        <f>基本数据!$C$44</f>
        <v>3001</v>
      </c>
    </row>
    <row r="7" spans="1:10" x14ac:dyDescent="0.25">
      <c r="A7" s="33"/>
      <c r="B7" s="40" t="s">
        <v>8715</v>
      </c>
      <c r="C7" s="33">
        <f>基本数据!$C$17</f>
        <v>4001</v>
      </c>
      <c r="D7" s="33">
        <v>13641784900</v>
      </c>
      <c r="E7" s="33">
        <v>10000</v>
      </c>
      <c r="F7" s="69">
        <v>41643.243981481479</v>
      </c>
      <c r="G7" s="33" t="s">
        <v>8702</v>
      </c>
      <c r="H7" s="33">
        <v>10000</v>
      </c>
      <c r="I7" s="69">
        <v>41643.243981481479</v>
      </c>
      <c r="J7" s="33">
        <f>基本数据!$C$44</f>
        <v>3001</v>
      </c>
    </row>
    <row r="8" spans="1:10" x14ac:dyDescent="0.25">
      <c r="A8" s="33"/>
      <c r="B8" s="41"/>
      <c r="C8" s="33"/>
      <c r="D8" s="33"/>
      <c r="E8" s="33"/>
      <c r="F8" s="34"/>
      <c r="G8" s="33"/>
      <c r="H8" s="33"/>
      <c r="I8" s="34"/>
      <c r="J8" s="33"/>
    </row>
    <row r="9" spans="1:10" x14ac:dyDescent="0.25">
      <c r="A9" s="33"/>
      <c r="B9" s="41"/>
      <c r="C9" s="33"/>
      <c r="D9" s="33"/>
      <c r="E9" s="33"/>
      <c r="F9" s="33"/>
      <c r="G9" s="33"/>
      <c r="H9" s="33"/>
      <c r="I9" s="33"/>
      <c r="J9" s="33"/>
    </row>
    <row r="10" spans="1:10" x14ac:dyDescent="0.25">
      <c r="A10" s="35" t="s">
        <v>88</v>
      </c>
      <c r="B10" s="41"/>
      <c r="C10" s="33"/>
      <c r="D10" s="33"/>
      <c r="E10" s="33"/>
      <c r="F10" s="33"/>
      <c r="G10" s="33"/>
      <c r="H10" s="33"/>
      <c r="I10" s="33"/>
      <c r="J10" s="33"/>
    </row>
    <row r="11" spans="1:10" x14ac:dyDescent="0.25">
      <c r="A11" s="33"/>
      <c r="B11" s="41"/>
      <c r="C11" s="33"/>
      <c r="D11" s="33"/>
      <c r="E11" s="33"/>
      <c r="F11" s="33"/>
      <c r="G11" s="33"/>
      <c r="H11" s="33"/>
      <c r="I11" s="33"/>
      <c r="J11" s="33"/>
    </row>
    <row r="12" spans="1:10" x14ac:dyDescent="0.25">
      <c r="A12" s="33" t="s">
        <v>3</v>
      </c>
      <c r="B12" s="41" t="s">
        <v>77</v>
      </c>
      <c r="C12" s="33" t="s">
        <v>73</v>
      </c>
      <c r="D12" s="33" t="s">
        <v>89</v>
      </c>
      <c r="E12" s="33" t="s">
        <v>78</v>
      </c>
      <c r="F12" s="33" t="s">
        <v>79</v>
      </c>
      <c r="G12" s="33" t="s">
        <v>80</v>
      </c>
      <c r="H12" s="33" t="s">
        <v>81</v>
      </c>
      <c r="I12" s="33" t="s">
        <v>82</v>
      </c>
      <c r="J12" s="33" t="s">
        <v>83</v>
      </c>
    </row>
    <row r="13" spans="1:10" x14ac:dyDescent="0.25">
      <c r="A13" s="33">
        <v>1</v>
      </c>
      <c r="B13" s="40" t="s">
        <v>8716</v>
      </c>
      <c r="C13" s="33">
        <f>基本数据!$C$17</f>
        <v>4001</v>
      </c>
      <c r="D13" s="33">
        <v>24</v>
      </c>
      <c r="E13" s="36">
        <v>60000</v>
      </c>
      <c r="F13" s="69">
        <v>41643.243680555555</v>
      </c>
      <c r="G13" s="38" t="s">
        <v>8704</v>
      </c>
      <c r="H13" s="33">
        <v>60000</v>
      </c>
      <c r="I13" s="69">
        <v>41643.243680555555</v>
      </c>
      <c r="J13" s="33">
        <f>基本数据!$C$44</f>
        <v>3001</v>
      </c>
    </row>
    <row r="14" spans="1:10" x14ac:dyDescent="0.25">
      <c r="A14" s="33"/>
      <c r="B14" s="40" t="s">
        <v>8717</v>
      </c>
      <c r="C14" s="33">
        <f>基本数据!$C$17</f>
        <v>4001</v>
      </c>
      <c r="D14" s="33">
        <v>25</v>
      </c>
      <c r="E14" s="36">
        <v>70000</v>
      </c>
      <c r="F14" s="69">
        <v>41643.243680555555</v>
      </c>
      <c r="G14" s="38" t="s">
        <v>8705</v>
      </c>
      <c r="H14" s="33">
        <v>70000</v>
      </c>
      <c r="I14" s="69">
        <v>41643.243680555555</v>
      </c>
      <c r="J14" s="33">
        <f>基本数据!$C$44</f>
        <v>3001</v>
      </c>
    </row>
    <row r="15" spans="1:10" x14ac:dyDescent="0.25">
      <c r="A15" s="33">
        <v>2</v>
      </c>
      <c r="B15" s="40" t="s">
        <v>8718</v>
      </c>
      <c r="C15" s="33">
        <f>基本数据!$C$17</f>
        <v>4001</v>
      </c>
      <c r="D15" s="33">
        <v>24</v>
      </c>
      <c r="E15" s="33">
        <v>20000</v>
      </c>
      <c r="F15" s="69">
        <v>41643.243680555555</v>
      </c>
      <c r="G15" s="38" t="s">
        <v>8704</v>
      </c>
      <c r="H15" s="33">
        <v>20000</v>
      </c>
      <c r="I15" s="69">
        <v>41643.243680555555</v>
      </c>
      <c r="J15" s="33">
        <f>基本数据!$C$44</f>
        <v>3001</v>
      </c>
    </row>
    <row r="16" spans="1:10" x14ac:dyDescent="0.25">
      <c r="A16" s="33">
        <v>4</v>
      </c>
      <c r="B16" s="40" t="s">
        <v>8719</v>
      </c>
      <c r="C16" s="33">
        <f>基本数据!$C$17</f>
        <v>4001</v>
      </c>
      <c r="D16" s="33">
        <v>25</v>
      </c>
      <c r="E16" s="33">
        <v>30000</v>
      </c>
      <c r="F16" s="69">
        <v>41643.243680555555</v>
      </c>
      <c r="G16" s="38" t="s">
        <v>8705</v>
      </c>
      <c r="H16" s="33">
        <v>30000</v>
      </c>
      <c r="I16" s="69">
        <v>41643.243680555555</v>
      </c>
      <c r="J16" s="33">
        <f>基本数据!$C$44</f>
        <v>3001</v>
      </c>
    </row>
    <row r="17" spans="2:10" x14ac:dyDescent="0.25">
      <c r="B17" s="40" t="s">
        <v>8720</v>
      </c>
      <c r="C17" s="33">
        <f>基本数据!$C$17</f>
        <v>4001</v>
      </c>
      <c r="D17" s="33">
        <v>24</v>
      </c>
      <c r="E17" s="33">
        <v>45000</v>
      </c>
      <c r="F17" s="39">
        <v>41644.243680555555</v>
      </c>
      <c r="G17" s="38" t="s">
        <v>8722</v>
      </c>
      <c r="H17" s="33">
        <v>45000</v>
      </c>
      <c r="I17" s="69">
        <v>41644.243680555555</v>
      </c>
      <c r="J17" s="33">
        <f>基本数据!$C$44</f>
        <v>3001</v>
      </c>
    </row>
    <row r="18" spans="2:10" x14ac:dyDescent="0.25">
      <c r="B18" s="40" t="s">
        <v>8721</v>
      </c>
      <c r="C18" s="33">
        <f>基本数据!$C$17</f>
        <v>4001</v>
      </c>
      <c r="D18" s="33">
        <v>24</v>
      </c>
      <c r="E18" s="33">
        <v>45000</v>
      </c>
      <c r="F18" s="39">
        <v>41644.243680555555</v>
      </c>
      <c r="G18" s="38" t="s">
        <v>8722</v>
      </c>
      <c r="H18" s="33">
        <v>45000</v>
      </c>
      <c r="I18" s="69">
        <v>41644.243680555555</v>
      </c>
      <c r="J18" s="33">
        <f>基本数据!$C$44</f>
        <v>3001</v>
      </c>
    </row>
    <row r="19" spans="2:10" x14ac:dyDescent="0.25">
      <c r="B19" s="40" t="s">
        <v>8795</v>
      </c>
      <c r="C19" s="33">
        <f>基本数据!$C$17</f>
        <v>4001</v>
      </c>
      <c r="D19" s="33">
        <v>24</v>
      </c>
      <c r="E19" s="33">
        <v>10000</v>
      </c>
      <c r="F19" s="39">
        <v>41644.243680555555</v>
      </c>
      <c r="G19" s="38" t="s">
        <v>8723</v>
      </c>
      <c r="H19" s="33">
        <v>10000</v>
      </c>
      <c r="I19" s="69">
        <v>41644.243680555555</v>
      </c>
      <c r="J19" s="33">
        <f>基本数据!$C$44</f>
        <v>3001</v>
      </c>
    </row>
    <row r="22" spans="2:10" x14ac:dyDescent="0.25">
      <c r="B22" s="40" t="s">
        <v>8706</v>
      </c>
      <c r="D22" t="s">
        <v>8709</v>
      </c>
      <c r="E22" t="s">
        <v>8711</v>
      </c>
      <c r="F22" s="33" t="s">
        <v>8712</v>
      </c>
      <c r="G22" t="s">
        <v>8713</v>
      </c>
    </row>
    <row r="23" spans="2:10" x14ac:dyDescent="0.25">
      <c r="C23" t="s">
        <v>8707</v>
      </c>
      <c r="D23">
        <f>SUM(E7,E15,E16)*0.1</f>
        <v>6000</v>
      </c>
      <c r="G23">
        <f>ROUND((E25-F25)*D23/D25,2)</f>
        <v>5460</v>
      </c>
    </row>
    <row r="24" spans="2:10" x14ac:dyDescent="0.25">
      <c r="C24" t="s">
        <v>8708</v>
      </c>
      <c r="D24">
        <f>ROUND(SUM(E6,E13,E14)*0.1,2)</f>
        <v>18000</v>
      </c>
      <c r="G24">
        <f>ROUND((E25-F25)*D24/D25,2)</f>
        <v>16380</v>
      </c>
    </row>
    <row r="25" spans="2:10" x14ac:dyDescent="0.25">
      <c r="C25" t="s">
        <v>8710</v>
      </c>
      <c r="D25">
        <f>SUM(D23:D24)</f>
        <v>24000</v>
      </c>
      <c r="E25" s="64">
        <f>ROUND(D25*0.99,2)</f>
        <v>23760</v>
      </c>
      <c r="F25">
        <f>D25*10*0.008</f>
        <v>1920</v>
      </c>
    </row>
    <row r="27" spans="2:10" x14ac:dyDescent="0.25">
      <c r="B27" s="40" t="s">
        <v>8714</v>
      </c>
    </row>
    <row r="28" spans="2:10" x14ac:dyDescent="0.25">
      <c r="B28">
        <v>20000</v>
      </c>
      <c r="C28" s="33" t="s">
        <v>8707</v>
      </c>
      <c r="D28">
        <v>19000</v>
      </c>
      <c r="G28" s="33">
        <f>ROUND((E30-F30)*D28/D30,2)</f>
        <v>17290</v>
      </c>
    </row>
    <row r="29" spans="2:10" x14ac:dyDescent="0.25">
      <c r="B29">
        <v>30000</v>
      </c>
      <c r="C29" s="33" t="s">
        <v>8708</v>
      </c>
      <c r="D29">
        <v>-18000</v>
      </c>
      <c r="G29" s="33">
        <f>ROUND((E30-F30)*D29/D30,2)</f>
        <v>-16380</v>
      </c>
    </row>
    <row r="30" spans="2:10" x14ac:dyDescent="0.25">
      <c r="B30">
        <v>40000</v>
      </c>
      <c r="D30">
        <f>SUM(D28,D29)</f>
        <v>1000</v>
      </c>
      <c r="E30">
        <v>990</v>
      </c>
      <c r="F30" s="33">
        <f>D30*10*0.008</f>
        <v>80</v>
      </c>
      <c r="G30" s="33"/>
    </row>
    <row r="35" spans="3:7" x14ac:dyDescent="0.25">
      <c r="C35" t="s">
        <v>8725</v>
      </c>
      <c r="D35" t="s">
        <v>8724</v>
      </c>
      <c r="E35" t="s">
        <v>8726</v>
      </c>
      <c r="F35" t="s">
        <v>8712</v>
      </c>
      <c r="G35" t="s">
        <v>8727</v>
      </c>
    </row>
    <row r="36" spans="3:7" x14ac:dyDescent="0.25">
      <c r="C36">
        <v>250000</v>
      </c>
      <c r="D36">
        <f>C36*0.1</f>
        <v>25000</v>
      </c>
      <c r="E36">
        <f>D36*0.99</f>
        <v>24750</v>
      </c>
      <c r="F36">
        <f>C36*0.008</f>
        <v>2000</v>
      </c>
      <c r="G36">
        <f>E36-F36</f>
        <v>22750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39" sqref="D39:J44"/>
    </sheetView>
  </sheetViews>
  <sheetFormatPr defaultRowHeight="14.4" x14ac:dyDescent="0.25"/>
  <cols>
    <col min="1" max="1" width="16.5546875" style="33" customWidth="1"/>
    <col min="2" max="2" width="20.77734375" customWidth="1"/>
    <col min="3" max="3" width="21.21875" customWidth="1"/>
    <col min="4" max="4" width="13.6640625" customWidth="1"/>
    <col min="5" max="5" width="7.5546875" bestFit="1" customWidth="1"/>
    <col min="6" max="6" width="13.33203125" customWidth="1"/>
    <col min="7" max="7" width="17.21875" bestFit="1" customWidth="1"/>
    <col min="8" max="8" width="13.88671875" bestFit="1" customWidth="1"/>
    <col min="10" max="10" width="15" bestFit="1" customWidth="1"/>
    <col min="11" max="11" width="11.6640625" bestFit="1" customWidth="1"/>
  </cols>
  <sheetData>
    <row r="1" spans="1:11" x14ac:dyDescent="0.25">
      <c r="A1" s="33" t="s">
        <v>8804</v>
      </c>
    </row>
    <row r="2" spans="1:11" x14ac:dyDescent="0.25">
      <c r="A2" s="47">
        <v>41642</v>
      </c>
    </row>
    <row r="3" spans="1:11" x14ac:dyDescent="0.25">
      <c r="B3" s="35" t="s">
        <v>88</v>
      </c>
      <c r="C3" s="41"/>
      <c r="D3" s="33"/>
      <c r="E3" s="33"/>
      <c r="F3" s="33"/>
      <c r="G3" s="33"/>
      <c r="H3" s="33"/>
      <c r="I3" s="33"/>
      <c r="J3" s="33"/>
      <c r="K3" s="33"/>
    </row>
    <row r="4" spans="1:11" x14ac:dyDescent="0.25">
      <c r="B4" s="33"/>
      <c r="C4" s="41"/>
      <c r="D4" s="33"/>
      <c r="E4" s="33"/>
      <c r="F4" s="33"/>
      <c r="G4" s="33"/>
      <c r="H4" s="33"/>
      <c r="I4" s="33"/>
      <c r="J4" s="33"/>
      <c r="K4" s="33"/>
    </row>
    <row r="5" spans="1:11" x14ac:dyDescent="0.25">
      <c r="B5" s="33" t="s">
        <v>3</v>
      </c>
      <c r="C5" s="41" t="s">
        <v>77</v>
      </c>
      <c r="D5" s="33" t="s">
        <v>73</v>
      </c>
      <c r="E5" s="33" t="s">
        <v>89</v>
      </c>
      <c r="F5" s="33" t="s">
        <v>78</v>
      </c>
      <c r="G5" s="33" t="s">
        <v>79</v>
      </c>
      <c r="H5" s="33" t="s">
        <v>80</v>
      </c>
      <c r="I5" s="33" t="s">
        <v>81</v>
      </c>
      <c r="J5" s="33" t="s">
        <v>82</v>
      </c>
      <c r="K5" s="33" t="s">
        <v>83</v>
      </c>
    </row>
    <row r="6" spans="1:11" x14ac:dyDescent="0.25">
      <c r="A6" s="88"/>
      <c r="B6" s="33">
        <v>1</v>
      </c>
      <c r="C6" s="40" t="s">
        <v>8801</v>
      </c>
      <c r="D6" s="33">
        <f>基本数据!$C$17</f>
        <v>4001</v>
      </c>
      <c r="E6" s="33">
        <v>24</v>
      </c>
      <c r="F6" s="44">
        <v>20000</v>
      </c>
      <c r="G6" s="86">
        <v>41642.243680555555</v>
      </c>
      <c r="H6" s="44" t="s">
        <v>8797</v>
      </c>
      <c r="I6" s="45">
        <v>20000</v>
      </c>
      <c r="J6" s="39">
        <v>41642.243680555555</v>
      </c>
      <c r="K6" s="33">
        <f>基本数据!$C$44</f>
        <v>3001</v>
      </c>
    </row>
    <row r="7" spans="1:11" x14ac:dyDescent="0.25">
      <c r="B7" s="33">
        <v>2</v>
      </c>
      <c r="C7" s="41" t="s">
        <v>8802</v>
      </c>
      <c r="D7" s="33">
        <f>基本数据!$C$17</f>
        <v>4001</v>
      </c>
      <c r="E7" s="33">
        <v>25</v>
      </c>
      <c r="F7" s="45">
        <v>60000</v>
      </c>
      <c r="G7" s="87">
        <v>41642.243680555555</v>
      </c>
      <c r="H7" s="45" t="s">
        <v>8796</v>
      </c>
      <c r="I7" s="45">
        <v>60000</v>
      </c>
      <c r="J7" s="39">
        <v>41642.243680555555</v>
      </c>
      <c r="K7" s="33">
        <f>基本数据!$C$44</f>
        <v>3001</v>
      </c>
    </row>
    <row r="8" spans="1:11" s="33" customFormat="1" x14ac:dyDescent="0.25">
      <c r="C8" s="40"/>
      <c r="F8" s="36"/>
      <c r="G8" s="39"/>
      <c r="H8" s="38"/>
      <c r="I8" s="38"/>
      <c r="J8" s="39"/>
    </row>
    <row r="9" spans="1:11" s="33" customFormat="1" x14ac:dyDescent="0.25">
      <c r="H9" s="35" t="s">
        <v>8569</v>
      </c>
      <c r="J9" s="39"/>
    </row>
    <row r="10" spans="1:11" s="33" customFormat="1" x14ac:dyDescent="0.25">
      <c r="C10" s="46">
        <v>41642</v>
      </c>
      <c r="D10" s="33">
        <v>4001</v>
      </c>
      <c r="E10" s="33" t="s">
        <v>226</v>
      </c>
      <c r="F10" s="33">
        <f>F6*0.1</f>
        <v>2000</v>
      </c>
      <c r="I10" s="27">
        <f>ROUND((H13-H14)*(F10/F12),2)</f>
        <v>1820</v>
      </c>
      <c r="J10" s="39"/>
    </row>
    <row r="11" spans="1:11" s="33" customFormat="1" x14ac:dyDescent="0.25">
      <c r="E11" s="33" t="s">
        <v>228</v>
      </c>
      <c r="F11" s="33">
        <f>F7*0.1</f>
        <v>6000</v>
      </c>
      <c r="I11" s="27">
        <f>ROUND((H13-H14)*(F11/F12),2)</f>
        <v>5460</v>
      </c>
      <c r="J11" s="39"/>
    </row>
    <row r="12" spans="1:11" x14ac:dyDescent="0.25">
      <c r="C12" s="33"/>
      <c r="D12" s="33"/>
      <c r="E12" s="35" t="s">
        <v>2495</v>
      </c>
      <c r="F12" s="35">
        <f>SUM(F10,F11)</f>
        <v>8000</v>
      </c>
      <c r="G12" s="33"/>
      <c r="H12" s="33"/>
      <c r="I12" s="33"/>
    </row>
    <row r="13" spans="1:11" x14ac:dyDescent="0.25">
      <c r="C13" s="33"/>
      <c r="D13" s="33"/>
      <c r="E13" s="33"/>
      <c r="F13" s="33"/>
      <c r="G13" s="48" t="s">
        <v>8570</v>
      </c>
      <c r="H13" s="49">
        <f>ROUND(F12*0.99,2)</f>
        <v>7920</v>
      </c>
      <c r="I13" s="33"/>
    </row>
    <row r="14" spans="1:11" x14ac:dyDescent="0.25">
      <c r="C14" s="33"/>
      <c r="D14" s="33"/>
      <c r="E14" s="33"/>
      <c r="F14" s="33"/>
      <c r="G14" s="50" t="s">
        <v>8571</v>
      </c>
      <c r="H14" s="51">
        <f>ROUND((F12/0.1)*0.008,2)</f>
        <v>640</v>
      </c>
      <c r="I14" s="33"/>
    </row>
    <row r="15" spans="1:11" x14ac:dyDescent="0.25">
      <c r="F15" s="40"/>
    </row>
    <row r="16" spans="1:11" x14ac:dyDescent="0.25">
      <c r="A16" s="88" t="s">
        <v>8798</v>
      </c>
      <c r="B16" s="33">
        <v>1</v>
      </c>
      <c r="C16" s="36" t="s">
        <v>8799</v>
      </c>
    </row>
    <row r="17" spans="1:11" s="33" customFormat="1" x14ac:dyDescent="0.25">
      <c r="A17" s="88"/>
      <c r="C17" s="36"/>
    </row>
    <row r="18" spans="1:11" s="33" customFormat="1" x14ac:dyDescent="0.25">
      <c r="A18" s="88"/>
      <c r="C18" s="36"/>
    </row>
    <row r="19" spans="1:11" s="33" customFormat="1" x14ac:dyDescent="0.25">
      <c r="A19" s="88"/>
      <c r="C19" s="36"/>
    </row>
    <row r="20" spans="1:11" s="33" customFormat="1" x14ac:dyDescent="0.25">
      <c r="A20" s="88"/>
      <c r="C20" s="36"/>
    </row>
    <row r="21" spans="1:11" s="33" customFormat="1" x14ac:dyDescent="0.25">
      <c r="A21" s="88"/>
      <c r="C21" s="36"/>
    </row>
    <row r="22" spans="1:11" s="33" customFormat="1" x14ac:dyDescent="0.25">
      <c r="A22" s="88"/>
      <c r="C22" s="36"/>
    </row>
    <row r="23" spans="1:11" s="33" customFormat="1" x14ac:dyDescent="0.25">
      <c r="A23" s="88"/>
      <c r="C23" s="36"/>
    </row>
    <row r="24" spans="1:11" s="33" customFormat="1" x14ac:dyDescent="0.25">
      <c r="A24" s="88"/>
      <c r="C24" s="36"/>
    </row>
    <row r="25" spans="1:11" s="33" customFormat="1" x14ac:dyDescent="0.25">
      <c r="A25" s="88"/>
      <c r="C25" s="36"/>
    </row>
    <row r="26" spans="1:11" x14ac:dyDescent="0.25">
      <c r="A26" s="88" t="s">
        <v>8800</v>
      </c>
      <c r="B26" s="33">
        <v>3</v>
      </c>
      <c r="C26" s="41" t="s">
        <v>8803</v>
      </c>
      <c r="D26" s="33">
        <f>基本数据!$C$17</f>
        <v>4001</v>
      </c>
      <c r="E26" s="33">
        <v>25</v>
      </c>
      <c r="F26" s="45">
        <v>70000</v>
      </c>
      <c r="G26" s="87">
        <v>41642.247152777774</v>
      </c>
      <c r="H26" s="45" t="s">
        <v>8796</v>
      </c>
      <c r="I26" s="45">
        <v>70000</v>
      </c>
      <c r="J26" s="87">
        <v>41642.247152777774</v>
      </c>
      <c r="K26" s="33">
        <f>基本数据!$C$44</f>
        <v>3001</v>
      </c>
    </row>
    <row r="29" spans="1:11" x14ac:dyDescent="0.25">
      <c r="B29" s="40"/>
      <c r="C29" s="33"/>
      <c r="D29" s="33"/>
      <c r="E29" s="33"/>
      <c r="F29" s="33"/>
      <c r="G29" s="33"/>
    </row>
    <row r="30" spans="1:11" x14ac:dyDescent="0.25">
      <c r="B30" s="33"/>
      <c r="C30" s="33"/>
      <c r="D30" s="33"/>
      <c r="E30" s="33"/>
      <c r="F30" s="33"/>
      <c r="G30" s="33"/>
    </row>
    <row r="31" spans="1:11" x14ac:dyDescent="0.25">
      <c r="B31" s="33"/>
      <c r="C31" s="33"/>
      <c r="D31" s="33"/>
      <c r="E31" s="33"/>
      <c r="F31" s="33"/>
      <c r="G31" s="33"/>
    </row>
    <row r="32" spans="1:11" x14ac:dyDescent="0.25">
      <c r="B32" s="33"/>
      <c r="C32" s="33"/>
      <c r="D32" s="33"/>
      <c r="E32" s="38"/>
      <c r="F32" s="33"/>
      <c r="G32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"/>
  <sheetViews>
    <sheetView topLeftCell="A7" workbookViewId="0">
      <selection activeCell="D39" sqref="D39:J44"/>
    </sheetView>
  </sheetViews>
  <sheetFormatPr defaultRowHeight="14.4" x14ac:dyDescent="0.25"/>
  <cols>
    <col min="1" max="1" width="13.77734375" customWidth="1"/>
    <col min="3" max="3" width="18.6640625" customWidth="1"/>
    <col min="5" max="5" width="13.6640625" customWidth="1"/>
    <col min="6" max="6" width="14.33203125" customWidth="1"/>
    <col min="7" max="7" width="19.88671875" customWidth="1"/>
    <col min="8" max="8" width="19.21875" customWidth="1"/>
    <col min="10" max="10" width="17" customWidth="1"/>
  </cols>
  <sheetData>
    <row r="1" spans="1:11" x14ac:dyDescent="0.25">
      <c r="A1" t="s">
        <v>8824</v>
      </c>
    </row>
    <row r="3" spans="1:11" x14ac:dyDescent="0.25">
      <c r="A3" s="47">
        <v>41660</v>
      </c>
    </row>
    <row r="4" spans="1:11" x14ac:dyDescent="0.25">
      <c r="B4" s="35" t="s">
        <v>88</v>
      </c>
      <c r="C4" s="41"/>
      <c r="D4" s="33"/>
      <c r="E4" s="33"/>
      <c r="F4" s="33"/>
      <c r="G4" s="33"/>
      <c r="H4" s="33"/>
      <c r="I4" s="33"/>
      <c r="J4" s="33"/>
      <c r="K4" s="33"/>
    </row>
    <row r="5" spans="1:11" x14ac:dyDescent="0.25">
      <c r="B5" s="33"/>
      <c r="C5" s="41"/>
      <c r="D5" s="33"/>
      <c r="E5" s="33"/>
      <c r="F5" s="33"/>
      <c r="G5" s="33"/>
      <c r="H5" s="33"/>
      <c r="I5" s="33"/>
      <c r="J5" s="33"/>
      <c r="K5" s="33"/>
    </row>
    <row r="6" spans="1:11" x14ac:dyDescent="0.25">
      <c r="B6" s="33" t="s">
        <v>3</v>
      </c>
      <c r="C6" s="41" t="s">
        <v>77</v>
      </c>
      <c r="D6" s="33" t="s">
        <v>73</v>
      </c>
      <c r="E6" s="33" t="s">
        <v>89</v>
      </c>
      <c r="F6" s="33" t="s">
        <v>78</v>
      </c>
      <c r="G6" s="33" t="s">
        <v>79</v>
      </c>
      <c r="H6" s="33" t="s">
        <v>80</v>
      </c>
      <c r="I6" s="33" t="s">
        <v>81</v>
      </c>
      <c r="J6" s="33" t="s">
        <v>82</v>
      </c>
      <c r="K6" s="33" t="s">
        <v>83</v>
      </c>
    </row>
    <row r="7" spans="1:11" x14ac:dyDescent="0.25">
      <c r="B7" s="33">
        <v>1</v>
      </c>
      <c r="C7" s="36" t="s">
        <v>350</v>
      </c>
      <c r="D7" s="33">
        <f>基本数据!$C$18</f>
        <v>4002</v>
      </c>
      <c r="E7" s="33">
        <v>13641784900</v>
      </c>
      <c r="F7" s="33">
        <v>60000.12</v>
      </c>
      <c r="G7" s="34">
        <v>41659.66064814815</v>
      </c>
      <c r="H7" s="33" t="s">
        <v>363</v>
      </c>
      <c r="I7" s="33">
        <v>60000.12</v>
      </c>
      <c r="J7" s="34">
        <v>41659.66064814815</v>
      </c>
      <c r="K7" s="33">
        <f>基本数据!$C$45</f>
        <v>3002</v>
      </c>
    </row>
    <row r="8" spans="1:11" s="33" customFormat="1" x14ac:dyDescent="0.25">
      <c r="C8" s="36"/>
      <c r="G8" s="34"/>
      <c r="J8" s="34"/>
    </row>
    <row r="9" spans="1:11" x14ac:dyDescent="0.25">
      <c r="A9" s="46" t="s">
        <v>8822</v>
      </c>
      <c r="B9" s="33">
        <v>1</v>
      </c>
      <c r="C9" s="36" t="s">
        <v>8805</v>
      </c>
      <c r="D9" s="33">
        <f>基本数据!$C$18</f>
        <v>4002</v>
      </c>
      <c r="E9" s="33">
        <v>24</v>
      </c>
      <c r="F9" s="33">
        <v>70000</v>
      </c>
      <c r="G9" s="39">
        <v>41659.66034722222</v>
      </c>
      <c r="H9" s="38" t="s">
        <v>8818</v>
      </c>
      <c r="I9" s="33">
        <v>70000</v>
      </c>
      <c r="J9" s="39">
        <v>41659.66034722222</v>
      </c>
      <c r="K9" s="33">
        <f>基本数据!$C$45</f>
        <v>3002</v>
      </c>
    </row>
    <row r="10" spans="1:11" x14ac:dyDescent="0.25">
      <c r="A10" s="46" t="s">
        <v>8823</v>
      </c>
      <c r="C10" s="36" t="s">
        <v>8806</v>
      </c>
      <c r="D10" s="33">
        <f>基本数据!$C$18</f>
        <v>4002</v>
      </c>
      <c r="E10" s="33">
        <v>24</v>
      </c>
      <c r="F10" s="33">
        <v>60000</v>
      </c>
      <c r="G10" s="39">
        <v>41659.66034722222</v>
      </c>
      <c r="H10" s="38" t="s">
        <v>8819</v>
      </c>
      <c r="I10" s="33">
        <v>60000</v>
      </c>
      <c r="J10" s="39">
        <v>41659.66034722222</v>
      </c>
      <c r="K10" s="33">
        <f>基本数据!$C$45</f>
        <v>3002</v>
      </c>
    </row>
    <row r="11" spans="1:11" x14ac:dyDescent="0.25">
      <c r="C11" s="89" t="s">
        <v>8807</v>
      </c>
      <c r="D11" s="33">
        <f>基本数据!$C$18</f>
        <v>4002</v>
      </c>
      <c r="E11" s="33">
        <v>24</v>
      </c>
      <c r="F11" s="33">
        <v>30000</v>
      </c>
      <c r="G11" s="39">
        <v>41660.66034722222</v>
      </c>
      <c r="H11" s="38" t="s">
        <v>8813</v>
      </c>
      <c r="I11" s="33">
        <v>30000</v>
      </c>
      <c r="J11" s="39">
        <v>41660.66034722222</v>
      </c>
      <c r="K11" s="33">
        <f>基本数据!$C$45</f>
        <v>3002</v>
      </c>
    </row>
    <row r="12" spans="1:11" x14ac:dyDescent="0.25">
      <c r="C12" s="90" t="s">
        <v>8808</v>
      </c>
      <c r="D12" s="33">
        <f>基本数据!$C$18</f>
        <v>4002</v>
      </c>
      <c r="E12" s="33">
        <v>24</v>
      </c>
      <c r="F12" s="33">
        <v>10000</v>
      </c>
      <c r="G12" s="39">
        <v>41661.66034722222</v>
      </c>
      <c r="H12" s="38" t="s">
        <v>8814</v>
      </c>
      <c r="I12" s="33">
        <v>10000</v>
      </c>
      <c r="J12" s="39">
        <v>41661.66034722222</v>
      </c>
      <c r="K12" s="33">
        <f>基本数据!$C$45</f>
        <v>3002</v>
      </c>
    </row>
    <row r="13" spans="1:11" x14ac:dyDescent="0.25">
      <c r="C13" s="90" t="s">
        <v>8809</v>
      </c>
      <c r="D13" s="33">
        <f>基本数据!$C$18</f>
        <v>4002</v>
      </c>
      <c r="E13" s="33">
        <v>24</v>
      </c>
      <c r="F13" s="33">
        <v>50000</v>
      </c>
      <c r="G13" s="39">
        <v>41661.66034722222</v>
      </c>
      <c r="H13" s="38" t="s">
        <v>8814</v>
      </c>
      <c r="I13" s="33">
        <v>50000</v>
      </c>
      <c r="J13" s="39">
        <v>41661.66034722222</v>
      </c>
      <c r="K13" s="33">
        <f>基本数据!$C$45</f>
        <v>3002</v>
      </c>
    </row>
    <row r="14" spans="1:11" x14ac:dyDescent="0.25">
      <c r="C14" s="90" t="s">
        <v>8810</v>
      </c>
      <c r="D14" s="33">
        <f>基本数据!$C$18</f>
        <v>4002</v>
      </c>
      <c r="E14" s="33">
        <v>24</v>
      </c>
      <c r="F14" s="33">
        <v>40000</v>
      </c>
      <c r="G14" s="39">
        <v>41662.66034722222</v>
      </c>
      <c r="H14" s="38" t="s">
        <v>8815</v>
      </c>
      <c r="I14" s="33">
        <v>40000</v>
      </c>
      <c r="J14" s="39">
        <v>41662.66034722222</v>
      </c>
      <c r="K14" s="33">
        <f>基本数据!$C$45</f>
        <v>3002</v>
      </c>
    </row>
    <row r="15" spans="1:11" x14ac:dyDescent="0.25">
      <c r="C15" s="90" t="s">
        <v>8811</v>
      </c>
      <c r="D15" s="33">
        <f>基本数据!$C$18</f>
        <v>4002</v>
      </c>
      <c r="E15" s="33">
        <v>24</v>
      </c>
      <c r="F15" s="33">
        <v>20000</v>
      </c>
      <c r="G15" s="39">
        <v>41663.66034722222</v>
      </c>
      <c r="H15" s="38" t="s">
        <v>8816</v>
      </c>
      <c r="I15" s="33">
        <v>10000</v>
      </c>
      <c r="J15" s="39">
        <v>41663.66034722222</v>
      </c>
      <c r="K15" s="33">
        <f>基本数据!$C$45</f>
        <v>3002</v>
      </c>
    </row>
    <row r="16" spans="1:11" x14ac:dyDescent="0.25">
      <c r="C16" s="90" t="s">
        <v>8812</v>
      </c>
      <c r="D16" s="33">
        <f>基本数据!$C$18</f>
        <v>4002</v>
      </c>
      <c r="E16" s="33">
        <v>24</v>
      </c>
      <c r="F16" s="33">
        <v>55000</v>
      </c>
      <c r="G16" s="39">
        <v>41663.66034722222</v>
      </c>
      <c r="H16" s="38" t="s">
        <v>8817</v>
      </c>
      <c r="I16" s="33">
        <v>55000</v>
      </c>
      <c r="J16" s="39">
        <v>41663.66034722222</v>
      </c>
      <c r="K16" s="33">
        <f>基本数据!$C$45</f>
        <v>3002</v>
      </c>
    </row>
    <row r="19" spans="3:9" x14ac:dyDescent="0.25">
      <c r="C19" s="47">
        <v>41659</v>
      </c>
      <c r="D19" t="s">
        <v>8821</v>
      </c>
      <c r="E19" s="33"/>
      <c r="F19" s="33"/>
      <c r="G19" s="33"/>
      <c r="H19" s="61" t="s">
        <v>8694</v>
      </c>
      <c r="I19" s="49"/>
    </row>
    <row r="20" spans="3:9" x14ac:dyDescent="0.25">
      <c r="E20" s="33" t="s">
        <v>226</v>
      </c>
      <c r="F20" s="67">
        <v>0</v>
      </c>
      <c r="G20" s="33"/>
      <c r="H20" s="57">
        <f>F20*0.91</f>
        <v>0</v>
      </c>
      <c r="I20" s="62">
        <f>ROUND((G23-G24)*(F20/F22),2)</f>
        <v>0</v>
      </c>
    </row>
    <row r="21" spans="3:9" x14ac:dyDescent="0.25">
      <c r="E21" s="33" t="s">
        <v>228</v>
      </c>
      <c r="F21" s="67">
        <f>SUM(F9:F10)*0.1</f>
        <v>13000</v>
      </c>
      <c r="G21" s="33"/>
      <c r="H21" s="57">
        <f>F21*0.91</f>
        <v>11830</v>
      </c>
      <c r="I21" s="62">
        <f>ROUND((G23-G24)*(F21/F22),2)</f>
        <v>11830</v>
      </c>
    </row>
    <row r="22" spans="3:9" x14ac:dyDescent="0.25">
      <c r="E22" s="35" t="s">
        <v>2495</v>
      </c>
      <c r="F22" s="35">
        <f>SUM(F20,F21)</f>
        <v>13000</v>
      </c>
      <c r="G22" s="33"/>
      <c r="H22" s="50"/>
      <c r="I22" s="51"/>
    </row>
    <row r="23" spans="3:9" x14ac:dyDescent="0.25">
      <c r="E23" s="33"/>
      <c r="F23" s="48" t="s">
        <v>8570</v>
      </c>
      <c r="G23" s="63">
        <f>F22*0.99</f>
        <v>12870</v>
      </c>
      <c r="H23" s="33"/>
      <c r="I23" s="33"/>
    </row>
    <row r="24" spans="3:9" x14ac:dyDescent="0.25">
      <c r="E24" s="33"/>
      <c r="F24" s="50" t="s">
        <v>8571</v>
      </c>
      <c r="G24" s="51">
        <f>ROUND(F22*10*0.008,2)</f>
        <v>1040</v>
      </c>
      <c r="H24" s="33"/>
      <c r="I24" s="33"/>
    </row>
    <row r="26" spans="3:9" x14ac:dyDescent="0.25">
      <c r="C26" s="47">
        <v>41660</v>
      </c>
      <c r="D26" s="33" t="s">
        <v>8820</v>
      </c>
      <c r="E26" s="33"/>
      <c r="F26" s="33"/>
      <c r="G26" s="33"/>
      <c r="H26" s="61" t="s">
        <v>8694</v>
      </c>
      <c r="I26" s="49"/>
    </row>
    <row r="27" spans="3:9" x14ac:dyDescent="0.25">
      <c r="C27" s="33"/>
      <c r="D27" s="33"/>
      <c r="E27" s="33" t="s">
        <v>226</v>
      </c>
      <c r="F27" s="67">
        <f>SUM(F11)*0.1</f>
        <v>3000</v>
      </c>
      <c r="G27" s="33"/>
      <c r="H27" s="57">
        <f>F27*0.91</f>
        <v>2730</v>
      </c>
      <c r="I27" s="62">
        <f>ROUND((G30-G31)*(F27/F29),2)</f>
        <v>2730</v>
      </c>
    </row>
    <row r="28" spans="3:9" x14ac:dyDescent="0.25">
      <c r="C28" s="33"/>
      <c r="D28" s="33"/>
      <c r="E28" s="33" t="s">
        <v>228</v>
      </c>
      <c r="F28" s="67">
        <f>-F9*0.1</f>
        <v>-7000</v>
      </c>
      <c r="G28" s="33"/>
      <c r="H28" s="57">
        <f>F28*0.91</f>
        <v>-6370</v>
      </c>
      <c r="I28" s="62">
        <f>ROUND((G30-G31)*(F28/F29),2)</f>
        <v>-6370</v>
      </c>
    </row>
    <row r="29" spans="3:9" x14ac:dyDescent="0.25">
      <c r="C29" s="33"/>
      <c r="D29" s="33"/>
      <c r="E29" s="35" t="s">
        <v>2495</v>
      </c>
      <c r="F29" s="35">
        <f>SUM(F27,F28)</f>
        <v>-4000</v>
      </c>
      <c r="G29" s="33"/>
      <c r="H29" s="50"/>
      <c r="I29" s="51"/>
    </row>
    <row r="30" spans="3:9" x14ac:dyDescent="0.25">
      <c r="C30" s="33"/>
      <c r="D30" s="33"/>
      <c r="E30" s="33"/>
      <c r="F30" s="48" t="s">
        <v>8570</v>
      </c>
      <c r="G30" s="63">
        <f>F29*0.99</f>
        <v>-3960</v>
      </c>
      <c r="H30" s="33"/>
      <c r="I30" s="33"/>
    </row>
    <row r="31" spans="3:9" x14ac:dyDescent="0.25">
      <c r="C31" s="33"/>
      <c r="D31" s="33"/>
      <c r="E31" s="33"/>
      <c r="F31" s="50" t="s">
        <v>8571</v>
      </c>
      <c r="G31" s="51">
        <f>ROUND(F29*10*0.008,2)</f>
        <v>-320</v>
      </c>
      <c r="H31" s="33"/>
      <c r="I31" s="33"/>
    </row>
    <row r="33" spans="3:9" x14ac:dyDescent="0.25">
      <c r="C33" s="47">
        <v>41661</v>
      </c>
      <c r="D33" s="33" t="s">
        <v>8820</v>
      </c>
      <c r="E33" s="33"/>
      <c r="F33" s="33"/>
      <c r="G33" s="33"/>
      <c r="H33" s="61" t="s">
        <v>8694</v>
      </c>
      <c r="I33" s="49"/>
    </row>
    <row r="34" spans="3:9" x14ac:dyDescent="0.25">
      <c r="C34" s="33"/>
      <c r="D34" s="33"/>
      <c r="E34" s="33" t="s">
        <v>226</v>
      </c>
      <c r="F34" s="67">
        <f>SUM(F12:F13)*0.1</f>
        <v>6000</v>
      </c>
      <c r="G34" s="33"/>
      <c r="H34" s="57">
        <f>F34*0.91</f>
        <v>5460</v>
      </c>
      <c r="I34" s="62" t="e">
        <f>ROUND((G37-G38)*(F34/F36),2)</f>
        <v>#DIV/0!</v>
      </c>
    </row>
    <row r="35" spans="3:9" x14ac:dyDescent="0.25">
      <c r="C35" s="33"/>
      <c r="D35" s="33"/>
      <c r="E35" s="33" t="s">
        <v>228</v>
      </c>
      <c r="F35" s="67">
        <f>-F10*0.1</f>
        <v>-6000</v>
      </c>
      <c r="G35" s="33"/>
      <c r="H35" s="57">
        <f>F35*0.91</f>
        <v>-5460</v>
      </c>
      <c r="I35" s="62" t="e">
        <f>ROUND((G37-G38)*(F35/F36),2)</f>
        <v>#DIV/0!</v>
      </c>
    </row>
    <row r="36" spans="3:9" x14ac:dyDescent="0.25">
      <c r="C36" s="33"/>
      <c r="D36" s="33"/>
      <c r="E36" s="35" t="s">
        <v>2495</v>
      </c>
      <c r="F36" s="35">
        <f>SUM(F34,F35)</f>
        <v>0</v>
      </c>
      <c r="G36" s="33"/>
      <c r="H36" s="50"/>
      <c r="I36" s="51"/>
    </row>
    <row r="37" spans="3:9" x14ac:dyDescent="0.25">
      <c r="C37" s="33"/>
      <c r="D37" s="33"/>
      <c r="E37" s="33"/>
      <c r="F37" s="48" t="s">
        <v>8570</v>
      </c>
      <c r="G37" s="63">
        <f>F36*0.99</f>
        <v>0</v>
      </c>
      <c r="H37" s="33"/>
      <c r="I37" s="33"/>
    </row>
    <row r="38" spans="3:9" x14ac:dyDescent="0.25">
      <c r="C38" s="33"/>
      <c r="D38" s="33"/>
      <c r="E38" s="33"/>
      <c r="F38" s="50" t="s">
        <v>8571</v>
      </c>
      <c r="G38" s="51">
        <f>ROUND(F36*10*0.008,2)</f>
        <v>0</v>
      </c>
      <c r="H38" s="33"/>
      <c r="I38" s="33"/>
    </row>
    <row r="40" spans="3:9" x14ac:dyDescent="0.25">
      <c r="C40" s="47">
        <v>41662</v>
      </c>
      <c r="D40" s="33" t="s">
        <v>8820</v>
      </c>
      <c r="E40" s="33"/>
      <c r="F40" s="33"/>
      <c r="G40" s="33"/>
      <c r="H40" s="61" t="s">
        <v>8694</v>
      </c>
      <c r="I40" s="49"/>
    </row>
    <row r="41" spans="3:9" x14ac:dyDescent="0.25">
      <c r="C41" s="33"/>
      <c r="D41" s="33"/>
      <c r="E41" s="33" t="s">
        <v>226</v>
      </c>
      <c r="F41" s="67">
        <f>SUM(F14)*0.1</f>
        <v>4000</v>
      </c>
      <c r="G41" s="33"/>
      <c r="H41" s="57">
        <f>F41*0.91</f>
        <v>3640</v>
      </c>
      <c r="I41" s="62">
        <f>ROUND((G44-G45)*(F41/F43),2)</f>
        <v>3640</v>
      </c>
    </row>
    <row r="42" spans="3:9" x14ac:dyDescent="0.25">
      <c r="C42" s="33"/>
      <c r="D42" s="33"/>
      <c r="E42" s="33" t="s">
        <v>228</v>
      </c>
      <c r="F42" s="67">
        <f>-F17*0.1</f>
        <v>0</v>
      </c>
      <c r="G42" s="33"/>
      <c r="H42" s="57">
        <f>F42*0.91</f>
        <v>0</v>
      </c>
      <c r="I42" s="62">
        <f>ROUND((G44-G45)*(F42/F43),2)</f>
        <v>0</v>
      </c>
    </row>
    <row r="43" spans="3:9" x14ac:dyDescent="0.25">
      <c r="C43" s="33"/>
      <c r="D43" s="33"/>
      <c r="E43" s="35" t="s">
        <v>2495</v>
      </c>
      <c r="F43" s="35">
        <f>SUM(F41,F42)</f>
        <v>4000</v>
      </c>
      <c r="G43" s="33"/>
      <c r="H43" s="50"/>
      <c r="I43" s="51"/>
    </row>
    <row r="44" spans="3:9" x14ac:dyDescent="0.25">
      <c r="C44" s="33"/>
      <c r="D44" s="33"/>
      <c r="E44" s="33"/>
      <c r="F44" s="48" t="s">
        <v>8570</v>
      </c>
      <c r="G44" s="63">
        <f>F43*0.99</f>
        <v>3960</v>
      </c>
      <c r="H44" s="33"/>
      <c r="I44" s="33"/>
    </row>
    <row r="45" spans="3:9" x14ac:dyDescent="0.25">
      <c r="C45" s="33"/>
      <c r="D45" s="33"/>
      <c r="E45" s="33"/>
      <c r="F45" s="50" t="s">
        <v>8571</v>
      </c>
      <c r="G45" s="51">
        <f>ROUND(F43*10*0.008,2)</f>
        <v>320</v>
      </c>
      <c r="H45" s="33"/>
      <c r="I45" s="33"/>
    </row>
    <row r="47" spans="3:9" x14ac:dyDescent="0.25">
      <c r="C47" s="47">
        <v>41663</v>
      </c>
      <c r="D47" s="33" t="s">
        <v>8820</v>
      </c>
      <c r="E47" s="33"/>
      <c r="F47" s="33"/>
      <c r="G47" s="33"/>
      <c r="H47" s="61" t="s">
        <v>8694</v>
      </c>
      <c r="I47" s="49"/>
    </row>
    <row r="48" spans="3:9" x14ac:dyDescent="0.25">
      <c r="C48" s="33"/>
      <c r="D48" s="33"/>
      <c r="E48" s="33" t="s">
        <v>226</v>
      </c>
      <c r="F48" s="67">
        <f>SUM(F15)*0.1</f>
        <v>2000</v>
      </c>
      <c r="G48" s="33"/>
      <c r="H48" s="57">
        <f>F48*0.91</f>
        <v>1820</v>
      </c>
      <c r="I48" s="62">
        <f>ROUND((G51-G52)*(F48/F50),2)</f>
        <v>1820</v>
      </c>
    </row>
    <row r="49" spans="3:9" x14ac:dyDescent="0.25">
      <c r="C49" s="33"/>
      <c r="D49" s="33"/>
      <c r="E49" s="33" t="s">
        <v>228</v>
      </c>
      <c r="F49" s="67">
        <f>F16*0.1</f>
        <v>5500</v>
      </c>
      <c r="G49" s="33"/>
      <c r="H49" s="57">
        <f>F49*0.91</f>
        <v>5005</v>
      </c>
      <c r="I49" s="62">
        <f>ROUND((G51-G52)*(F49/F50),2)</f>
        <v>5005</v>
      </c>
    </row>
    <row r="50" spans="3:9" x14ac:dyDescent="0.25">
      <c r="C50" s="33"/>
      <c r="D50" s="33"/>
      <c r="E50" s="35" t="s">
        <v>2495</v>
      </c>
      <c r="F50" s="35">
        <f>SUM(F48,F49)</f>
        <v>7500</v>
      </c>
      <c r="G50" s="33"/>
      <c r="H50" s="50"/>
      <c r="I50" s="51"/>
    </row>
    <row r="51" spans="3:9" x14ac:dyDescent="0.25">
      <c r="C51" s="33"/>
      <c r="D51" s="33"/>
      <c r="E51" s="33"/>
      <c r="F51" s="48" t="s">
        <v>8570</v>
      </c>
      <c r="G51" s="63">
        <f>F50*0.99</f>
        <v>7425</v>
      </c>
      <c r="H51" s="33"/>
      <c r="I51" s="33"/>
    </row>
    <row r="52" spans="3:9" x14ac:dyDescent="0.25">
      <c r="C52" s="33"/>
      <c r="D52" s="33"/>
      <c r="E52" s="33"/>
      <c r="F52" s="50" t="s">
        <v>8571</v>
      </c>
      <c r="G52" s="51">
        <f>ROUND(F50*10*0.008,2)</f>
        <v>600</v>
      </c>
      <c r="H52" s="33"/>
      <c r="I52" s="33"/>
    </row>
    <row r="55" spans="3:9" x14ac:dyDescent="0.25">
      <c r="D55" s="33" t="s">
        <v>8821</v>
      </c>
      <c r="E55" s="33"/>
      <c r="F55" s="33"/>
      <c r="G55" s="33"/>
      <c r="H55" s="61" t="s">
        <v>8694</v>
      </c>
      <c r="I55" s="49"/>
    </row>
    <row r="56" spans="3:9" x14ac:dyDescent="0.25">
      <c r="D56" s="33"/>
      <c r="E56" s="33" t="s">
        <v>226</v>
      </c>
      <c r="F56" s="67">
        <f>SUM(F11,F12,F13,F14,F15)*0.1</f>
        <v>15000</v>
      </c>
      <c r="G56" s="33"/>
      <c r="H56" s="57">
        <f>F56*0.91</f>
        <v>13650</v>
      </c>
      <c r="I56" s="62">
        <f>ROUND((G59-G60)*(F56/F58),2)</f>
        <v>13650</v>
      </c>
    </row>
    <row r="57" spans="3:9" x14ac:dyDescent="0.25">
      <c r="D57" s="33"/>
      <c r="E57" s="33" t="s">
        <v>228</v>
      </c>
      <c r="F57" s="67">
        <f>SUM(-F9,-F10,F16)*0.1</f>
        <v>-7500</v>
      </c>
      <c r="G57" s="33"/>
      <c r="H57" s="57">
        <f>F57*0.91</f>
        <v>-6825</v>
      </c>
      <c r="I57" s="62">
        <f>ROUND((G59-G60)*(F57/F58),2)</f>
        <v>-6825</v>
      </c>
    </row>
    <row r="58" spans="3:9" x14ac:dyDescent="0.25">
      <c r="D58" s="33"/>
      <c r="E58" s="35" t="s">
        <v>2495</v>
      </c>
      <c r="F58" s="35">
        <f>SUM(F56,F57)</f>
        <v>7500</v>
      </c>
      <c r="G58" s="33"/>
      <c r="H58" s="50"/>
      <c r="I58" s="51"/>
    </row>
    <row r="59" spans="3:9" x14ac:dyDescent="0.25">
      <c r="D59" s="33"/>
      <c r="E59" s="33"/>
      <c r="F59" s="48" t="s">
        <v>8570</v>
      </c>
      <c r="G59" s="63">
        <f>F58*0.99</f>
        <v>7425</v>
      </c>
      <c r="H59" s="33"/>
      <c r="I59" s="33"/>
    </row>
    <row r="60" spans="3:9" x14ac:dyDescent="0.25">
      <c r="D60" s="33"/>
      <c r="E60" s="33"/>
      <c r="F60" s="50" t="s">
        <v>8571</v>
      </c>
      <c r="G60" s="51">
        <f>ROUND(F58*10*0.008,2)</f>
        <v>600</v>
      </c>
      <c r="H60" s="33"/>
      <c r="I60" s="3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workbookViewId="0">
      <selection activeCell="D39" sqref="D39:J44"/>
    </sheetView>
  </sheetViews>
  <sheetFormatPr defaultRowHeight="14.4" x14ac:dyDescent="0.25"/>
  <cols>
    <col min="1" max="1" width="11.6640625" style="33" bestFit="1" customWidth="1"/>
    <col min="3" max="3" width="20.44140625" bestFit="1" customWidth="1"/>
    <col min="4" max="4" width="9.5546875" bestFit="1" customWidth="1"/>
    <col min="6" max="6" width="10.77734375" customWidth="1"/>
    <col min="7" max="7" width="17.21875" bestFit="1" customWidth="1"/>
    <col min="8" max="8" width="18.33203125" bestFit="1" customWidth="1"/>
    <col min="9" max="9" width="14.6640625" customWidth="1"/>
    <col min="10" max="10" width="17.21875" bestFit="1" customWidth="1"/>
    <col min="11" max="11" width="12.109375" customWidth="1"/>
    <col min="12" max="12" width="22.77734375" customWidth="1"/>
    <col min="13" max="13" width="10.6640625" customWidth="1"/>
    <col min="14" max="14" width="10.88671875" customWidth="1"/>
  </cols>
  <sheetData>
    <row r="1" spans="1:11" x14ac:dyDescent="0.25">
      <c r="B1" t="s">
        <v>8825</v>
      </c>
      <c r="F1" t="s">
        <v>8845</v>
      </c>
      <c r="G1" t="s">
        <v>8846</v>
      </c>
      <c r="I1" t="s">
        <v>8847</v>
      </c>
    </row>
    <row r="2" spans="1:11" x14ac:dyDescent="0.25">
      <c r="A2" s="47">
        <v>41682</v>
      </c>
      <c r="F2">
        <v>2</v>
      </c>
      <c r="G2">
        <v>3.0000000000000001E-3</v>
      </c>
      <c r="I2">
        <v>0.1</v>
      </c>
    </row>
    <row r="3" spans="1:11" x14ac:dyDescent="0.25">
      <c r="B3" s="35" t="s">
        <v>88</v>
      </c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x14ac:dyDescent="0.25">
      <c r="B5" s="33" t="s">
        <v>3</v>
      </c>
      <c r="C5" s="33" t="s">
        <v>77</v>
      </c>
      <c r="D5" s="33" t="s">
        <v>73</v>
      </c>
      <c r="E5" s="33" t="s">
        <v>89</v>
      </c>
      <c r="F5" s="33" t="s">
        <v>78</v>
      </c>
      <c r="G5" s="33" t="s">
        <v>79</v>
      </c>
      <c r="H5" s="33" t="s">
        <v>80</v>
      </c>
      <c r="I5" s="33" t="s">
        <v>81</v>
      </c>
      <c r="J5" s="33" t="s">
        <v>82</v>
      </c>
      <c r="K5" s="33" t="s">
        <v>83</v>
      </c>
    </row>
    <row r="6" spans="1:11" x14ac:dyDescent="0.25">
      <c r="A6" s="33" t="s">
        <v>8830</v>
      </c>
      <c r="B6" s="33">
        <v>1</v>
      </c>
      <c r="C6" s="36" t="s">
        <v>8826</v>
      </c>
      <c r="D6" s="33">
        <f>基本数据!$C$17</f>
        <v>4001</v>
      </c>
      <c r="E6" s="33">
        <v>24</v>
      </c>
      <c r="F6" s="33">
        <v>60000</v>
      </c>
      <c r="G6" s="39">
        <v>41682.66034722222</v>
      </c>
      <c r="H6" s="38" t="s">
        <v>8834</v>
      </c>
      <c r="I6" s="33">
        <v>60000</v>
      </c>
      <c r="J6" s="39">
        <v>41682.66034722222</v>
      </c>
      <c r="K6" s="33">
        <f>基本数据!$C$44</f>
        <v>3001</v>
      </c>
    </row>
    <row r="7" spans="1:11" x14ac:dyDescent="0.25">
      <c r="A7" s="33" t="s">
        <v>8832</v>
      </c>
      <c r="C7" s="36" t="s">
        <v>8827</v>
      </c>
      <c r="D7" s="33">
        <f>基本数据!$C$17</f>
        <v>4001</v>
      </c>
      <c r="E7" s="33">
        <v>24</v>
      </c>
      <c r="F7" s="33">
        <v>40000</v>
      </c>
      <c r="G7" s="39">
        <v>41683.66034722222</v>
      </c>
      <c r="H7" s="38" t="s">
        <v>8833</v>
      </c>
      <c r="I7" s="33">
        <v>40000</v>
      </c>
      <c r="J7" s="39">
        <v>41683.66034722222</v>
      </c>
      <c r="K7" s="33">
        <f>基本数据!$C$44</f>
        <v>3001</v>
      </c>
    </row>
    <row r="8" spans="1:11" x14ac:dyDescent="0.25">
      <c r="A8" s="33" t="s">
        <v>8832</v>
      </c>
      <c r="C8" s="36" t="s">
        <v>8828</v>
      </c>
      <c r="D8" s="33">
        <f>基本数据!$C$17</f>
        <v>4001</v>
      </c>
      <c r="E8" s="33">
        <v>24</v>
      </c>
      <c r="F8" s="33">
        <v>50000</v>
      </c>
      <c r="G8" s="39">
        <v>41683.66034722222</v>
      </c>
      <c r="H8" s="38" t="s">
        <v>8835</v>
      </c>
      <c r="I8" s="33">
        <v>50000</v>
      </c>
      <c r="J8" s="39">
        <v>41683.66034722222</v>
      </c>
      <c r="K8" s="33">
        <f>基本数据!$C$44</f>
        <v>3001</v>
      </c>
    </row>
    <row r="9" spans="1:11" x14ac:dyDescent="0.25">
      <c r="C9" s="40" t="s">
        <v>8829</v>
      </c>
      <c r="D9" s="33">
        <f>基本数据!$C$17</f>
        <v>4001</v>
      </c>
      <c r="E9" s="33">
        <v>24</v>
      </c>
      <c r="F9" s="33">
        <v>100000</v>
      </c>
      <c r="G9" s="39">
        <v>41684.66034722222</v>
      </c>
      <c r="H9" s="38" t="s">
        <v>8831</v>
      </c>
      <c r="I9" s="33">
        <v>100000</v>
      </c>
      <c r="J9" s="39">
        <v>41684.66034722222</v>
      </c>
      <c r="K9" s="33">
        <f>基本数据!$C$44</f>
        <v>3001</v>
      </c>
    </row>
    <row r="10" spans="1:11" x14ac:dyDescent="0.25">
      <c r="C10" s="40"/>
    </row>
    <row r="11" spans="1:11" x14ac:dyDescent="0.25">
      <c r="C11" s="40"/>
    </row>
    <row r="12" spans="1:11" x14ac:dyDescent="0.25">
      <c r="C12" s="40"/>
    </row>
    <row r="15" spans="1:11" x14ac:dyDescent="0.25">
      <c r="C15" s="47" t="s">
        <v>8837</v>
      </c>
      <c r="D15" s="33" t="s">
        <v>8821</v>
      </c>
      <c r="E15" s="33"/>
      <c r="F15" s="33"/>
      <c r="G15" s="33"/>
      <c r="H15" s="61" t="s">
        <v>8694</v>
      </c>
      <c r="I15" s="49"/>
    </row>
    <row r="16" spans="1:11" x14ac:dyDescent="0.25">
      <c r="C16" s="33"/>
      <c r="D16" s="33"/>
      <c r="E16" s="33" t="s">
        <v>226</v>
      </c>
      <c r="F16" s="67">
        <f>0</f>
        <v>0</v>
      </c>
      <c r="G16" s="33"/>
      <c r="H16" s="57">
        <f>F16*0.91</f>
        <v>0</v>
      </c>
      <c r="I16" s="62">
        <f>ROUND((G19-G20)*(F16/F18),2)</f>
        <v>0</v>
      </c>
    </row>
    <row r="17" spans="3:11" x14ac:dyDescent="0.25">
      <c r="C17" s="33"/>
      <c r="D17" s="33"/>
      <c r="E17" s="33" t="s">
        <v>228</v>
      </c>
      <c r="F17" s="67">
        <f>SUM(F6)*0.1</f>
        <v>6000</v>
      </c>
      <c r="G17" s="33"/>
      <c r="H17" s="57">
        <f>F17*0.91</f>
        <v>5460</v>
      </c>
      <c r="I17" s="62">
        <f>ROUND((G19-G20)*(F17/F18),2)</f>
        <v>5460</v>
      </c>
    </row>
    <row r="18" spans="3:11" x14ac:dyDescent="0.25">
      <c r="C18" s="33"/>
      <c r="D18" s="33"/>
      <c r="E18" s="35" t="s">
        <v>2495</v>
      </c>
      <c r="F18" s="35">
        <f>SUM(F16,F17)</f>
        <v>6000</v>
      </c>
      <c r="G18" s="33"/>
      <c r="H18" s="50"/>
      <c r="I18" s="51"/>
    </row>
    <row r="19" spans="3:11" x14ac:dyDescent="0.25">
      <c r="C19" s="33"/>
      <c r="D19" s="33"/>
      <c r="E19" s="33"/>
      <c r="F19" s="48" t="s">
        <v>8570</v>
      </c>
      <c r="G19" s="63">
        <f>F18*0.99</f>
        <v>5940</v>
      </c>
      <c r="H19" s="33"/>
      <c r="I19" s="33"/>
    </row>
    <row r="20" spans="3:11" x14ac:dyDescent="0.25">
      <c r="C20" s="33"/>
      <c r="D20" s="33"/>
      <c r="E20" s="33"/>
      <c r="F20" s="50" t="s">
        <v>8571</v>
      </c>
      <c r="G20" s="51">
        <f>ROUND(F18*10*0.008,2)</f>
        <v>480</v>
      </c>
      <c r="H20" s="33"/>
      <c r="I20" s="33"/>
    </row>
    <row r="22" spans="3:11" x14ac:dyDescent="0.25">
      <c r="C22" s="47">
        <v>41652</v>
      </c>
      <c r="D22" s="33" t="s">
        <v>8821</v>
      </c>
      <c r="E22" s="33"/>
      <c r="F22" s="33"/>
      <c r="G22" s="33"/>
      <c r="H22" s="61" t="s">
        <v>8694</v>
      </c>
      <c r="I22" s="49"/>
    </row>
    <row r="23" spans="3:11" x14ac:dyDescent="0.25">
      <c r="C23" s="33"/>
      <c r="D23" s="33"/>
      <c r="E23" s="33" t="s">
        <v>226</v>
      </c>
      <c r="F23" s="67">
        <f>SUM(F7:F8)*0.1</f>
        <v>9000</v>
      </c>
      <c r="G23" s="33"/>
      <c r="H23" s="57">
        <f>F23*0.91</f>
        <v>8190</v>
      </c>
      <c r="I23" s="62">
        <f>ROUND((G26-G27)*(F23/F25),2)</f>
        <v>8190</v>
      </c>
      <c r="J23">
        <f>ROUND((L45-L46-K42-K43)*F23/F44,2)</f>
        <v>8189.26</v>
      </c>
    </row>
    <row r="24" spans="3:11" x14ac:dyDescent="0.25">
      <c r="C24" s="33"/>
      <c r="D24" s="33"/>
      <c r="E24" s="33" t="s">
        <v>228</v>
      </c>
      <c r="F24" s="67">
        <f>SUM(-F6)*0.1</f>
        <v>-6000</v>
      </c>
      <c r="G24" s="33"/>
      <c r="H24" s="57">
        <f>F24*0.91</f>
        <v>-5460</v>
      </c>
      <c r="I24" s="62">
        <f>ROUND((G26-G27)*(F24/F25),2)</f>
        <v>-5460</v>
      </c>
      <c r="J24">
        <f>ROUND((L45-L46-K42-K43)*F24/F44,2)</f>
        <v>-5459.51</v>
      </c>
    </row>
    <row r="25" spans="3:11" x14ac:dyDescent="0.25">
      <c r="C25" s="33"/>
      <c r="D25" s="33"/>
      <c r="E25" s="35" t="s">
        <v>2495</v>
      </c>
      <c r="F25" s="35">
        <f>SUM(F23,F24)</f>
        <v>3000</v>
      </c>
      <c r="G25" s="33"/>
      <c r="H25" s="50"/>
      <c r="I25" s="51"/>
    </row>
    <row r="26" spans="3:11" x14ac:dyDescent="0.25">
      <c r="C26" s="33"/>
      <c r="D26" s="33"/>
      <c r="E26" s="33"/>
      <c r="F26" s="48" t="s">
        <v>8570</v>
      </c>
      <c r="G26" s="63">
        <f>F25*0.99</f>
        <v>2970</v>
      </c>
      <c r="H26" s="33"/>
      <c r="I26" s="33"/>
    </row>
    <row r="27" spans="3:11" x14ac:dyDescent="0.25">
      <c r="C27" s="33"/>
      <c r="D27" s="33"/>
      <c r="E27" s="33"/>
      <c r="F27" s="50" t="s">
        <v>8571</v>
      </c>
      <c r="G27" s="51">
        <f>ROUND(F25*10*0.008,2)</f>
        <v>240</v>
      </c>
      <c r="H27" s="33"/>
      <c r="I27" s="33"/>
    </row>
    <row r="29" spans="3:11" x14ac:dyDescent="0.25">
      <c r="C29" s="47">
        <v>41653</v>
      </c>
      <c r="D29" s="33" t="s">
        <v>8821</v>
      </c>
      <c r="E29" s="33"/>
      <c r="F29" s="33"/>
      <c r="G29" s="33"/>
      <c r="H29" s="61" t="s">
        <v>8694</v>
      </c>
      <c r="I29" s="49"/>
      <c r="K29" t="s">
        <v>8836</v>
      </c>
    </row>
    <row r="30" spans="3:11" x14ac:dyDescent="0.25">
      <c r="C30" s="33"/>
      <c r="D30" s="33"/>
      <c r="E30" s="33" t="s">
        <v>226</v>
      </c>
      <c r="F30" s="67">
        <f>-SUM(F7,F8)*0.1</f>
        <v>-9000</v>
      </c>
      <c r="G30" s="33"/>
      <c r="H30" s="57">
        <f>F30*0.91</f>
        <v>-8190</v>
      </c>
      <c r="I30" s="62">
        <f>ROUND((G33-G34)*(F30/F32),2)</f>
        <v>-8190</v>
      </c>
      <c r="J30">
        <f>ROUND((L45-L46-K42-K43)*F30/F44,2)</f>
        <v>-8189.26</v>
      </c>
      <c r="K30">
        <f>F23*0.003</f>
        <v>27</v>
      </c>
    </row>
    <row r="31" spans="3:11" x14ac:dyDescent="0.25">
      <c r="C31" s="33"/>
      <c r="D31" s="33"/>
      <c r="E31" s="33" t="s">
        <v>228</v>
      </c>
      <c r="F31" s="67">
        <f>SUM(F9)*0.1</f>
        <v>10000</v>
      </c>
      <c r="G31" s="33"/>
      <c r="H31" s="57">
        <f>F31*0.91</f>
        <v>9100</v>
      </c>
      <c r="I31" s="62">
        <f>ROUND((G33-G34)*(F31/F32),2)</f>
        <v>9100</v>
      </c>
      <c r="J31">
        <f>ROUND((L45-L46-K42-K43)*F31/F44,2)</f>
        <v>9099.18</v>
      </c>
      <c r="K31" s="33">
        <f>F24*0.003</f>
        <v>-18</v>
      </c>
    </row>
    <row r="32" spans="3:11" x14ac:dyDescent="0.25">
      <c r="C32" s="33"/>
      <c r="D32" s="33"/>
      <c r="E32" s="35" t="s">
        <v>2495</v>
      </c>
      <c r="F32" s="35">
        <f>SUM(F30,F31)</f>
        <v>1000</v>
      </c>
      <c r="G32" s="33"/>
      <c r="H32" s="50"/>
      <c r="I32" s="51"/>
    </row>
    <row r="33" spans="3:14" x14ac:dyDescent="0.25">
      <c r="C33" s="33"/>
      <c r="D33" s="33"/>
      <c r="E33" s="33"/>
      <c r="F33" s="48" t="s">
        <v>8570</v>
      </c>
      <c r="G33" s="63">
        <f>F32*0.99</f>
        <v>990</v>
      </c>
      <c r="H33" s="33"/>
      <c r="I33" s="33"/>
    </row>
    <row r="34" spans="3:14" x14ac:dyDescent="0.25">
      <c r="C34" s="33"/>
      <c r="D34" s="33"/>
      <c r="E34" s="33"/>
      <c r="F34" s="50" t="s">
        <v>8571</v>
      </c>
      <c r="G34" s="51">
        <f>ROUND(F32*10*0.008,2)</f>
        <v>80</v>
      </c>
      <c r="H34" s="33"/>
      <c r="I34" s="33"/>
    </row>
    <row r="36" spans="3:14" x14ac:dyDescent="0.25">
      <c r="C36" s="47">
        <v>41654</v>
      </c>
      <c r="K36" s="33" t="s">
        <v>8836</v>
      </c>
    </row>
    <row r="37" spans="3:14" x14ac:dyDescent="0.25">
      <c r="C37" s="47">
        <v>41655</v>
      </c>
      <c r="K37" s="33">
        <f>SUM(F23,F30)*0.003</f>
        <v>0</v>
      </c>
    </row>
    <row r="38" spans="3:14" x14ac:dyDescent="0.25">
      <c r="K38" s="33">
        <f>SUM(F24,F31)*0.003*2</f>
        <v>24</v>
      </c>
    </row>
    <row r="41" spans="3:14" x14ac:dyDescent="0.25">
      <c r="C41" t="s">
        <v>8838</v>
      </c>
      <c r="D41" s="33" t="s">
        <v>8821</v>
      </c>
      <c r="E41" s="33"/>
      <c r="F41" s="33"/>
      <c r="G41" s="33"/>
      <c r="H41" s="61" t="s">
        <v>8840</v>
      </c>
      <c r="I41" s="49"/>
      <c r="K41" s="33" t="s">
        <v>8836</v>
      </c>
      <c r="M41" s="61" t="s">
        <v>8839</v>
      </c>
      <c r="N41" s="49"/>
    </row>
    <row r="42" spans="3:14" x14ac:dyDescent="0.25">
      <c r="D42" s="33"/>
      <c r="E42" s="33" t="s">
        <v>226</v>
      </c>
      <c r="F42" s="67"/>
      <c r="G42" s="33"/>
      <c r="H42" s="57">
        <f>F42*0.91</f>
        <v>0</v>
      </c>
      <c r="I42" s="62">
        <f>ROUND((G45-G46)*(F42/F44),2)</f>
        <v>0</v>
      </c>
      <c r="K42">
        <f>SUM(K30,K37)</f>
        <v>27</v>
      </c>
      <c r="M42" s="57"/>
      <c r="N42" s="62">
        <f>ROUND((L45-L46-K42-K43)*(F42/F44),2)</f>
        <v>0</v>
      </c>
    </row>
    <row r="43" spans="3:14" x14ac:dyDescent="0.25">
      <c r="D43" s="33"/>
      <c r="E43" s="33" t="s">
        <v>228</v>
      </c>
      <c r="F43" s="67">
        <f>SUM(F31,F24)-0</f>
        <v>4000</v>
      </c>
      <c r="G43" s="33"/>
      <c r="H43" s="57">
        <f>F43*0.91</f>
        <v>3640</v>
      </c>
      <c r="I43" s="62">
        <f>ROUND((G45-G46)*(F43/F44),2)</f>
        <v>3640</v>
      </c>
      <c r="K43" s="33">
        <f>SUM(K31,K38)</f>
        <v>6</v>
      </c>
      <c r="M43" s="57"/>
      <c r="N43" s="62">
        <f>ROUND((L45-L46-K42-K43)*(F43/F44),2)</f>
        <v>3639.67</v>
      </c>
    </row>
    <row r="44" spans="3:14" x14ac:dyDescent="0.25">
      <c r="D44" s="33"/>
      <c r="E44" s="35" t="s">
        <v>2495</v>
      </c>
      <c r="F44" s="35">
        <f>SUM(F42,F43)</f>
        <v>4000</v>
      </c>
      <c r="G44" s="33"/>
      <c r="H44" s="50"/>
      <c r="I44" s="51"/>
    </row>
    <row r="45" spans="3:14" x14ac:dyDescent="0.25">
      <c r="D45" s="33"/>
      <c r="E45" s="33"/>
      <c r="F45" s="48" t="s">
        <v>8570</v>
      </c>
      <c r="G45" s="63">
        <f>F44*0.99</f>
        <v>3960</v>
      </c>
      <c r="H45" s="33"/>
      <c r="I45" s="33"/>
      <c r="K45" s="48" t="s">
        <v>8570</v>
      </c>
      <c r="L45" s="63">
        <f>(F44+K42+K43)*0.99</f>
        <v>3992.67</v>
      </c>
      <c r="N45">
        <f>ROUND((L45-318.56-K42-K43),2)</f>
        <v>3641.11</v>
      </c>
    </row>
    <row r="46" spans="3:14" x14ac:dyDescent="0.25">
      <c r="D46" s="33"/>
      <c r="E46" s="33"/>
      <c r="F46" s="50" t="s">
        <v>8571</v>
      </c>
      <c r="G46" s="51">
        <f>ROUND(F44*10*0.008,2)</f>
        <v>320</v>
      </c>
      <c r="H46" s="33"/>
      <c r="I46" s="33"/>
      <c r="K46" s="50" t="s">
        <v>8571</v>
      </c>
      <c r="L46" s="51">
        <f>ROUND((F44)*10*0.008,2)</f>
        <v>320</v>
      </c>
    </row>
    <row r="51" spans="12:13" x14ac:dyDescent="0.25">
      <c r="L51">
        <f>L45-318.56-33</f>
        <v>3641.11</v>
      </c>
      <c r="M51">
        <f>L51*F23/(F30+F24+F23+10000)</f>
        <v>8192.4974999999995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9"/>
  <sheetViews>
    <sheetView topLeftCell="A13" workbookViewId="0">
      <selection activeCell="D39" sqref="D39:J44"/>
    </sheetView>
  </sheetViews>
  <sheetFormatPr defaultRowHeight="14.4" x14ac:dyDescent="0.25"/>
  <cols>
    <col min="1" max="1" width="11.6640625" bestFit="1" customWidth="1"/>
    <col min="3" max="3" width="20.109375" customWidth="1"/>
    <col min="5" max="5" width="10.77734375" customWidth="1"/>
    <col min="6" max="6" width="32.6640625" customWidth="1"/>
    <col min="7" max="7" width="17.21875" bestFit="1" customWidth="1"/>
    <col min="8" max="8" width="21.5546875" bestFit="1" customWidth="1"/>
    <col min="9" max="9" width="10.5546875" bestFit="1" customWidth="1"/>
    <col min="10" max="10" width="17.21875" bestFit="1" customWidth="1"/>
    <col min="12" max="12" width="9.77734375" customWidth="1"/>
  </cols>
  <sheetData>
    <row r="1" spans="1:14" x14ac:dyDescent="0.25">
      <c r="A1" s="33"/>
      <c r="B1" s="33" t="s">
        <v>8825</v>
      </c>
      <c r="C1" s="33"/>
      <c r="D1" s="33"/>
      <c r="E1" s="33"/>
      <c r="F1" s="33" t="s">
        <v>8845</v>
      </c>
      <c r="G1" s="33" t="s">
        <v>8846</v>
      </c>
      <c r="H1" s="33"/>
      <c r="I1" s="33" t="s">
        <v>8847</v>
      </c>
      <c r="J1" s="33"/>
      <c r="K1" s="33"/>
      <c r="L1" s="33"/>
      <c r="M1" s="33"/>
      <c r="N1" s="33"/>
    </row>
    <row r="2" spans="1:14" x14ac:dyDescent="0.25">
      <c r="A2" s="47">
        <v>41682</v>
      </c>
      <c r="B2" s="33"/>
      <c r="C2" s="33"/>
      <c r="D2" s="33"/>
      <c r="E2" s="33"/>
      <c r="F2" s="33">
        <v>3</v>
      </c>
      <c r="G2" s="33">
        <v>5.0000000000000001E-3</v>
      </c>
      <c r="H2" s="33"/>
      <c r="I2" s="33">
        <v>0.05</v>
      </c>
      <c r="J2" s="33"/>
      <c r="K2" s="33"/>
      <c r="L2" s="33"/>
      <c r="M2" s="33"/>
      <c r="N2" s="33"/>
    </row>
    <row r="3" spans="1:14" x14ac:dyDescent="0.25">
      <c r="A3" s="33"/>
      <c r="B3" s="35" t="s">
        <v>88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x14ac:dyDescent="0.25">
      <c r="A5" s="33"/>
      <c r="B5" s="33" t="s">
        <v>3</v>
      </c>
      <c r="C5" s="33" t="s">
        <v>77</v>
      </c>
      <c r="D5" s="33" t="s">
        <v>73</v>
      </c>
      <c r="E5" s="33" t="s">
        <v>89</v>
      </c>
      <c r="F5" s="33" t="s">
        <v>78</v>
      </c>
      <c r="G5" s="33" t="s">
        <v>79</v>
      </c>
      <c r="H5" s="33" t="s">
        <v>80</v>
      </c>
      <c r="I5" s="33" t="s">
        <v>81</v>
      </c>
      <c r="J5" s="33" t="s">
        <v>82</v>
      </c>
      <c r="K5" s="33" t="s">
        <v>83</v>
      </c>
      <c r="L5" s="33"/>
      <c r="M5" s="33"/>
      <c r="N5" s="33"/>
    </row>
    <row r="6" spans="1:14" x14ac:dyDescent="0.25">
      <c r="A6" s="33" t="s">
        <v>8830</v>
      </c>
      <c r="B6" s="33">
        <v>1</v>
      </c>
      <c r="C6" s="36" t="s">
        <v>8848</v>
      </c>
      <c r="D6" s="33">
        <f>基本数据!$C$22</f>
        <v>4011</v>
      </c>
      <c r="E6" s="33">
        <v>25</v>
      </c>
      <c r="F6" s="33">
        <v>60000</v>
      </c>
      <c r="G6" s="39">
        <v>41682.66034722222</v>
      </c>
      <c r="H6" s="38" t="s">
        <v>8841</v>
      </c>
      <c r="I6" s="33">
        <v>60000</v>
      </c>
      <c r="J6" s="39">
        <v>41682.66034722222</v>
      </c>
      <c r="K6" s="33">
        <f>基本数据!$C$48</f>
        <v>3011</v>
      </c>
      <c r="L6" s="33"/>
      <c r="M6" s="33"/>
      <c r="N6" s="33"/>
    </row>
    <row r="7" spans="1:14" x14ac:dyDescent="0.25">
      <c r="A7" s="33" t="s">
        <v>8832</v>
      </c>
      <c r="B7" s="33"/>
      <c r="C7" s="36" t="s">
        <v>8849</v>
      </c>
      <c r="D7" s="33">
        <f>基本数据!$C$22</f>
        <v>4011</v>
      </c>
      <c r="E7" s="33">
        <v>25</v>
      </c>
      <c r="F7" s="33">
        <v>40000</v>
      </c>
      <c r="G7" s="39">
        <v>41683.66034722222</v>
      </c>
      <c r="H7" s="38" t="s">
        <v>8842</v>
      </c>
      <c r="I7" s="33">
        <v>40000</v>
      </c>
      <c r="J7" s="39">
        <v>41683.66034722222</v>
      </c>
      <c r="K7" s="33">
        <f>基本数据!$C$48</f>
        <v>3011</v>
      </c>
      <c r="L7" s="33"/>
      <c r="M7" s="33"/>
      <c r="N7" s="33"/>
    </row>
    <row r="8" spans="1:14" x14ac:dyDescent="0.25">
      <c r="A8" s="33" t="s">
        <v>8832</v>
      </c>
      <c r="B8" s="33"/>
      <c r="C8" s="36" t="s">
        <v>8850</v>
      </c>
      <c r="D8" s="33">
        <f>基本数据!$C$22</f>
        <v>4011</v>
      </c>
      <c r="E8" s="33">
        <v>25</v>
      </c>
      <c r="F8" s="33">
        <v>50000</v>
      </c>
      <c r="G8" s="39">
        <v>41683.66034722222</v>
      </c>
      <c r="H8" s="38" t="s">
        <v>8842</v>
      </c>
      <c r="I8" s="33">
        <v>50000</v>
      </c>
      <c r="J8" s="39">
        <v>41683.66034722222</v>
      </c>
      <c r="K8" s="33">
        <f>基本数据!$C$48</f>
        <v>3011</v>
      </c>
      <c r="L8" s="33"/>
      <c r="M8" s="33"/>
      <c r="N8" s="33"/>
    </row>
    <row r="9" spans="1:14" x14ac:dyDescent="0.25">
      <c r="A9" s="33"/>
      <c r="B9" s="33"/>
      <c r="C9" s="40" t="s">
        <v>8851</v>
      </c>
      <c r="D9" s="33">
        <f>基本数据!$C$22</f>
        <v>4011</v>
      </c>
      <c r="E9" s="33">
        <v>25</v>
      </c>
      <c r="F9" s="33">
        <v>100000</v>
      </c>
      <c r="G9" s="39">
        <v>41684.66034722222</v>
      </c>
      <c r="H9" s="38" t="s">
        <v>8843</v>
      </c>
      <c r="I9" s="33">
        <v>100000</v>
      </c>
      <c r="J9" s="39">
        <v>41684.66034722222</v>
      </c>
      <c r="K9" s="33">
        <f>基本数据!$C$48</f>
        <v>3011</v>
      </c>
      <c r="L9" s="33"/>
      <c r="M9" s="33"/>
      <c r="N9" s="33"/>
    </row>
    <row r="10" spans="1:14" x14ac:dyDescent="0.25">
      <c r="A10" s="33"/>
      <c r="B10" s="33"/>
      <c r="C10" s="40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4" x14ac:dyDescent="0.25">
      <c r="A11" s="33"/>
      <c r="B11" s="33"/>
      <c r="C11" s="40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4" x14ac:dyDescent="0.25">
      <c r="A12" s="33"/>
      <c r="B12" s="33"/>
      <c r="C12" s="40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4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</row>
    <row r="14" spans="1:14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1:14" x14ac:dyDescent="0.25">
      <c r="A15" s="33"/>
      <c r="B15" s="33"/>
      <c r="C15" s="47" t="s">
        <v>8837</v>
      </c>
      <c r="D15" s="33" t="s">
        <v>8821</v>
      </c>
      <c r="E15" s="33"/>
      <c r="F15" s="33"/>
      <c r="G15" s="33"/>
      <c r="H15" s="61" t="s">
        <v>8694</v>
      </c>
      <c r="I15" s="49"/>
      <c r="J15" s="33"/>
      <c r="K15" s="33"/>
      <c r="L15" s="33"/>
      <c r="M15" s="33"/>
      <c r="N15" s="33"/>
    </row>
    <row r="16" spans="1:14" x14ac:dyDescent="0.25">
      <c r="A16" s="33"/>
      <c r="B16" s="33"/>
      <c r="C16" s="33"/>
      <c r="D16" s="33"/>
      <c r="E16" s="33" t="s">
        <v>8844</v>
      </c>
      <c r="F16" s="67">
        <f>0</f>
        <v>0</v>
      </c>
      <c r="G16" s="33"/>
      <c r="H16" s="57">
        <f>F16*0.91</f>
        <v>0</v>
      </c>
      <c r="I16" s="62">
        <f>ROUND((G19-G20)*(F16/F18),2)</f>
        <v>0</v>
      </c>
      <c r="J16" s="33"/>
      <c r="K16" s="33"/>
      <c r="L16" s="33"/>
      <c r="M16" s="33"/>
      <c r="N16" s="33"/>
    </row>
    <row r="17" spans="1:14" x14ac:dyDescent="0.25">
      <c r="A17" s="33"/>
      <c r="B17" s="33"/>
      <c r="C17" s="33"/>
      <c r="D17" s="33"/>
      <c r="E17" s="33" t="s">
        <v>8786</v>
      </c>
      <c r="F17" s="67">
        <f>SUM(F6)*I2</f>
        <v>3000</v>
      </c>
      <c r="G17" s="33"/>
      <c r="H17" s="57">
        <f>F17*0.91</f>
        <v>2730</v>
      </c>
      <c r="I17" s="62">
        <f>ROUND((G19-G20)*(F17/F18),2)</f>
        <v>2490</v>
      </c>
      <c r="J17" s="33"/>
      <c r="K17" s="33"/>
      <c r="L17" s="33"/>
      <c r="M17" s="33"/>
      <c r="N17" s="33"/>
    </row>
    <row r="18" spans="1:14" x14ac:dyDescent="0.25">
      <c r="A18" s="33"/>
      <c r="B18" s="33"/>
      <c r="C18" s="33"/>
      <c r="D18" s="33"/>
      <c r="E18" s="35" t="s">
        <v>2495</v>
      </c>
      <c r="F18" s="35">
        <f>SUM(F16,F17)</f>
        <v>3000</v>
      </c>
      <c r="G18" s="33"/>
      <c r="H18" s="50"/>
      <c r="I18" s="51"/>
      <c r="J18" s="33"/>
      <c r="K18" s="33"/>
      <c r="L18" s="33"/>
      <c r="M18" s="33"/>
      <c r="N18" s="33"/>
    </row>
    <row r="19" spans="1:14" x14ac:dyDescent="0.25">
      <c r="A19" s="33"/>
      <c r="B19" s="33"/>
      <c r="C19" s="33"/>
      <c r="D19" s="33"/>
      <c r="E19" s="33"/>
      <c r="F19" s="48" t="s">
        <v>8570</v>
      </c>
      <c r="G19" s="63">
        <f>F18*0.99</f>
        <v>2970</v>
      </c>
      <c r="H19" s="33"/>
      <c r="I19" s="33"/>
      <c r="J19" s="33"/>
      <c r="K19" s="33"/>
      <c r="L19" s="33"/>
      <c r="M19" s="33"/>
      <c r="N19" s="33"/>
    </row>
    <row r="20" spans="1:14" x14ac:dyDescent="0.25">
      <c r="A20" s="33"/>
      <c r="B20" s="33"/>
      <c r="C20" s="33"/>
      <c r="D20" s="33"/>
      <c r="E20" s="33"/>
      <c r="F20" s="50" t="s">
        <v>8571</v>
      </c>
      <c r="G20" s="51">
        <f>ROUND(F18*0.008/I2,2)</f>
        <v>480</v>
      </c>
      <c r="H20" s="33"/>
      <c r="I20" s="33"/>
      <c r="J20" s="33"/>
      <c r="K20" s="33"/>
      <c r="L20" s="33"/>
      <c r="M20" s="33"/>
      <c r="N20" s="33"/>
    </row>
    <row r="21" spans="1:14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4" x14ac:dyDescent="0.25">
      <c r="A22" s="33"/>
      <c r="B22" s="33"/>
      <c r="C22" s="47">
        <v>41652</v>
      </c>
      <c r="D22" s="33" t="s">
        <v>8821</v>
      </c>
      <c r="E22" s="33"/>
      <c r="F22" s="33"/>
      <c r="G22" s="33"/>
      <c r="H22" s="61" t="s">
        <v>8694</v>
      </c>
      <c r="I22" s="49"/>
      <c r="J22" s="33"/>
      <c r="K22" s="33"/>
      <c r="L22" s="33"/>
      <c r="M22" s="33"/>
      <c r="N22" s="33"/>
    </row>
    <row r="23" spans="1:14" x14ac:dyDescent="0.25">
      <c r="A23" s="33"/>
      <c r="B23" s="33"/>
      <c r="C23" s="33"/>
      <c r="D23" s="33"/>
      <c r="E23" s="33" t="s">
        <v>8785</v>
      </c>
      <c r="F23" s="67">
        <f>SUM(F7:F8)*I2</f>
        <v>4500</v>
      </c>
      <c r="G23" s="33"/>
      <c r="H23" s="57">
        <f>F23*0.91</f>
        <v>4095</v>
      </c>
      <c r="I23" s="62">
        <f>ROUND((G26-G27)*(F23/F25),2)</f>
        <v>3735</v>
      </c>
      <c r="J23" s="33">
        <f>ROUND((N45)*F23/F46,2)</f>
        <v>3734.6</v>
      </c>
      <c r="K23" s="33"/>
      <c r="L23" s="33"/>
      <c r="M23" s="33"/>
      <c r="N23" s="33"/>
    </row>
    <row r="24" spans="1:14" x14ac:dyDescent="0.25">
      <c r="A24" s="33"/>
      <c r="B24" s="33"/>
      <c r="C24" s="33"/>
      <c r="D24" s="33"/>
      <c r="E24" s="33" t="s">
        <v>8786</v>
      </c>
      <c r="F24" s="67">
        <f>SUM(-F6)*I2</f>
        <v>-3000</v>
      </c>
      <c r="G24" s="33"/>
      <c r="H24" s="57">
        <f>F24*0.91</f>
        <v>-2730</v>
      </c>
      <c r="I24" s="62">
        <f>ROUND((G26-G27)*(F24/F25),2)</f>
        <v>-2490</v>
      </c>
      <c r="J24" s="33">
        <f>ROUND((N45)*F24/F46,2)</f>
        <v>-2489.73</v>
      </c>
      <c r="K24" s="33"/>
      <c r="L24" s="33"/>
      <c r="M24" s="33"/>
      <c r="N24" s="33"/>
    </row>
    <row r="25" spans="1:14" x14ac:dyDescent="0.25">
      <c r="A25" s="33"/>
      <c r="B25" s="33"/>
      <c r="C25" s="33"/>
      <c r="D25" s="33"/>
      <c r="E25" s="35" t="s">
        <v>2495</v>
      </c>
      <c r="F25" s="35">
        <f>SUM(F23,F24)</f>
        <v>1500</v>
      </c>
      <c r="G25" s="33"/>
      <c r="H25" s="50"/>
      <c r="I25" s="51"/>
      <c r="J25" s="33"/>
      <c r="K25" s="33"/>
      <c r="L25" s="33"/>
      <c r="M25" s="33"/>
      <c r="N25" s="33"/>
    </row>
    <row r="26" spans="1:14" x14ac:dyDescent="0.25">
      <c r="A26" s="33"/>
      <c r="B26" s="33"/>
      <c r="C26" s="33"/>
      <c r="D26" s="33"/>
      <c r="E26" s="33"/>
      <c r="F26" s="48" t="s">
        <v>8570</v>
      </c>
      <c r="G26" s="63">
        <f>F25*0.99</f>
        <v>1485</v>
      </c>
      <c r="H26" s="33"/>
      <c r="I26" s="33"/>
      <c r="J26" s="33"/>
      <c r="K26" s="33"/>
      <c r="L26" s="33"/>
      <c r="M26" s="33"/>
      <c r="N26" s="33"/>
    </row>
    <row r="27" spans="1:14" x14ac:dyDescent="0.25">
      <c r="A27" s="33"/>
      <c r="B27" s="33"/>
      <c r="C27" s="33"/>
      <c r="D27" s="33"/>
      <c r="E27" s="33"/>
      <c r="F27" s="50" t="s">
        <v>8571</v>
      </c>
      <c r="G27" s="51">
        <f>ROUND(F25*0.008/I2,2)</f>
        <v>240</v>
      </c>
      <c r="H27" s="33"/>
      <c r="I27" s="33"/>
      <c r="J27" s="33"/>
      <c r="K27" s="33"/>
      <c r="L27" s="33"/>
      <c r="M27" s="33"/>
      <c r="N27" s="33"/>
    </row>
    <row r="28" spans="1:14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1:14" x14ac:dyDescent="0.25">
      <c r="A29" s="33"/>
      <c r="B29" s="33"/>
      <c r="C29" s="47">
        <v>41653</v>
      </c>
      <c r="D29" s="33" t="s">
        <v>8821</v>
      </c>
      <c r="E29" s="33"/>
      <c r="F29" s="33"/>
      <c r="G29" s="33"/>
      <c r="H29" s="61" t="s">
        <v>8694</v>
      </c>
      <c r="I29" s="49"/>
      <c r="J29" s="33"/>
      <c r="K29" s="33"/>
      <c r="L29" s="33"/>
      <c r="M29" s="33"/>
      <c r="N29" s="33"/>
    </row>
    <row r="30" spans="1:14" x14ac:dyDescent="0.25">
      <c r="A30" s="33"/>
      <c r="B30" s="33"/>
      <c r="C30" s="33"/>
      <c r="D30" s="33"/>
      <c r="E30" s="33" t="s">
        <v>8785</v>
      </c>
      <c r="F30" s="67">
        <f>-SUM(F7,F8)*I2</f>
        <v>-4500</v>
      </c>
      <c r="G30" s="33"/>
      <c r="H30" s="57">
        <f>F30*0.91</f>
        <v>-4095</v>
      </c>
      <c r="I30" s="62">
        <f>ROUND((G33-G34)*(F30/F32),2)</f>
        <v>-3735</v>
      </c>
      <c r="J30" s="33">
        <f>ROUND((N45)*F30/F46,2)</f>
        <v>-3734.6</v>
      </c>
      <c r="K30" s="33"/>
      <c r="L30" s="33"/>
      <c r="M30" s="33"/>
      <c r="N30" s="33"/>
    </row>
    <row r="31" spans="1:14" x14ac:dyDescent="0.25">
      <c r="A31" s="33"/>
      <c r="B31" s="33"/>
      <c r="C31" s="33"/>
      <c r="D31" s="33"/>
      <c r="E31" s="33" t="s">
        <v>8786</v>
      </c>
      <c r="F31" s="67">
        <f>SUM(F9)*I2</f>
        <v>5000</v>
      </c>
      <c r="G31" s="33"/>
      <c r="H31" s="57">
        <f>F31*0.91</f>
        <v>4550</v>
      </c>
      <c r="I31" s="62">
        <f>ROUND((G33-G34)*(F31/F32),2)</f>
        <v>4150</v>
      </c>
      <c r="J31" s="33">
        <f>ROUND((N45)*F31/F46,2)</f>
        <v>4149.55</v>
      </c>
      <c r="K31" s="33"/>
      <c r="L31" s="33"/>
      <c r="M31" s="33"/>
      <c r="N31" s="33"/>
    </row>
    <row r="32" spans="1:14" x14ac:dyDescent="0.25">
      <c r="A32" s="33"/>
      <c r="B32" s="33"/>
      <c r="C32" s="33"/>
      <c r="D32" s="33"/>
      <c r="E32" s="35" t="s">
        <v>2495</v>
      </c>
      <c r="F32" s="35">
        <f>SUM(F30,F31)</f>
        <v>500</v>
      </c>
      <c r="G32" s="33"/>
      <c r="H32" s="50"/>
      <c r="I32" s="51"/>
      <c r="J32" s="33"/>
      <c r="K32" s="33"/>
      <c r="L32" s="33"/>
      <c r="M32" s="33"/>
      <c r="N32" s="33"/>
    </row>
    <row r="33" spans="1:14" x14ac:dyDescent="0.25">
      <c r="A33" s="33"/>
      <c r="B33" s="33"/>
      <c r="C33" s="33"/>
      <c r="D33" s="33"/>
      <c r="E33" s="33"/>
      <c r="F33" s="48" t="s">
        <v>8570</v>
      </c>
      <c r="G33" s="63">
        <f>F32*0.99</f>
        <v>495</v>
      </c>
      <c r="H33" s="33"/>
      <c r="I33" s="33"/>
      <c r="J33" s="33"/>
      <c r="K33" s="33"/>
      <c r="L33" s="33"/>
      <c r="M33" s="33"/>
      <c r="N33" s="33"/>
    </row>
    <row r="34" spans="1:14" x14ac:dyDescent="0.25">
      <c r="A34" s="33"/>
      <c r="B34" s="33"/>
      <c r="C34" s="33"/>
      <c r="D34" s="33"/>
      <c r="E34" s="33"/>
      <c r="F34" s="50" t="s">
        <v>8571</v>
      </c>
      <c r="G34" s="51">
        <f>ROUND(F32*0.008/I2,2)</f>
        <v>80</v>
      </c>
      <c r="H34" s="33"/>
      <c r="I34" s="33"/>
      <c r="J34" s="33"/>
      <c r="K34" s="33"/>
      <c r="L34" s="33"/>
      <c r="M34" s="33"/>
      <c r="N34" s="33"/>
    </row>
    <row r="35" spans="1:14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 t="s">
        <v>8836</v>
      </c>
      <c r="L35" s="33"/>
      <c r="M35" s="33"/>
      <c r="N35" s="33"/>
    </row>
    <row r="36" spans="1:14" x14ac:dyDescent="0.25">
      <c r="A36" s="33"/>
      <c r="B36" s="33"/>
      <c r="C36" s="47">
        <v>41654</v>
      </c>
      <c r="D36" s="33"/>
      <c r="E36" s="33" t="s">
        <v>8785</v>
      </c>
      <c r="F36" s="33"/>
      <c r="G36" s="33"/>
      <c r="H36" s="33"/>
      <c r="I36" s="33"/>
      <c r="J36" s="33"/>
      <c r="K36" s="33">
        <f>F23*G2</f>
        <v>22.5</v>
      </c>
      <c r="L36" s="33"/>
      <c r="M36" s="33"/>
      <c r="N36" s="33"/>
    </row>
    <row r="37" spans="1:14" s="33" customFormat="1" x14ac:dyDescent="0.25">
      <c r="C37" s="47"/>
      <c r="E37" s="33" t="s">
        <v>8786</v>
      </c>
      <c r="K37" s="33">
        <f>F24*G2</f>
        <v>-15</v>
      </c>
    </row>
    <row r="38" spans="1:14" s="33" customFormat="1" x14ac:dyDescent="0.25">
      <c r="C38" s="47"/>
    </row>
    <row r="39" spans="1:14" x14ac:dyDescent="0.25">
      <c r="A39" s="33"/>
      <c r="B39" s="33"/>
      <c r="C39" s="47">
        <v>41655</v>
      </c>
      <c r="D39" s="33"/>
      <c r="E39" s="33" t="s">
        <v>8785</v>
      </c>
      <c r="F39" s="33"/>
      <c r="G39" s="33"/>
      <c r="H39" s="33"/>
      <c r="I39" s="33"/>
      <c r="J39" s="33"/>
      <c r="K39" s="33">
        <f>SUM(F23,F30)*G2</f>
        <v>0</v>
      </c>
      <c r="L39" s="33"/>
      <c r="M39" s="33"/>
      <c r="N39" s="33"/>
    </row>
    <row r="40" spans="1:14" x14ac:dyDescent="0.25">
      <c r="A40" s="33"/>
      <c r="B40" s="33"/>
      <c r="C40" s="33"/>
      <c r="D40" s="33"/>
      <c r="E40" s="33" t="s">
        <v>8786</v>
      </c>
      <c r="F40" s="33"/>
      <c r="G40" s="33"/>
      <c r="H40" s="33"/>
      <c r="I40" s="33"/>
      <c r="J40" s="33"/>
      <c r="K40" s="33">
        <f>SUM(F24,F31)*G2</f>
        <v>10</v>
      </c>
      <c r="L40" s="33"/>
      <c r="M40" s="33"/>
      <c r="N40" s="33"/>
    </row>
    <row r="41" spans="1:14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4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</row>
    <row r="43" spans="1:14" x14ac:dyDescent="0.25">
      <c r="A43" s="33"/>
      <c r="B43" s="33"/>
      <c r="C43" s="33" t="s">
        <v>8838</v>
      </c>
      <c r="D43" s="33" t="s">
        <v>8821</v>
      </c>
      <c r="E43" s="33"/>
      <c r="F43" s="33"/>
      <c r="G43" s="33"/>
      <c r="H43" s="61" t="s">
        <v>8840</v>
      </c>
      <c r="I43" s="49"/>
      <c r="J43" s="33"/>
      <c r="K43" s="33" t="s">
        <v>8836</v>
      </c>
      <c r="L43" s="33"/>
      <c r="M43" s="61" t="s">
        <v>8839</v>
      </c>
      <c r="N43" s="49"/>
    </row>
    <row r="44" spans="1:14" x14ac:dyDescent="0.25">
      <c r="A44" s="33"/>
      <c r="B44" s="33"/>
      <c r="C44" s="33"/>
      <c r="D44" s="33"/>
      <c r="E44" s="33" t="s">
        <v>8785</v>
      </c>
      <c r="F44" s="67"/>
      <c r="G44" s="33"/>
      <c r="H44" s="57">
        <f>F44*0.91</f>
        <v>0</v>
      </c>
      <c r="I44" s="62">
        <f>ROUND((G47-G48)*(F44/F46),2)</f>
        <v>0</v>
      </c>
      <c r="J44" s="33"/>
      <c r="K44" s="33">
        <f>SUM(K36,K39)</f>
        <v>22.5</v>
      </c>
      <c r="L44" s="33"/>
      <c r="M44" s="57"/>
      <c r="N44" s="62">
        <f>ROUND((L47-L48-K44-K45)*(F44/F46),2)</f>
        <v>0</v>
      </c>
    </row>
    <row r="45" spans="1:14" x14ac:dyDescent="0.25">
      <c r="A45" s="33"/>
      <c r="B45" s="33"/>
      <c r="C45" s="33"/>
      <c r="D45" s="33"/>
      <c r="E45" s="33" t="s">
        <v>8786</v>
      </c>
      <c r="F45" s="67">
        <f>SUM(F31,F24)-0</f>
        <v>2000</v>
      </c>
      <c r="G45" s="33"/>
      <c r="H45" s="57">
        <f>F45*0.91</f>
        <v>1820</v>
      </c>
      <c r="I45" s="62">
        <f>ROUND((G47-G48)*(F45/F46),2)</f>
        <v>1660</v>
      </c>
      <c r="J45" s="33"/>
      <c r="K45" s="33">
        <f>SUM(K37,K40)</f>
        <v>-5</v>
      </c>
      <c r="L45" s="33"/>
      <c r="M45" s="57"/>
      <c r="N45" s="62">
        <f>ROUND((L47-L48-K44-K45)*(F45/F46),2)</f>
        <v>1659.82</v>
      </c>
    </row>
    <row r="46" spans="1:14" x14ac:dyDescent="0.25">
      <c r="A46" s="33"/>
      <c r="B46" s="33"/>
      <c r="C46" s="33"/>
      <c r="D46" s="33"/>
      <c r="E46" s="35" t="s">
        <v>2495</v>
      </c>
      <c r="F46" s="35">
        <f>SUM(F44,F45)</f>
        <v>2000</v>
      </c>
      <c r="G46" s="33"/>
      <c r="H46" s="50"/>
      <c r="I46" s="51"/>
      <c r="J46" s="33"/>
      <c r="K46" s="33"/>
      <c r="L46" s="33"/>
      <c r="M46" s="33"/>
      <c r="N46" s="33"/>
    </row>
    <row r="47" spans="1:14" x14ac:dyDescent="0.25">
      <c r="A47" s="33"/>
      <c r="B47" s="33"/>
      <c r="C47" s="33"/>
      <c r="D47" s="33"/>
      <c r="E47" s="33"/>
      <c r="F47" s="48" t="s">
        <v>8570</v>
      </c>
      <c r="G47" s="63">
        <f>F46*0.99</f>
        <v>1980</v>
      </c>
      <c r="H47" s="33"/>
      <c r="I47" s="33"/>
      <c r="J47" s="33"/>
      <c r="K47" s="48" t="s">
        <v>8570</v>
      </c>
      <c r="L47" s="63">
        <v>1997.32</v>
      </c>
      <c r="M47" s="33"/>
      <c r="N47" s="33">
        <f>ROUND((L47-L48-K44-K45),2)</f>
        <v>1659.82</v>
      </c>
    </row>
    <row r="48" spans="1:14" x14ac:dyDescent="0.25">
      <c r="A48" s="33"/>
      <c r="B48" s="33"/>
      <c r="C48" s="33"/>
      <c r="D48" s="33"/>
      <c r="E48" s="33"/>
      <c r="F48" s="50" t="s">
        <v>8571</v>
      </c>
      <c r="G48" s="51">
        <f>ROUND(F46*0.008/I2,2)</f>
        <v>320</v>
      </c>
      <c r="H48" s="33"/>
      <c r="I48" s="33"/>
      <c r="J48" s="33"/>
      <c r="K48" s="50" t="s">
        <v>8571</v>
      </c>
      <c r="L48" s="51">
        <f>ROUND((F46)*0.008/I2,2)</f>
        <v>320</v>
      </c>
      <c r="M48" s="33"/>
      <c r="N48" s="33"/>
    </row>
    <row r="49" spans="1:14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4" spans="1:14" x14ac:dyDescent="0.25">
      <c r="A54" t="s">
        <v>3</v>
      </c>
      <c r="B54" t="s">
        <v>4</v>
      </c>
      <c r="C54" t="s">
        <v>8729</v>
      </c>
      <c r="D54" t="s">
        <v>375</v>
      </c>
      <c r="E54" t="s">
        <v>43</v>
      </c>
      <c r="F54" t="s">
        <v>20</v>
      </c>
    </row>
    <row r="55" spans="1:14" x14ac:dyDescent="0.25">
      <c r="A55">
        <v>1</v>
      </c>
      <c r="B55">
        <v>182</v>
      </c>
      <c r="C55" t="s">
        <v>8684</v>
      </c>
      <c r="D55">
        <v>9099.18</v>
      </c>
      <c r="E55" s="46">
        <v>41684</v>
      </c>
      <c r="F55" t="s">
        <v>8852</v>
      </c>
    </row>
    <row r="56" spans="1:14" x14ac:dyDescent="0.25">
      <c r="A56">
        <v>2</v>
      </c>
      <c r="B56">
        <v>181</v>
      </c>
      <c r="C56" t="s">
        <v>8674</v>
      </c>
      <c r="D56">
        <v>-8189.26</v>
      </c>
      <c r="E56" s="46">
        <v>41684</v>
      </c>
      <c r="F56" t="s">
        <v>8853</v>
      </c>
    </row>
    <row r="57" spans="1:14" x14ac:dyDescent="0.25">
      <c r="A57">
        <v>3</v>
      </c>
      <c r="B57">
        <v>180</v>
      </c>
      <c r="C57" t="s">
        <v>8684</v>
      </c>
      <c r="D57">
        <v>-5459.51</v>
      </c>
      <c r="E57" s="46">
        <v>41683</v>
      </c>
      <c r="F57" t="s">
        <v>8854</v>
      </c>
    </row>
    <row r="58" spans="1:14" x14ac:dyDescent="0.25">
      <c r="A58">
        <v>4</v>
      </c>
      <c r="B58">
        <v>179</v>
      </c>
      <c r="C58" t="s">
        <v>8674</v>
      </c>
      <c r="D58">
        <v>8189.26</v>
      </c>
      <c r="E58" s="46">
        <v>41683</v>
      </c>
      <c r="F58" t="s">
        <v>8855</v>
      </c>
    </row>
    <row r="59" spans="1:14" x14ac:dyDescent="0.25">
      <c r="A59">
        <v>5</v>
      </c>
      <c r="B59">
        <v>154</v>
      </c>
      <c r="C59" t="s">
        <v>8684</v>
      </c>
      <c r="D59">
        <v>5460</v>
      </c>
      <c r="E59" s="46">
        <v>41682</v>
      </c>
      <c r="F59" t="s">
        <v>8856</v>
      </c>
    </row>
  </sheetData>
  <phoneticPr fontId="1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8"/>
  <sheetViews>
    <sheetView workbookViewId="0">
      <selection activeCell="D39" sqref="D39:J44"/>
    </sheetView>
  </sheetViews>
  <sheetFormatPr defaultRowHeight="14.4" x14ac:dyDescent="0.25"/>
  <cols>
    <col min="4" max="4" width="2.5546875" bestFit="1" customWidth="1"/>
    <col min="5" max="5" width="28.6640625" customWidth="1"/>
    <col min="8" max="8" width="11.5546875" customWidth="1"/>
    <col min="9" max="9" width="29.21875" customWidth="1"/>
    <col min="10" max="10" width="18.6640625" customWidth="1"/>
  </cols>
  <sheetData>
    <row r="6" spans="4:11" x14ac:dyDescent="0.25">
      <c r="D6">
        <v>3</v>
      </c>
      <c r="E6" t="s">
        <v>8858</v>
      </c>
      <c r="F6">
        <v>0</v>
      </c>
      <c r="G6">
        <v>4001</v>
      </c>
      <c r="H6">
        <v>10001</v>
      </c>
      <c r="I6" s="91">
        <v>41701.583344907405</v>
      </c>
      <c r="J6" t="s">
        <v>8859</v>
      </c>
      <c r="K6" t="s">
        <v>8857</v>
      </c>
    </row>
    <row r="7" spans="4:11" x14ac:dyDescent="0.25">
      <c r="E7" s="33" t="s">
        <v>8861</v>
      </c>
      <c r="F7" s="33">
        <v>0</v>
      </c>
      <c r="G7" s="33">
        <v>4001</v>
      </c>
      <c r="H7" s="33">
        <v>10002</v>
      </c>
      <c r="I7" s="91">
        <f>I6+1/86400</f>
        <v>41701.583356481482</v>
      </c>
      <c r="J7" s="33" t="s">
        <v>8872</v>
      </c>
    </row>
    <row r="8" spans="4:11" x14ac:dyDescent="0.25">
      <c r="E8" s="33" t="s">
        <v>8860</v>
      </c>
      <c r="F8" s="33">
        <v>0</v>
      </c>
      <c r="G8" s="33">
        <v>4001</v>
      </c>
      <c r="H8" s="33">
        <v>10003</v>
      </c>
      <c r="I8" s="91">
        <f>I7+1/86400</f>
        <v>41701.583368055559</v>
      </c>
      <c r="J8" s="33" t="s">
        <v>8873</v>
      </c>
    </row>
    <row r="9" spans="4:11" x14ac:dyDescent="0.25">
      <c r="E9" s="33" t="s">
        <v>8862</v>
      </c>
      <c r="F9" s="33">
        <v>0</v>
      </c>
      <c r="G9" s="33">
        <v>4001</v>
      </c>
      <c r="H9" s="33">
        <v>10004</v>
      </c>
      <c r="I9" s="91">
        <f t="shared" ref="I9:I18" si="0">I8+1/86400</f>
        <v>41701.583379629636</v>
      </c>
      <c r="J9" s="33" t="s">
        <v>8874</v>
      </c>
    </row>
    <row r="10" spans="4:11" x14ac:dyDescent="0.25">
      <c r="E10" s="33" t="s">
        <v>8863</v>
      </c>
      <c r="F10" s="33">
        <v>0</v>
      </c>
      <c r="G10" s="33">
        <v>4001</v>
      </c>
      <c r="H10" s="33">
        <v>10005</v>
      </c>
      <c r="I10" s="91">
        <f t="shared" si="0"/>
        <v>41701.583391203712</v>
      </c>
      <c r="J10" s="33" t="s">
        <v>8875</v>
      </c>
    </row>
    <row r="11" spans="4:11" x14ac:dyDescent="0.25">
      <c r="E11" s="33" t="s">
        <v>8864</v>
      </c>
      <c r="F11" s="33">
        <v>0</v>
      </c>
      <c r="G11" s="33">
        <v>4001</v>
      </c>
      <c r="H11" s="33">
        <v>10006</v>
      </c>
      <c r="I11" s="91">
        <f t="shared" si="0"/>
        <v>41701.583402777789</v>
      </c>
      <c r="J11" s="33" t="s">
        <v>8876</v>
      </c>
    </row>
    <row r="12" spans="4:11" x14ac:dyDescent="0.25">
      <c r="E12" s="33" t="s">
        <v>8865</v>
      </c>
      <c r="F12" s="33">
        <v>0</v>
      </c>
      <c r="G12" s="33">
        <v>4001</v>
      </c>
      <c r="H12" s="33">
        <v>10007</v>
      </c>
      <c r="I12" s="91">
        <f t="shared" si="0"/>
        <v>41701.583414351866</v>
      </c>
      <c r="J12" s="33" t="s">
        <v>8877</v>
      </c>
    </row>
    <row r="13" spans="4:11" x14ac:dyDescent="0.25">
      <c r="E13" s="33" t="s">
        <v>8866</v>
      </c>
      <c r="F13" s="33">
        <v>0</v>
      </c>
      <c r="G13" s="33">
        <v>4001</v>
      </c>
      <c r="H13" s="33">
        <v>10008</v>
      </c>
      <c r="I13" s="91">
        <f t="shared" si="0"/>
        <v>41701.583425925943</v>
      </c>
      <c r="J13" s="33" t="s">
        <v>8878</v>
      </c>
    </row>
    <row r="14" spans="4:11" x14ac:dyDescent="0.25">
      <c r="E14" s="33" t="s">
        <v>8867</v>
      </c>
      <c r="F14" s="33">
        <v>0</v>
      </c>
      <c r="G14" s="33">
        <v>4001</v>
      </c>
      <c r="H14" s="33">
        <v>10009</v>
      </c>
      <c r="I14" s="91">
        <f t="shared" si="0"/>
        <v>41701.583437500019</v>
      </c>
      <c r="J14" s="33" t="s">
        <v>8879</v>
      </c>
    </row>
    <row r="15" spans="4:11" x14ac:dyDescent="0.25">
      <c r="E15" s="33" t="s">
        <v>8868</v>
      </c>
      <c r="F15" s="33">
        <v>0</v>
      </c>
      <c r="G15" s="33">
        <v>4001</v>
      </c>
      <c r="H15" s="33">
        <v>10010</v>
      </c>
      <c r="I15" s="91">
        <f t="shared" si="0"/>
        <v>41701.583449074096</v>
      </c>
      <c r="J15" s="33" t="s">
        <v>8880</v>
      </c>
    </row>
    <row r="16" spans="4:11" x14ac:dyDescent="0.25">
      <c r="E16" s="33" t="s">
        <v>8869</v>
      </c>
      <c r="F16" s="33">
        <v>0</v>
      </c>
      <c r="G16" s="33">
        <v>4001</v>
      </c>
      <c r="H16" s="33">
        <v>10011</v>
      </c>
      <c r="I16" s="91">
        <f t="shared" si="0"/>
        <v>41701.583460648173</v>
      </c>
      <c r="J16" s="33" t="s">
        <v>8881</v>
      </c>
    </row>
    <row r="17" spans="5:10" x14ac:dyDescent="0.25">
      <c r="E17" s="33" t="s">
        <v>8870</v>
      </c>
      <c r="F17" s="33">
        <v>0</v>
      </c>
      <c r="G17" s="33">
        <v>4001</v>
      </c>
      <c r="H17" s="33">
        <v>10012</v>
      </c>
      <c r="I17" s="91">
        <f t="shared" si="0"/>
        <v>41701.58347222225</v>
      </c>
      <c r="J17" s="33" t="s">
        <v>8882</v>
      </c>
    </row>
    <row r="18" spans="5:10" x14ac:dyDescent="0.25">
      <c r="E18" s="33" t="s">
        <v>8871</v>
      </c>
      <c r="F18" s="33">
        <v>0</v>
      </c>
      <c r="G18" s="33">
        <v>4001</v>
      </c>
      <c r="H18" s="33">
        <v>10013</v>
      </c>
      <c r="I18" s="91">
        <f t="shared" si="0"/>
        <v>41701.583483796327</v>
      </c>
      <c r="J18" s="33" t="s">
        <v>8883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"/>
  <sheetViews>
    <sheetView topLeftCell="A60" zoomScale="90" zoomScaleNormal="90" workbookViewId="0">
      <selection activeCell="G68" sqref="G68"/>
    </sheetView>
  </sheetViews>
  <sheetFormatPr defaultRowHeight="14.4" outlineLevelRow="1" x14ac:dyDescent="0.25"/>
  <cols>
    <col min="1" max="1" width="4.109375" customWidth="1"/>
    <col min="2" max="2" width="17.77734375" customWidth="1"/>
    <col min="3" max="3" width="5.33203125" customWidth="1"/>
    <col min="4" max="4" width="15.44140625" customWidth="1"/>
    <col min="5" max="5" width="22.109375" customWidth="1"/>
    <col min="6" max="6" width="21.109375" customWidth="1"/>
    <col min="7" max="7" width="25" customWidth="1"/>
    <col min="8" max="8" width="17.21875" customWidth="1"/>
    <col min="9" max="9" width="12.77734375" style="100" customWidth="1"/>
    <col min="10" max="10" width="7.44140625" customWidth="1"/>
    <col min="11" max="11" width="12" customWidth="1"/>
    <col min="12" max="12" width="6.6640625" customWidth="1"/>
    <col min="13" max="13" width="12.109375" customWidth="1"/>
    <col min="14" max="14" width="10.109375" customWidth="1"/>
    <col min="15" max="15" width="10.88671875" customWidth="1"/>
    <col min="17" max="17" width="12.21875" customWidth="1"/>
    <col min="18" max="18" width="12.6640625" customWidth="1"/>
    <col min="19" max="19" width="10.77734375" customWidth="1"/>
  </cols>
  <sheetData>
    <row r="1" spans="1:13" ht="81" customHeight="1" x14ac:dyDescent="0.25">
      <c r="A1" s="112" t="s">
        <v>218</v>
      </c>
      <c r="B1" s="112"/>
      <c r="C1" s="112"/>
      <c r="D1" s="112"/>
      <c r="E1" s="112"/>
      <c r="F1" s="112"/>
      <c r="G1" s="112"/>
    </row>
    <row r="2" spans="1:13" ht="10.8" customHeight="1" x14ac:dyDescent="0.25">
      <c r="A2" s="15"/>
      <c r="B2" s="15"/>
      <c r="C2" s="15"/>
      <c r="D2" s="15"/>
      <c r="E2" s="15"/>
      <c r="F2" s="15"/>
      <c r="G2" s="15"/>
    </row>
    <row r="3" spans="1:13" ht="17.399999999999999" customHeight="1" x14ac:dyDescent="0.25">
      <c r="A3" s="72" t="s">
        <v>8687</v>
      </c>
      <c r="B3" s="15"/>
      <c r="C3" s="15"/>
      <c r="D3" s="15"/>
      <c r="E3" s="15"/>
      <c r="F3" s="15"/>
      <c r="G3" s="15"/>
    </row>
    <row r="4" spans="1:13" ht="16.2" customHeight="1" outlineLevel="1" x14ac:dyDescent="0.25">
      <c r="A4" s="15"/>
      <c r="B4" s="15" t="s">
        <v>3</v>
      </c>
      <c r="C4" s="15" t="s">
        <v>4</v>
      </c>
      <c r="D4" s="15" t="s">
        <v>9</v>
      </c>
      <c r="E4" s="15" t="s">
        <v>8661</v>
      </c>
      <c r="F4" s="15" t="s">
        <v>8662</v>
      </c>
      <c r="G4" s="15" t="s">
        <v>8663</v>
      </c>
      <c r="H4" t="s">
        <v>8664</v>
      </c>
      <c r="I4" s="100" t="s">
        <v>8665</v>
      </c>
      <c r="J4" t="s">
        <v>8666</v>
      </c>
      <c r="K4" t="s">
        <v>20</v>
      </c>
    </row>
    <row r="5" spans="1:13" ht="16.2" customHeight="1" outlineLevel="1" x14ac:dyDescent="0.25">
      <c r="A5" s="15"/>
      <c r="B5" s="15">
        <v>1</v>
      </c>
      <c r="C5" s="15">
        <v>1</v>
      </c>
      <c r="D5" s="15">
        <v>1</v>
      </c>
      <c r="E5" s="15">
        <v>1</v>
      </c>
      <c r="F5" s="15" t="s">
        <v>8667</v>
      </c>
      <c r="G5" s="15" t="s">
        <v>8668</v>
      </c>
      <c r="H5" t="s">
        <v>8669</v>
      </c>
      <c r="I5" s="100">
        <v>8063.89</v>
      </c>
      <c r="J5" t="s">
        <v>8670</v>
      </c>
      <c r="K5" t="s">
        <v>8671</v>
      </c>
      <c r="M5" s="33">
        <v>1345.18</v>
      </c>
    </row>
    <row r="6" spans="1:13" ht="16.2" customHeight="1" outlineLevel="1" x14ac:dyDescent="0.25">
      <c r="A6" s="15"/>
      <c r="B6" s="15">
        <v>2</v>
      </c>
      <c r="C6" s="15">
        <v>2</v>
      </c>
      <c r="D6" s="15">
        <v>2</v>
      </c>
      <c r="E6" s="15">
        <v>1</v>
      </c>
      <c r="F6" s="15" t="s">
        <v>8672</v>
      </c>
      <c r="G6" s="15" t="s">
        <v>8673</v>
      </c>
      <c r="H6" t="s">
        <v>8674</v>
      </c>
      <c r="I6" s="100">
        <v>17747.009999999998</v>
      </c>
      <c r="J6" t="s">
        <v>8675</v>
      </c>
      <c r="K6" t="s">
        <v>8676</v>
      </c>
      <c r="M6" s="33">
        <v>3896.96</v>
      </c>
    </row>
    <row r="7" spans="1:13" ht="16.2" customHeight="1" outlineLevel="1" x14ac:dyDescent="0.25">
      <c r="A7" s="15"/>
      <c r="B7" s="15">
        <v>3</v>
      </c>
      <c r="C7" s="15">
        <v>3</v>
      </c>
      <c r="D7" s="15">
        <v>1</v>
      </c>
      <c r="E7" s="15">
        <v>2</v>
      </c>
      <c r="F7" s="15" t="s">
        <v>8677</v>
      </c>
      <c r="G7" s="15" t="s">
        <v>8678</v>
      </c>
      <c r="H7" t="s">
        <v>8679</v>
      </c>
      <c r="I7" s="100">
        <v>53301.46</v>
      </c>
      <c r="J7" t="s">
        <v>8680</v>
      </c>
      <c r="K7" t="s">
        <v>8681</v>
      </c>
      <c r="M7" s="33">
        <v>53301.46</v>
      </c>
    </row>
    <row r="8" spans="1:13" ht="16.2" customHeight="1" outlineLevel="1" x14ac:dyDescent="0.25">
      <c r="A8" s="15"/>
      <c r="B8" s="15">
        <v>4</v>
      </c>
      <c r="C8" s="15">
        <v>4</v>
      </c>
      <c r="D8" s="15">
        <v>2</v>
      </c>
      <c r="E8" s="15">
        <v>2</v>
      </c>
      <c r="F8" s="15" t="s">
        <v>8682</v>
      </c>
      <c r="G8" s="15" t="s">
        <v>8683</v>
      </c>
      <c r="H8" t="s">
        <v>8684</v>
      </c>
      <c r="I8" s="100">
        <v>117306.03</v>
      </c>
      <c r="J8" t="s">
        <v>8685</v>
      </c>
      <c r="K8" t="s">
        <v>8686</v>
      </c>
      <c r="M8" s="33">
        <v>57306.03</v>
      </c>
    </row>
    <row r="9" spans="1:13" ht="13.8" customHeight="1" x14ac:dyDescent="0.25">
      <c r="A9" s="71"/>
      <c r="B9" s="15"/>
      <c r="C9" s="15"/>
      <c r="D9" s="15"/>
      <c r="E9" s="15"/>
      <c r="F9" s="15"/>
      <c r="G9" s="15"/>
    </row>
    <row r="10" spans="1:13" s="33" customFormat="1" ht="19.2" customHeight="1" x14ac:dyDescent="0.25">
      <c r="A10" s="72" t="s">
        <v>8754</v>
      </c>
      <c r="B10" s="42"/>
      <c r="C10" s="42"/>
      <c r="D10" s="42"/>
      <c r="E10" s="42"/>
      <c r="F10" s="42"/>
      <c r="G10" s="42"/>
      <c r="I10" s="100"/>
    </row>
    <row r="11" spans="1:13" s="33" customFormat="1" ht="15.6" hidden="1" customHeight="1" outlineLevel="1" x14ac:dyDescent="0.25">
      <c r="A11" s="42"/>
      <c r="B11" s="42" t="s">
        <v>3</v>
      </c>
      <c r="C11" s="42" t="s">
        <v>4</v>
      </c>
      <c r="D11" s="42" t="s">
        <v>8729</v>
      </c>
      <c r="E11" s="42" t="s">
        <v>375</v>
      </c>
      <c r="F11" s="42" t="s">
        <v>43</v>
      </c>
      <c r="G11" s="42" t="s">
        <v>20</v>
      </c>
      <c r="I11" s="100"/>
    </row>
    <row r="12" spans="1:13" s="33" customFormat="1" ht="15.6" hidden="1" customHeight="1" outlineLevel="1" x14ac:dyDescent="0.25">
      <c r="A12" s="42"/>
      <c r="B12" s="42">
        <v>1</v>
      </c>
      <c r="C12" s="42">
        <v>1</v>
      </c>
      <c r="D12" s="42">
        <v>2</v>
      </c>
      <c r="E12" s="42">
        <v>100</v>
      </c>
      <c r="F12" s="70">
        <v>41711</v>
      </c>
      <c r="G12" s="42" t="s">
        <v>8730</v>
      </c>
      <c r="I12" s="100"/>
    </row>
    <row r="13" spans="1:13" s="33" customFormat="1" ht="15.6" hidden="1" customHeight="1" outlineLevel="1" x14ac:dyDescent="0.25">
      <c r="A13" s="42"/>
      <c r="B13" s="42">
        <v>2</v>
      </c>
      <c r="C13" s="42">
        <v>2</v>
      </c>
      <c r="D13" s="42">
        <v>4</v>
      </c>
      <c r="E13" s="42">
        <v>200</v>
      </c>
      <c r="F13" s="70">
        <v>41711</v>
      </c>
      <c r="G13" s="42" t="s">
        <v>8731</v>
      </c>
      <c r="I13" s="100"/>
    </row>
    <row r="14" spans="1:13" s="33" customFormat="1" ht="15.6" hidden="1" customHeight="1" outlineLevel="1" x14ac:dyDescent="0.25">
      <c r="A14" s="42"/>
      <c r="B14" s="42">
        <v>3</v>
      </c>
      <c r="C14" s="42">
        <v>3</v>
      </c>
      <c r="D14" s="42">
        <v>1</v>
      </c>
      <c r="E14" s="42">
        <v>-100</v>
      </c>
      <c r="F14" s="70">
        <v>41711</v>
      </c>
      <c r="G14" s="42" t="s">
        <v>8732</v>
      </c>
      <c r="I14" s="100"/>
    </row>
    <row r="15" spans="1:13" s="33" customFormat="1" ht="15.6" hidden="1" customHeight="1" outlineLevel="1" x14ac:dyDescent="0.25">
      <c r="A15" s="42"/>
      <c r="B15" s="42">
        <v>4</v>
      </c>
      <c r="C15" s="42">
        <v>4</v>
      </c>
      <c r="D15" s="42">
        <v>3</v>
      </c>
      <c r="E15" s="42">
        <v>-200</v>
      </c>
      <c r="F15" s="70">
        <v>41711</v>
      </c>
      <c r="G15" s="42" t="s">
        <v>8733</v>
      </c>
      <c r="I15" s="100"/>
    </row>
    <row r="16" spans="1:13" s="33" customFormat="1" ht="15.6" hidden="1" customHeight="1" outlineLevel="1" x14ac:dyDescent="0.25">
      <c r="A16" s="42"/>
      <c r="B16" s="42">
        <v>5</v>
      </c>
      <c r="C16" s="42">
        <v>5</v>
      </c>
      <c r="D16" s="42">
        <v>2</v>
      </c>
      <c r="E16" s="42">
        <v>1100</v>
      </c>
      <c r="F16" s="70">
        <v>41712</v>
      </c>
      <c r="G16" s="42" t="s">
        <v>8734</v>
      </c>
      <c r="I16" s="100"/>
    </row>
    <row r="17" spans="1:9" ht="15.6" hidden="1" customHeight="1" outlineLevel="1" x14ac:dyDescent="0.25">
      <c r="A17" s="42"/>
      <c r="B17" s="42">
        <v>6</v>
      </c>
      <c r="C17" s="42">
        <v>6</v>
      </c>
      <c r="D17" s="42">
        <v>4</v>
      </c>
      <c r="E17" s="42">
        <v>1200</v>
      </c>
      <c r="F17" s="70">
        <v>41712</v>
      </c>
      <c r="G17" s="42" t="s">
        <v>8735</v>
      </c>
    </row>
    <row r="18" spans="1:9" s="33" customFormat="1" ht="15.6" hidden="1" customHeight="1" outlineLevel="1" x14ac:dyDescent="0.25">
      <c r="A18" s="42"/>
      <c r="B18" s="42">
        <v>7</v>
      </c>
      <c r="C18" s="42">
        <v>7</v>
      </c>
      <c r="D18" s="42">
        <v>1</v>
      </c>
      <c r="E18" s="42">
        <v>-1100</v>
      </c>
      <c r="F18" s="70">
        <v>41712</v>
      </c>
      <c r="G18" s="42" t="s">
        <v>8736</v>
      </c>
      <c r="I18" s="100"/>
    </row>
    <row r="19" spans="1:9" s="33" customFormat="1" ht="15.6" hidden="1" customHeight="1" outlineLevel="1" x14ac:dyDescent="0.25">
      <c r="A19" s="42"/>
      <c r="B19" s="42">
        <v>8</v>
      </c>
      <c r="C19" s="42">
        <v>8</v>
      </c>
      <c r="D19" s="42">
        <v>3</v>
      </c>
      <c r="E19" s="42">
        <v>-1200</v>
      </c>
      <c r="F19" s="70">
        <v>41712</v>
      </c>
      <c r="G19" s="42" t="s">
        <v>8737</v>
      </c>
      <c r="I19" s="100"/>
    </row>
    <row r="20" spans="1:9" s="33" customFormat="1" ht="15.6" hidden="1" customHeight="1" outlineLevel="1" x14ac:dyDescent="0.25">
      <c r="A20" s="42"/>
      <c r="B20" s="42">
        <v>9</v>
      </c>
      <c r="C20" s="42">
        <v>9</v>
      </c>
      <c r="D20" s="42">
        <v>2</v>
      </c>
      <c r="E20" s="80">
        <v>2100</v>
      </c>
      <c r="F20" s="70">
        <v>41713</v>
      </c>
      <c r="G20" s="42" t="s">
        <v>8738</v>
      </c>
      <c r="I20" s="100"/>
    </row>
    <row r="21" spans="1:9" s="33" customFormat="1" ht="15.6" hidden="1" customHeight="1" outlineLevel="1" x14ac:dyDescent="0.25">
      <c r="A21" s="42"/>
      <c r="B21" s="42">
        <v>10</v>
      </c>
      <c r="C21" s="42">
        <v>10</v>
      </c>
      <c r="D21" s="42">
        <v>4</v>
      </c>
      <c r="E21" s="80">
        <v>2200</v>
      </c>
      <c r="F21" s="70">
        <v>41713</v>
      </c>
      <c r="G21" s="42" t="s">
        <v>8739</v>
      </c>
      <c r="I21" s="100"/>
    </row>
    <row r="22" spans="1:9" s="33" customFormat="1" ht="15.6" hidden="1" customHeight="1" outlineLevel="1" x14ac:dyDescent="0.25">
      <c r="A22" s="42"/>
      <c r="B22" s="42">
        <v>11</v>
      </c>
      <c r="C22" s="42">
        <v>11</v>
      </c>
      <c r="D22" s="42">
        <v>1</v>
      </c>
      <c r="E22" s="80">
        <v>2100</v>
      </c>
      <c r="F22" s="70">
        <v>41713</v>
      </c>
      <c r="G22" s="42" t="s">
        <v>8740</v>
      </c>
      <c r="I22" s="100"/>
    </row>
    <row r="23" spans="1:9" s="33" customFormat="1" ht="15.6" hidden="1" customHeight="1" outlineLevel="1" x14ac:dyDescent="0.25">
      <c r="A23" s="42"/>
      <c r="B23" s="42">
        <v>12</v>
      </c>
      <c r="C23" s="42">
        <v>12</v>
      </c>
      <c r="D23" s="42">
        <v>3</v>
      </c>
      <c r="E23" s="80">
        <v>2200</v>
      </c>
      <c r="F23" s="70">
        <v>41713</v>
      </c>
      <c r="G23" s="42" t="s">
        <v>8741</v>
      </c>
      <c r="I23" s="100"/>
    </row>
    <row r="24" spans="1:9" s="33" customFormat="1" ht="15.6" hidden="1" customHeight="1" outlineLevel="1" x14ac:dyDescent="0.25">
      <c r="A24" s="42"/>
      <c r="B24" s="42">
        <v>13</v>
      </c>
      <c r="C24" s="42">
        <v>13</v>
      </c>
      <c r="D24" s="42">
        <v>2</v>
      </c>
      <c r="E24" s="42">
        <v>3100</v>
      </c>
      <c r="F24" s="70">
        <v>41714</v>
      </c>
      <c r="G24" s="42" t="s">
        <v>8742</v>
      </c>
      <c r="I24" s="100"/>
    </row>
    <row r="25" spans="1:9" s="33" customFormat="1" ht="15.6" hidden="1" customHeight="1" outlineLevel="1" x14ac:dyDescent="0.25">
      <c r="A25" s="42"/>
      <c r="B25" s="42">
        <v>14</v>
      </c>
      <c r="C25" s="42">
        <v>14</v>
      </c>
      <c r="D25" s="42">
        <v>4</v>
      </c>
      <c r="E25" s="42">
        <v>3200</v>
      </c>
      <c r="F25" s="70">
        <v>41714</v>
      </c>
      <c r="G25" s="42" t="s">
        <v>8743</v>
      </c>
      <c r="I25" s="100"/>
    </row>
    <row r="26" spans="1:9" s="33" customFormat="1" ht="15.6" hidden="1" customHeight="1" outlineLevel="1" x14ac:dyDescent="0.25">
      <c r="A26" s="42" t="s">
        <v>8728</v>
      </c>
      <c r="B26" s="42">
        <v>15</v>
      </c>
      <c r="C26" s="42">
        <v>15</v>
      </c>
      <c r="D26" s="42">
        <v>1</v>
      </c>
      <c r="E26" s="42">
        <v>3100</v>
      </c>
      <c r="F26" s="70">
        <v>41714</v>
      </c>
      <c r="G26" s="42" t="s">
        <v>8744</v>
      </c>
      <c r="I26" s="100"/>
    </row>
    <row r="27" spans="1:9" s="33" customFormat="1" ht="15.6" hidden="1" customHeight="1" outlineLevel="1" x14ac:dyDescent="0.25">
      <c r="A27" s="42"/>
      <c r="B27" s="42">
        <v>16</v>
      </c>
      <c r="C27" s="42">
        <v>16</v>
      </c>
      <c r="D27" s="42">
        <v>3</v>
      </c>
      <c r="E27" s="42">
        <v>3200</v>
      </c>
      <c r="F27" s="70">
        <v>41714</v>
      </c>
      <c r="G27" s="42" t="s">
        <v>8745</v>
      </c>
      <c r="I27" s="100"/>
    </row>
    <row r="28" spans="1:9" s="33" customFormat="1" ht="15.6" hidden="1" customHeight="1" outlineLevel="1" x14ac:dyDescent="0.25">
      <c r="A28" s="42"/>
      <c r="B28" s="42">
        <v>17</v>
      </c>
      <c r="C28" s="42">
        <v>17</v>
      </c>
      <c r="D28" s="42">
        <v>2</v>
      </c>
      <c r="E28" s="42">
        <v>4100</v>
      </c>
      <c r="F28" s="70">
        <v>41715</v>
      </c>
      <c r="G28" s="42" t="s">
        <v>8746</v>
      </c>
      <c r="I28" s="100"/>
    </row>
    <row r="29" spans="1:9" s="33" customFormat="1" ht="15.6" hidden="1" customHeight="1" outlineLevel="1" x14ac:dyDescent="0.25">
      <c r="A29" s="42"/>
      <c r="B29" s="42">
        <v>18</v>
      </c>
      <c r="C29" s="42">
        <v>18</v>
      </c>
      <c r="D29" s="42">
        <v>4</v>
      </c>
      <c r="E29" s="42">
        <v>4200</v>
      </c>
      <c r="F29" s="70">
        <v>41715</v>
      </c>
      <c r="G29" s="42" t="s">
        <v>8747</v>
      </c>
      <c r="I29" s="100"/>
    </row>
    <row r="30" spans="1:9" s="33" customFormat="1" ht="15.6" hidden="1" customHeight="1" outlineLevel="1" x14ac:dyDescent="0.25">
      <c r="A30" s="42" t="s">
        <v>8728</v>
      </c>
      <c r="B30" s="42">
        <v>19</v>
      </c>
      <c r="C30" s="42">
        <v>19</v>
      </c>
      <c r="D30" s="42">
        <v>1</v>
      </c>
      <c r="E30" s="42">
        <v>4100</v>
      </c>
      <c r="F30" s="70">
        <v>41715</v>
      </c>
      <c r="G30" s="42" t="s">
        <v>8748</v>
      </c>
      <c r="I30" s="100"/>
    </row>
    <row r="31" spans="1:9" s="33" customFormat="1" ht="15.6" hidden="1" customHeight="1" outlineLevel="1" x14ac:dyDescent="0.25">
      <c r="A31" s="42"/>
      <c r="B31" s="42">
        <v>20</v>
      </c>
      <c r="C31" s="42">
        <v>20</v>
      </c>
      <c r="D31" s="42">
        <v>3</v>
      </c>
      <c r="E31" s="42">
        <v>4200</v>
      </c>
      <c r="F31" s="70">
        <v>41715</v>
      </c>
      <c r="G31" s="42" t="s">
        <v>8749</v>
      </c>
      <c r="I31" s="100"/>
    </row>
    <row r="32" spans="1:9" s="33" customFormat="1" ht="15.6" hidden="1" customHeight="1" outlineLevel="1" x14ac:dyDescent="0.25">
      <c r="A32" s="42"/>
      <c r="B32" s="42">
        <v>21</v>
      </c>
      <c r="C32" s="42">
        <v>21</v>
      </c>
      <c r="D32" s="42">
        <v>2</v>
      </c>
      <c r="E32" s="42">
        <v>5100</v>
      </c>
      <c r="F32" s="70">
        <v>41716</v>
      </c>
      <c r="G32" s="42" t="s">
        <v>8750</v>
      </c>
      <c r="I32" s="100"/>
    </row>
    <row r="33" spans="1:24" s="33" customFormat="1" ht="15.6" hidden="1" customHeight="1" outlineLevel="1" x14ac:dyDescent="0.25">
      <c r="A33" s="42"/>
      <c r="B33" s="42">
        <v>22</v>
      </c>
      <c r="C33" s="42">
        <v>22</v>
      </c>
      <c r="D33" s="42">
        <v>4</v>
      </c>
      <c r="E33" s="42">
        <v>5200</v>
      </c>
      <c r="F33" s="70">
        <v>41716</v>
      </c>
      <c r="G33" s="42" t="s">
        <v>8751</v>
      </c>
      <c r="I33" s="100"/>
    </row>
    <row r="34" spans="1:24" s="33" customFormat="1" ht="15.6" hidden="1" customHeight="1" outlineLevel="1" x14ac:dyDescent="0.25">
      <c r="A34" s="42"/>
      <c r="B34" s="42">
        <v>23</v>
      </c>
      <c r="C34" s="42">
        <v>23</v>
      </c>
      <c r="D34" s="42">
        <v>1</v>
      </c>
      <c r="E34" s="42">
        <v>5100</v>
      </c>
      <c r="F34" s="70">
        <v>41716</v>
      </c>
      <c r="G34" s="42" t="s">
        <v>8752</v>
      </c>
      <c r="I34" s="100"/>
    </row>
    <row r="35" spans="1:24" s="33" customFormat="1" ht="15.6" hidden="1" customHeight="1" outlineLevel="1" x14ac:dyDescent="0.25">
      <c r="A35" s="42"/>
      <c r="B35" s="42">
        <v>24</v>
      </c>
      <c r="C35" s="42">
        <v>24</v>
      </c>
      <c r="D35" s="42">
        <v>3</v>
      </c>
      <c r="E35" s="42">
        <v>5200</v>
      </c>
      <c r="F35" s="70">
        <v>41716</v>
      </c>
      <c r="G35" s="42" t="s">
        <v>8753</v>
      </c>
      <c r="I35" s="100"/>
    </row>
    <row r="36" spans="1:24" ht="10.8" customHeight="1" collapsed="1" x14ac:dyDescent="0.25">
      <c r="A36" s="42"/>
      <c r="B36" s="42"/>
      <c r="C36" s="42"/>
      <c r="D36" s="42"/>
      <c r="E36" s="42"/>
      <c r="F36" s="42"/>
      <c r="G36" s="15"/>
    </row>
    <row r="37" spans="1:24" ht="10.8" customHeight="1" x14ac:dyDescent="0.25">
      <c r="A37" s="42"/>
      <c r="B37" s="42"/>
      <c r="C37" s="42"/>
      <c r="D37" s="42"/>
      <c r="E37" s="42"/>
      <c r="F37" s="42"/>
      <c r="G37" s="15"/>
    </row>
    <row r="38" spans="1:24" ht="10.8" customHeight="1" x14ac:dyDescent="0.25">
      <c r="A38" s="42"/>
      <c r="B38" s="42"/>
      <c r="C38" s="42"/>
      <c r="D38" s="42"/>
      <c r="E38" s="42"/>
      <c r="F38" s="42"/>
      <c r="G38" s="15"/>
    </row>
    <row r="39" spans="1:24" ht="10.8" customHeight="1" x14ac:dyDescent="0.25">
      <c r="A39" s="33"/>
      <c r="B39" s="33"/>
      <c r="C39" s="33"/>
      <c r="D39" s="33"/>
      <c r="E39" s="33"/>
      <c r="F39" s="33"/>
    </row>
    <row r="40" spans="1:24" x14ac:dyDescent="0.25">
      <c r="A40" s="35" t="s">
        <v>215</v>
      </c>
      <c r="B40" s="33"/>
      <c r="C40" s="33"/>
      <c r="D40" s="33"/>
      <c r="E40" s="33"/>
      <c r="F40" s="33"/>
    </row>
    <row r="41" spans="1:24" x14ac:dyDescent="0.25">
      <c r="A41" s="33"/>
      <c r="B41" s="33"/>
      <c r="C41" s="33"/>
      <c r="D41" s="33"/>
      <c r="E41" s="33"/>
      <c r="F41" s="33"/>
    </row>
    <row r="42" spans="1:24" outlineLevel="1" x14ac:dyDescent="0.25">
      <c r="A42" t="s">
        <v>3</v>
      </c>
      <c r="B42" t="s">
        <v>223</v>
      </c>
      <c r="C42" s="33" t="s">
        <v>8919</v>
      </c>
      <c r="D42" t="s">
        <v>113</v>
      </c>
      <c r="E42" t="s">
        <v>224</v>
      </c>
      <c r="F42" s="12" t="s">
        <v>78</v>
      </c>
      <c r="G42" t="s">
        <v>77</v>
      </c>
      <c r="H42" t="s">
        <v>225</v>
      </c>
      <c r="I42" s="100" t="s">
        <v>20</v>
      </c>
    </row>
    <row r="43" spans="1:24" outlineLevel="1" x14ac:dyDescent="0.25">
      <c r="A43" s="33">
        <v>1</v>
      </c>
      <c r="B43" s="33">
        <v>7</v>
      </c>
      <c r="C43" s="38">
        <v>55</v>
      </c>
      <c r="D43" s="33" t="s">
        <v>9181</v>
      </c>
      <c r="E43" s="33" t="s">
        <v>9118</v>
      </c>
      <c r="F43" s="109">
        <v>30000</v>
      </c>
      <c r="G43" s="44" t="s">
        <v>9121</v>
      </c>
      <c r="H43" s="44">
        <v>13771781912</v>
      </c>
      <c r="I43" s="100" t="s">
        <v>9122</v>
      </c>
    </row>
    <row r="44" spans="1:24" outlineLevel="1" x14ac:dyDescent="0.25">
      <c r="A44" s="33">
        <v>2</v>
      </c>
      <c r="B44" s="33">
        <v>8</v>
      </c>
      <c r="C44" s="38">
        <v>55</v>
      </c>
      <c r="D44" s="33" t="s">
        <v>9181</v>
      </c>
      <c r="E44" s="33" t="s">
        <v>9118</v>
      </c>
      <c r="F44" s="109">
        <v>4000</v>
      </c>
      <c r="G44" s="44" t="s">
        <v>9123</v>
      </c>
      <c r="H44" s="44">
        <v>13771781912</v>
      </c>
      <c r="I44" s="100" t="s">
        <v>9124</v>
      </c>
      <c r="L44" t="s">
        <v>8654</v>
      </c>
      <c r="M44">
        <v>0.4</v>
      </c>
      <c r="Q44" s="33">
        <v>0.5</v>
      </c>
      <c r="U44" s="33"/>
      <c r="V44" s="33">
        <v>0.5</v>
      </c>
      <c r="W44" s="33"/>
      <c r="X44" s="33"/>
    </row>
    <row r="45" spans="1:24" outlineLevel="1" x14ac:dyDescent="0.25">
      <c r="A45" s="33">
        <v>3</v>
      </c>
      <c r="B45" s="33">
        <v>9</v>
      </c>
      <c r="C45" s="38">
        <v>55</v>
      </c>
      <c r="D45" s="33" t="s">
        <v>9181</v>
      </c>
      <c r="E45" s="33" t="s">
        <v>9118</v>
      </c>
      <c r="F45" s="45">
        <v>4000</v>
      </c>
      <c r="G45" s="44" t="s">
        <v>9125</v>
      </c>
      <c r="H45" s="44">
        <v>13771781912</v>
      </c>
      <c r="I45" s="100" t="s">
        <v>9126</v>
      </c>
      <c r="U45" s="33"/>
      <c r="V45" s="33"/>
      <c r="W45" s="33"/>
      <c r="X45" s="33"/>
    </row>
    <row r="46" spans="1:24" outlineLevel="1" x14ac:dyDescent="0.25">
      <c r="A46" s="33">
        <v>4</v>
      </c>
      <c r="B46" s="33">
        <v>10</v>
      </c>
      <c r="C46" s="38">
        <v>55</v>
      </c>
      <c r="D46" s="33" t="s">
        <v>9181</v>
      </c>
      <c r="E46" s="33" t="s">
        <v>9118</v>
      </c>
      <c r="F46" s="45">
        <v>4000</v>
      </c>
      <c r="G46" s="44" t="s">
        <v>9127</v>
      </c>
      <c r="H46" s="33">
        <v>13771781912</v>
      </c>
      <c r="I46" s="100" t="s">
        <v>9128</v>
      </c>
      <c r="U46" s="33"/>
      <c r="V46" s="33"/>
      <c r="W46" s="33"/>
      <c r="X46" s="33"/>
    </row>
    <row r="47" spans="1:24" outlineLevel="1" x14ac:dyDescent="0.25">
      <c r="A47" s="33">
        <v>5</v>
      </c>
      <c r="B47" s="33">
        <v>11</v>
      </c>
      <c r="C47" s="38">
        <v>55</v>
      </c>
      <c r="D47" s="33" t="s">
        <v>9181</v>
      </c>
      <c r="E47" s="33" t="s">
        <v>9118</v>
      </c>
      <c r="F47" s="45">
        <v>4000</v>
      </c>
      <c r="G47" s="44" t="s">
        <v>9129</v>
      </c>
      <c r="H47" s="33">
        <v>13771781912</v>
      </c>
      <c r="I47" s="100" t="s">
        <v>9130</v>
      </c>
      <c r="L47" s="48"/>
      <c r="M47" s="53"/>
      <c r="N47" s="81" t="s">
        <v>8656</v>
      </c>
      <c r="O47" s="82" t="s">
        <v>8657</v>
      </c>
      <c r="P47" s="33"/>
      <c r="Q47" s="33"/>
      <c r="R47" s="83" t="s">
        <v>8656</v>
      </c>
      <c r="S47" s="83" t="s">
        <v>8657</v>
      </c>
      <c r="U47" s="33"/>
      <c r="V47" s="33"/>
      <c r="W47" s="43" t="s">
        <v>8656</v>
      </c>
      <c r="X47" s="43" t="s">
        <v>8657</v>
      </c>
    </row>
    <row r="48" spans="1:24" outlineLevel="1" x14ac:dyDescent="0.25">
      <c r="A48" s="33">
        <v>6</v>
      </c>
      <c r="B48" s="33">
        <v>12</v>
      </c>
      <c r="C48" s="38">
        <v>55</v>
      </c>
      <c r="D48" s="33" t="s">
        <v>9181</v>
      </c>
      <c r="E48" s="33" t="s">
        <v>9118</v>
      </c>
      <c r="F48" s="45">
        <v>4000</v>
      </c>
      <c r="G48" s="44" t="s">
        <v>9131</v>
      </c>
      <c r="H48" s="33">
        <v>13771781912</v>
      </c>
      <c r="I48" s="100" t="s">
        <v>9132</v>
      </c>
      <c r="L48" s="54" t="s">
        <v>226</v>
      </c>
      <c r="M48" s="55">
        <v>59839.57</v>
      </c>
      <c r="N48" s="55"/>
      <c r="O48" s="56">
        <f>M48-SUM(N49:N50)</f>
        <v>21739.57</v>
      </c>
      <c r="P48" s="35" t="s">
        <v>226</v>
      </c>
      <c r="Q48" s="33">
        <f>O48-10</f>
        <v>21729.57</v>
      </c>
      <c r="R48" s="33"/>
      <c r="S48" s="37">
        <f>Q48-SUM(R49:R50)</f>
        <v>17729.57</v>
      </c>
      <c r="U48" s="35" t="s">
        <v>226</v>
      </c>
      <c r="V48" s="33">
        <v>1500</v>
      </c>
      <c r="W48" s="33"/>
      <c r="X48" s="37">
        <f>V48-SUM(W49:W50)</f>
        <v>-2500</v>
      </c>
    </row>
    <row r="49" spans="1:24" outlineLevel="1" x14ac:dyDescent="0.25">
      <c r="A49" s="33">
        <v>7</v>
      </c>
      <c r="B49" s="33">
        <v>13</v>
      </c>
      <c r="C49" s="38">
        <v>51</v>
      </c>
      <c r="D49" s="33"/>
      <c r="E49" s="33" t="s">
        <v>9133</v>
      </c>
      <c r="F49" s="45">
        <v>1640</v>
      </c>
      <c r="G49" s="44" t="s">
        <v>9134</v>
      </c>
      <c r="H49" s="33"/>
      <c r="I49" s="100" t="s">
        <v>9135</v>
      </c>
      <c r="L49" s="57" t="s">
        <v>8655</v>
      </c>
      <c r="M49" s="55">
        <f>ROUND(M48*M44,2)</f>
        <v>23935.83</v>
      </c>
      <c r="N49" s="55">
        <f>SUM(F63,F65,F69,F66,F68,F70,F67,F71)</f>
        <v>4100</v>
      </c>
      <c r="O49" s="58">
        <f>M49-N49</f>
        <v>19835.830000000002</v>
      </c>
      <c r="P49" s="33" t="s">
        <v>8655</v>
      </c>
      <c r="Q49" s="33">
        <f>ROUND(Q48*Q44,2)</f>
        <v>10864.79</v>
      </c>
      <c r="R49" s="33"/>
      <c r="S49" s="33">
        <f>Q49-R49</f>
        <v>10864.79</v>
      </c>
      <c r="U49" s="33" t="s">
        <v>8655</v>
      </c>
      <c r="V49" s="33">
        <f>ROUND(V48*V44,2)</f>
        <v>750</v>
      </c>
      <c r="W49" s="33">
        <f>K50</f>
        <v>0</v>
      </c>
      <c r="X49" s="33">
        <f>V49-W49</f>
        <v>750</v>
      </c>
    </row>
    <row r="50" spans="1:24" outlineLevel="1" x14ac:dyDescent="0.25">
      <c r="A50" s="33">
        <v>8</v>
      </c>
      <c r="B50" s="33">
        <v>14</v>
      </c>
      <c r="C50" s="38">
        <v>55</v>
      </c>
      <c r="D50" s="33" t="s">
        <v>9181</v>
      </c>
      <c r="E50" s="33" t="s">
        <v>9118</v>
      </c>
      <c r="F50" s="45">
        <v>3000</v>
      </c>
      <c r="G50" s="44" t="s">
        <v>9136</v>
      </c>
      <c r="H50" s="33">
        <v>13771781912</v>
      </c>
      <c r="I50" s="100" t="s">
        <v>9137</v>
      </c>
      <c r="L50" s="57" t="s">
        <v>227</v>
      </c>
      <c r="M50" s="55">
        <f>M48*(1-M44)</f>
        <v>35903.741999999998</v>
      </c>
      <c r="N50" s="55">
        <f>SUM(F43:F44)</f>
        <v>34000</v>
      </c>
      <c r="O50" s="58">
        <f>M50-N50</f>
        <v>1903.7419999999984</v>
      </c>
      <c r="P50" s="33" t="s">
        <v>227</v>
      </c>
      <c r="Q50" s="33">
        <f>Q48*(1-Q44)</f>
        <v>10864.785</v>
      </c>
      <c r="R50" s="33">
        <f>F48</f>
        <v>4000</v>
      </c>
      <c r="S50" s="33">
        <f>Q50-R50</f>
        <v>6864.7849999999999</v>
      </c>
      <c r="U50" s="33" t="s">
        <v>227</v>
      </c>
      <c r="V50" s="33">
        <f>V48*(1-V44)</f>
        <v>750</v>
      </c>
      <c r="W50" s="33">
        <f>F48</f>
        <v>4000</v>
      </c>
      <c r="X50" s="33">
        <f>V50-W50</f>
        <v>-3250</v>
      </c>
    </row>
    <row r="51" spans="1:24" outlineLevel="1" x14ac:dyDescent="0.25">
      <c r="A51" s="33">
        <v>9</v>
      </c>
      <c r="B51" s="33">
        <v>15</v>
      </c>
      <c r="C51" s="38">
        <v>55</v>
      </c>
      <c r="D51" s="33" t="s">
        <v>9181</v>
      </c>
      <c r="E51" s="33" t="s">
        <v>9118</v>
      </c>
      <c r="F51" s="45">
        <v>4000</v>
      </c>
      <c r="G51" s="44" t="s">
        <v>9138</v>
      </c>
      <c r="H51" s="33">
        <v>13771781912</v>
      </c>
      <c r="I51" s="100" t="s">
        <v>9139</v>
      </c>
      <c r="L51" s="57"/>
      <c r="M51" s="55"/>
      <c r="N51" s="55"/>
      <c r="O51" s="58"/>
      <c r="P51" s="33"/>
      <c r="Q51" s="33"/>
      <c r="R51" s="33"/>
      <c r="S51" s="33"/>
      <c r="U51" s="33"/>
      <c r="V51" s="33"/>
      <c r="W51" s="33"/>
      <c r="X51" s="33"/>
    </row>
    <row r="52" spans="1:24" ht="12.6" customHeight="1" outlineLevel="1" x14ac:dyDescent="0.25">
      <c r="A52" s="33">
        <v>10</v>
      </c>
      <c r="B52" s="33">
        <v>16</v>
      </c>
      <c r="C52" s="38">
        <v>55</v>
      </c>
      <c r="D52" s="33" t="s">
        <v>9181</v>
      </c>
      <c r="E52" s="33" t="s">
        <v>9118</v>
      </c>
      <c r="F52" s="93">
        <v>4000</v>
      </c>
      <c r="G52" s="44" t="s">
        <v>9140</v>
      </c>
      <c r="H52" s="33">
        <v>13771781912</v>
      </c>
      <c r="I52" s="100" t="s">
        <v>9141</v>
      </c>
      <c r="L52" s="57" t="s">
        <v>229</v>
      </c>
      <c r="M52" s="59">
        <f>SUM(F43:F45)</f>
        <v>38000</v>
      </c>
      <c r="N52" s="55"/>
      <c r="O52" s="58"/>
      <c r="P52" s="33" t="s">
        <v>229</v>
      </c>
      <c r="Q52" s="36">
        <f>SUM(J43:J45)</f>
        <v>0</v>
      </c>
      <c r="R52" s="33"/>
      <c r="S52" s="33"/>
      <c r="U52" s="33" t="s">
        <v>229</v>
      </c>
      <c r="V52" s="36">
        <f>SUM(O43:O45)</f>
        <v>0</v>
      </c>
      <c r="W52" s="33"/>
      <c r="X52" s="33"/>
    </row>
    <row r="53" spans="1:24" s="74" customFormat="1" outlineLevel="1" x14ac:dyDescent="0.25">
      <c r="A53" s="73">
        <v>11</v>
      </c>
      <c r="B53" s="74">
        <v>20</v>
      </c>
      <c r="C53" s="110">
        <v>55</v>
      </c>
      <c r="D53" s="74" t="s">
        <v>9181</v>
      </c>
      <c r="E53" s="74" t="s">
        <v>9118</v>
      </c>
      <c r="F53" s="84">
        <v>4000</v>
      </c>
      <c r="G53" s="84" t="s">
        <v>9145</v>
      </c>
      <c r="H53" s="74">
        <v>13771781912</v>
      </c>
      <c r="I53" s="101" t="s">
        <v>9146</v>
      </c>
      <c r="L53" s="73"/>
      <c r="O53" s="75"/>
    </row>
    <row r="54" spans="1:24" outlineLevel="1" x14ac:dyDescent="0.25">
      <c r="A54" s="33">
        <v>12</v>
      </c>
      <c r="B54" s="33">
        <v>21</v>
      </c>
      <c r="C54" s="38">
        <v>55</v>
      </c>
      <c r="D54" s="33" t="s">
        <v>9181</v>
      </c>
      <c r="E54" s="33" t="s">
        <v>9118</v>
      </c>
      <c r="F54" s="45">
        <v>4000</v>
      </c>
      <c r="G54" s="44" t="s">
        <v>9147</v>
      </c>
      <c r="H54" s="33">
        <v>13771781912</v>
      </c>
      <c r="I54" s="100" t="s">
        <v>9148</v>
      </c>
      <c r="L54" s="54" t="s">
        <v>228</v>
      </c>
      <c r="M54" s="55">
        <v>261400</v>
      </c>
      <c r="N54" s="55"/>
      <c r="O54" s="56">
        <f>M54-SUM(N55:N56)</f>
        <v>21389.850000000006</v>
      </c>
      <c r="P54" s="35" t="s">
        <v>228</v>
      </c>
      <c r="Q54" s="33">
        <f>O54+100000</f>
        <v>121389.85</v>
      </c>
      <c r="R54" s="33"/>
      <c r="S54" s="37">
        <f>Q54-SUM(R55:R56)</f>
        <v>11385.700000000012</v>
      </c>
      <c r="U54" s="35" t="s">
        <v>228</v>
      </c>
      <c r="V54" s="33">
        <v>219185</v>
      </c>
      <c r="W54" s="33"/>
      <c r="X54" s="37">
        <f>V54-SUM(W55:W56)</f>
        <v>39172</v>
      </c>
    </row>
    <row r="55" spans="1:24" outlineLevel="1" x14ac:dyDescent="0.25">
      <c r="A55" s="33">
        <v>13</v>
      </c>
      <c r="B55" s="33">
        <v>29</v>
      </c>
      <c r="C55" s="38">
        <v>55</v>
      </c>
      <c r="D55" s="33" t="s">
        <v>9181</v>
      </c>
      <c r="E55" s="33" t="s">
        <v>9118</v>
      </c>
      <c r="F55" s="45">
        <v>6000</v>
      </c>
      <c r="G55" s="44" t="s">
        <v>9151</v>
      </c>
      <c r="H55" s="33">
        <v>13771781912</v>
      </c>
      <c r="I55" s="100" t="s">
        <v>9152</v>
      </c>
      <c r="L55" s="57" t="s">
        <v>8655</v>
      </c>
      <c r="M55" s="55">
        <f>ROUND(M54*M44,2)</f>
        <v>104560</v>
      </c>
      <c r="N55" s="55">
        <f>F92</f>
        <v>60007.15</v>
      </c>
      <c r="O55" s="58"/>
      <c r="P55" s="33" t="s">
        <v>8655</v>
      </c>
      <c r="Q55" s="33">
        <f>ROUND(Q54*Q44,2)</f>
        <v>60694.93</v>
      </c>
      <c r="R55" s="33">
        <f>F93</f>
        <v>50001.15</v>
      </c>
      <c r="S55" s="33"/>
      <c r="U55" s="33" t="s">
        <v>8655</v>
      </c>
      <c r="V55" s="33">
        <f>ROUND(V54*V44,2)</f>
        <v>109592.5</v>
      </c>
      <c r="W55" s="33">
        <f>SUM(F90,F91)</f>
        <v>120011</v>
      </c>
      <c r="X55" s="33"/>
    </row>
    <row r="56" spans="1:24" outlineLevel="1" x14ac:dyDescent="0.25">
      <c r="A56" s="33">
        <v>14</v>
      </c>
      <c r="B56" s="33">
        <v>32</v>
      </c>
      <c r="C56" s="38">
        <v>55</v>
      </c>
      <c r="D56" s="33" t="s">
        <v>9181</v>
      </c>
      <c r="E56" s="33" t="s">
        <v>9154</v>
      </c>
      <c r="F56" s="45">
        <v>5000</v>
      </c>
      <c r="G56" s="44" t="s">
        <v>9155</v>
      </c>
      <c r="H56" s="33">
        <v>13771781912</v>
      </c>
      <c r="I56" s="100" t="s">
        <v>9156</v>
      </c>
      <c r="L56" s="57" t="s">
        <v>227</v>
      </c>
      <c r="M56" s="55">
        <f>M54*(1-M44)</f>
        <v>156840</v>
      </c>
      <c r="N56" s="55">
        <f>SUM(F85:F87)</f>
        <v>180003</v>
      </c>
      <c r="O56" s="58">
        <f>M56-N56</f>
        <v>-23163</v>
      </c>
      <c r="P56" s="33" t="s">
        <v>227</v>
      </c>
      <c r="Q56" s="33">
        <f>Q54*(1-Q44)</f>
        <v>60694.925000000003</v>
      </c>
      <c r="R56" s="33">
        <f>F88</f>
        <v>60003</v>
      </c>
      <c r="S56" s="33">
        <f>Q56-R56</f>
        <v>691.92500000000291</v>
      </c>
      <c r="U56" s="33" t="s">
        <v>227</v>
      </c>
      <c r="V56" s="33">
        <f>V54*(1-V44)</f>
        <v>109592.5</v>
      </c>
      <c r="W56" s="33">
        <f>F87</f>
        <v>60002</v>
      </c>
      <c r="X56" s="33">
        <f>V56-W56</f>
        <v>49590.5</v>
      </c>
    </row>
    <row r="57" spans="1:24" outlineLevel="1" x14ac:dyDescent="0.25">
      <c r="A57" s="33">
        <v>15</v>
      </c>
      <c r="B57" s="33">
        <v>42</v>
      </c>
      <c r="C57" s="38">
        <v>82</v>
      </c>
      <c r="D57" s="33"/>
      <c r="E57" s="33" t="s">
        <v>9118</v>
      </c>
      <c r="F57" s="45">
        <v>3000</v>
      </c>
      <c r="G57" s="44" t="s">
        <v>9160</v>
      </c>
      <c r="H57" s="33"/>
      <c r="I57" s="100" t="s">
        <v>9161</v>
      </c>
      <c r="L57" s="57"/>
      <c r="M57" s="55"/>
      <c r="N57" s="55"/>
      <c r="O57" s="58"/>
      <c r="P57" s="33"/>
      <c r="Q57" s="33"/>
      <c r="R57" s="33"/>
      <c r="S57" s="33"/>
      <c r="U57" s="33"/>
      <c r="V57" s="33"/>
      <c r="W57" s="33"/>
      <c r="X57" s="33"/>
    </row>
    <row r="58" spans="1:24" outlineLevel="1" x14ac:dyDescent="0.25">
      <c r="A58" s="33">
        <v>16</v>
      </c>
      <c r="B58" s="33">
        <v>46</v>
      </c>
      <c r="C58" s="38">
        <v>83</v>
      </c>
      <c r="D58" s="33" t="s">
        <v>9162</v>
      </c>
      <c r="E58" s="33" t="s">
        <v>9063</v>
      </c>
      <c r="F58" s="94">
        <v>20000</v>
      </c>
      <c r="G58" s="44" t="s">
        <v>9163</v>
      </c>
      <c r="H58" s="33"/>
      <c r="I58" s="100" t="s">
        <v>9164</v>
      </c>
      <c r="L58" s="57" t="s">
        <v>229</v>
      </c>
      <c r="M58" s="59">
        <f>SUM(F85:F87,F89)</f>
        <v>240007</v>
      </c>
      <c r="N58" s="55"/>
      <c r="O58" s="58"/>
      <c r="P58" s="33" t="s">
        <v>229</v>
      </c>
      <c r="Q58" s="36">
        <f>SUM(K85:K87,K89)</f>
        <v>0</v>
      </c>
      <c r="R58" s="33"/>
      <c r="S58" s="33"/>
      <c r="U58" s="33" t="s">
        <v>229</v>
      </c>
      <c r="V58" s="36">
        <f>SUM(P85:P87,P89)</f>
        <v>0</v>
      </c>
      <c r="W58" s="33"/>
      <c r="X58" s="33"/>
    </row>
    <row r="59" spans="1:24" outlineLevel="1" x14ac:dyDescent="0.25">
      <c r="A59" s="33">
        <v>17</v>
      </c>
      <c r="B59" s="33">
        <v>47</v>
      </c>
      <c r="C59" s="38">
        <v>83</v>
      </c>
      <c r="D59" s="33" t="s">
        <v>9162</v>
      </c>
      <c r="E59" s="33" t="s">
        <v>9063</v>
      </c>
      <c r="F59" s="45">
        <v>20000</v>
      </c>
      <c r="G59" s="44" t="s">
        <v>9165</v>
      </c>
      <c r="H59" s="33"/>
      <c r="I59" s="100" t="s">
        <v>9166</v>
      </c>
      <c r="L59" s="57"/>
      <c r="M59" s="55">
        <v>60004</v>
      </c>
      <c r="N59" s="55"/>
      <c r="O59" s="58"/>
      <c r="P59" s="33"/>
      <c r="Q59" s="33">
        <v>60004</v>
      </c>
      <c r="R59" s="33"/>
      <c r="S59" s="33"/>
      <c r="U59" s="33"/>
      <c r="V59" s="33">
        <v>60004</v>
      </c>
      <c r="W59" s="33"/>
      <c r="X59" s="33"/>
    </row>
    <row r="60" spans="1:24" outlineLevel="1" x14ac:dyDescent="0.25">
      <c r="A60" s="33">
        <v>18</v>
      </c>
      <c r="B60" s="33">
        <v>48</v>
      </c>
      <c r="C60" s="38">
        <v>52</v>
      </c>
      <c r="D60" s="33" t="s">
        <v>9173</v>
      </c>
      <c r="E60" s="33" t="s">
        <v>9063</v>
      </c>
      <c r="F60" s="45">
        <v>20000</v>
      </c>
      <c r="G60" s="44" t="s">
        <v>9167</v>
      </c>
      <c r="H60" s="33">
        <v>13913118750</v>
      </c>
      <c r="I60" s="100" t="s">
        <v>9168</v>
      </c>
      <c r="L60" s="50"/>
      <c r="M60" s="60"/>
      <c r="N60" s="60"/>
      <c r="O60" s="51"/>
      <c r="U60" s="33"/>
      <c r="V60" s="33"/>
      <c r="W60" s="33"/>
      <c r="X60" s="33"/>
    </row>
    <row r="61" spans="1:24" outlineLevel="1" x14ac:dyDescent="0.25">
      <c r="A61" s="33">
        <v>19</v>
      </c>
      <c r="B61" s="33">
        <v>49</v>
      </c>
      <c r="C61" s="38">
        <v>83</v>
      </c>
      <c r="D61" s="33" t="s">
        <v>9162</v>
      </c>
      <c r="E61" s="33" t="s">
        <v>9063</v>
      </c>
      <c r="F61" s="94">
        <v>20000</v>
      </c>
      <c r="G61" s="44" t="s">
        <v>9169</v>
      </c>
      <c r="H61" s="33"/>
      <c r="I61" s="100" t="s">
        <v>9170</v>
      </c>
    </row>
    <row r="62" spans="1:24" outlineLevel="1" x14ac:dyDescent="0.25">
      <c r="A62" s="33">
        <v>20</v>
      </c>
      <c r="B62" s="33">
        <v>50</v>
      </c>
      <c r="C62" s="38">
        <v>83</v>
      </c>
      <c r="D62" s="33" t="s">
        <v>9162</v>
      </c>
      <c r="E62" s="33" t="s">
        <v>9063</v>
      </c>
      <c r="F62" s="94">
        <v>20000</v>
      </c>
      <c r="G62" s="44" t="s">
        <v>9171</v>
      </c>
      <c r="H62" s="33"/>
      <c r="I62" s="100" t="s">
        <v>9172</v>
      </c>
    </row>
    <row r="63" spans="1:24" outlineLevel="1" x14ac:dyDescent="0.25">
      <c r="A63" s="33">
        <v>21</v>
      </c>
      <c r="B63" s="33">
        <v>58</v>
      </c>
      <c r="C63" s="38">
        <v>55</v>
      </c>
      <c r="D63" s="33" t="s">
        <v>9181</v>
      </c>
      <c r="E63" s="33" t="s">
        <v>9142</v>
      </c>
      <c r="F63" s="94">
        <v>1100</v>
      </c>
      <c r="G63" s="44" t="s">
        <v>9174</v>
      </c>
      <c r="H63" s="33">
        <v>13771781912</v>
      </c>
      <c r="I63" s="100" t="s">
        <v>9175</v>
      </c>
    </row>
    <row r="64" spans="1:24" outlineLevel="1" x14ac:dyDescent="0.25">
      <c r="A64" s="33">
        <v>22</v>
      </c>
      <c r="B64" s="33">
        <v>65</v>
      </c>
      <c r="C64" s="38">
        <v>55</v>
      </c>
      <c r="D64" s="33" t="s">
        <v>9181</v>
      </c>
      <c r="E64" s="33" t="s">
        <v>9176</v>
      </c>
      <c r="F64" s="45">
        <v>4000</v>
      </c>
      <c r="G64" s="44" t="s">
        <v>9177</v>
      </c>
      <c r="H64" s="33">
        <v>13771781912</v>
      </c>
      <c r="I64" s="100" t="s">
        <v>9178</v>
      </c>
      <c r="L64" t="s">
        <v>230</v>
      </c>
      <c r="M64" s="2">
        <v>24</v>
      </c>
      <c r="N64">
        <v>181305.05</v>
      </c>
    </row>
    <row r="65" spans="1:14" outlineLevel="1" x14ac:dyDescent="0.25">
      <c r="A65" s="33">
        <v>23</v>
      </c>
      <c r="B65" s="33">
        <v>78</v>
      </c>
      <c r="C65" s="38">
        <v>90</v>
      </c>
      <c r="D65" s="33" t="s">
        <v>9179</v>
      </c>
      <c r="E65" s="33" t="s">
        <v>9063</v>
      </c>
      <c r="F65" s="45">
        <v>500</v>
      </c>
      <c r="G65" s="44" t="s">
        <v>9180</v>
      </c>
      <c r="H65" s="33">
        <v>13913118748</v>
      </c>
      <c r="I65" s="100" t="s">
        <v>9157</v>
      </c>
      <c r="M65" s="2">
        <v>25</v>
      </c>
      <c r="N65">
        <v>60752</v>
      </c>
    </row>
    <row r="66" spans="1:14" outlineLevel="1" x14ac:dyDescent="0.25">
      <c r="A66" s="33">
        <v>24</v>
      </c>
      <c r="B66" s="33">
        <v>79</v>
      </c>
      <c r="C66" s="38">
        <v>55</v>
      </c>
      <c r="D66" s="33" t="s">
        <v>9181</v>
      </c>
      <c r="E66" s="33" t="s">
        <v>9142</v>
      </c>
      <c r="F66" s="45">
        <v>1000</v>
      </c>
      <c r="G66" s="44" t="s">
        <v>9182</v>
      </c>
      <c r="H66" s="33">
        <v>13771781912</v>
      </c>
      <c r="I66" s="100" t="s">
        <v>9120</v>
      </c>
      <c r="M66" s="2"/>
    </row>
    <row r="67" spans="1:14" outlineLevel="1" x14ac:dyDescent="0.25">
      <c r="A67" s="33">
        <v>25</v>
      </c>
      <c r="B67" s="33">
        <v>80</v>
      </c>
      <c r="C67" s="38">
        <v>55</v>
      </c>
      <c r="D67" s="33" t="s">
        <v>9181</v>
      </c>
      <c r="E67" s="33" t="s">
        <v>9142</v>
      </c>
      <c r="F67" s="45">
        <v>500</v>
      </c>
      <c r="G67" s="44" t="s">
        <v>9183</v>
      </c>
      <c r="H67" s="33">
        <v>13771781912</v>
      </c>
      <c r="I67" s="100" t="s">
        <v>9119</v>
      </c>
      <c r="M67" s="2"/>
    </row>
    <row r="68" spans="1:14" outlineLevel="1" x14ac:dyDescent="0.25">
      <c r="A68" s="33">
        <v>26</v>
      </c>
      <c r="B68" s="33">
        <v>81</v>
      </c>
      <c r="C68" s="38">
        <v>55</v>
      </c>
      <c r="D68" s="33" t="s">
        <v>9181</v>
      </c>
      <c r="E68" s="33" t="s">
        <v>9142</v>
      </c>
      <c r="F68" s="45">
        <v>400</v>
      </c>
      <c r="G68" s="44" t="s">
        <v>9184</v>
      </c>
      <c r="H68" s="33">
        <v>13771781912</v>
      </c>
      <c r="I68" s="100" t="s">
        <v>9143</v>
      </c>
      <c r="M68" s="2"/>
    </row>
    <row r="69" spans="1:14" outlineLevel="1" x14ac:dyDescent="0.25">
      <c r="A69" s="33">
        <v>27</v>
      </c>
      <c r="B69" s="33">
        <v>82</v>
      </c>
      <c r="C69" s="38">
        <v>55</v>
      </c>
      <c r="D69" s="33" t="s">
        <v>9181</v>
      </c>
      <c r="E69" s="33" t="s">
        <v>9142</v>
      </c>
      <c r="F69" s="45">
        <v>300</v>
      </c>
      <c r="G69" s="44" t="s">
        <v>9185</v>
      </c>
      <c r="H69" s="33">
        <v>13771781912</v>
      </c>
      <c r="I69" s="100" t="s">
        <v>9144</v>
      </c>
      <c r="M69" s="2"/>
    </row>
    <row r="70" spans="1:14" outlineLevel="1" x14ac:dyDescent="0.25">
      <c r="A70" s="33">
        <v>28</v>
      </c>
      <c r="B70" s="33">
        <v>83</v>
      </c>
      <c r="C70" s="38">
        <v>55</v>
      </c>
      <c r="D70" s="33" t="s">
        <v>9181</v>
      </c>
      <c r="E70" s="33" t="s">
        <v>9142</v>
      </c>
      <c r="F70" s="45">
        <v>200</v>
      </c>
      <c r="G70" s="44" t="s">
        <v>9186</v>
      </c>
      <c r="H70" s="33">
        <v>13771781912</v>
      </c>
      <c r="I70" s="100" t="s">
        <v>9149</v>
      </c>
      <c r="M70" s="2"/>
    </row>
    <row r="71" spans="1:14" outlineLevel="1" x14ac:dyDescent="0.25">
      <c r="A71" s="33">
        <v>29</v>
      </c>
      <c r="B71" s="33">
        <v>84</v>
      </c>
      <c r="C71" s="33">
        <v>55</v>
      </c>
      <c r="D71" s="33" t="s">
        <v>9181</v>
      </c>
      <c r="E71" s="33" t="s">
        <v>9142</v>
      </c>
      <c r="F71" s="45">
        <v>100</v>
      </c>
      <c r="G71" s="44" t="s">
        <v>9187</v>
      </c>
      <c r="H71" s="33">
        <v>13771781912</v>
      </c>
      <c r="I71" s="100" t="s">
        <v>9150</v>
      </c>
      <c r="M71" s="2"/>
    </row>
    <row r="72" spans="1:14" outlineLevel="1" x14ac:dyDescent="0.25">
      <c r="A72" s="33">
        <v>30</v>
      </c>
      <c r="B72" s="33">
        <v>85</v>
      </c>
      <c r="C72" s="33">
        <v>71</v>
      </c>
      <c r="D72" s="33" t="s">
        <v>9200</v>
      </c>
      <c r="E72" s="33" t="s">
        <v>9188</v>
      </c>
      <c r="F72" s="45">
        <v>1300</v>
      </c>
      <c r="G72" s="44" t="s">
        <v>9189</v>
      </c>
      <c r="H72" s="33">
        <v>18114648685</v>
      </c>
      <c r="I72" s="100" t="s">
        <v>9153</v>
      </c>
      <c r="M72" s="2"/>
    </row>
    <row r="73" spans="1:14" outlineLevel="1" x14ac:dyDescent="0.25">
      <c r="A73" s="33">
        <v>31</v>
      </c>
      <c r="B73" s="33">
        <v>86</v>
      </c>
      <c r="C73" s="33">
        <v>71</v>
      </c>
      <c r="D73" s="33" t="s">
        <v>9200</v>
      </c>
      <c r="E73" s="33" t="s">
        <v>9188</v>
      </c>
      <c r="F73" s="45">
        <v>1100</v>
      </c>
      <c r="G73" s="44" t="s">
        <v>9190</v>
      </c>
      <c r="H73" s="33">
        <v>18114648685</v>
      </c>
      <c r="I73" s="100" t="s">
        <v>9158</v>
      </c>
      <c r="M73" s="2"/>
    </row>
    <row r="74" spans="1:14" outlineLevel="1" x14ac:dyDescent="0.25">
      <c r="A74" s="33">
        <v>32</v>
      </c>
      <c r="B74" s="33">
        <v>87</v>
      </c>
      <c r="C74" s="33">
        <v>71</v>
      </c>
      <c r="D74" s="33" t="s">
        <v>9200</v>
      </c>
      <c r="E74" s="33" t="s">
        <v>9188</v>
      </c>
      <c r="F74" s="45">
        <v>900</v>
      </c>
      <c r="G74" s="44" t="s">
        <v>9191</v>
      </c>
      <c r="H74" s="33">
        <v>18114648685</v>
      </c>
      <c r="I74" s="100" t="s">
        <v>9159</v>
      </c>
      <c r="M74" s="2"/>
    </row>
    <row r="75" spans="1:14" x14ac:dyDescent="0.25">
      <c r="A75" s="33">
        <v>33</v>
      </c>
      <c r="B75" s="33">
        <v>88</v>
      </c>
      <c r="C75" s="33">
        <v>71</v>
      </c>
      <c r="D75" s="33" t="s">
        <v>9200</v>
      </c>
      <c r="E75" s="45" t="s">
        <v>9188</v>
      </c>
      <c r="F75" s="45">
        <v>700</v>
      </c>
      <c r="G75" s="33" t="s">
        <v>9192</v>
      </c>
      <c r="H75" s="33">
        <v>18114648685</v>
      </c>
      <c r="I75" s="100" t="s">
        <v>9193</v>
      </c>
      <c r="L75" s="2"/>
    </row>
    <row r="76" spans="1:14" x14ac:dyDescent="0.25">
      <c r="A76" s="33">
        <v>34</v>
      </c>
      <c r="B76" s="33">
        <v>89</v>
      </c>
      <c r="C76" s="33">
        <v>71</v>
      </c>
      <c r="D76" s="33" t="s">
        <v>9200</v>
      </c>
      <c r="E76" s="45" t="s">
        <v>9188</v>
      </c>
      <c r="F76" s="45">
        <v>500</v>
      </c>
      <c r="G76" s="33" t="s">
        <v>9194</v>
      </c>
      <c r="H76" s="33">
        <v>18114648685</v>
      </c>
      <c r="I76" s="100" t="s">
        <v>9195</v>
      </c>
      <c r="L76" s="2"/>
    </row>
    <row r="77" spans="1:14" x14ac:dyDescent="0.25">
      <c r="A77" s="33">
        <v>35</v>
      </c>
      <c r="B77" s="33">
        <v>90</v>
      </c>
      <c r="C77" s="33">
        <v>71</v>
      </c>
      <c r="D77" s="33" t="s">
        <v>9200</v>
      </c>
      <c r="E77" s="45" t="s">
        <v>9188</v>
      </c>
      <c r="F77" s="45">
        <v>300</v>
      </c>
      <c r="G77" s="33" t="s">
        <v>9196</v>
      </c>
      <c r="H77" s="33">
        <v>18114648685</v>
      </c>
      <c r="I77" s="100" t="s">
        <v>9197</v>
      </c>
      <c r="L77" s="2"/>
    </row>
    <row r="78" spans="1:14" x14ac:dyDescent="0.25">
      <c r="A78" s="33">
        <v>36</v>
      </c>
      <c r="B78" s="33">
        <v>91</v>
      </c>
      <c r="C78" s="33">
        <v>71</v>
      </c>
      <c r="D78" s="33" t="s">
        <v>9200</v>
      </c>
      <c r="E78" s="45" t="s">
        <v>9188</v>
      </c>
      <c r="F78" s="45">
        <v>100</v>
      </c>
      <c r="G78" s="33" t="s">
        <v>9198</v>
      </c>
      <c r="H78" s="33">
        <v>18114648685</v>
      </c>
      <c r="I78" s="100" t="s">
        <v>9199</v>
      </c>
      <c r="L78" s="2"/>
    </row>
    <row r="79" spans="1:14" x14ac:dyDescent="0.25">
      <c r="E79" s="45"/>
      <c r="F79" s="44"/>
      <c r="L79" s="2"/>
    </row>
    <row r="80" spans="1:14" x14ac:dyDescent="0.25">
      <c r="E80" s="45"/>
      <c r="F80" s="44"/>
      <c r="L80" s="2"/>
    </row>
    <row r="81" spans="1:12" x14ac:dyDescent="0.25">
      <c r="E81" s="44"/>
      <c r="F81" s="44"/>
    </row>
    <row r="82" spans="1:12" x14ac:dyDescent="0.25">
      <c r="A82" s="35" t="s">
        <v>217</v>
      </c>
      <c r="E82" s="44"/>
      <c r="F82" s="44"/>
    </row>
    <row r="83" spans="1:12" x14ac:dyDescent="0.25">
      <c r="E83" s="45"/>
      <c r="F83" s="44"/>
    </row>
    <row r="84" spans="1:12" outlineLevel="1" x14ac:dyDescent="0.25">
      <c r="A84" t="s">
        <v>3</v>
      </c>
      <c r="B84" t="s">
        <v>223</v>
      </c>
      <c r="C84" s="33" t="s">
        <v>8919</v>
      </c>
      <c r="D84" t="s">
        <v>113</v>
      </c>
      <c r="E84" t="s">
        <v>224</v>
      </c>
      <c r="F84" s="45" t="s">
        <v>78</v>
      </c>
      <c r="G84" s="44" t="s">
        <v>77</v>
      </c>
      <c r="H84" s="33" t="s">
        <v>225</v>
      </c>
      <c r="I84" s="100" t="s">
        <v>20</v>
      </c>
    </row>
    <row r="85" spans="1:12" outlineLevel="1" x14ac:dyDescent="0.25">
      <c r="A85" s="33">
        <v>1</v>
      </c>
      <c r="B85" s="33">
        <v>17</v>
      </c>
      <c r="C85" s="33">
        <v>24</v>
      </c>
      <c r="D85" s="33" t="s">
        <v>118</v>
      </c>
      <c r="E85" s="33" t="s">
        <v>8575</v>
      </c>
      <c r="F85" s="52">
        <v>60000</v>
      </c>
      <c r="G85" s="44" t="s">
        <v>152</v>
      </c>
      <c r="H85" s="44">
        <v>18114648685</v>
      </c>
      <c r="I85" s="102" t="s">
        <v>8920</v>
      </c>
    </row>
    <row r="86" spans="1:12" outlineLevel="1" x14ac:dyDescent="0.25">
      <c r="A86" s="33">
        <v>2</v>
      </c>
      <c r="B86" s="33">
        <v>18</v>
      </c>
      <c r="C86" s="33">
        <v>24</v>
      </c>
      <c r="D86" s="33" t="s">
        <v>118</v>
      </c>
      <c r="E86" s="33" t="s">
        <v>8575</v>
      </c>
      <c r="F86" s="52">
        <v>60001</v>
      </c>
      <c r="G86" s="44" t="s">
        <v>154</v>
      </c>
      <c r="H86" s="44">
        <v>18114648685</v>
      </c>
      <c r="I86" s="102" t="s">
        <v>8921</v>
      </c>
      <c r="K86" s="9"/>
      <c r="L86" s="16"/>
    </row>
    <row r="87" spans="1:12" outlineLevel="1" x14ac:dyDescent="0.25">
      <c r="A87" s="33">
        <v>3</v>
      </c>
      <c r="B87" s="33">
        <v>19</v>
      </c>
      <c r="C87" s="33">
        <v>25</v>
      </c>
      <c r="D87" s="33" t="s">
        <v>216</v>
      </c>
      <c r="E87" s="33" t="s">
        <v>8575</v>
      </c>
      <c r="F87" s="52">
        <v>60002</v>
      </c>
      <c r="G87" s="44" t="s">
        <v>155</v>
      </c>
      <c r="H87" s="44">
        <v>13505598030</v>
      </c>
      <c r="I87" s="102" t="s">
        <v>8922</v>
      </c>
      <c r="K87" s="9" t="s">
        <v>166</v>
      </c>
      <c r="L87" s="16"/>
    </row>
    <row r="88" spans="1:12" outlineLevel="1" x14ac:dyDescent="0.25">
      <c r="A88" s="33">
        <v>4</v>
      </c>
      <c r="B88" s="33">
        <v>20</v>
      </c>
      <c r="C88" s="33">
        <v>25</v>
      </c>
      <c r="D88" s="33" t="s">
        <v>216</v>
      </c>
      <c r="E88" s="33" t="s">
        <v>8575</v>
      </c>
      <c r="F88" s="104">
        <v>60003</v>
      </c>
      <c r="G88" s="44" t="s">
        <v>156</v>
      </c>
      <c r="H88" s="44">
        <v>13505598030</v>
      </c>
      <c r="I88" s="102" t="s">
        <v>8923</v>
      </c>
      <c r="K88" s="9" t="s">
        <v>145</v>
      </c>
      <c r="L88" s="16"/>
    </row>
    <row r="89" spans="1:12" outlineLevel="1" x14ac:dyDescent="0.25">
      <c r="A89" s="33">
        <v>5</v>
      </c>
      <c r="B89" s="33">
        <v>21</v>
      </c>
      <c r="C89" s="33">
        <v>24</v>
      </c>
      <c r="D89" s="33" t="s">
        <v>118</v>
      </c>
      <c r="E89" s="33" t="s">
        <v>8575</v>
      </c>
      <c r="F89" s="45">
        <v>60004</v>
      </c>
      <c r="G89" s="44" t="s">
        <v>157</v>
      </c>
      <c r="H89" s="44">
        <v>18114648685</v>
      </c>
      <c r="I89" s="102" t="s">
        <v>8924</v>
      </c>
      <c r="K89" s="9" t="s">
        <v>152</v>
      </c>
      <c r="L89" s="16"/>
    </row>
    <row r="90" spans="1:12" outlineLevel="1" x14ac:dyDescent="0.25">
      <c r="A90" s="33">
        <v>6</v>
      </c>
      <c r="B90" s="33">
        <v>22</v>
      </c>
      <c r="C90" s="33">
        <v>24</v>
      </c>
      <c r="D90" s="33" t="s">
        <v>118</v>
      </c>
      <c r="E90" s="33" t="s">
        <v>8575</v>
      </c>
      <c r="F90" s="45">
        <v>60005</v>
      </c>
      <c r="G90" s="44" t="s">
        <v>158</v>
      </c>
      <c r="H90" s="44">
        <v>18114648685</v>
      </c>
      <c r="I90" s="100" t="s">
        <v>8925</v>
      </c>
      <c r="K90" s="9" t="s">
        <v>157</v>
      </c>
      <c r="L90" s="16"/>
    </row>
    <row r="91" spans="1:12" outlineLevel="1" x14ac:dyDescent="0.25">
      <c r="A91" s="33">
        <v>7</v>
      </c>
      <c r="B91" s="33">
        <v>23</v>
      </c>
      <c r="C91" s="33">
        <v>25</v>
      </c>
      <c r="D91" s="33" t="s">
        <v>216</v>
      </c>
      <c r="E91" s="33" t="s">
        <v>8575</v>
      </c>
      <c r="F91" s="45">
        <v>60006</v>
      </c>
      <c r="G91" s="44" t="s">
        <v>159</v>
      </c>
      <c r="H91" s="44">
        <v>13505598030</v>
      </c>
      <c r="I91" s="100" t="s">
        <v>8926</v>
      </c>
      <c r="K91" s="9" t="s">
        <v>155</v>
      </c>
      <c r="L91" s="16"/>
    </row>
    <row r="92" spans="1:12" outlineLevel="1" x14ac:dyDescent="0.25">
      <c r="A92" s="33">
        <v>8</v>
      </c>
      <c r="B92" s="33">
        <v>24</v>
      </c>
      <c r="C92" s="33">
        <v>25</v>
      </c>
      <c r="D92" s="33" t="s">
        <v>216</v>
      </c>
      <c r="E92" s="33" t="s">
        <v>8577</v>
      </c>
      <c r="F92" s="52">
        <v>60007.15</v>
      </c>
      <c r="G92" s="44" t="s">
        <v>160</v>
      </c>
      <c r="H92" s="44">
        <v>13505598030</v>
      </c>
      <c r="I92" s="100" t="s">
        <v>8927</v>
      </c>
      <c r="K92" s="9" t="s">
        <v>144</v>
      </c>
      <c r="L92" s="16"/>
    </row>
    <row r="93" spans="1:12" outlineLevel="1" x14ac:dyDescent="0.25">
      <c r="A93" s="33">
        <v>9</v>
      </c>
      <c r="B93" s="33">
        <v>25</v>
      </c>
      <c r="C93" s="33">
        <v>25</v>
      </c>
      <c r="D93" s="33" t="s">
        <v>216</v>
      </c>
      <c r="E93" s="33" t="s">
        <v>8577</v>
      </c>
      <c r="F93" s="104">
        <v>50001.15</v>
      </c>
      <c r="G93" s="44" t="s">
        <v>213</v>
      </c>
      <c r="H93" s="44">
        <v>13505598030</v>
      </c>
      <c r="I93" s="100" t="s">
        <v>8928</v>
      </c>
      <c r="K93" s="9" t="s">
        <v>154</v>
      </c>
      <c r="L93" s="16"/>
    </row>
    <row r="94" spans="1:12" outlineLevel="1" x14ac:dyDescent="0.25">
      <c r="A94" s="33">
        <v>10</v>
      </c>
      <c r="B94" s="33">
        <v>26</v>
      </c>
      <c r="C94" s="33">
        <v>25</v>
      </c>
      <c r="D94" s="33" t="s">
        <v>216</v>
      </c>
      <c r="E94" s="33" t="s">
        <v>8577</v>
      </c>
      <c r="F94" s="45">
        <v>60009.15</v>
      </c>
      <c r="G94" s="44" t="s">
        <v>214</v>
      </c>
      <c r="H94" s="44">
        <v>13505598030</v>
      </c>
      <c r="I94" s="100" t="s">
        <v>8929</v>
      </c>
      <c r="K94" s="9"/>
      <c r="L94" s="9"/>
    </row>
    <row r="95" spans="1:12" s="77" customFormat="1" outlineLevel="1" x14ac:dyDescent="0.25">
      <c r="A95" s="76">
        <v>11</v>
      </c>
      <c r="B95" s="77">
        <v>112</v>
      </c>
      <c r="C95" s="77">
        <v>180</v>
      </c>
      <c r="E95" s="77" t="s">
        <v>50</v>
      </c>
      <c r="F95" s="95">
        <v>50000.01</v>
      </c>
      <c r="G95" s="84" t="s">
        <v>234</v>
      </c>
      <c r="H95" s="84">
        <v>13641784900</v>
      </c>
      <c r="I95" s="103" t="s">
        <v>8930</v>
      </c>
      <c r="K95" s="78"/>
      <c r="L95" s="78"/>
    </row>
    <row r="96" spans="1:12" outlineLevel="1" x14ac:dyDescent="0.25">
      <c r="A96" s="33">
        <v>12</v>
      </c>
      <c r="B96" s="33">
        <v>155</v>
      </c>
      <c r="C96" s="33">
        <v>1</v>
      </c>
      <c r="D96" s="33" t="s">
        <v>8651</v>
      </c>
      <c r="E96" s="33" t="s">
        <v>8652</v>
      </c>
      <c r="F96" s="94">
        <v>60000.12</v>
      </c>
      <c r="G96" s="44" t="s">
        <v>8931</v>
      </c>
      <c r="H96" s="44">
        <v>13646216046</v>
      </c>
      <c r="I96" s="100" t="s">
        <v>8932</v>
      </c>
      <c r="K96" s="9"/>
      <c r="L96" s="16"/>
    </row>
    <row r="97" spans="1:19" outlineLevel="1" x14ac:dyDescent="0.25">
      <c r="A97" s="33">
        <v>13</v>
      </c>
      <c r="B97" s="33">
        <v>161</v>
      </c>
      <c r="C97" s="33">
        <v>1</v>
      </c>
      <c r="D97" s="33" t="s">
        <v>8651</v>
      </c>
      <c r="E97" s="33" t="s">
        <v>8653</v>
      </c>
      <c r="F97" s="44">
        <v>60000.12</v>
      </c>
      <c r="G97" s="44" t="s">
        <v>8933</v>
      </c>
      <c r="H97" s="44">
        <v>13646216046</v>
      </c>
      <c r="I97" s="100" t="s">
        <v>8934</v>
      </c>
      <c r="K97" s="9"/>
      <c r="L97" s="16"/>
    </row>
    <row r="98" spans="1:19" outlineLevel="1" x14ac:dyDescent="0.25">
      <c r="A98" s="33">
        <v>14</v>
      </c>
      <c r="B98" s="33">
        <v>167</v>
      </c>
      <c r="C98" s="33">
        <v>1</v>
      </c>
      <c r="D98" s="33" t="s">
        <v>8651</v>
      </c>
      <c r="E98" s="33" t="s">
        <v>8660</v>
      </c>
      <c r="F98" s="44">
        <v>60000.12</v>
      </c>
      <c r="G98" s="44" t="s">
        <v>8935</v>
      </c>
      <c r="H98" s="44">
        <v>13646216046</v>
      </c>
      <c r="I98" s="100" t="s">
        <v>8936</v>
      </c>
      <c r="K98" s="9"/>
      <c r="L98" s="9"/>
    </row>
    <row r="99" spans="1:19" outlineLevel="1" x14ac:dyDescent="0.25">
      <c r="A99" s="33">
        <v>15</v>
      </c>
      <c r="B99" s="33">
        <v>193</v>
      </c>
      <c r="C99" s="33">
        <v>1</v>
      </c>
      <c r="D99" s="33" t="s">
        <v>8651</v>
      </c>
      <c r="E99" s="33" t="s">
        <v>8652</v>
      </c>
      <c r="F99" s="96">
        <v>60000.12</v>
      </c>
      <c r="G99" s="44" t="s">
        <v>8937</v>
      </c>
      <c r="H99" s="44">
        <v>13646216046</v>
      </c>
      <c r="I99" s="100" t="s">
        <v>8938</v>
      </c>
    </row>
    <row r="100" spans="1:19" outlineLevel="1" x14ac:dyDescent="0.25">
      <c r="A100" s="33">
        <v>16</v>
      </c>
      <c r="B100" s="33">
        <v>195</v>
      </c>
      <c r="C100" s="33">
        <v>1</v>
      </c>
      <c r="D100" s="33" t="s">
        <v>8651</v>
      </c>
      <c r="E100" s="33" t="s">
        <v>8653</v>
      </c>
      <c r="F100" s="96">
        <v>60000.12</v>
      </c>
      <c r="G100" s="44" t="s">
        <v>8939</v>
      </c>
      <c r="H100" s="44">
        <v>13646216046</v>
      </c>
      <c r="I100" s="100" t="s">
        <v>8940</v>
      </c>
      <c r="N100" s="33">
        <v>1</v>
      </c>
      <c r="O100" s="33">
        <v>3900.12</v>
      </c>
    </row>
    <row r="101" spans="1:19" outlineLevel="1" x14ac:dyDescent="0.25">
      <c r="A101" s="33">
        <v>17</v>
      </c>
      <c r="B101" s="33">
        <v>197</v>
      </c>
      <c r="C101" s="33">
        <v>1</v>
      </c>
      <c r="D101" s="33" t="s">
        <v>8651</v>
      </c>
      <c r="E101" s="33" t="s">
        <v>8660</v>
      </c>
      <c r="F101" s="96">
        <v>60000.12</v>
      </c>
      <c r="G101" s="44" t="s">
        <v>8941</v>
      </c>
      <c r="H101" s="44">
        <v>13646216046</v>
      </c>
      <c r="I101" s="100" t="s">
        <v>8942</v>
      </c>
      <c r="N101" s="33">
        <v>9</v>
      </c>
      <c r="O101" s="33">
        <v>52918.59</v>
      </c>
    </row>
    <row r="102" spans="1:19" outlineLevel="1" x14ac:dyDescent="0.25">
      <c r="C102" s="33"/>
      <c r="F102" s="44"/>
      <c r="G102" s="44"/>
      <c r="H102" s="44"/>
      <c r="N102" s="33">
        <v>24</v>
      </c>
      <c r="O102" s="33">
        <v>73550.05</v>
      </c>
    </row>
    <row r="103" spans="1:19" outlineLevel="1" x14ac:dyDescent="0.25">
      <c r="C103" s="33"/>
      <c r="F103" s="44"/>
      <c r="G103" s="44"/>
      <c r="H103" s="44"/>
      <c r="N103" s="33">
        <v>25</v>
      </c>
      <c r="O103" s="33">
        <v>200</v>
      </c>
    </row>
    <row r="104" spans="1:19" outlineLevel="1" x14ac:dyDescent="0.25">
      <c r="C104" s="33"/>
      <c r="F104" s="44"/>
      <c r="G104" s="44"/>
      <c r="H104" s="44"/>
    </row>
    <row r="105" spans="1:19" outlineLevel="1" x14ac:dyDescent="0.25">
      <c r="C105" s="33"/>
      <c r="F105" s="44"/>
      <c r="G105" s="44"/>
      <c r="H105" s="44"/>
    </row>
    <row r="106" spans="1:19" outlineLevel="1" x14ac:dyDescent="0.25">
      <c r="C106" s="33"/>
      <c r="F106" s="44"/>
      <c r="G106" s="44"/>
      <c r="H106" s="44"/>
    </row>
    <row r="107" spans="1:19" x14ac:dyDescent="0.25">
      <c r="E107" s="44"/>
      <c r="F107" s="44"/>
    </row>
    <row r="108" spans="1:19" x14ac:dyDescent="0.25">
      <c r="A108" s="35" t="s">
        <v>231</v>
      </c>
      <c r="E108" s="44"/>
      <c r="F108" s="44"/>
    </row>
    <row r="109" spans="1:19" x14ac:dyDescent="0.25">
      <c r="E109" s="44"/>
      <c r="F109" s="44"/>
      <c r="M109">
        <v>0.2</v>
      </c>
      <c r="Q109" s="33">
        <v>0.5</v>
      </c>
    </row>
    <row r="110" spans="1:19" hidden="1" outlineLevel="1" x14ac:dyDescent="0.25">
      <c r="A110" s="33" t="s">
        <v>3</v>
      </c>
      <c r="B110" s="33" t="s">
        <v>223</v>
      </c>
      <c r="C110" s="33" t="s">
        <v>89</v>
      </c>
      <c r="D110" s="33" t="s">
        <v>113</v>
      </c>
      <c r="E110" s="45" t="s">
        <v>224</v>
      </c>
      <c r="F110" s="45" t="s">
        <v>78</v>
      </c>
      <c r="G110" s="33" t="s">
        <v>77</v>
      </c>
      <c r="H110" s="33" t="s">
        <v>225</v>
      </c>
      <c r="I110" s="100" t="s">
        <v>20</v>
      </c>
    </row>
    <row r="111" spans="1:19" hidden="1" outlineLevel="1" x14ac:dyDescent="0.25">
      <c r="A111" s="33">
        <v>1</v>
      </c>
      <c r="B111" s="33">
        <v>1</v>
      </c>
      <c r="C111" s="33">
        <v>104</v>
      </c>
      <c r="D111" s="44" t="s">
        <v>8755</v>
      </c>
      <c r="E111" s="45" t="s">
        <v>8756</v>
      </c>
      <c r="F111" s="45">
        <v>1001</v>
      </c>
      <c r="G111" s="33" t="s">
        <v>8757</v>
      </c>
      <c r="H111" s="33">
        <v>13771781001</v>
      </c>
      <c r="I111" s="100" t="s">
        <v>8758</v>
      </c>
    </row>
    <row r="112" spans="1:19" hidden="1" outlineLevel="1" x14ac:dyDescent="0.25">
      <c r="A112" s="33">
        <v>2</v>
      </c>
      <c r="B112" s="33">
        <v>2</v>
      </c>
      <c r="C112" s="33">
        <v>104</v>
      </c>
      <c r="D112" s="44" t="s">
        <v>8755</v>
      </c>
      <c r="E112" s="45" t="s">
        <v>8756</v>
      </c>
      <c r="F112" s="45">
        <v>1002</v>
      </c>
      <c r="G112" s="33" t="s">
        <v>169</v>
      </c>
      <c r="H112" s="33">
        <v>13771781001</v>
      </c>
      <c r="I112" s="100" t="s">
        <v>8759</v>
      </c>
      <c r="L112" s="48"/>
      <c r="M112" s="53"/>
      <c r="N112" s="53" t="s">
        <v>8656</v>
      </c>
      <c r="O112" s="49" t="s">
        <v>8657</v>
      </c>
      <c r="P112" s="33"/>
      <c r="Q112" s="33"/>
      <c r="R112" s="33" t="s">
        <v>8656</v>
      </c>
      <c r="S112" s="33" t="s">
        <v>8657</v>
      </c>
    </row>
    <row r="113" spans="1:19" hidden="1" outlineLevel="1" x14ac:dyDescent="0.25">
      <c r="A113" s="33">
        <v>3</v>
      </c>
      <c r="B113" s="33">
        <v>3</v>
      </c>
      <c r="C113" s="33">
        <v>105</v>
      </c>
      <c r="D113" s="44" t="s">
        <v>8760</v>
      </c>
      <c r="E113" s="45" t="s">
        <v>8756</v>
      </c>
      <c r="F113" s="45">
        <v>1003</v>
      </c>
      <c r="G113" s="33" t="s">
        <v>170</v>
      </c>
      <c r="H113" s="33">
        <v>13771781002</v>
      </c>
      <c r="I113" s="100" t="s">
        <v>8761</v>
      </c>
      <c r="L113" s="54" t="s">
        <v>8692</v>
      </c>
      <c r="M113" s="55">
        <v>-200</v>
      </c>
      <c r="N113" s="55"/>
      <c r="O113" s="56">
        <f>M113-SUM(N114:N115)</f>
        <v>-200</v>
      </c>
      <c r="P113" s="35" t="s">
        <v>8692</v>
      </c>
      <c r="Q113" s="33">
        <v>1900</v>
      </c>
      <c r="R113" s="33"/>
      <c r="S113" s="37">
        <f>Q113-SUM(R114:R115)</f>
        <v>690</v>
      </c>
    </row>
    <row r="114" spans="1:19" hidden="1" outlineLevel="1" x14ac:dyDescent="0.25">
      <c r="A114" s="33">
        <v>4</v>
      </c>
      <c r="B114" s="33">
        <v>4</v>
      </c>
      <c r="C114" s="33">
        <v>104</v>
      </c>
      <c r="D114" s="44" t="s">
        <v>8755</v>
      </c>
      <c r="E114" s="45" t="s">
        <v>8756</v>
      </c>
      <c r="F114" s="45">
        <v>1004</v>
      </c>
      <c r="G114" s="33" t="s">
        <v>171</v>
      </c>
      <c r="H114" s="33">
        <v>13771781001</v>
      </c>
      <c r="I114" s="100" t="s">
        <v>8762</v>
      </c>
      <c r="J114" s="2"/>
      <c r="L114" s="57" t="s">
        <v>8655</v>
      </c>
      <c r="M114" s="55">
        <f>ROUND(M113*M109,2)</f>
        <v>-40</v>
      </c>
      <c r="N114" s="55"/>
      <c r="O114" s="58"/>
      <c r="P114" s="33" t="s">
        <v>8655</v>
      </c>
      <c r="Q114" s="33">
        <f>ROUND(Q113*Q109,2)</f>
        <v>950</v>
      </c>
      <c r="R114" s="33">
        <f>F120+200</f>
        <v>1210</v>
      </c>
      <c r="S114" s="33"/>
    </row>
    <row r="115" spans="1:19" hidden="1" outlineLevel="1" x14ac:dyDescent="0.25">
      <c r="A115" s="33">
        <v>5</v>
      </c>
      <c r="B115" s="33">
        <v>5</v>
      </c>
      <c r="C115" s="33">
        <v>105</v>
      </c>
      <c r="D115" s="44" t="s">
        <v>8760</v>
      </c>
      <c r="E115" s="45" t="s">
        <v>8756</v>
      </c>
      <c r="F115" s="45">
        <v>1005</v>
      </c>
      <c r="G115" s="33" t="s">
        <v>172</v>
      </c>
      <c r="H115" s="33">
        <v>13771781002</v>
      </c>
      <c r="I115" s="100" t="s">
        <v>8763</v>
      </c>
      <c r="L115" s="57" t="s">
        <v>227</v>
      </c>
      <c r="M115" s="55">
        <f>M113*(1-M109)</f>
        <v>-160</v>
      </c>
      <c r="N115" s="55"/>
      <c r="O115" s="58">
        <f>M115-N115</f>
        <v>-160</v>
      </c>
      <c r="P115" s="33" t="s">
        <v>227</v>
      </c>
      <c r="Q115" s="33">
        <f>Q113*(1-Q109)</f>
        <v>950</v>
      </c>
      <c r="R115" s="33">
        <f>SUM(J111:J113)</f>
        <v>0</v>
      </c>
      <c r="S115" s="33">
        <f>Q115-R115</f>
        <v>950</v>
      </c>
    </row>
    <row r="116" spans="1:19" hidden="1" outlineLevel="1" x14ac:dyDescent="0.25">
      <c r="A116" s="33">
        <v>6</v>
      </c>
      <c r="B116" s="33">
        <v>6</v>
      </c>
      <c r="C116" s="33">
        <v>104</v>
      </c>
      <c r="D116" s="44" t="s">
        <v>8755</v>
      </c>
      <c r="E116" s="45" t="s">
        <v>8756</v>
      </c>
      <c r="F116" s="45">
        <v>1006</v>
      </c>
      <c r="G116" s="33" t="s">
        <v>173</v>
      </c>
      <c r="H116" s="33">
        <v>13771781001</v>
      </c>
      <c r="I116" s="100" t="s">
        <v>8764</v>
      </c>
      <c r="L116" s="57"/>
      <c r="M116" s="55"/>
      <c r="N116" s="55"/>
      <c r="O116" s="58"/>
      <c r="P116" s="33"/>
      <c r="Q116" s="33"/>
      <c r="R116" s="33"/>
      <c r="S116" s="33"/>
    </row>
    <row r="117" spans="1:19" hidden="1" outlineLevel="1" x14ac:dyDescent="0.25">
      <c r="A117" s="33">
        <v>7</v>
      </c>
      <c r="B117" s="33">
        <v>7</v>
      </c>
      <c r="C117" s="33">
        <v>105</v>
      </c>
      <c r="D117" s="44" t="s">
        <v>8760</v>
      </c>
      <c r="E117" s="45" t="s">
        <v>8756</v>
      </c>
      <c r="F117" s="45">
        <v>1007</v>
      </c>
      <c r="G117" s="33" t="s">
        <v>174</v>
      </c>
      <c r="H117" s="33">
        <v>13771781002</v>
      </c>
      <c r="I117" s="100" t="s">
        <v>8765</v>
      </c>
      <c r="L117" s="57" t="s">
        <v>229</v>
      </c>
      <c r="M117" s="59">
        <f>SUM(F108:F110)</f>
        <v>0</v>
      </c>
      <c r="N117" s="55"/>
      <c r="O117" s="58"/>
      <c r="P117" s="33" t="s">
        <v>229</v>
      </c>
      <c r="Q117" s="36">
        <f>SUM(J108:J110)</f>
        <v>0</v>
      </c>
      <c r="R117" s="33"/>
      <c r="S117" s="33"/>
    </row>
    <row r="118" spans="1:19" hidden="1" outlineLevel="1" x14ac:dyDescent="0.25">
      <c r="A118" s="33">
        <v>8</v>
      </c>
      <c r="B118" s="33">
        <v>8</v>
      </c>
      <c r="C118" s="33">
        <v>104</v>
      </c>
      <c r="D118" s="44" t="s">
        <v>8755</v>
      </c>
      <c r="E118" s="45" t="s">
        <v>8756</v>
      </c>
      <c r="F118" s="45">
        <v>1008</v>
      </c>
      <c r="G118" s="33" t="s">
        <v>175</v>
      </c>
      <c r="H118" s="33">
        <v>13771781001</v>
      </c>
      <c r="I118" s="100" t="s">
        <v>8766</v>
      </c>
      <c r="L118" s="57"/>
      <c r="M118" s="55"/>
      <c r="N118" s="55"/>
      <c r="O118" s="58"/>
      <c r="P118" s="33"/>
      <c r="Q118" s="33"/>
      <c r="R118" s="33"/>
      <c r="S118" s="33"/>
    </row>
    <row r="119" spans="1:19" hidden="1" outlineLevel="1" x14ac:dyDescent="0.25">
      <c r="A119" s="33">
        <v>9</v>
      </c>
      <c r="B119" s="33">
        <v>9</v>
      </c>
      <c r="C119" s="33">
        <v>105</v>
      </c>
      <c r="D119" s="44" t="s">
        <v>8760</v>
      </c>
      <c r="E119" s="45" t="s">
        <v>8756</v>
      </c>
      <c r="F119" s="45">
        <v>1009</v>
      </c>
      <c r="G119" s="33" t="s">
        <v>176</v>
      </c>
      <c r="H119" s="33">
        <v>13771781002</v>
      </c>
      <c r="I119" s="100" t="s">
        <v>8767</v>
      </c>
      <c r="L119" s="54" t="s">
        <v>8693</v>
      </c>
      <c r="M119" s="55">
        <v>118600</v>
      </c>
      <c r="N119" s="55"/>
      <c r="O119" s="56">
        <f>M119-SUM(N120:N121)</f>
        <v>18593</v>
      </c>
      <c r="P119" s="35" t="s">
        <v>8693</v>
      </c>
      <c r="Q119" s="33">
        <f>O119+2200</f>
        <v>20793</v>
      </c>
      <c r="R119" s="33"/>
      <c r="S119" s="37">
        <f>Q119-SUM(R120:R121)</f>
        <v>20793</v>
      </c>
    </row>
    <row r="120" spans="1:19" hidden="1" outlineLevel="1" x14ac:dyDescent="0.25">
      <c r="A120" s="33">
        <v>10</v>
      </c>
      <c r="B120" s="33">
        <v>10</v>
      </c>
      <c r="C120" s="33">
        <v>104</v>
      </c>
      <c r="D120" s="44" t="s">
        <v>8755</v>
      </c>
      <c r="E120" s="45" t="s">
        <v>8756</v>
      </c>
      <c r="F120" s="45">
        <v>1010</v>
      </c>
      <c r="G120" s="33" t="s">
        <v>177</v>
      </c>
      <c r="H120" s="33">
        <v>13771781001</v>
      </c>
      <c r="I120" s="100" t="s">
        <v>8768</v>
      </c>
      <c r="L120" s="57" t="s">
        <v>8655</v>
      </c>
      <c r="M120" s="55">
        <f>ROUND(M119*M109,2)</f>
        <v>23720</v>
      </c>
      <c r="N120" s="55">
        <f>F143</f>
        <v>50006</v>
      </c>
      <c r="O120" s="58"/>
      <c r="P120" s="33" t="s">
        <v>8655</v>
      </c>
      <c r="Q120" s="33">
        <f>ROUND(Q119*Q109,2)</f>
        <v>10396.5</v>
      </c>
      <c r="R120" s="33"/>
      <c r="S120" s="33"/>
    </row>
    <row r="121" spans="1:19" hidden="1" outlineLevel="1" x14ac:dyDescent="0.25">
      <c r="D121" s="18"/>
      <c r="E121" s="45"/>
      <c r="F121" s="45"/>
      <c r="L121" s="50" t="s">
        <v>227</v>
      </c>
      <c r="M121" s="60">
        <f>ROUND(M119*(1-M109),2)</f>
        <v>94880</v>
      </c>
      <c r="N121" s="60">
        <f>SUM(F138)</f>
        <v>50001</v>
      </c>
      <c r="O121" s="51">
        <f>M121-N121</f>
        <v>44879</v>
      </c>
      <c r="P121" s="33" t="s">
        <v>227</v>
      </c>
      <c r="Q121" s="33">
        <f>ROUND(Q119*(1-Q109),2)</f>
        <v>10396.5</v>
      </c>
      <c r="R121" s="33">
        <f>SUM(J150)</f>
        <v>0</v>
      </c>
      <c r="S121" s="33">
        <f>Q121-R121</f>
        <v>10396.5</v>
      </c>
    </row>
    <row r="122" spans="1:19" hidden="1" outlineLevel="1" x14ac:dyDescent="0.25">
      <c r="D122" s="18"/>
      <c r="E122" s="45"/>
      <c r="F122" s="45"/>
    </row>
    <row r="123" spans="1:19" hidden="1" outlineLevel="1" x14ac:dyDescent="0.25">
      <c r="D123" s="18"/>
      <c r="E123" s="45"/>
      <c r="F123" s="45"/>
    </row>
    <row r="124" spans="1:19" hidden="1" outlineLevel="1" x14ac:dyDescent="0.25">
      <c r="D124" s="18"/>
      <c r="E124" s="45"/>
      <c r="F124" s="45"/>
    </row>
    <row r="125" spans="1:19" hidden="1" outlineLevel="1" x14ac:dyDescent="0.25">
      <c r="D125" s="18"/>
      <c r="E125" s="45"/>
      <c r="F125" s="45"/>
    </row>
    <row r="126" spans="1:19" hidden="1" outlineLevel="1" x14ac:dyDescent="0.25">
      <c r="D126" s="18"/>
      <c r="E126" s="45"/>
      <c r="F126" s="45"/>
    </row>
    <row r="127" spans="1:19" hidden="1" outlineLevel="1" x14ac:dyDescent="0.25">
      <c r="D127" s="18"/>
      <c r="E127" s="45"/>
      <c r="F127" s="45"/>
    </row>
    <row r="128" spans="1:19" hidden="1" outlineLevel="1" x14ac:dyDescent="0.25">
      <c r="D128" s="18"/>
      <c r="E128" s="45"/>
      <c r="F128" s="45"/>
    </row>
    <row r="129" spans="1:10" hidden="1" outlineLevel="1" x14ac:dyDescent="0.25">
      <c r="E129" s="44"/>
      <c r="F129" s="44"/>
    </row>
    <row r="130" spans="1:10" collapsed="1" x14ac:dyDescent="0.25">
      <c r="E130" s="44"/>
      <c r="F130" s="44"/>
    </row>
    <row r="131" spans="1:10" x14ac:dyDescent="0.25">
      <c r="E131" s="44"/>
      <c r="F131" s="44"/>
    </row>
    <row r="132" spans="1:10" x14ac:dyDescent="0.25">
      <c r="E132" s="44"/>
      <c r="F132" s="44"/>
    </row>
    <row r="133" spans="1:10" x14ac:dyDescent="0.25">
      <c r="E133" s="44"/>
      <c r="F133" s="44"/>
    </row>
    <row r="134" spans="1:10" x14ac:dyDescent="0.25">
      <c r="E134" s="44"/>
      <c r="F134" s="44"/>
    </row>
    <row r="135" spans="1:10" x14ac:dyDescent="0.25">
      <c r="A135" s="35" t="s">
        <v>232</v>
      </c>
      <c r="E135" s="44"/>
      <c r="F135" s="44"/>
    </row>
    <row r="136" spans="1:10" x14ac:dyDescent="0.25">
      <c r="E136" s="44"/>
      <c r="F136" s="44"/>
    </row>
    <row r="137" spans="1:10" hidden="1" outlineLevel="1" x14ac:dyDescent="0.25">
      <c r="A137" s="33" t="s">
        <v>3</v>
      </c>
      <c r="B137" s="33" t="s">
        <v>223</v>
      </c>
      <c r="C137" s="33" t="s">
        <v>89</v>
      </c>
      <c r="D137" s="33" t="s">
        <v>113</v>
      </c>
      <c r="E137" s="45" t="s">
        <v>224</v>
      </c>
      <c r="F137" s="45" t="s">
        <v>78</v>
      </c>
      <c r="G137" s="33" t="s">
        <v>77</v>
      </c>
      <c r="H137" s="33" t="s">
        <v>20</v>
      </c>
    </row>
    <row r="138" spans="1:10" hidden="1" outlineLevel="1" x14ac:dyDescent="0.25">
      <c r="A138" s="33">
        <v>1</v>
      </c>
      <c r="B138" s="33">
        <v>1</v>
      </c>
      <c r="C138" s="33">
        <v>104</v>
      </c>
      <c r="D138" s="33" t="s">
        <v>8755</v>
      </c>
      <c r="E138" s="45" t="s">
        <v>8756</v>
      </c>
      <c r="F138" s="52">
        <v>50001</v>
      </c>
      <c r="G138" s="33" t="s">
        <v>8769</v>
      </c>
      <c r="H138" s="33" t="s">
        <v>8770</v>
      </c>
    </row>
    <row r="139" spans="1:10" hidden="1" outlineLevel="1" x14ac:dyDescent="0.25">
      <c r="A139" s="33">
        <v>2</v>
      </c>
      <c r="B139" s="33">
        <v>2</v>
      </c>
      <c r="C139" s="33">
        <v>104</v>
      </c>
      <c r="D139" s="33" t="s">
        <v>8755</v>
      </c>
      <c r="E139" s="45" t="s">
        <v>8756</v>
      </c>
      <c r="F139" s="45">
        <v>50002</v>
      </c>
      <c r="G139" s="33" t="s">
        <v>192</v>
      </c>
      <c r="H139" s="33" t="s">
        <v>8771</v>
      </c>
    </row>
    <row r="140" spans="1:10" hidden="1" outlineLevel="1" x14ac:dyDescent="0.25">
      <c r="A140" s="33">
        <v>3</v>
      </c>
      <c r="B140" s="33">
        <v>3</v>
      </c>
      <c r="C140" s="33">
        <v>105</v>
      </c>
      <c r="D140" s="33" t="s">
        <v>8760</v>
      </c>
      <c r="E140" s="45" t="s">
        <v>8756</v>
      </c>
      <c r="F140" s="45">
        <v>50003</v>
      </c>
      <c r="G140" s="33" t="s">
        <v>193</v>
      </c>
      <c r="H140" s="33" t="s">
        <v>8772</v>
      </c>
      <c r="J140" s="2"/>
    </row>
    <row r="141" spans="1:10" hidden="1" outlineLevel="1" x14ac:dyDescent="0.25">
      <c r="A141" s="33">
        <v>4</v>
      </c>
      <c r="B141" s="33">
        <v>4</v>
      </c>
      <c r="C141" s="33">
        <v>104</v>
      </c>
      <c r="D141" s="33" t="s">
        <v>8755</v>
      </c>
      <c r="E141" s="45" t="s">
        <v>8756</v>
      </c>
      <c r="F141" s="45">
        <v>50004</v>
      </c>
      <c r="G141" s="33" t="s">
        <v>194</v>
      </c>
      <c r="H141" s="33" t="s">
        <v>8773</v>
      </c>
    </row>
    <row r="142" spans="1:10" hidden="1" outlineLevel="1" x14ac:dyDescent="0.25">
      <c r="A142" s="33">
        <v>5</v>
      </c>
      <c r="B142" s="33">
        <v>5</v>
      </c>
      <c r="C142" s="33">
        <v>105</v>
      </c>
      <c r="D142" s="33" t="s">
        <v>8760</v>
      </c>
      <c r="E142" s="45" t="s">
        <v>8756</v>
      </c>
      <c r="F142" s="45">
        <v>50005</v>
      </c>
      <c r="G142" s="33" t="s">
        <v>195</v>
      </c>
      <c r="H142" s="33" t="s">
        <v>8774</v>
      </c>
    </row>
    <row r="143" spans="1:10" hidden="1" outlineLevel="1" x14ac:dyDescent="0.25">
      <c r="A143" s="33">
        <v>6</v>
      </c>
      <c r="B143" s="33">
        <v>6</v>
      </c>
      <c r="C143" s="33">
        <v>104</v>
      </c>
      <c r="D143" s="33" t="s">
        <v>8755</v>
      </c>
      <c r="E143" s="45" t="s">
        <v>8756</v>
      </c>
      <c r="F143" s="79">
        <v>50006</v>
      </c>
      <c r="G143" s="33" t="s">
        <v>196</v>
      </c>
      <c r="H143" s="33" t="s">
        <v>8775</v>
      </c>
    </row>
    <row r="144" spans="1:10" hidden="1" outlineLevel="1" x14ac:dyDescent="0.25">
      <c r="A144" s="33">
        <v>7</v>
      </c>
      <c r="B144" s="33">
        <v>7</v>
      </c>
      <c r="C144" s="33">
        <v>105</v>
      </c>
      <c r="D144" s="33" t="s">
        <v>8760</v>
      </c>
      <c r="E144" s="45" t="s">
        <v>8756</v>
      </c>
      <c r="F144" s="45">
        <v>50007</v>
      </c>
      <c r="G144" s="33" t="s">
        <v>197</v>
      </c>
      <c r="H144" s="33" t="s">
        <v>8776</v>
      </c>
    </row>
    <row r="145" spans="1:8" hidden="1" outlineLevel="1" x14ac:dyDescent="0.25">
      <c r="A145" s="33">
        <v>8</v>
      </c>
      <c r="B145" s="33">
        <v>8</v>
      </c>
      <c r="C145" s="33">
        <v>104</v>
      </c>
      <c r="D145" s="33" t="s">
        <v>8755</v>
      </c>
      <c r="E145" s="45" t="s">
        <v>8756</v>
      </c>
      <c r="F145" s="45">
        <v>50008</v>
      </c>
      <c r="G145" s="33" t="s">
        <v>198</v>
      </c>
      <c r="H145" s="33" t="s">
        <v>8777</v>
      </c>
    </row>
    <row r="146" spans="1:8" hidden="1" outlineLevel="1" x14ac:dyDescent="0.25">
      <c r="A146" s="33">
        <v>9</v>
      </c>
      <c r="B146" s="33">
        <v>9</v>
      </c>
      <c r="C146" s="33">
        <v>105</v>
      </c>
      <c r="D146" s="33" t="s">
        <v>8760</v>
      </c>
      <c r="E146" s="45" t="s">
        <v>8756</v>
      </c>
      <c r="F146" s="45">
        <v>50009</v>
      </c>
      <c r="G146" s="33" t="s">
        <v>199</v>
      </c>
      <c r="H146" s="33" t="s">
        <v>8778</v>
      </c>
    </row>
    <row r="147" spans="1:8" hidden="1" outlineLevel="1" x14ac:dyDescent="0.25">
      <c r="A147" s="33">
        <v>10</v>
      </c>
      <c r="B147" s="33">
        <v>10</v>
      </c>
      <c r="C147" s="33">
        <v>104</v>
      </c>
      <c r="D147" s="33" t="s">
        <v>8755</v>
      </c>
      <c r="E147" s="45" t="s">
        <v>8756</v>
      </c>
      <c r="F147" s="45">
        <v>50010</v>
      </c>
      <c r="G147" s="33" t="s">
        <v>200</v>
      </c>
      <c r="H147" s="33" t="s">
        <v>8779</v>
      </c>
    </row>
    <row r="148" spans="1:8" hidden="1" outlineLevel="1" x14ac:dyDescent="0.25">
      <c r="A148" s="33"/>
      <c r="B148" s="33"/>
      <c r="C148" s="33"/>
      <c r="D148" s="33"/>
      <c r="E148" s="45"/>
      <c r="F148" s="45"/>
      <c r="G148" s="33"/>
    </row>
    <row r="149" spans="1:8" hidden="1" outlineLevel="1" x14ac:dyDescent="0.25">
      <c r="A149" s="33"/>
      <c r="B149" s="33"/>
      <c r="C149" s="33"/>
      <c r="D149" s="33"/>
      <c r="E149" s="45"/>
      <c r="F149" s="45"/>
      <c r="G149" s="33"/>
    </row>
    <row r="150" spans="1:8" collapsed="1" x14ac:dyDescent="0.25">
      <c r="E150" s="19"/>
      <c r="F150" s="19"/>
    </row>
    <row r="151" spans="1:8" x14ac:dyDescent="0.25">
      <c r="E151" s="19"/>
      <c r="F151" s="19"/>
    </row>
    <row r="152" spans="1:8" x14ac:dyDescent="0.25">
      <c r="E152" s="19"/>
      <c r="F152" s="19"/>
    </row>
    <row r="153" spans="1:8" x14ac:dyDescent="0.25">
      <c r="E153" s="19"/>
      <c r="F153" s="19"/>
    </row>
    <row r="154" spans="1:8" x14ac:dyDescent="0.25">
      <c r="E154" s="19"/>
      <c r="F154" s="19"/>
    </row>
    <row r="155" spans="1:8" x14ac:dyDescent="0.25">
      <c r="E155" s="19"/>
      <c r="F155" s="19"/>
    </row>
    <row r="156" spans="1:8" x14ac:dyDescent="0.25">
      <c r="E156" s="19"/>
      <c r="F156" s="19"/>
    </row>
    <row r="157" spans="1:8" x14ac:dyDescent="0.25">
      <c r="E157" s="19"/>
      <c r="F157" s="19"/>
    </row>
    <row r="158" spans="1:8" x14ac:dyDescent="0.25">
      <c r="E158" s="19"/>
      <c r="F158" s="19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22" workbookViewId="0">
      <selection activeCell="E19" sqref="E19"/>
    </sheetView>
  </sheetViews>
  <sheetFormatPr defaultRowHeight="14.4" x14ac:dyDescent="0.25"/>
  <cols>
    <col min="3" max="3" width="20.44140625" bestFit="1" customWidth="1"/>
    <col min="7" max="7" width="20.109375" customWidth="1"/>
    <col min="8" max="8" width="12.77734375" bestFit="1" customWidth="1"/>
    <col min="10" max="10" width="29.44140625" customWidth="1"/>
    <col min="11" max="11" width="17.21875" bestFit="1" customWidth="1"/>
  </cols>
  <sheetData>
    <row r="1" spans="1:13" x14ac:dyDescent="0.25">
      <c r="C1" t="s">
        <v>161</v>
      </c>
    </row>
    <row r="2" spans="1:13" x14ac:dyDescent="0.25">
      <c r="A2" t="s">
        <v>8572</v>
      </c>
    </row>
    <row r="3" spans="1:13" x14ac:dyDescent="0.25">
      <c r="B3" t="s">
        <v>3</v>
      </c>
      <c r="C3" t="s">
        <v>77</v>
      </c>
      <c r="D3" t="s">
        <v>73</v>
      </c>
      <c r="E3" t="s">
        <v>89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8916</v>
      </c>
      <c r="M3" t="s">
        <v>8917</v>
      </c>
    </row>
    <row r="4" spans="1:13" x14ac:dyDescent="0.25">
      <c r="B4">
        <v>1</v>
      </c>
      <c r="C4" s="2" t="s">
        <v>219</v>
      </c>
      <c r="D4">
        <f>基本数据!$C$30</f>
        <v>4038</v>
      </c>
      <c r="E4">
        <v>24</v>
      </c>
      <c r="F4">
        <v>1300.05</v>
      </c>
      <c r="G4" s="11">
        <v>41638.66034722222</v>
      </c>
      <c r="H4" t="s">
        <v>8587</v>
      </c>
      <c r="I4">
        <v>1300.05</v>
      </c>
      <c r="J4" s="11">
        <v>41638.66034722222</v>
      </c>
      <c r="K4">
        <f>基本数据!$C$58</f>
        <v>3038</v>
      </c>
      <c r="L4">
        <v>1</v>
      </c>
      <c r="M4">
        <v>1</v>
      </c>
    </row>
    <row r="5" spans="1:13" x14ac:dyDescent="0.25">
      <c r="B5">
        <v>2</v>
      </c>
      <c r="C5" t="s">
        <v>220</v>
      </c>
      <c r="D5">
        <f>基本数据!$C$30</f>
        <v>4038</v>
      </c>
      <c r="E5">
        <v>24</v>
      </c>
      <c r="F5">
        <v>550</v>
      </c>
      <c r="G5" s="11">
        <f>G4+1/86400</f>
        <v>41638.660358796296</v>
      </c>
      <c r="H5" t="s">
        <v>8588</v>
      </c>
      <c r="I5">
        <v>550</v>
      </c>
      <c r="J5" s="11">
        <f>J4+1/86400</f>
        <v>41638.660358796296</v>
      </c>
      <c r="K5">
        <f>基本数据!$C$58</f>
        <v>3038</v>
      </c>
      <c r="L5">
        <v>2</v>
      </c>
      <c r="M5">
        <v>0</v>
      </c>
    </row>
    <row r="6" spans="1:13" x14ac:dyDescent="0.25">
      <c r="B6">
        <v>3</v>
      </c>
      <c r="C6" s="2" t="s">
        <v>221</v>
      </c>
      <c r="D6">
        <f>基本数据!$C$30</f>
        <v>4038</v>
      </c>
      <c r="E6">
        <v>25</v>
      </c>
      <c r="F6">
        <v>200</v>
      </c>
      <c r="G6" s="11">
        <f t="shared" ref="G6:G14" si="0">G5+1/86400</f>
        <v>41638.660370370373</v>
      </c>
      <c r="H6" t="s">
        <v>8589</v>
      </c>
      <c r="I6">
        <v>200</v>
      </c>
      <c r="J6" s="11">
        <f t="shared" ref="J6:J14" si="1">J5+1/86400</f>
        <v>41638.660370370373</v>
      </c>
      <c r="K6">
        <f>基本数据!$C$58</f>
        <v>3038</v>
      </c>
      <c r="L6">
        <v>1</v>
      </c>
      <c r="M6">
        <v>1</v>
      </c>
    </row>
    <row r="7" spans="1:13" x14ac:dyDescent="0.25">
      <c r="D7">
        <f>基本数据!$C$30</f>
        <v>4038</v>
      </c>
      <c r="F7" s="10"/>
      <c r="G7" s="11">
        <f t="shared" si="0"/>
        <v>41638.66038194445</v>
      </c>
      <c r="I7" s="10"/>
      <c r="J7" s="11">
        <f t="shared" si="1"/>
        <v>41638.66038194445</v>
      </c>
      <c r="K7">
        <f>基本数据!$C$58</f>
        <v>3038</v>
      </c>
    </row>
    <row r="8" spans="1:13" x14ac:dyDescent="0.25">
      <c r="C8" t="s">
        <v>222</v>
      </c>
      <c r="D8">
        <f>基本数据!$C$30</f>
        <v>4038</v>
      </c>
      <c r="E8">
        <v>25</v>
      </c>
      <c r="F8" s="10">
        <v>500</v>
      </c>
      <c r="G8" s="11">
        <f>G7+1/86400</f>
        <v>41638.660393518527</v>
      </c>
      <c r="H8" t="s">
        <v>8590</v>
      </c>
      <c r="I8" s="10">
        <v>500</v>
      </c>
      <c r="J8" s="11">
        <f>J7+1/86400</f>
        <v>41638.660393518527</v>
      </c>
      <c r="K8">
        <f>基本数据!$C$58</f>
        <v>3038</v>
      </c>
      <c r="L8">
        <v>1</v>
      </c>
      <c r="M8">
        <v>0</v>
      </c>
    </row>
    <row r="9" spans="1:13" x14ac:dyDescent="0.25">
      <c r="C9" t="s">
        <v>146</v>
      </c>
      <c r="D9">
        <f>基本数据!$C$30</f>
        <v>4038</v>
      </c>
      <c r="E9">
        <v>24</v>
      </c>
      <c r="F9" s="10">
        <v>510</v>
      </c>
      <c r="G9" s="11">
        <f t="shared" si="0"/>
        <v>41638.660405092603</v>
      </c>
      <c r="H9" t="s">
        <v>8591</v>
      </c>
      <c r="I9" s="10">
        <v>510</v>
      </c>
      <c r="J9" s="11">
        <f t="shared" si="1"/>
        <v>41638.660405092603</v>
      </c>
      <c r="K9">
        <f>基本数据!$C$58</f>
        <v>3038</v>
      </c>
      <c r="L9">
        <v>2</v>
      </c>
      <c r="M9">
        <v>1</v>
      </c>
    </row>
    <row r="10" spans="1:13" x14ac:dyDescent="0.25">
      <c r="C10" t="s">
        <v>147</v>
      </c>
      <c r="D10">
        <f>基本数据!$C$30</f>
        <v>4038</v>
      </c>
      <c r="E10">
        <v>24</v>
      </c>
      <c r="F10" s="10">
        <v>520</v>
      </c>
      <c r="G10" s="11">
        <f t="shared" si="0"/>
        <v>41638.66041666668</v>
      </c>
      <c r="H10" t="s">
        <v>8592</v>
      </c>
      <c r="I10" s="10">
        <v>520</v>
      </c>
      <c r="J10" s="11">
        <f t="shared" si="1"/>
        <v>41638.66041666668</v>
      </c>
      <c r="K10">
        <f>基本数据!$C$58</f>
        <v>3038</v>
      </c>
      <c r="L10">
        <v>1</v>
      </c>
      <c r="M10">
        <v>0</v>
      </c>
    </row>
    <row r="11" spans="1:13" x14ac:dyDescent="0.25">
      <c r="C11" t="s">
        <v>148</v>
      </c>
      <c r="D11">
        <f>基本数据!$C$30</f>
        <v>4038</v>
      </c>
      <c r="E11">
        <v>25</v>
      </c>
      <c r="F11" s="10">
        <v>530</v>
      </c>
      <c r="G11" s="11">
        <f t="shared" si="0"/>
        <v>41638.660428240757</v>
      </c>
      <c r="H11" t="s">
        <v>8593</v>
      </c>
      <c r="I11" s="10">
        <v>530</v>
      </c>
      <c r="J11" s="11">
        <f t="shared" si="1"/>
        <v>41638.660428240757</v>
      </c>
      <c r="K11">
        <f>基本数据!$C$58</f>
        <v>3038</v>
      </c>
      <c r="L11">
        <v>2</v>
      </c>
      <c r="M11">
        <v>1</v>
      </c>
    </row>
    <row r="12" spans="1:13" x14ac:dyDescent="0.25">
      <c r="C12" t="s">
        <v>149</v>
      </c>
      <c r="D12" s="3">
        <f>基本数据!$C$31</f>
        <v>4039</v>
      </c>
      <c r="E12">
        <v>25</v>
      </c>
      <c r="F12" s="10">
        <v>540</v>
      </c>
      <c r="G12" s="11">
        <f t="shared" si="0"/>
        <v>41638.660439814834</v>
      </c>
      <c r="H12" t="s">
        <v>8594</v>
      </c>
      <c r="I12" s="10">
        <v>540</v>
      </c>
      <c r="J12" s="11">
        <f t="shared" si="1"/>
        <v>41638.660439814834</v>
      </c>
      <c r="K12">
        <f>基本数据!$C$59</f>
        <v>3039</v>
      </c>
      <c r="L12">
        <v>2</v>
      </c>
      <c r="M12">
        <v>0</v>
      </c>
    </row>
    <row r="13" spans="1:13" x14ac:dyDescent="0.25">
      <c r="C13" s="2" t="s">
        <v>166</v>
      </c>
      <c r="D13" s="3">
        <f>基本数据!$C$31</f>
        <v>4039</v>
      </c>
      <c r="E13">
        <v>25</v>
      </c>
      <c r="F13" s="10">
        <v>1000.45</v>
      </c>
      <c r="G13" s="11">
        <f t="shared" si="0"/>
        <v>41638.660451388911</v>
      </c>
      <c r="H13" t="s">
        <v>8595</v>
      </c>
      <c r="I13" s="10">
        <v>1000.45</v>
      </c>
      <c r="J13" s="11">
        <f t="shared" si="1"/>
        <v>41638.660451388911</v>
      </c>
      <c r="K13">
        <f>基本数据!$C$59</f>
        <v>3039</v>
      </c>
      <c r="L13">
        <v>1</v>
      </c>
      <c r="M13">
        <v>1</v>
      </c>
    </row>
    <row r="14" spans="1:13" x14ac:dyDescent="0.25">
      <c r="C14" t="s">
        <v>167</v>
      </c>
      <c r="D14" s="3">
        <f>基本数据!$C$31</f>
        <v>4039</v>
      </c>
      <c r="E14">
        <v>25</v>
      </c>
      <c r="F14" s="10">
        <v>550.04999999999995</v>
      </c>
      <c r="G14" s="11">
        <f t="shared" si="0"/>
        <v>41638.660462962987</v>
      </c>
      <c r="H14" t="s">
        <v>8596</v>
      </c>
      <c r="I14" s="10">
        <v>550.04999999999995</v>
      </c>
      <c r="J14" s="11">
        <f t="shared" si="1"/>
        <v>41638.660462962987</v>
      </c>
      <c r="K14">
        <f>基本数据!$C$59</f>
        <v>3039</v>
      </c>
      <c r="L14">
        <v>1</v>
      </c>
      <c r="M14">
        <v>0</v>
      </c>
    </row>
    <row r="15" spans="1:13" x14ac:dyDescent="0.25">
      <c r="C15" s="97" t="s">
        <v>8658</v>
      </c>
      <c r="D15" s="98">
        <f>基本数据!$C$31</f>
        <v>4039</v>
      </c>
      <c r="E15" s="97">
        <v>25</v>
      </c>
      <c r="F15" s="97">
        <v>100</v>
      </c>
      <c r="G15" s="99">
        <f t="shared" ref="G15" si="2">G14+1/86400</f>
        <v>41638.660474537064</v>
      </c>
      <c r="H15" s="97" t="s">
        <v>8659</v>
      </c>
      <c r="I15" s="97">
        <v>100</v>
      </c>
      <c r="J15" s="99">
        <f t="shared" ref="J15" si="3">J14+1/86400</f>
        <v>41638.660474537064</v>
      </c>
      <c r="K15" s="97">
        <f>基本数据!$C$59</f>
        <v>3039</v>
      </c>
      <c r="L15" s="97">
        <v>2</v>
      </c>
      <c r="M15" s="97">
        <v>0</v>
      </c>
    </row>
    <row r="20" spans="1:15" x14ac:dyDescent="0.25">
      <c r="A20" t="s">
        <v>8573</v>
      </c>
      <c r="O20">
        <v>7</v>
      </c>
    </row>
    <row r="21" spans="1:15" x14ac:dyDescent="0.25">
      <c r="B21" t="s">
        <v>3</v>
      </c>
      <c r="C21" t="s">
        <v>77</v>
      </c>
      <c r="D21" t="s">
        <v>73</v>
      </c>
      <c r="E21" t="s">
        <v>89</v>
      </c>
      <c r="F21" t="s">
        <v>78</v>
      </c>
      <c r="G21" t="s">
        <v>79</v>
      </c>
      <c r="H21" t="s">
        <v>80</v>
      </c>
      <c r="I21" t="s">
        <v>81</v>
      </c>
      <c r="J21" t="s">
        <v>82</v>
      </c>
      <c r="K21" t="s">
        <v>83</v>
      </c>
      <c r="L21" s="33" t="s">
        <v>8916</v>
      </c>
      <c r="M21" s="33" t="s">
        <v>8917</v>
      </c>
      <c r="O21" s="33">
        <v>8</v>
      </c>
    </row>
    <row r="22" spans="1:15" x14ac:dyDescent="0.25">
      <c r="B22">
        <v>1</v>
      </c>
      <c r="C22" s="2" t="s">
        <v>153</v>
      </c>
      <c r="D22">
        <f>基本数据!$C$30</f>
        <v>4038</v>
      </c>
      <c r="E22">
        <v>24</v>
      </c>
      <c r="F22">
        <v>60000</v>
      </c>
      <c r="G22" s="11">
        <v>41638.618680555555</v>
      </c>
      <c r="H22" t="s">
        <v>8597</v>
      </c>
      <c r="I22">
        <v>60000</v>
      </c>
      <c r="J22" s="11">
        <v>41638.618680555555</v>
      </c>
      <c r="K22">
        <f>基本数据!$C$58</f>
        <v>3038</v>
      </c>
      <c r="L22" s="33">
        <v>1</v>
      </c>
      <c r="M22" s="33">
        <v>0</v>
      </c>
      <c r="O22" s="33">
        <v>9</v>
      </c>
    </row>
    <row r="23" spans="1:15" x14ac:dyDescent="0.25">
      <c r="B23">
        <v>2</v>
      </c>
      <c r="C23" s="2" t="s">
        <v>154</v>
      </c>
      <c r="D23">
        <f>基本数据!$C$30</f>
        <v>4038</v>
      </c>
      <c r="E23">
        <v>24</v>
      </c>
      <c r="F23">
        <v>60001</v>
      </c>
      <c r="G23" s="11">
        <f>G22+1/86400</f>
        <v>41638.618692129632</v>
      </c>
      <c r="H23" t="s">
        <v>8598</v>
      </c>
      <c r="I23">
        <v>60001</v>
      </c>
      <c r="J23" s="11">
        <f>J22+1/86400</f>
        <v>41638.618692129632</v>
      </c>
      <c r="K23">
        <f>基本数据!$C$58</f>
        <v>3038</v>
      </c>
      <c r="L23" s="33">
        <v>2</v>
      </c>
      <c r="M23" s="33">
        <v>1</v>
      </c>
      <c r="O23" s="33">
        <v>10</v>
      </c>
    </row>
    <row r="24" spans="1:15" x14ac:dyDescent="0.25">
      <c r="B24">
        <v>3</v>
      </c>
      <c r="C24" s="2" t="s">
        <v>155</v>
      </c>
      <c r="D24">
        <f>基本数据!$C$30</f>
        <v>4038</v>
      </c>
      <c r="E24">
        <v>25</v>
      </c>
      <c r="F24">
        <v>60002</v>
      </c>
      <c r="G24" s="11">
        <f t="shared" ref="G24:G32" si="4">G23+1/86400</f>
        <v>41638.618703703709</v>
      </c>
      <c r="H24" t="s">
        <v>8599</v>
      </c>
      <c r="I24">
        <v>60002</v>
      </c>
      <c r="J24" s="11">
        <f t="shared" ref="J24:J32" si="5">J23+1/86400</f>
        <v>41638.618703703709</v>
      </c>
      <c r="K24">
        <f>基本数据!$C$58</f>
        <v>3038</v>
      </c>
      <c r="L24" s="33">
        <v>1</v>
      </c>
      <c r="M24" s="33">
        <v>0</v>
      </c>
      <c r="O24" s="33">
        <v>11</v>
      </c>
    </row>
    <row r="25" spans="1:15" x14ac:dyDescent="0.25">
      <c r="B25">
        <v>4</v>
      </c>
      <c r="C25" t="s">
        <v>156</v>
      </c>
      <c r="D25">
        <f>基本数据!$C$30</f>
        <v>4038</v>
      </c>
      <c r="E25">
        <v>25</v>
      </c>
      <c r="F25">
        <v>60003</v>
      </c>
      <c r="G25" s="11">
        <f t="shared" si="4"/>
        <v>41638.618715277786</v>
      </c>
      <c r="H25" t="s">
        <v>8600</v>
      </c>
      <c r="I25">
        <v>60003</v>
      </c>
      <c r="J25" s="11">
        <f t="shared" si="5"/>
        <v>41638.618715277786</v>
      </c>
      <c r="K25">
        <f>基本数据!$C$58</f>
        <v>3038</v>
      </c>
      <c r="L25" s="33">
        <v>2</v>
      </c>
      <c r="M25" s="33">
        <v>1</v>
      </c>
      <c r="O25" s="33">
        <v>12</v>
      </c>
    </row>
    <row r="26" spans="1:15" x14ac:dyDescent="0.25">
      <c r="B26">
        <v>5</v>
      </c>
      <c r="C26" s="2" t="s">
        <v>157</v>
      </c>
      <c r="D26">
        <f>基本数据!$C$30</f>
        <v>4038</v>
      </c>
      <c r="E26">
        <v>24</v>
      </c>
      <c r="F26">
        <v>60004</v>
      </c>
      <c r="G26" s="11">
        <f t="shared" si="4"/>
        <v>41638.618726851862</v>
      </c>
      <c r="H26" t="s">
        <v>8601</v>
      </c>
      <c r="I26">
        <v>60004</v>
      </c>
      <c r="J26" s="11">
        <f t="shared" si="5"/>
        <v>41638.618726851862</v>
      </c>
      <c r="K26">
        <f>基本数据!$C$58</f>
        <v>3038</v>
      </c>
      <c r="L26" s="33">
        <v>1</v>
      </c>
      <c r="M26" s="33">
        <v>1</v>
      </c>
      <c r="O26" s="33">
        <v>13</v>
      </c>
    </row>
    <row r="27" spans="1:15" x14ac:dyDescent="0.25">
      <c r="B27">
        <v>6</v>
      </c>
      <c r="C27" t="s">
        <v>158</v>
      </c>
      <c r="D27">
        <f>基本数据!$C$30</f>
        <v>4038</v>
      </c>
      <c r="E27">
        <v>24</v>
      </c>
      <c r="F27">
        <v>60005</v>
      </c>
      <c r="G27" s="11">
        <f t="shared" si="4"/>
        <v>41638.618738425939</v>
      </c>
      <c r="H27" t="s">
        <v>8602</v>
      </c>
      <c r="I27">
        <v>60005</v>
      </c>
      <c r="J27" s="11">
        <f t="shared" si="5"/>
        <v>41638.618738425939</v>
      </c>
      <c r="K27">
        <f>基本数据!$C$58</f>
        <v>3038</v>
      </c>
      <c r="L27" s="33">
        <v>2</v>
      </c>
      <c r="M27" s="33">
        <v>0</v>
      </c>
      <c r="O27" s="33">
        <v>14</v>
      </c>
    </row>
    <row r="28" spans="1:15" x14ac:dyDescent="0.25">
      <c r="B28">
        <v>7</v>
      </c>
      <c r="C28" t="s">
        <v>159</v>
      </c>
      <c r="D28">
        <f>基本数据!$C$30</f>
        <v>4038</v>
      </c>
      <c r="E28">
        <v>25</v>
      </c>
      <c r="F28">
        <v>60006</v>
      </c>
      <c r="G28" s="11">
        <f t="shared" si="4"/>
        <v>41638.618750000016</v>
      </c>
      <c r="H28" t="s">
        <v>8603</v>
      </c>
      <c r="I28">
        <v>60006</v>
      </c>
      <c r="J28" s="11">
        <f t="shared" si="5"/>
        <v>41638.618750000016</v>
      </c>
      <c r="K28">
        <f>基本数据!$C$58</f>
        <v>3038</v>
      </c>
      <c r="L28" s="33">
        <v>1</v>
      </c>
      <c r="M28" s="33">
        <v>1</v>
      </c>
      <c r="O28" s="33">
        <v>15</v>
      </c>
    </row>
    <row r="29" spans="1:15" x14ac:dyDescent="0.25">
      <c r="G29" s="11">
        <f t="shared" si="4"/>
        <v>41638.618761574093</v>
      </c>
      <c r="J29" s="11">
        <f t="shared" si="5"/>
        <v>41638.618761574093</v>
      </c>
      <c r="L29" s="33">
        <v>2</v>
      </c>
      <c r="M29" s="33">
        <v>0</v>
      </c>
      <c r="O29" s="33">
        <v>16</v>
      </c>
    </row>
    <row r="30" spans="1:15" x14ac:dyDescent="0.25">
      <c r="C30" t="s">
        <v>160</v>
      </c>
      <c r="D30" s="3">
        <f>基本数据!$C$31</f>
        <v>4039</v>
      </c>
      <c r="E30">
        <v>25</v>
      </c>
      <c r="F30">
        <v>60007.15</v>
      </c>
      <c r="G30" s="11">
        <f t="shared" si="4"/>
        <v>41638.61877314817</v>
      </c>
      <c r="H30" t="s">
        <v>8604</v>
      </c>
      <c r="I30">
        <v>60007.15</v>
      </c>
      <c r="J30" s="11">
        <f t="shared" si="5"/>
        <v>41638.61877314817</v>
      </c>
      <c r="K30">
        <f>基本数据!$C$59</f>
        <v>3039</v>
      </c>
      <c r="L30" s="33">
        <v>2</v>
      </c>
      <c r="M30" s="33">
        <v>1</v>
      </c>
      <c r="O30" s="33">
        <v>17</v>
      </c>
    </row>
    <row r="31" spans="1:15" x14ac:dyDescent="0.25">
      <c r="C31" t="s">
        <v>213</v>
      </c>
      <c r="D31" s="3">
        <f>基本数据!$C$31</f>
        <v>4039</v>
      </c>
      <c r="E31">
        <v>25</v>
      </c>
      <c r="F31">
        <v>50001.15</v>
      </c>
      <c r="G31" s="11">
        <f t="shared" si="4"/>
        <v>41638.618784722246</v>
      </c>
      <c r="H31" t="s">
        <v>8605</v>
      </c>
      <c r="I31">
        <v>50001.15</v>
      </c>
      <c r="J31" s="11">
        <f t="shared" si="5"/>
        <v>41638.618784722246</v>
      </c>
      <c r="K31">
        <f>基本数据!$C$59</f>
        <v>3039</v>
      </c>
      <c r="L31" s="33">
        <v>1</v>
      </c>
      <c r="M31" s="33">
        <v>0</v>
      </c>
      <c r="O31" s="33">
        <v>18</v>
      </c>
    </row>
    <row r="32" spans="1:15" x14ac:dyDescent="0.25">
      <c r="C32" t="s">
        <v>214</v>
      </c>
      <c r="D32" s="3">
        <f>基本数据!$C$31</f>
        <v>4039</v>
      </c>
      <c r="E32">
        <v>25</v>
      </c>
      <c r="F32">
        <v>60009.15</v>
      </c>
      <c r="G32" s="11">
        <f t="shared" si="4"/>
        <v>41638.618796296323</v>
      </c>
      <c r="H32" t="s">
        <v>8606</v>
      </c>
      <c r="I32">
        <v>60009.15</v>
      </c>
      <c r="J32" s="11">
        <f t="shared" si="5"/>
        <v>41638.618796296323</v>
      </c>
      <c r="K32">
        <f>基本数据!$C$59</f>
        <v>3039</v>
      </c>
      <c r="L32" s="33">
        <v>1</v>
      </c>
      <c r="M32" s="33">
        <v>1</v>
      </c>
      <c r="O32" s="33">
        <v>19</v>
      </c>
    </row>
    <row r="33" spans="1:15" x14ac:dyDescent="0.25">
      <c r="G33" s="11"/>
      <c r="J33" s="1"/>
      <c r="L33" s="33" t="s">
        <v>8918</v>
      </c>
      <c r="M33" s="33" t="s">
        <v>8918</v>
      </c>
      <c r="O33" s="33">
        <v>20</v>
      </c>
    </row>
    <row r="34" spans="1:15" x14ac:dyDescent="0.25">
      <c r="O34" s="33">
        <v>21</v>
      </c>
    </row>
    <row r="35" spans="1:15" x14ac:dyDescent="0.25">
      <c r="A35" t="s">
        <v>8574</v>
      </c>
      <c r="O35" s="33">
        <v>22</v>
      </c>
    </row>
    <row r="36" spans="1:15" x14ac:dyDescent="0.25">
      <c r="O36" s="33">
        <v>23</v>
      </c>
    </row>
    <row r="37" spans="1:15" x14ac:dyDescent="0.25">
      <c r="B37" t="s">
        <v>3</v>
      </c>
      <c r="C37" t="s">
        <v>77</v>
      </c>
      <c r="D37" t="s">
        <v>73</v>
      </c>
      <c r="E37" t="s">
        <v>89</v>
      </c>
      <c r="F37" t="s">
        <v>78</v>
      </c>
      <c r="G37" t="s">
        <v>79</v>
      </c>
      <c r="H37" t="s">
        <v>80</v>
      </c>
      <c r="I37" t="s">
        <v>81</v>
      </c>
      <c r="J37" t="s">
        <v>82</v>
      </c>
      <c r="K37" t="s">
        <v>83</v>
      </c>
      <c r="O37" s="33">
        <v>24</v>
      </c>
    </row>
    <row r="38" spans="1:15" x14ac:dyDescent="0.25">
      <c r="B38">
        <v>1</v>
      </c>
      <c r="C38" t="s">
        <v>168</v>
      </c>
      <c r="D38">
        <f>基本数据!$C$24</f>
        <v>4018</v>
      </c>
      <c r="E38">
        <v>104</v>
      </c>
      <c r="F38" s="10">
        <v>1001</v>
      </c>
      <c r="G38" s="11">
        <v>41638.577013888891</v>
      </c>
      <c r="H38" t="s">
        <v>8607</v>
      </c>
      <c r="I38" s="10">
        <v>1001</v>
      </c>
      <c r="J38" s="11">
        <v>41638.577013888891</v>
      </c>
      <c r="K38">
        <f>基本数据!$C$51</f>
        <v>3018</v>
      </c>
      <c r="O38" s="33">
        <v>25</v>
      </c>
    </row>
    <row r="39" spans="1:15" x14ac:dyDescent="0.25">
      <c r="B39">
        <v>2</v>
      </c>
      <c r="C39" t="s">
        <v>169</v>
      </c>
      <c r="D39">
        <f>基本数据!$C$24</f>
        <v>4018</v>
      </c>
      <c r="E39">
        <v>104</v>
      </c>
      <c r="F39" s="10">
        <v>1002</v>
      </c>
      <c r="G39" s="11">
        <f>G38+1/86400</f>
        <v>41638.577025462968</v>
      </c>
      <c r="H39" t="s">
        <v>8608</v>
      </c>
      <c r="I39" s="10">
        <v>1002</v>
      </c>
      <c r="J39" s="11">
        <f>J38+1/86400</f>
        <v>41638.577025462968</v>
      </c>
      <c r="K39">
        <f>基本数据!$C$51</f>
        <v>3018</v>
      </c>
      <c r="O39" s="33">
        <v>26</v>
      </c>
    </row>
    <row r="40" spans="1:15" x14ac:dyDescent="0.25">
      <c r="B40">
        <v>3</v>
      </c>
      <c r="C40" t="s">
        <v>170</v>
      </c>
      <c r="D40">
        <f>基本数据!$C$24</f>
        <v>4018</v>
      </c>
      <c r="E40">
        <v>105</v>
      </c>
      <c r="F40" s="10">
        <v>1003</v>
      </c>
      <c r="G40" s="11">
        <f t="shared" ref="G40:G60" si="6">G39+1/86400</f>
        <v>41638.577037037045</v>
      </c>
      <c r="H40" t="s">
        <v>8609</v>
      </c>
      <c r="I40" s="10">
        <v>1003</v>
      </c>
      <c r="J40" s="11">
        <f t="shared" ref="J40:J60" si="7">J39+1/86400</f>
        <v>41638.577037037045</v>
      </c>
      <c r="K40">
        <f>基本数据!$C$51</f>
        <v>3018</v>
      </c>
      <c r="O40" s="33">
        <v>27</v>
      </c>
    </row>
    <row r="41" spans="1:15" x14ac:dyDescent="0.25">
      <c r="C41" t="s">
        <v>171</v>
      </c>
      <c r="D41">
        <f>基本数据!$C$24</f>
        <v>4018</v>
      </c>
      <c r="E41">
        <v>104</v>
      </c>
      <c r="F41" s="10">
        <v>1004</v>
      </c>
      <c r="G41" s="11">
        <f t="shared" si="6"/>
        <v>41638.577048611121</v>
      </c>
      <c r="H41" t="s">
        <v>8610</v>
      </c>
      <c r="I41" s="10">
        <v>1004</v>
      </c>
      <c r="J41" s="11">
        <f t="shared" si="7"/>
        <v>41638.577048611121</v>
      </c>
      <c r="K41">
        <f>基本数据!$C$51</f>
        <v>3018</v>
      </c>
      <c r="O41" s="33"/>
    </row>
    <row r="42" spans="1:15" x14ac:dyDescent="0.25">
      <c r="C42" t="s">
        <v>172</v>
      </c>
      <c r="D42">
        <f>基本数据!$C$24</f>
        <v>4018</v>
      </c>
      <c r="E42">
        <v>105</v>
      </c>
      <c r="F42" s="10">
        <v>1005</v>
      </c>
      <c r="G42" s="11">
        <f t="shared" si="6"/>
        <v>41638.577060185198</v>
      </c>
      <c r="H42" t="s">
        <v>8611</v>
      </c>
      <c r="I42" s="10">
        <v>1005</v>
      </c>
      <c r="J42" s="11">
        <f t="shared" si="7"/>
        <v>41638.577060185198</v>
      </c>
      <c r="K42">
        <f>基本数据!$C$51</f>
        <v>3018</v>
      </c>
    </row>
    <row r="43" spans="1:15" x14ac:dyDescent="0.25">
      <c r="C43" t="s">
        <v>173</v>
      </c>
      <c r="D43">
        <f>基本数据!$C$24</f>
        <v>4018</v>
      </c>
      <c r="E43">
        <v>104</v>
      </c>
      <c r="F43" s="10">
        <v>1006</v>
      </c>
      <c r="G43" s="11">
        <f t="shared" si="6"/>
        <v>41638.577071759275</v>
      </c>
      <c r="H43" t="s">
        <v>8612</v>
      </c>
      <c r="I43" s="10">
        <v>1006</v>
      </c>
      <c r="J43" s="11">
        <f t="shared" si="7"/>
        <v>41638.577071759275</v>
      </c>
      <c r="K43">
        <f>基本数据!$C$51</f>
        <v>3018</v>
      </c>
    </row>
    <row r="44" spans="1:15" x14ac:dyDescent="0.25">
      <c r="C44" t="s">
        <v>174</v>
      </c>
      <c r="D44">
        <f>基本数据!$C$24</f>
        <v>4018</v>
      </c>
      <c r="E44">
        <v>105</v>
      </c>
      <c r="F44" s="10">
        <v>1007</v>
      </c>
      <c r="G44" s="11">
        <f t="shared" si="6"/>
        <v>41638.577083333352</v>
      </c>
      <c r="H44" t="s">
        <v>8613</v>
      </c>
      <c r="I44" s="10">
        <v>1007</v>
      </c>
      <c r="J44" s="11">
        <f t="shared" si="7"/>
        <v>41638.577083333352</v>
      </c>
      <c r="K44">
        <f>基本数据!$C$51</f>
        <v>3018</v>
      </c>
    </row>
    <row r="45" spans="1:15" x14ac:dyDescent="0.25">
      <c r="C45" t="s">
        <v>175</v>
      </c>
      <c r="D45">
        <f>基本数据!$C$24</f>
        <v>4018</v>
      </c>
      <c r="E45">
        <v>104</v>
      </c>
      <c r="F45" s="10">
        <v>1008</v>
      </c>
      <c r="G45" s="11">
        <f t="shared" si="6"/>
        <v>41638.577094907429</v>
      </c>
      <c r="H45" t="s">
        <v>8614</v>
      </c>
      <c r="I45" s="10">
        <v>1008</v>
      </c>
      <c r="J45" s="11">
        <f t="shared" si="7"/>
        <v>41638.577094907429</v>
      </c>
      <c r="K45">
        <f>基本数据!$C$51</f>
        <v>3018</v>
      </c>
    </row>
    <row r="46" spans="1:15" x14ac:dyDescent="0.25">
      <c r="C46" t="s">
        <v>176</v>
      </c>
      <c r="D46">
        <f>基本数据!$C$24</f>
        <v>4018</v>
      </c>
      <c r="E46">
        <v>105</v>
      </c>
      <c r="F46" s="10">
        <v>1009</v>
      </c>
      <c r="G46" s="11">
        <f t="shared" si="6"/>
        <v>41638.577106481505</v>
      </c>
      <c r="H46" t="s">
        <v>8615</v>
      </c>
      <c r="I46" s="10">
        <v>1009</v>
      </c>
      <c r="J46" s="11">
        <f t="shared" si="7"/>
        <v>41638.577106481505</v>
      </c>
      <c r="K46">
        <f>基本数据!$C$51</f>
        <v>3018</v>
      </c>
    </row>
    <row r="47" spans="1:15" x14ac:dyDescent="0.25">
      <c r="C47" t="s">
        <v>177</v>
      </c>
      <c r="D47">
        <f>基本数据!$C$24</f>
        <v>4018</v>
      </c>
      <c r="E47">
        <v>104</v>
      </c>
      <c r="F47" s="10">
        <v>1010</v>
      </c>
      <c r="G47" s="11">
        <f t="shared" si="6"/>
        <v>41638.577118055582</v>
      </c>
      <c r="H47" t="s">
        <v>8616</v>
      </c>
      <c r="I47" s="10">
        <v>1010</v>
      </c>
      <c r="J47" s="11">
        <f t="shared" si="7"/>
        <v>41638.577118055582</v>
      </c>
      <c r="K47">
        <f>基本数据!$C$51</f>
        <v>3018</v>
      </c>
    </row>
    <row r="48" spans="1:15" x14ac:dyDescent="0.25">
      <c r="F48" s="10"/>
      <c r="G48" s="11">
        <f t="shared" si="6"/>
        <v>41638.577129629659</v>
      </c>
      <c r="I48" s="10"/>
      <c r="J48" s="11">
        <f t="shared" si="7"/>
        <v>41638.577129629659</v>
      </c>
    </row>
    <row r="49" spans="1:11" x14ac:dyDescent="0.25">
      <c r="C49" t="s">
        <v>178</v>
      </c>
      <c r="D49">
        <f>基本数据!$C$24</f>
        <v>4018</v>
      </c>
      <c r="E49">
        <v>105</v>
      </c>
      <c r="F49" s="10">
        <v>1011</v>
      </c>
      <c r="G49" s="11">
        <f t="shared" si="6"/>
        <v>41638.577141203736</v>
      </c>
      <c r="H49" t="s">
        <v>8617</v>
      </c>
      <c r="I49" s="10">
        <v>1011</v>
      </c>
      <c r="J49" s="11">
        <f t="shared" si="7"/>
        <v>41638.577141203736</v>
      </c>
      <c r="K49">
        <f>基本数据!$C$51</f>
        <v>3018</v>
      </c>
    </row>
    <row r="50" spans="1:11" x14ac:dyDescent="0.25">
      <c r="C50" t="s">
        <v>179</v>
      </c>
      <c r="D50">
        <f>基本数据!$C$24</f>
        <v>4018</v>
      </c>
      <c r="E50">
        <v>105</v>
      </c>
      <c r="F50" s="10">
        <v>1012</v>
      </c>
      <c r="G50" s="11">
        <f t="shared" si="6"/>
        <v>41638.577152777812</v>
      </c>
      <c r="H50" t="s">
        <v>8618</v>
      </c>
      <c r="I50" s="10">
        <v>1012</v>
      </c>
      <c r="J50" s="11">
        <f t="shared" si="7"/>
        <v>41638.577152777812</v>
      </c>
      <c r="K50">
        <f>基本数据!$C$51</f>
        <v>3018</v>
      </c>
    </row>
    <row r="51" spans="1:11" x14ac:dyDescent="0.25">
      <c r="C51" t="s">
        <v>180</v>
      </c>
      <c r="D51">
        <f>基本数据!$C$24</f>
        <v>4018</v>
      </c>
      <c r="E51">
        <v>105</v>
      </c>
      <c r="F51" s="10">
        <v>1013</v>
      </c>
      <c r="G51" s="11">
        <f t="shared" si="6"/>
        <v>41638.577164351889</v>
      </c>
      <c r="H51" t="s">
        <v>8619</v>
      </c>
      <c r="I51" s="10">
        <v>1013</v>
      </c>
      <c r="J51" s="11">
        <f t="shared" si="7"/>
        <v>41638.577164351889</v>
      </c>
      <c r="K51">
        <f>基本数据!$C$51</f>
        <v>3018</v>
      </c>
    </row>
    <row r="52" spans="1:11" x14ac:dyDescent="0.25">
      <c r="C52" t="s">
        <v>181</v>
      </c>
      <c r="D52">
        <f>基本数据!$C$24</f>
        <v>4018</v>
      </c>
      <c r="E52">
        <v>105</v>
      </c>
      <c r="F52" s="10">
        <v>1014</v>
      </c>
      <c r="G52" s="11">
        <f t="shared" si="6"/>
        <v>41638.577175925966</v>
      </c>
      <c r="H52" t="s">
        <v>8620</v>
      </c>
      <c r="I52" s="10">
        <v>1014</v>
      </c>
      <c r="J52" s="11">
        <f t="shared" si="7"/>
        <v>41638.577175925966</v>
      </c>
      <c r="K52">
        <f>基本数据!$C$51</f>
        <v>3018</v>
      </c>
    </row>
    <row r="53" spans="1:11" x14ac:dyDescent="0.25">
      <c r="C53" t="s">
        <v>182</v>
      </c>
      <c r="D53">
        <f>基本数据!$C$24</f>
        <v>4018</v>
      </c>
      <c r="E53">
        <v>105</v>
      </c>
      <c r="F53" s="10">
        <v>1015</v>
      </c>
      <c r="G53" s="11">
        <f t="shared" si="6"/>
        <v>41638.577187500043</v>
      </c>
      <c r="H53" t="s">
        <v>8621</v>
      </c>
      <c r="I53" s="10">
        <v>1015</v>
      </c>
      <c r="J53" s="11">
        <f t="shared" si="7"/>
        <v>41638.577187500043</v>
      </c>
      <c r="K53">
        <f>基本数据!$C$51</f>
        <v>3018</v>
      </c>
    </row>
    <row r="54" spans="1:11" x14ac:dyDescent="0.25">
      <c r="C54" t="s">
        <v>183</v>
      </c>
      <c r="D54">
        <f>基本数据!$C$24</f>
        <v>4018</v>
      </c>
      <c r="E54">
        <v>105</v>
      </c>
      <c r="F54" s="10">
        <v>1016</v>
      </c>
      <c r="G54" s="11">
        <f t="shared" si="6"/>
        <v>41638.57719907412</v>
      </c>
      <c r="H54" t="s">
        <v>8622</v>
      </c>
      <c r="I54" s="10">
        <v>1016</v>
      </c>
      <c r="J54" s="11">
        <f t="shared" si="7"/>
        <v>41638.57719907412</v>
      </c>
      <c r="K54">
        <f>基本数据!$C$51</f>
        <v>3018</v>
      </c>
    </row>
    <row r="55" spans="1:11" x14ac:dyDescent="0.25">
      <c r="C55" t="s">
        <v>184</v>
      </c>
      <c r="D55">
        <f>基本数据!$C$24</f>
        <v>4018</v>
      </c>
      <c r="E55">
        <v>105</v>
      </c>
      <c r="F55" s="10">
        <v>1017</v>
      </c>
      <c r="G55" s="11">
        <f t="shared" si="6"/>
        <v>41638.577210648196</v>
      </c>
      <c r="H55" t="s">
        <v>8623</v>
      </c>
      <c r="I55" s="10">
        <v>1017</v>
      </c>
      <c r="J55" s="11">
        <f t="shared" si="7"/>
        <v>41638.577210648196</v>
      </c>
      <c r="K55">
        <f>基本数据!$C$51</f>
        <v>3018</v>
      </c>
    </row>
    <row r="56" spans="1:11" x14ac:dyDescent="0.25">
      <c r="C56" t="s">
        <v>185</v>
      </c>
      <c r="D56">
        <f>基本数据!$C$24</f>
        <v>4018</v>
      </c>
      <c r="E56">
        <v>105</v>
      </c>
      <c r="F56" s="10">
        <v>1018</v>
      </c>
      <c r="G56" s="11">
        <f t="shared" si="6"/>
        <v>41638.577222222273</v>
      </c>
      <c r="H56" t="s">
        <v>8624</v>
      </c>
      <c r="I56" s="10">
        <v>1018</v>
      </c>
      <c r="J56" s="11">
        <f t="shared" si="7"/>
        <v>41638.577222222273</v>
      </c>
      <c r="K56">
        <f>基本数据!$C$51</f>
        <v>3018</v>
      </c>
    </row>
    <row r="57" spans="1:11" x14ac:dyDescent="0.25">
      <c r="C57" t="s">
        <v>186</v>
      </c>
      <c r="D57">
        <f>基本数据!$C$24</f>
        <v>4018</v>
      </c>
      <c r="E57">
        <v>105</v>
      </c>
      <c r="F57" s="10">
        <v>1019</v>
      </c>
      <c r="G57" s="11">
        <f t="shared" si="6"/>
        <v>41638.57723379635</v>
      </c>
      <c r="H57" t="s">
        <v>8625</v>
      </c>
      <c r="I57" s="10">
        <v>1019</v>
      </c>
      <c r="J57" s="11">
        <f t="shared" si="7"/>
        <v>41638.57723379635</v>
      </c>
      <c r="K57">
        <f>基本数据!$C$51</f>
        <v>3018</v>
      </c>
    </row>
    <row r="58" spans="1:11" x14ac:dyDescent="0.25">
      <c r="C58" t="s">
        <v>187</v>
      </c>
      <c r="D58">
        <f>基本数据!$C$24</f>
        <v>4018</v>
      </c>
      <c r="E58">
        <v>105</v>
      </c>
      <c r="F58" s="10">
        <v>1020</v>
      </c>
      <c r="G58" s="11">
        <f t="shared" si="6"/>
        <v>41638.577245370427</v>
      </c>
      <c r="H58" t="s">
        <v>8626</v>
      </c>
      <c r="I58" s="10">
        <v>1020</v>
      </c>
      <c r="J58" s="11">
        <f t="shared" si="7"/>
        <v>41638.577245370427</v>
      </c>
      <c r="K58">
        <f>基本数据!$C$51</f>
        <v>3018</v>
      </c>
    </row>
    <row r="59" spans="1:11" x14ac:dyDescent="0.25">
      <c r="C59" t="s">
        <v>188</v>
      </c>
      <c r="D59">
        <f>基本数据!$C$24</f>
        <v>4018</v>
      </c>
      <c r="E59">
        <v>105</v>
      </c>
      <c r="F59" s="10">
        <v>1021</v>
      </c>
      <c r="G59" s="11">
        <f t="shared" si="6"/>
        <v>41638.577256944503</v>
      </c>
      <c r="H59" t="s">
        <v>8627</v>
      </c>
      <c r="I59" s="10">
        <v>1021</v>
      </c>
      <c r="J59" s="11">
        <f t="shared" si="7"/>
        <v>41638.577256944503</v>
      </c>
      <c r="K59">
        <f>基本数据!$C$51</f>
        <v>3018</v>
      </c>
    </row>
    <row r="60" spans="1:11" x14ac:dyDescent="0.25">
      <c r="C60" t="s">
        <v>189</v>
      </c>
      <c r="D60">
        <f>基本数据!$C$24</f>
        <v>4018</v>
      </c>
      <c r="E60">
        <v>105</v>
      </c>
      <c r="F60" s="10">
        <v>1022</v>
      </c>
      <c r="G60" s="11">
        <f t="shared" si="6"/>
        <v>41638.57726851858</v>
      </c>
      <c r="H60" t="s">
        <v>8628</v>
      </c>
      <c r="I60" s="10">
        <v>1022</v>
      </c>
      <c r="J60" s="11">
        <f t="shared" si="7"/>
        <v>41638.57726851858</v>
      </c>
      <c r="K60">
        <f>基本数据!$C$51</f>
        <v>3018</v>
      </c>
    </row>
    <row r="61" spans="1:11" x14ac:dyDescent="0.25">
      <c r="F61" s="10"/>
      <c r="G61" s="11"/>
    </row>
    <row r="63" spans="1:11" x14ac:dyDescent="0.25">
      <c r="A63" t="s">
        <v>190</v>
      </c>
    </row>
    <row r="65" spans="2:11" x14ac:dyDescent="0.25">
      <c r="B65" t="s">
        <v>3</v>
      </c>
      <c r="C65" t="s">
        <v>77</v>
      </c>
      <c r="D65" t="s">
        <v>73</v>
      </c>
      <c r="E65" t="s">
        <v>89</v>
      </c>
      <c r="F65" t="s">
        <v>78</v>
      </c>
      <c r="G65" t="s">
        <v>79</v>
      </c>
      <c r="H65" t="s">
        <v>80</v>
      </c>
      <c r="I65" t="s">
        <v>81</v>
      </c>
      <c r="J65" t="s">
        <v>82</v>
      </c>
      <c r="K65" t="s">
        <v>83</v>
      </c>
    </row>
    <row r="66" spans="2:11" x14ac:dyDescent="0.25">
      <c r="B66">
        <v>1</v>
      </c>
      <c r="C66" t="s">
        <v>191</v>
      </c>
      <c r="D66">
        <f>基本数据!$C$24</f>
        <v>4018</v>
      </c>
      <c r="E66">
        <v>104</v>
      </c>
      <c r="F66" s="10">
        <v>50001</v>
      </c>
      <c r="G66" s="11">
        <v>41638.53534722222</v>
      </c>
      <c r="H66" t="s">
        <v>8629</v>
      </c>
      <c r="I66" s="10">
        <v>50001</v>
      </c>
      <c r="J66" s="11">
        <v>41638.53534722222</v>
      </c>
      <c r="K66">
        <f>基本数据!$C$51</f>
        <v>3018</v>
      </c>
    </row>
    <row r="67" spans="2:11" x14ac:dyDescent="0.25">
      <c r="B67">
        <v>2</v>
      </c>
      <c r="C67" t="s">
        <v>192</v>
      </c>
      <c r="D67">
        <f>基本数据!$C$24</f>
        <v>4018</v>
      </c>
      <c r="E67">
        <v>104</v>
      </c>
      <c r="F67" s="10">
        <v>50002</v>
      </c>
      <c r="G67" s="11">
        <f>G66+1/86400</f>
        <v>41638.535358796296</v>
      </c>
      <c r="H67" t="s">
        <v>8630</v>
      </c>
      <c r="I67" s="10">
        <v>50002</v>
      </c>
      <c r="J67" s="11">
        <f>J66+1/86400</f>
        <v>41638.535358796296</v>
      </c>
      <c r="K67">
        <f>基本数据!$C$51</f>
        <v>3018</v>
      </c>
    </row>
    <row r="68" spans="2:11" x14ac:dyDescent="0.25">
      <c r="B68">
        <v>3</v>
      </c>
      <c r="C68" t="s">
        <v>193</v>
      </c>
      <c r="D68">
        <f>基本数据!$C$24</f>
        <v>4018</v>
      </c>
      <c r="E68">
        <v>105</v>
      </c>
      <c r="F68" s="10">
        <v>50003</v>
      </c>
      <c r="G68" s="11">
        <f t="shared" ref="G68:G88" si="8">G67+1/86400</f>
        <v>41638.535370370373</v>
      </c>
      <c r="H68" t="s">
        <v>8631</v>
      </c>
      <c r="I68" s="10">
        <v>50003</v>
      </c>
      <c r="J68" s="11">
        <f t="shared" ref="J68:J88" si="9">J67+1/86400</f>
        <v>41638.535370370373</v>
      </c>
      <c r="K68">
        <f>基本数据!$C$51</f>
        <v>3018</v>
      </c>
    </row>
    <row r="69" spans="2:11" x14ac:dyDescent="0.25">
      <c r="C69" t="s">
        <v>194</v>
      </c>
      <c r="D69">
        <f>基本数据!$C$24</f>
        <v>4018</v>
      </c>
      <c r="E69">
        <v>104</v>
      </c>
      <c r="F69" s="10">
        <v>50004</v>
      </c>
      <c r="G69" s="11">
        <f t="shared" si="8"/>
        <v>41638.53538194445</v>
      </c>
      <c r="H69" t="s">
        <v>8632</v>
      </c>
      <c r="I69" s="10">
        <v>50004</v>
      </c>
      <c r="J69" s="11">
        <f t="shared" si="9"/>
        <v>41638.53538194445</v>
      </c>
      <c r="K69">
        <f>基本数据!$C$51</f>
        <v>3018</v>
      </c>
    </row>
    <row r="70" spans="2:11" x14ac:dyDescent="0.25">
      <c r="C70" t="s">
        <v>195</v>
      </c>
      <c r="D70">
        <f>基本数据!$C$24</f>
        <v>4018</v>
      </c>
      <c r="E70">
        <v>105</v>
      </c>
      <c r="F70" s="10">
        <v>50005</v>
      </c>
      <c r="G70" s="11">
        <f t="shared" si="8"/>
        <v>41638.535393518527</v>
      </c>
      <c r="H70" t="s">
        <v>8633</v>
      </c>
      <c r="I70" s="10">
        <v>50005</v>
      </c>
      <c r="J70" s="11">
        <f t="shared" si="9"/>
        <v>41638.535393518527</v>
      </c>
      <c r="K70">
        <f>基本数据!$C$51</f>
        <v>3018</v>
      </c>
    </row>
    <row r="71" spans="2:11" x14ac:dyDescent="0.25">
      <c r="C71" t="s">
        <v>196</v>
      </c>
      <c r="D71">
        <f>基本数据!$C$24</f>
        <v>4018</v>
      </c>
      <c r="E71">
        <v>104</v>
      </c>
      <c r="F71" s="10">
        <v>50006</v>
      </c>
      <c r="G71" s="11">
        <f t="shared" si="8"/>
        <v>41638.535405092603</v>
      </c>
      <c r="H71" t="s">
        <v>8634</v>
      </c>
      <c r="I71" s="10">
        <v>50006</v>
      </c>
      <c r="J71" s="11">
        <f t="shared" si="9"/>
        <v>41638.535405092603</v>
      </c>
      <c r="K71">
        <f>基本数据!$C$51</f>
        <v>3018</v>
      </c>
    </row>
    <row r="72" spans="2:11" x14ac:dyDescent="0.25">
      <c r="C72" t="s">
        <v>197</v>
      </c>
      <c r="D72">
        <f>基本数据!$C$24</f>
        <v>4018</v>
      </c>
      <c r="E72">
        <v>105</v>
      </c>
      <c r="F72" s="10">
        <v>50007</v>
      </c>
      <c r="G72" s="11">
        <f t="shared" si="8"/>
        <v>41638.53541666668</v>
      </c>
      <c r="H72" t="s">
        <v>8635</v>
      </c>
      <c r="I72" s="10">
        <v>50007</v>
      </c>
      <c r="J72" s="11">
        <f t="shared" si="9"/>
        <v>41638.53541666668</v>
      </c>
      <c r="K72">
        <f>基本数据!$C$51</f>
        <v>3018</v>
      </c>
    </row>
    <row r="73" spans="2:11" x14ac:dyDescent="0.25">
      <c r="C73" t="s">
        <v>198</v>
      </c>
      <c r="D73">
        <f>基本数据!$C$24</f>
        <v>4018</v>
      </c>
      <c r="E73">
        <v>104</v>
      </c>
      <c r="F73" s="10">
        <v>50008</v>
      </c>
      <c r="G73" s="11">
        <f t="shared" si="8"/>
        <v>41638.535428240757</v>
      </c>
      <c r="H73" t="s">
        <v>8636</v>
      </c>
      <c r="I73" s="10">
        <v>50008</v>
      </c>
      <c r="J73" s="11">
        <f t="shared" si="9"/>
        <v>41638.535428240757</v>
      </c>
      <c r="K73">
        <f>基本数据!$C$51</f>
        <v>3018</v>
      </c>
    </row>
    <row r="74" spans="2:11" x14ac:dyDescent="0.25">
      <c r="C74" t="s">
        <v>199</v>
      </c>
      <c r="D74">
        <f>基本数据!$C$24</f>
        <v>4018</v>
      </c>
      <c r="E74">
        <v>105</v>
      </c>
      <c r="F74" s="10">
        <v>50009</v>
      </c>
      <c r="G74" s="11">
        <f t="shared" si="8"/>
        <v>41638.535439814834</v>
      </c>
      <c r="H74" t="s">
        <v>8637</v>
      </c>
      <c r="I74" s="10">
        <v>50009</v>
      </c>
      <c r="J74" s="11">
        <f t="shared" si="9"/>
        <v>41638.535439814834</v>
      </c>
      <c r="K74">
        <f>基本数据!$C$51</f>
        <v>3018</v>
      </c>
    </row>
    <row r="75" spans="2:11" x14ac:dyDescent="0.25">
      <c r="C75" t="s">
        <v>200</v>
      </c>
      <c r="D75">
        <f>基本数据!$C$24</f>
        <v>4018</v>
      </c>
      <c r="E75">
        <v>104</v>
      </c>
      <c r="F75" s="10">
        <v>50010</v>
      </c>
      <c r="G75" s="11">
        <f t="shared" si="8"/>
        <v>41638.535451388911</v>
      </c>
      <c r="H75" t="s">
        <v>8638</v>
      </c>
      <c r="I75" s="10">
        <v>50010</v>
      </c>
      <c r="J75" s="11">
        <f t="shared" si="9"/>
        <v>41638.535451388911</v>
      </c>
      <c r="K75">
        <f>基本数据!$C$51</f>
        <v>3018</v>
      </c>
    </row>
    <row r="76" spans="2:11" x14ac:dyDescent="0.25">
      <c r="F76" s="10"/>
      <c r="G76" s="11">
        <f t="shared" si="8"/>
        <v>41638.535462962987</v>
      </c>
      <c r="I76" s="10"/>
      <c r="J76" s="11">
        <f t="shared" si="9"/>
        <v>41638.535462962987</v>
      </c>
    </row>
    <row r="77" spans="2:11" x14ac:dyDescent="0.25">
      <c r="C77" t="s">
        <v>201</v>
      </c>
      <c r="D77">
        <f>基本数据!$C$24</f>
        <v>4018</v>
      </c>
      <c r="E77">
        <v>105</v>
      </c>
      <c r="F77" s="10">
        <v>50011</v>
      </c>
      <c r="G77" s="11">
        <f t="shared" si="8"/>
        <v>41638.535474537064</v>
      </c>
      <c r="H77" t="s">
        <v>8639</v>
      </c>
      <c r="I77" s="10">
        <v>50011</v>
      </c>
      <c r="J77" s="11">
        <f t="shared" si="9"/>
        <v>41638.535474537064</v>
      </c>
      <c r="K77">
        <f>基本数据!$C$51</f>
        <v>3018</v>
      </c>
    </row>
    <row r="78" spans="2:11" x14ac:dyDescent="0.25">
      <c r="C78" t="s">
        <v>202</v>
      </c>
      <c r="D78">
        <f>基本数据!$C$24</f>
        <v>4018</v>
      </c>
      <c r="E78">
        <v>105</v>
      </c>
      <c r="F78" s="10">
        <v>50012</v>
      </c>
      <c r="G78" s="11">
        <f t="shared" si="8"/>
        <v>41638.535486111141</v>
      </c>
      <c r="H78" t="s">
        <v>8640</v>
      </c>
      <c r="I78" s="10">
        <v>50012</v>
      </c>
      <c r="J78" s="11">
        <f t="shared" si="9"/>
        <v>41638.535486111141</v>
      </c>
      <c r="K78">
        <f>基本数据!$C$51</f>
        <v>3018</v>
      </c>
    </row>
    <row r="79" spans="2:11" x14ac:dyDescent="0.25">
      <c r="C79" t="s">
        <v>203</v>
      </c>
      <c r="D79">
        <f>基本数据!$C$24</f>
        <v>4018</v>
      </c>
      <c r="E79">
        <v>105</v>
      </c>
      <c r="F79" s="10">
        <v>50013</v>
      </c>
      <c r="G79" s="11">
        <f t="shared" si="8"/>
        <v>41638.535497685218</v>
      </c>
      <c r="H79" t="s">
        <v>8641</v>
      </c>
      <c r="I79" s="10">
        <v>50013</v>
      </c>
      <c r="J79" s="11">
        <f t="shared" si="9"/>
        <v>41638.535497685218</v>
      </c>
      <c r="K79">
        <f>基本数据!$C$51</f>
        <v>3018</v>
      </c>
    </row>
    <row r="80" spans="2:11" x14ac:dyDescent="0.25">
      <c r="C80" t="s">
        <v>204</v>
      </c>
      <c r="D80">
        <f>基本数据!$C$24</f>
        <v>4018</v>
      </c>
      <c r="E80">
        <v>105</v>
      </c>
      <c r="F80" s="10">
        <v>50014</v>
      </c>
      <c r="G80" s="11">
        <f t="shared" si="8"/>
        <v>41638.535509259294</v>
      </c>
      <c r="H80" t="s">
        <v>8642</v>
      </c>
      <c r="I80" s="10">
        <v>50014</v>
      </c>
      <c r="J80" s="11">
        <f t="shared" si="9"/>
        <v>41638.535509259294</v>
      </c>
      <c r="K80">
        <f>基本数据!$C$51</f>
        <v>3018</v>
      </c>
    </row>
    <row r="81" spans="3:11" x14ac:dyDescent="0.25">
      <c r="C81" t="s">
        <v>205</v>
      </c>
      <c r="D81">
        <f>基本数据!$C$24</f>
        <v>4018</v>
      </c>
      <c r="E81">
        <v>105</v>
      </c>
      <c r="F81" s="10">
        <v>50015</v>
      </c>
      <c r="G81" s="11">
        <f t="shared" si="8"/>
        <v>41638.535520833371</v>
      </c>
      <c r="H81" t="s">
        <v>8643</v>
      </c>
      <c r="I81" s="10">
        <v>50015</v>
      </c>
      <c r="J81" s="11">
        <f t="shared" si="9"/>
        <v>41638.535520833371</v>
      </c>
      <c r="K81">
        <f>基本数据!$C$51</f>
        <v>3018</v>
      </c>
    </row>
    <row r="82" spans="3:11" x14ac:dyDescent="0.25">
      <c r="C82" t="s">
        <v>206</v>
      </c>
      <c r="D82">
        <f>基本数据!$C$24</f>
        <v>4018</v>
      </c>
      <c r="E82">
        <v>105</v>
      </c>
      <c r="F82" s="10">
        <v>50016</v>
      </c>
      <c r="G82" s="11">
        <f t="shared" si="8"/>
        <v>41638.535532407448</v>
      </c>
      <c r="H82" t="s">
        <v>8644</v>
      </c>
      <c r="I82" s="10">
        <v>50016</v>
      </c>
      <c r="J82" s="11">
        <f t="shared" si="9"/>
        <v>41638.535532407448</v>
      </c>
      <c r="K82">
        <f>基本数据!$C$51</f>
        <v>3018</v>
      </c>
    </row>
    <row r="83" spans="3:11" x14ac:dyDescent="0.25">
      <c r="C83" t="s">
        <v>207</v>
      </c>
      <c r="D83">
        <f>基本数据!$C$24</f>
        <v>4018</v>
      </c>
      <c r="E83">
        <v>105</v>
      </c>
      <c r="F83" s="10">
        <v>50017</v>
      </c>
      <c r="G83" s="11">
        <f t="shared" si="8"/>
        <v>41638.535543981525</v>
      </c>
      <c r="H83" t="s">
        <v>8645</v>
      </c>
      <c r="I83" s="10">
        <v>50017</v>
      </c>
      <c r="J83" s="11">
        <f t="shared" si="9"/>
        <v>41638.535543981525</v>
      </c>
      <c r="K83">
        <f>基本数据!$C$51</f>
        <v>3018</v>
      </c>
    </row>
    <row r="84" spans="3:11" x14ac:dyDescent="0.25">
      <c r="C84" t="s">
        <v>208</v>
      </c>
      <c r="D84">
        <f>基本数据!$C$24</f>
        <v>4018</v>
      </c>
      <c r="E84">
        <v>105</v>
      </c>
      <c r="F84" s="10">
        <v>50018</v>
      </c>
      <c r="G84" s="11">
        <f t="shared" si="8"/>
        <v>41638.535555555602</v>
      </c>
      <c r="H84" t="s">
        <v>8646</v>
      </c>
      <c r="I84" s="10">
        <v>50018</v>
      </c>
      <c r="J84" s="11">
        <f t="shared" si="9"/>
        <v>41638.535555555602</v>
      </c>
      <c r="K84">
        <f>基本数据!$C$51</f>
        <v>3018</v>
      </c>
    </row>
    <row r="85" spans="3:11" x14ac:dyDescent="0.25">
      <c r="C85" t="s">
        <v>209</v>
      </c>
      <c r="D85">
        <f>基本数据!$C$24</f>
        <v>4018</v>
      </c>
      <c r="E85">
        <v>105</v>
      </c>
      <c r="F85" s="10">
        <v>50019</v>
      </c>
      <c r="G85" s="11">
        <f t="shared" si="8"/>
        <v>41638.535567129678</v>
      </c>
      <c r="H85" t="s">
        <v>8647</v>
      </c>
      <c r="I85" s="10">
        <v>50019</v>
      </c>
      <c r="J85" s="11">
        <f t="shared" si="9"/>
        <v>41638.535567129678</v>
      </c>
      <c r="K85">
        <f>基本数据!$C$51</f>
        <v>3018</v>
      </c>
    </row>
    <row r="86" spans="3:11" x14ac:dyDescent="0.25">
      <c r="C86" t="s">
        <v>210</v>
      </c>
      <c r="D86">
        <f>基本数据!$C$24</f>
        <v>4018</v>
      </c>
      <c r="E86">
        <v>105</v>
      </c>
      <c r="F86" s="10">
        <v>50020</v>
      </c>
      <c r="G86" s="11">
        <f t="shared" si="8"/>
        <v>41638.535578703755</v>
      </c>
      <c r="H86" t="s">
        <v>8648</v>
      </c>
      <c r="I86" s="10">
        <v>50020</v>
      </c>
      <c r="J86" s="11">
        <f t="shared" si="9"/>
        <v>41638.535578703755</v>
      </c>
      <c r="K86">
        <f>基本数据!$C$51</f>
        <v>3018</v>
      </c>
    </row>
    <row r="87" spans="3:11" x14ac:dyDescent="0.25">
      <c r="C87" t="s">
        <v>211</v>
      </c>
      <c r="D87">
        <f>基本数据!$C$24</f>
        <v>4018</v>
      </c>
      <c r="E87">
        <v>105</v>
      </c>
      <c r="F87" s="10">
        <v>50021</v>
      </c>
      <c r="G87" s="11">
        <f t="shared" si="8"/>
        <v>41638.535590277832</v>
      </c>
      <c r="H87" t="s">
        <v>8649</v>
      </c>
      <c r="I87" s="10">
        <v>50021</v>
      </c>
      <c r="J87" s="11">
        <f t="shared" si="9"/>
        <v>41638.535590277832</v>
      </c>
      <c r="K87">
        <f>基本数据!$C$51</f>
        <v>3018</v>
      </c>
    </row>
    <row r="88" spans="3:11" x14ac:dyDescent="0.25">
      <c r="C88" t="s">
        <v>212</v>
      </c>
      <c r="D88">
        <f>基本数据!$C$24</f>
        <v>4018</v>
      </c>
      <c r="E88">
        <v>105</v>
      </c>
      <c r="F88" s="10">
        <v>50022</v>
      </c>
      <c r="G88" s="11">
        <f t="shared" si="8"/>
        <v>41638.535601851909</v>
      </c>
      <c r="H88" t="s">
        <v>8650</v>
      </c>
      <c r="I88" s="10">
        <v>50022</v>
      </c>
      <c r="J88" s="11">
        <f t="shared" si="9"/>
        <v>41638.535601851909</v>
      </c>
      <c r="K88">
        <f>基本数据!$C$51</f>
        <v>3018</v>
      </c>
    </row>
    <row r="89" spans="3:11" x14ac:dyDescent="0.25">
      <c r="F89" s="10"/>
      <c r="G89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opLeftCell="B1" zoomScale="80" zoomScaleNormal="80" workbookViewId="0">
      <selection activeCell="K14" sqref="K14"/>
    </sheetView>
  </sheetViews>
  <sheetFormatPr defaultRowHeight="14.4" x14ac:dyDescent="0.25"/>
  <cols>
    <col min="2" max="2" width="10.21875" customWidth="1"/>
    <col min="3" max="3" width="26" customWidth="1"/>
    <col min="4" max="4" width="11.21875" customWidth="1"/>
    <col min="6" max="6" width="13.33203125" customWidth="1"/>
    <col min="7" max="7" width="21.21875" customWidth="1"/>
    <col min="8" max="8" width="21.44140625" customWidth="1"/>
    <col min="9" max="9" width="14.5546875" customWidth="1"/>
    <col min="10" max="10" width="22.33203125" customWidth="1"/>
    <col min="11" max="11" width="18.6640625" customWidth="1"/>
    <col min="12" max="12" width="23.44140625" customWidth="1"/>
    <col min="13" max="13" width="23" customWidth="1"/>
    <col min="15" max="15" width="16.77734375" bestFit="1" customWidth="1"/>
    <col min="16" max="16" width="12.6640625" customWidth="1"/>
  </cols>
  <sheetData>
    <row r="1" spans="1:12" x14ac:dyDescent="0.25">
      <c r="C1" s="22">
        <v>41680</v>
      </c>
    </row>
    <row r="2" spans="1:12" x14ac:dyDescent="0.25">
      <c r="B2" t="s">
        <v>0</v>
      </c>
    </row>
    <row r="3" spans="1:12" x14ac:dyDescent="0.25">
      <c r="C3" t="s">
        <v>108</v>
      </c>
    </row>
    <row r="5" spans="1:12" x14ac:dyDescent="0.25">
      <c r="B5" s="2" t="s">
        <v>76</v>
      </c>
    </row>
    <row r="7" spans="1:12" x14ac:dyDescent="0.25">
      <c r="B7" t="s">
        <v>3</v>
      </c>
      <c r="C7" t="s">
        <v>77</v>
      </c>
      <c r="D7" t="s">
        <v>73</v>
      </c>
      <c r="E7" t="s">
        <v>15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  <c r="L7" t="s">
        <v>20</v>
      </c>
    </row>
    <row r="8" spans="1:12" x14ac:dyDescent="0.25">
      <c r="B8">
        <v>1</v>
      </c>
      <c r="C8" t="s">
        <v>233</v>
      </c>
      <c r="D8">
        <f>基本数据!$C$17</f>
        <v>4001</v>
      </c>
      <c r="E8">
        <v>13641784900</v>
      </c>
      <c r="F8">
        <v>50000</v>
      </c>
      <c r="G8" s="1">
        <v>41680.66064814815</v>
      </c>
      <c r="H8" t="s">
        <v>2467</v>
      </c>
      <c r="I8">
        <v>50000</v>
      </c>
      <c r="J8" s="1">
        <v>41680.66064814815</v>
      </c>
      <c r="K8">
        <f>基本数据!$C$44</f>
        <v>3001</v>
      </c>
      <c r="L8" t="s">
        <v>84</v>
      </c>
    </row>
    <row r="9" spans="1:12" x14ac:dyDescent="0.25">
      <c r="B9">
        <v>2</v>
      </c>
      <c r="C9" t="s">
        <v>234</v>
      </c>
      <c r="D9">
        <f>基本数据!C17</f>
        <v>4001</v>
      </c>
      <c r="E9">
        <v>13641784800</v>
      </c>
      <c r="F9">
        <v>50000.01</v>
      </c>
      <c r="G9" s="1">
        <v>41680.652511574073</v>
      </c>
      <c r="H9" t="s">
        <v>2469</v>
      </c>
      <c r="I9">
        <v>50000.01</v>
      </c>
      <c r="J9" s="1">
        <v>41680.652511574073</v>
      </c>
      <c r="K9">
        <f>基本数据!$C$44</f>
        <v>3001</v>
      </c>
      <c r="L9" t="s">
        <v>85</v>
      </c>
    </row>
    <row r="10" spans="1:12" x14ac:dyDescent="0.25">
      <c r="B10">
        <v>3</v>
      </c>
      <c r="C10" t="s">
        <v>235</v>
      </c>
      <c r="D10">
        <f>基本数据!C17</f>
        <v>4001</v>
      </c>
      <c r="E10">
        <v>13641784900</v>
      </c>
      <c r="F10">
        <v>50000</v>
      </c>
      <c r="G10" s="1">
        <v>41678.66064814815</v>
      </c>
      <c r="H10" t="s">
        <v>2466</v>
      </c>
      <c r="I10">
        <v>50000</v>
      </c>
      <c r="J10" s="1">
        <v>41678.66064814815</v>
      </c>
      <c r="K10">
        <f>基本数据!$C$44</f>
        <v>3001</v>
      </c>
      <c r="L10" t="s">
        <v>86</v>
      </c>
    </row>
    <row r="11" spans="1:12" x14ac:dyDescent="0.25">
      <c r="B11">
        <v>4</v>
      </c>
      <c r="C11" t="s">
        <v>236</v>
      </c>
      <c r="D11">
        <f>基本数据!C17</f>
        <v>4001</v>
      </c>
      <c r="E11">
        <v>13641784800</v>
      </c>
      <c r="F11">
        <v>50000.01</v>
      </c>
      <c r="G11" s="1">
        <v>41679.652511574073</v>
      </c>
      <c r="H11" t="s">
        <v>2468</v>
      </c>
      <c r="I11">
        <v>50000.01</v>
      </c>
      <c r="J11" s="1">
        <v>41679.652511574073</v>
      </c>
      <c r="K11">
        <f>基本数据!$C$44</f>
        <v>3001</v>
      </c>
      <c r="L11" t="s">
        <v>87</v>
      </c>
    </row>
    <row r="12" spans="1:12" ht="14.4" customHeight="1" x14ac:dyDescent="0.25">
      <c r="A12" s="14" t="s">
        <v>142</v>
      </c>
      <c r="B12" s="14"/>
      <c r="C12" t="s">
        <v>237</v>
      </c>
      <c r="D12">
        <f>基本数据!$C$18</f>
        <v>4002</v>
      </c>
      <c r="E12">
        <v>13641784800</v>
      </c>
      <c r="F12">
        <v>50000.01</v>
      </c>
      <c r="G12" s="1">
        <v>41679.652511574073</v>
      </c>
      <c r="H12" t="s">
        <v>2489</v>
      </c>
      <c r="I12">
        <v>50000.01</v>
      </c>
      <c r="J12" s="1">
        <v>41679.652511574073</v>
      </c>
      <c r="K12">
        <f>基本数据!$C$45</f>
        <v>3002</v>
      </c>
    </row>
    <row r="13" spans="1:12" ht="13.2" customHeight="1" x14ac:dyDescent="0.25">
      <c r="A13" s="14" t="s">
        <v>143</v>
      </c>
      <c r="B13" s="14"/>
      <c r="C13" t="s">
        <v>238</v>
      </c>
      <c r="D13">
        <f>基本数据!$C$19</f>
        <v>4003</v>
      </c>
      <c r="E13">
        <v>13641784800</v>
      </c>
      <c r="F13">
        <v>50000.01</v>
      </c>
      <c r="G13" s="1">
        <v>41679.652511574073</v>
      </c>
      <c r="H13" t="s">
        <v>2490</v>
      </c>
      <c r="I13">
        <v>50000.01</v>
      </c>
      <c r="J13" s="1">
        <v>41679.652511574073</v>
      </c>
      <c r="K13">
        <f>基本数据!$C$46</f>
        <v>3003</v>
      </c>
    </row>
    <row r="14" spans="1:12" x14ac:dyDescent="0.25">
      <c r="G14" s="1"/>
      <c r="J14" s="1"/>
    </row>
    <row r="16" spans="1:12" x14ac:dyDescent="0.25">
      <c r="B16" s="2" t="s">
        <v>88</v>
      </c>
    </row>
    <row r="18" spans="2:12" x14ac:dyDescent="0.25">
      <c r="B18" t="s">
        <v>3</v>
      </c>
      <c r="C18" t="s">
        <v>77</v>
      </c>
      <c r="D18" t="s">
        <v>73</v>
      </c>
      <c r="E18" t="s">
        <v>89</v>
      </c>
      <c r="F18" t="s">
        <v>78</v>
      </c>
      <c r="G18" t="s">
        <v>79</v>
      </c>
      <c r="H18" t="s">
        <v>80</v>
      </c>
      <c r="I18" t="s">
        <v>81</v>
      </c>
      <c r="J18" t="s">
        <v>82</v>
      </c>
      <c r="K18" t="s">
        <v>83</v>
      </c>
      <c r="L18" t="s">
        <v>20</v>
      </c>
    </row>
    <row r="19" spans="2:12" x14ac:dyDescent="0.25">
      <c r="B19">
        <v>1</v>
      </c>
      <c r="C19" t="s">
        <v>239</v>
      </c>
      <c r="D19">
        <f>基本数据!C17</f>
        <v>4001</v>
      </c>
      <c r="E19">
        <v>24</v>
      </c>
      <c r="F19">
        <v>8123.56</v>
      </c>
      <c r="G19" s="8">
        <v>41680.66034722222</v>
      </c>
      <c r="H19" t="s">
        <v>2470</v>
      </c>
      <c r="I19">
        <v>8123.56</v>
      </c>
      <c r="J19" s="8">
        <v>41680.66034722222</v>
      </c>
      <c r="K19">
        <f>基本数据!$C$44</f>
        <v>3001</v>
      </c>
      <c r="L19" t="s">
        <v>90</v>
      </c>
    </row>
    <row r="20" spans="2:12" x14ac:dyDescent="0.25">
      <c r="B20">
        <v>2</v>
      </c>
      <c r="C20" t="s">
        <v>98</v>
      </c>
      <c r="D20">
        <f>基本数据!C17</f>
        <v>4001</v>
      </c>
      <c r="E20">
        <v>24</v>
      </c>
      <c r="F20">
        <v>6000.12</v>
      </c>
      <c r="G20" s="8">
        <v>41680.660034722219</v>
      </c>
      <c r="H20" s="6" t="s">
        <v>2471</v>
      </c>
      <c r="I20">
        <v>6000.12</v>
      </c>
      <c r="J20" s="8">
        <v>41680.660034722219</v>
      </c>
      <c r="K20">
        <f>基本数据!$C$44</f>
        <v>3001</v>
      </c>
      <c r="L20" t="s">
        <v>91</v>
      </c>
    </row>
    <row r="21" spans="2:12" x14ac:dyDescent="0.25">
      <c r="B21">
        <v>3</v>
      </c>
      <c r="C21" t="s">
        <v>240</v>
      </c>
      <c r="D21">
        <f>基本数据!C17</f>
        <v>4001</v>
      </c>
      <c r="E21">
        <v>25</v>
      </c>
      <c r="F21">
        <v>268.23</v>
      </c>
      <c r="G21" s="8">
        <v>41680.659687500003</v>
      </c>
      <c r="H21" s="6" t="s">
        <v>2472</v>
      </c>
      <c r="I21">
        <v>268.23</v>
      </c>
      <c r="J21" s="8">
        <v>41680.659687500003</v>
      </c>
      <c r="K21">
        <f>基本数据!$C$44</f>
        <v>3001</v>
      </c>
      <c r="L21" t="s">
        <v>92</v>
      </c>
    </row>
    <row r="22" spans="2:12" x14ac:dyDescent="0.25">
      <c r="B22">
        <v>4</v>
      </c>
      <c r="C22" t="s">
        <v>241</v>
      </c>
      <c r="D22">
        <f>基本数据!C17</f>
        <v>4001</v>
      </c>
      <c r="E22">
        <v>25</v>
      </c>
      <c r="F22">
        <v>378.23</v>
      </c>
      <c r="G22" s="8">
        <v>41680.659467592595</v>
      </c>
      <c r="H22" t="s">
        <v>2473</v>
      </c>
      <c r="I22">
        <v>378.23</v>
      </c>
      <c r="J22" s="8">
        <v>41680.659467592595</v>
      </c>
      <c r="K22">
        <f>基本数据!$C$44</f>
        <v>3001</v>
      </c>
      <c r="L22" t="s">
        <v>93</v>
      </c>
    </row>
    <row r="23" spans="2:12" x14ac:dyDescent="0.25">
      <c r="B23">
        <v>5</v>
      </c>
      <c r="C23" t="s">
        <v>242</v>
      </c>
      <c r="D23">
        <f>基本数据!C17</f>
        <v>4001</v>
      </c>
      <c r="E23">
        <v>24</v>
      </c>
      <c r="F23" s="9">
        <v>120000.23</v>
      </c>
      <c r="G23" s="8">
        <v>41680.656273148146</v>
      </c>
      <c r="H23" t="s">
        <v>2474</v>
      </c>
      <c r="I23">
        <v>120000.23</v>
      </c>
      <c r="J23" s="8">
        <v>41680.656273148146</v>
      </c>
      <c r="K23">
        <f>基本数据!$C$44</f>
        <v>3001</v>
      </c>
      <c r="L23" t="s">
        <v>94</v>
      </c>
    </row>
    <row r="24" spans="2:12" x14ac:dyDescent="0.25">
      <c r="B24">
        <v>6</v>
      </c>
      <c r="C24" t="s">
        <v>243</v>
      </c>
      <c r="D24">
        <f>基本数据!C17</f>
        <v>4001</v>
      </c>
      <c r="E24">
        <v>24</v>
      </c>
      <c r="F24" s="9">
        <v>110000.23</v>
      </c>
      <c r="G24" s="8">
        <v>41680.655277777776</v>
      </c>
      <c r="H24" s="6" t="s">
        <v>2475</v>
      </c>
      <c r="I24">
        <v>110000.23</v>
      </c>
      <c r="J24" s="8">
        <v>41680.655277777776</v>
      </c>
      <c r="K24">
        <f>基本数据!$C$44</f>
        <v>3001</v>
      </c>
      <c r="L24" t="s">
        <v>95</v>
      </c>
    </row>
    <row r="25" spans="2:12" x14ac:dyDescent="0.25">
      <c r="B25">
        <v>7</v>
      </c>
      <c r="C25" t="s">
        <v>244</v>
      </c>
      <c r="D25">
        <f>基本数据!C17</f>
        <v>4001</v>
      </c>
      <c r="E25">
        <v>25</v>
      </c>
      <c r="F25" s="9">
        <v>60000.12</v>
      </c>
      <c r="G25" s="8">
        <v>41680.654722222222</v>
      </c>
      <c r="H25" s="6" t="s">
        <v>2476</v>
      </c>
      <c r="I25">
        <v>60000.12</v>
      </c>
      <c r="J25" s="8">
        <v>41680.654722222222</v>
      </c>
      <c r="K25">
        <f>基本数据!$C$44</f>
        <v>3001</v>
      </c>
      <c r="L25" t="s">
        <v>96</v>
      </c>
    </row>
    <row r="26" spans="2:12" x14ac:dyDescent="0.25">
      <c r="B26">
        <v>8</v>
      </c>
      <c r="C26" t="s">
        <v>245</v>
      </c>
      <c r="D26">
        <f>基本数据!C17</f>
        <v>4001</v>
      </c>
      <c r="E26">
        <v>25</v>
      </c>
      <c r="F26" s="9">
        <v>88123.56</v>
      </c>
      <c r="G26" s="8">
        <v>41680.654131944444</v>
      </c>
      <c r="H26" t="s">
        <v>2477</v>
      </c>
      <c r="I26">
        <v>88123.56</v>
      </c>
      <c r="J26" s="8">
        <v>41680.654131944444</v>
      </c>
      <c r="K26">
        <f>基本数据!$C$44</f>
        <v>3001</v>
      </c>
      <c r="L26" t="s">
        <v>97</v>
      </c>
    </row>
    <row r="27" spans="2:12" x14ac:dyDescent="0.25">
      <c r="B27">
        <v>9</v>
      </c>
      <c r="C27" t="s">
        <v>246</v>
      </c>
      <c r="D27">
        <f>基本数据!C17</f>
        <v>4001</v>
      </c>
      <c r="E27">
        <v>25</v>
      </c>
      <c r="F27">
        <v>8123.56</v>
      </c>
      <c r="G27" s="1">
        <v>41678.66034722222</v>
      </c>
      <c r="H27" t="s">
        <v>2470</v>
      </c>
      <c r="I27">
        <v>8123.56</v>
      </c>
      <c r="J27" s="1">
        <v>41678.66034722222</v>
      </c>
      <c r="K27">
        <f>基本数据!$C$44</f>
        <v>3001</v>
      </c>
      <c r="L27" t="s">
        <v>99</v>
      </c>
    </row>
    <row r="28" spans="2:12" x14ac:dyDescent="0.25">
      <c r="B28">
        <v>10</v>
      </c>
      <c r="C28" t="s">
        <v>247</v>
      </c>
      <c r="D28">
        <f>基本数据!C17</f>
        <v>4001</v>
      </c>
      <c r="E28">
        <v>25</v>
      </c>
      <c r="F28">
        <v>6000.12</v>
      </c>
      <c r="G28" s="1">
        <v>41678.660034722219</v>
      </c>
      <c r="H28" s="6" t="s">
        <v>2471</v>
      </c>
      <c r="I28">
        <v>6000.12</v>
      </c>
      <c r="J28" s="1">
        <v>41678.660034722219</v>
      </c>
      <c r="K28">
        <f>基本数据!$C$44</f>
        <v>3001</v>
      </c>
      <c r="L28" t="s">
        <v>100</v>
      </c>
    </row>
    <row r="29" spans="2:12" x14ac:dyDescent="0.25">
      <c r="B29">
        <v>11</v>
      </c>
      <c r="C29" t="s">
        <v>248</v>
      </c>
      <c r="D29">
        <f>基本数据!C17</f>
        <v>4001</v>
      </c>
      <c r="E29">
        <v>25</v>
      </c>
      <c r="F29">
        <v>268.23</v>
      </c>
      <c r="G29" s="1">
        <v>41678.659687500003</v>
      </c>
      <c r="H29" s="6" t="s">
        <v>2472</v>
      </c>
      <c r="I29">
        <v>268.23</v>
      </c>
      <c r="J29" s="1">
        <v>41678.659687500003</v>
      </c>
      <c r="K29">
        <f>基本数据!$C$44</f>
        <v>3001</v>
      </c>
      <c r="L29" t="s">
        <v>101</v>
      </c>
    </row>
    <row r="30" spans="2:12" x14ac:dyDescent="0.25">
      <c r="B30">
        <v>12</v>
      </c>
      <c r="C30" t="s">
        <v>249</v>
      </c>
      <c r="D30">
        <f>基本数据!C17</f>
        <v>4001</v>
      </c>
      <c r="E30">
        <v>25</v>
      </c>
      <c r="F30">
        <v>378.23</v>
      </c>
      <c r="G30" s="1">
        <v>41678.659467592595</v>
      </c>
      <c r="H30" t="s">
        <v>2473</v>
      </c>
      <c r="I30">
        <v>378.23</v>
      </c>
      <c r="J30" s="1">
        <v>41678.659467592595</v>
      </c>
      <c r="K30">
        <f>基本数据!$C$44</f>
        <v>3001</v>
      </c>
      <c r="L30" t="s">
        <v>102</v>
      </c>
    </row>
    <row r="31" spans="2:12" x14ac:dyDescent="0.25">
      <c r="B31">
        <v>13</v>
      </c>
      <c r="C31" t="s">
        <v>250</v>
      </c>
      <c r="D31">
        <f>基本数据!C17</f>
        <v>4001</v>
      </c>
      <c r="E31">
        <v>24</v>
      </c>
      <c r="F31" s="9">
        <v>120000.23</v>
      </c>
      <c r="G31" s="1">
        <v>41679.656273148146</v>
      </c>
      <c r="H31" t="s">
        <v>2474</v>
      </c>
      <c r="I31">
        <v>120000.23</v>
      </c>
      <c r="J31" s="1">
        <v>41679.656273148146</v>
      </c>
      <c r="K31">
        <f>基本数据!$C$44</f>
        <v>3001</v>
      </c>
      <c r="L31" t="s">
        <v>103</v>
      </c>
    </row>
    <row r="32" spans="2:12" x14ac:dyDescent="0.25">
      <c r="B32">
        <v>14</v>
      </c>
      <c r="C32" t="s">
        <v>251</v>
      </c>
      <c r="D32">
        <f>基本数据!C17</f>
        <v>4001</v>
      </c>
      <c r="E32">
        <v>24</v>
      </c>
      <c r="F32" s="9">
        <v>110000.23</v>
      </c>
      <c r="G32" s="1">
        <v>41679.655277777776</v>
      </c>
      <c r="H32" s="6" t="s">
        <v>2475</v>
      </c>
      <c r="I32">
        <v>110000.23</v>
      </c>
      <c r="J32" s="1">
        <v>41679.655277777776</v>
      </c>
      <c r="K32">
        <f>基本数据!$C$44</f>
        <v>3001</v>
      </c>
      <c r="L32" t="s">
        <v>104</v>
      </c>
    </row>
    <row r="33" spans="1:16" x14ac:dyDescent="0.25">
      <c r="B33">
        <v>15</v>
      </c>
      <c r="C33" t="s">
        <v>252</v>
      </c>
      <c r="D33">
        <f>基本数据!C17</f>
        <v>4001</v>
      </c>
      <c r="E33">
        <v>24</v>
      </c>
      <c r="F33" s="9">
        <v>60000.12</v>
      </c>
      <c r="G33" s="1">
        <v>41679.654722222222</v>
      </c>
      <c r="H33" s="6" t="s">
        <v>2476</v>
      </c>
      <c r="I33">
        <v>60000.12</v>
      </c>
      <c r="J33" s="1">
        <v>41679.654722222222</v>
      </c>
      <c r="K33">
        <f>基本数据!$C$44</f>
        <v>3001</v>
      </c>
      <c r="L33" t="s">
        <v>105</v>
      </c>
    </row>
    <row r="34" spans="1:16" x14ac:dyDescent="0.25">
      <c r="B34">
        <v>16</v>
      </c>
      <c r="C34" t="s">
        <v>253</v>
      </c>
      <c r="D34">
        <f>基本数据!C17</f>
        <v>4001</v>
      </c>
      <c r="E34">
        <v>24</v>
      </c>
      <c r="F34" s="9">
        <v>88123.56</v>
      </c>
      <c r="G34" s="1">
        <v>41679.654131944444</v>
      </c>
      <c r="H34" t="s">
        <v>2477</v>
      </c>
      <c r="I34">
        <v>88123.56</v>
      </c>
      <c r="J34" s="1">
        <v>41679.654131944444</v>
      </c>
      <c r="K34">
        <f>基本数据!$C$44</f>
        <v>3001</v>
      </c>
      <c r="L34" t="s">
        <v>106</v>
      </c>
    </row>
    <row r="35" spans="1:16" ht="28.8" x14ac:dyDescent="0.25">
      <c r="A35" s="14" t="s">
        <v>142</v>
      </c>
      <c r="C35" t="s">
        <v>254</v>
      </c>
      <c r="D35">
        <f>基本数据!C18</f>
        <v>4002</v>
      </c>
      <c r="E35">
        <v>25</v>
      </c>
      <c r="F35" s="9">
        <v>100</v>
      </c>
      <c r="G35" s="1">
        <v>41680.661076388889</v>
      </c>
      <c r="H35" t="s">
        <v>2491</v>
      </c>
      <c r="I35">
        <v>100</v>
      </c>
      <c r="J35" s="1">
        <v>41680.661076388889</v>
      </c>
      <c r="K35">
        <f>基本数据!$C$45</f>
        <v>3002</v>
      </c>
    </row>
    <row r="36" spans="1:16" ht="28.8" x14ac:dyDescent="0.25">
      <c r="A36" s="14" t="s">
        <v>143</v>
      </c>
      <c r="C36" t="s">
        <v>255</v>
      </c>
      <c r="D36">
        <f>基本数据!C19</f>
        <v>4003</v>
      </c>
      <c r="E36">
        <v>24</v>
      </c>
      <c r="F36" s="9">
        <v>200</v>
      </c>
      <c r="G36" s="1">
        <v>41680.661770833336</v>
      </c>
      <c r="H36" t="s">
        <v>2490</v>
      </c>
      <c r="I36">
        <v>200</v>
      </c>
      <c r="J36" s="1">
        <v>41680.661770833336</v>
      </c>
      <c r="K36">
        <f>基本数据!$C$46</f>
        <v>3003</v>
      </c>
    </row>
    <row r="38" spans="1:16" x14ac:dyDescent="0.25">
      <c r="B38" t="s">
        <v>107</v>
      </c>
      <c r="I38" s="61" t="s">
        <v>8694</v>
      </c>
      <c r="J38" s="49"/>
      <c r="L38" s="35" t="s">
        <v>8695</v>
      </c>
      <c r="M38" s="35" t="s">
        <v>8696</v>
      </c>
      <c r="O38" t="s">
        <v>8697</v>
      </c>
    </row>
    <row r="39" spans="1:16" ht="49.95" customHeight="1" x14ac:dyDescent="0.25">
      <c r="C39" s="7"/>
      <c r="D39" s="21">
        <v>41680</v>
      </c>
      <c r="E39">
        <v>4001</v>
      </c>
      <c r="F39" t="s">
        <v>2493</v>
      </c>
      <c r="G39" s="67">
        <f>ROUND(SUM(F8,F19,F20,F21,F22)*0.1,2)</f>
        <v>6477.01</v>
      </c>
      <c r="I39" s="57">
        <f>G39*0.91</f>
        <v>5894.0791000000008</v>
      </c>
      <c r="J39" s="62">
        <f>ROUND((H42-H43)*(G39/G41),2)</f>
        <v>5894.08</v>
      </c>
      <c r="L39">
        <f>ROUND(G39*0.003,2)</f>
        <v>19.43</v>
      </c>
      <c r="M39">
        <f>ROUND((L42-L43-L39-L40)*(G39/G41),3)</f>
        <v>13140768.721000001</v>
      </c>
      <c r="O39">
        <f>L42-L39-L40-H43</f>
        <v>99999999.999999985</v>
      </c>
    </row>
    <row r="40" spans="1:16" x14ac:dyDescent="0.25">
      <c r="F40" t="s">
        <v>2494</v>
      </c>
      <c r="G40" s="67">
        <f>ROUND(SUM(F9,F23,F24,F25,F26)*0.1,2)</f>
        <v>42812.42</v>
      </c>
      <c r="I40" s="57">
        <f>G40*0.91</f>
        <v>38959.302199999998</v>
      </c>
      <c r="J40" s="62">
        <f>ROUND((H42-H43)*(G40/G41),2)</f>
        <v>38959.31</v>
      </c>
      <c r="L40" s="33">
        <f>ROUND(G40*0.003,2)</f>
        <v>128.44</v>
      </c>
      <c r="M40">
        <f>ROUND((L42-L43-L39-L40)*(G40/G41),3)</f>
        <v>86859231.278999999</v>
      </c>
    </row>
    <row r="41" spans="1:16" x14ac:dyDescent="0.25">
      <c r="F41" s="2" t="s">
        <v>2495</v>
      </c>
      <c r="G41" s="2">
        <f>SUM(G39,G40)</f>
        <v>49289.43</v>
      </c>
      <c r="I41" s="50"/>
      <c r="J41" s="51"/>
      <c r="L41">
        <f>ROUND(SUM(L39,L40,G40,G39),2)</f>
        <v>49437.3</v>
      </c>
    </row>
    <row r="42" spans="1:16" x14ac:dyDescent="0.25">
      <c r="G42" s="28" t="s">
        <v>8570</v>
      </c>
      <c r="H42" s="63">
        <v>48796.54</v>
      </c>
      <c r="K42">
        <f>H42-L39-L40</f>
        <v>48648.67</v>
      </c>
      <c r="L42" s="68">
        <v>100004091.02</v>
      </c>
    </row>
    <row r="43" spans="1:16" x14ac:dyDescent="0.25">
      <c r="G43" s="30" t="s">
        <v>8571</v>
      </c>
      <c r="H43" s="31">
        <f>ROUND(G41*10*0.008,2)</f>
        <v>3943.15</v>
      </c>
      <c r="L43" s="51">
        <f>ROUND(G41*10*0.008,2)</f>
        <v>3943.15</v>
      </c>
    </row>
    <row r="44" spans="1:16" s="33" customFormat="1" x14ac:dyDescent="0.25">
      <c r="G44" s="55"/>
      <c r="H44" s="55"/>
      <c r="L44" s="55"/>
    </row>
    <row r="45" spans="1:16" x14ac:dyDescent="0.25">
      <c r="D45" s="21">
        <v>41678</v>
      </c>
      <c r="E45">
        <v>4001</v>
      </c>
      <c r="F45" t="s">
        <v>2493</v>
      </c>
      <c r="G45">
        <f>SUM(F10,F28,F29,F30,F27)*0.1</f>
        <v>6477.014000000001</v>
      </c>
    </row>
    <row r="46" spans="1:16" s="33" customFormat="1" x14ac:dyDescent="0.25">
      <c r="D46" s="46"/>
    </row>
    <row r="47" spans="1:16" s="33" customFormat="1" x14ac:dyDescent="0.25">
      <c r="D47" s="46"/>
      <c r="K47" s="65" t="s">
        <v>8698</v>
      </c>
      <c r="M47" s="33">
        <f>ROUND((L49-L50-L48)*(G39/(G48+G41)),2)</f>
        <v>5893.99</v>
      </c>
    </row>
    <row r="48" spans="1:16" x14ac:dyDescent="0.25">
      <c r="D48" s="21">
        <v>41679</v>
      </c>
      <c r="E48">
        <v>4001</v>
      </c>
      <c r="F48" t="s">
        <v>2494</v>
      </c>
      <c r="G48" s="67">
        <f>ROUND(SUM(F11,F31,F32,F33,F34)*0.1,2)</f>
        <v>42812.42</v>
      </c>
      <c r="K48" s="66">
        <f>SUM(L48,G48,G41)</f>
        <v>92230.290000000008</v>
      </c>
      <c r="L48" s="67">
        <f>ROUND(G48*0.003,2)</f>
        <v>128.44</v>
      </c>
      <c r="M48">
        <f>ROUND((L49-L50-L48)*((G40+G48)/(G48+G41)),2)</f>
        <v>77917.41</v>
      </c>
      <c r="O48" s="33">
        <f>ROUND((L49-L50-L48)*((G40)/(G48+G41)),3)</f>
        <v>38958.705999999998</v>
      </c>
      <c r="P48">
        <f>ROUND((L49-L50-L48)*((G48)/(G48+G41)),3)</f>
        <v>38958.705999999998</v>
      </c>
    </row>
    <row r="49" spans="7:12" x14ac:dyDescent="0.25">
      <c r="G49" s="48" t="s">
        <v>8570</v>
      </c>
      <c r="H49" s="63"/>
      <c r="L49" s="63">
        <v>91307.99</v>
      </c>
    </row>
    <row r="50" spans="7:12" x14ac:dyDescent="0.25">
      <c r="G50" s="50" t="s">
        <v>8571</v>
      </c>
      <c r="H50" s="51">
        <f>ROUND(G48*10*0.008,2)</f>
        <v>3424.99</v>
      </c>
      <c r="L50">
        <f>ROUND(SUM(G48,G41)*10*0.008,2)</f>
        <v>7368.15</v>
      </c>
    </row>
    <row r="56" spans="7:12" x14ac:dyDescent="0.25">
      <c r="J56">
        <f>L49-L48-L50-M47-M48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9"/>
  <sheetViews>
    <sheetView tabSelected="1" topLeftCell="A993" zoomScale="70" zoomScaleNormal="70" workbookViewId="0">
      <selection activeCell="I1008" sqref="I1008"/>
    </sheetView>
  </sheetViews>
  <sheetFormatPr defaultRowHeight="14.4" x14ac:dyDescent="0.25"/>
  <cols>
    <col min="1" max="2" width="13.33203125" customWidth="1"/>
    <col min="3" max="3" width="10.77734375" bestFit="1" customWidth="1"/>
    <col min="4" max="4" width="16.88671875" style="33" bestFit="1" customWidth="1"/>
    <col min="5" max="5" width="22.6640625" bestFit="1" customWidth="1"/>
    <col min="9" max="9" width="31.33203125" customWidth="1"/>
    <col min="10" max="10" width="31.33203125" style="33" customWidth="1"/>
    <col min="11" max="11" width="24.88671875" bestFit="1" customWidth="1"/>
    <col min="13" max="13" width="18.88671875" customWidth="1"/>
    <col min="14" max="14" width="11.5546875" customWidth="1"/>
    <col min="15" max="16" width="11.5546875" style="33" customWidth="1"/>
    <col min="22" max="22" width="26.77734375" customWidth="1"/>
    <col min="24" max="24" width="30.21875" style="24" customWidth="1"/>
  </cols>
  <sheetData>
    <row r="1" spans="1:24" x14ac:dyDescent="0.25">
      <c r="A1" t="s">
        <v>150</v>
      </c>
    </row>
    <row r="2" spans="1:24" x14ac:dyDescent="0.25">
      <c r="C2" t="s">
        <v>9202</v>
      </c>
      <c r="D2" s="33" t="s">
        <v>9203</v>
      </c>
      <c r="E2" t="s">
        <v>77</v>
      </c>
      <c r="F2" t="s">
        <v>73</v>
      </c>
      <c r="G2" t="s">
        <v>89</v>
      </c>
      <c r="H2" t="s">
        <v>78</v>
      </c>
      <c r="I2" t="s">
        <v>79</v>
      </c>
      <c r="J2" s="33" t="s">
        <v>9201</v>
      </c>
      <c r="K2" t="s">
        <v>80</v>
      </c>
      <c r="L2" t="s">
        <v>81</v>
      </c>
      <c r="M2" t="s">
        <v>82</v>
      </c>
      <c r="N2" t="s">
        <v>83</v>
      </c>
      <c r="O2" s="33" t="s">
        <v>9008</v>
      </c>
      <c r="P2" s="33" t="s">
        <v>9009</v>
      </c>
      <c r="Q2" t="s">
        <v>20</v>
      </c>
    </row>
    <row r="3" spans="1:24" x14ac:dyDescent="0.25">
      <c r="A3" s="26" t="s">
        <v>2461</v>
      </c>
      <c r="B3" s="26" t="s">
        <v>2463</v>
      </c>
      <c r="C3">
        <v>1</v>
      </c>
      <c r="D3" s="33">
        <v>2</v>
      </c>
      <c r="E3" s="5" t="s">
        <v>442</v>
      </c>
      <c r="F3" s="6">
        <v>53</v>
      </c>
      <c r="G3" s="6">
        <v>55</v>
      </c>
      <c r="H3">
        <v>1001</v>
      </c>
      <c r="I3" s="11">
        <v>41716.66034722222</v>
      </c>
      <c r="J3" s="39"/>
      <c r="K3" t="s">
        <v>2496</v>
      </c>
      <c r="L3">
        <v>1001</v>
      </c>
      <c r="M3" s="39">
        <v>41716.66034722222</v>
      </c>
      <c r="N3" s="6">
        <v>32</v>
      </c>
      <c r="O3" s="6">
        <v>0</v>
      </c>
      <c r="P3" s="6">
        <v>0</v>
      </c>
      <c r="Q3" t="s">
        <v>90</v>
      </c>
      <c r="V3" s="1">
        <v>41683.909953703704</v>
      </c>
      <c r="X3" s="25">
        <v>41682.909953703704</v>
      </c>
    </row>
    <row r="4" spans="1:24" x14ac:dyDescent="0.25">
      <c r="A4" s="26" t="s">
        <v>2461</v>
      </c>
      <c r="B4" s="26" t="s">
        <v>2464</v>
      </c>
      <c r="C4">
        <v>2</v>
      </c>
      <c r="D4" s="33">
        <v>2</v>
      </c>
      <c r="E4" s="5" t="s">
        <v>443</v>
      </c>
      <c r="F4" s="6">
        <v>53</v>
      </c>
      <c r="G4" s="6">
        <v>55</v>
      </c>
      <c r="H4">
        <v>1002</v>
      </c>
      <c r="I4" s="39">
        <f>I3+1/86400</f>
        <v>41716.660358796296</v>
      </c>
      <c r="J4" s="39"/>
      <c r="K4" t="s">
        <v>1452</v>
      </c>
      <c r="L4">
        <v>1002</v>
      </c>
      <c r="M4" s="39">
        <f>M3+1/86400</f>
        <v>41716.660358796296</v>
      </c>
      <c r="N4" s="6">
        <v>32</v>
      </c>
      <c r="O4" s="6">
        <v>0</v>
      </c>
      <c r="P4" s="6">
        <v>0</v>
      </c>
      <c r="Q4" t="s">
        <v>91</v>
      </c>
      <c r="V4" s="1">
        <v>41683.909953703704</v>
      </c>
      <c r="X4" s="25">
        <f>X3+1/86400</f>
        <v>41682.90996527778</v>
      </c>
    </row>
    <row r="5" spans="1:24" x14ac:dyDescent="0.25">
      <c r="A5" s="26" t="s">
        <v>2462</v>
      </c>
      <c r="B5" s="26" t="s">
        <v>2465</v>
      </c>
      <c r="C5" s="33">
        <v>3</v>
      </c>
      <c r="D5" s="33">
        <v>2</v>
      </c>
      <c r="E5" s="5" t="s">
        <v>444</v>
      </c>
      <c r="F5" s="6">
        <v>53</v>
      </c>
      <c r="G5" s="6">
        <v>55</v>
      </c>
      <c r="H5">
        <v>1003</v>
      </c>
      <c r="I5" s="39">
        <f t="shared" ref="I5" si="0">I4+1/86400</f>
        <v>41716.660370370373</v>
      </c>
      <c r="J5" s="39"/>
      <c r="K5" t="s">
        <v>1453</v>
      </c>
      <c r="L5">
        <v>1003</v>
      </c>
      <c r="M5" s="39">
        <f t="shared" ref="M5" si="1">M4+1/86400</f>
        <v>41716.660370370373</v>
      </c>
      <c r="N5" s="6">
        <v>32</v>
      </c>
      <c r="O5" s="6">
        <v>0</v>
      </c>
      <c r="P5" s="6">
        <v>0</v>
      </c>
      <c r="V5" s="1">
        <v>41683.909953703704</v>
      </c>
      <c r="X5" s="25">
        <f>X4+1/86400</f>
        <v>41682.909976851857</v>
      </c>
    </row>
    <row r="6" spans="1:24" x14ac:dyDescent="0.25">
      <c r="A6" s="26" t="s">
        <v>2462</v>
      </c>
      <c r="B6" s="26" t="s">
        <v>2465</v>
      </c>
      <c r="C6" s="33">
        <v>4</v>
      </c>
      <c r="D6" s="33">
        <v>2</v>
      </c>
      <c r="E6" s="5" t="s">
        <v>445</v>
      </c>
      <c r="F6" s="6">
        <v>53</v>
      </c>
      <c r="G6" s="6">
        <v>55</v>
      </c>
      <c r="H6">
        <v>1004</v>
      </c>
      <c r="I6" s="39">
        <f>I5+1/86400</f>
        <v>41716.66038194445</v>
      </c>
      <c r="J6" s="39"/>
      <c r="K6" t="s">
        <v>1454</v>
      </c>
      <c r="L6">
        <v>1004</v>
      </c>
      <c r="M6" s="39">
        <f>M5+1/86400</f>
        <v>41716.66038194445</v>
      </c>
      <c r="N6" s="6">
        <v>32</v>
      </c>
      <c r="O6" s="6">
        <v>0</v>
      </c>
      <c r="P6" s="6">
        <v>0</v>
      </c>
      <c r="V6" s="1">
        <v>41683.909953703704</v>
      </c>
      <c r="X6" s="25">
        <f t="shared" ref="X6:X69" si="2">X5+1/86400</f>
        <v>41682.909988425934</v>
      </c>
    </row>
    <row r="7" spans="1:24" x14ac:dyDescent="0.25">
      <c r="C7" s="33">
        <v>5</v>
      </c>
      <c r="D7" s="33">
        <v>2</v>
      </c>
      <c r="E7" s="5" t="s">
        <v>446</v>
      </c>
      <c r="F7" s="6">
        <v>53</v>
      </c>
      <c r="G7" s="6">
        <v>55</v>
      </c>
      <c r="H7">
        <v>1005</v>
      </c>
      <c r="I7" s="39">
        <f t="shared" ref="I7:I70" si="3">I6+1/86400</f>
        <v>41716.660393518527</v>
      </c>
      <c r="J7" s="39"/>
      <c r="K7" t="s">
        <v>1455</v>
      </c>
      <c r="L7">
        <v>1005</v>
      </c>
      <c r="M7" s="39">
        <f t="shared" ref="M7:M70" si="4">M6+1/86400</f>
        <v>41716.660393518527</v>
      </c>
      <c r="N7" s="6">
        <v>32</v>
      </c>
      <c r="O7" s="6">
        <v>0</v>
      </c>
      <c r="P7" s="6">
        <v>0</v>
      </c>
      <c r="V7" s="1">
        <v>41683.909953703704</v>
      </c>
      <c r="X7" s="25">
        <f t="shared" si="2"/>
        <v>41682.910000000011</v>
      </c>
    </row>
    <row r="8" spans="1:24" x14ac:dyDescent="0.25">
      <c r="C8" s="33">
        <v>6</v>
      </c>
      <c r="D8" s="33">
        <v>2</v>
      </c>
      <c r="E8" s="5" t="s">
        <v>447</v>
      </c>
      <c r="F8" s="6">
        <v>53</v>
      </c>
      <c r="G8" s="6">
        <v>55</v>
      </c>
      <c r="H8">
        <v>1006</v>
      </c>
      <c r="I8" s="39">
        <f t="shared" si="3"/>
        <v>41716.660405092603</v>
      </c>
      <c r="J8" s="39"/>
      <c r="K8" t="s">
        <v>1456</v>
      </c>
      <c r="L8">
        <v>1006</v>
      </c>
      <c r="M8" s="39">
        <f t="shared" si="4"/>
        <v>41716.660405092603</v>
      </c>
      <c r="N8" s="6">
        <v>32</v>
      </c>
      <c r="O8" s="6">
        <v>0</v>
      </c>
      <c r="P8" s="6">
        <v>0</v>
      </c>
      <c r="V8" s="1">
        <v>41683.909953703704</v>
      </c>
      <c r="X8" s="25">
        <f t="shared" si="2"/>
        <v>41682.910011574088</v>
      </c>
    </row>
    <row r="9" spans="1:24" x14ac:dyDescent="0.25">
      <c r="C9" s="33">
        <v>7</v>
      </c>
      <c r="D9" s="33">
        <v>2</v>
      </c>
      <c r="E9" s="5" t="s">
        <v>448</v>
      </c>
      <c r="F9" s="6">
        <v>53</v>
      </c>
      <c r="G9" s="6">
        <v>55</v>
      </c>
      <c r="H9">
        <v>1007</v>
      </c>
      <c r="I9" s="39">
        <f t="shared" si="3"/>
        <v>41716.66041666668</v>
      </c>
      <c r="J9" s="39"/>
      <c r="K9" t="s">
        <v>1457</v>
      </c>
      <c r="L9">
        <v>1007</v>
      </c>
      <c r="M9" s="39">
        <f t="shared" si="4"/>
        <v>41716.66041666668</v>
      </c>
      <c r="N9" s="6">
        <v>32</v>
      </c>
      <c r="O9" s="6">
        <v>0</v>
      </c>
      <c r="P9" s="6">
        <v>0</v>
      </c>
      <c r="V9" s="1">
        <v>41683.909953703704</v>
      </c>
      <c r="X9" s="25">
        <f t="shared" si="2"/>
        <v>41682.910023148164</v>
      </c>
    </row>
    <row r="10" spans="1:24" x14ac:dyDescent="0.25">
      <c r="C10" s="33">
        <v>8</v>
      </c>
      <c r="D10" s="33">
        <v>2</v>
      </c>
      <c r="E10" s="5" t="s">
        <v>449</v>
      </c>
      <c r="F10" s="6">
        <v>53</v>
      </c>
      <c r="G10" s="6">
        <v>55</v>
      </c>
      <c r="H10">
        <v>1008</v>
      </c>
      <c r="I10" s="39">
        <f t="shared" si="3"/>
        <v>41716.660428240757</v>
      </c>
      <c r="J10" s="39"/>
      <c r="K10" t="s">
        <v>1458</v>
      </c>
      <c r="L10">
        <v>1008</v>
      </c>
      <c r="M10" s="39">
        <f t="shared" si="4"/>
        <v>41716.660428240757</v>
      </c>
      <c r="N10" s="6">
        <v>32</v>
      </c>
      <c r="O10" s="6">
        <v>0</v>
      </c>
      <c r="P10" s="6">
        <v>0</v>
      </c>
      <c r="V10" s="1">
        <v>41683.909953703704</v>
      </c>
      <c r="X10" s="25">
        <f t="shared" si="2"/>
        <v>41682.910034722241</v>
      </c>
    </row>
    <row r="11" spans="1:24" x14ac:dyDescent="0.25">
      <c r="C11" s="33">
        <v>9</v>
      </c>
      <c r="D11" s="33">
        <v>2</v>
      </c>
      <c r="E11" s="5" t="s">
        <v>450</v>
      </c>
      <c r="F11" s="6">
        <v>53</v>
      </c>
      <c r="G11" s="6">
        <v>55</v>
      </c>
      <c r="H11">
        <v>1009</v>
      </c>
      <c r="I11" s="39">
        <f t="shared" si="3"/>
        <v>41716.660439814834</v>
      </c>
      <c r="J11" s="39"/>
      <c r="K11" t="s">
        <v>1459</v>
      </c>
      <c r="L11">
        <v>1009</v>
      </c>
      <c r="M11" s="39">
        <f t="shared" si="4"/>
        <v>41716.660439814834</v>
      </c>
      <c r="N11" s="6">
        <v>32</v>
      </c>
      <c r="O11" s="6">
        <v>0</v>
      </c>
      <c r="P11" s="6">
        <v>0</v>
      </c>
      <c r="V11" s="1">
        <v>41683.909953703704</v>
      </c>
      <c r="X11" s="25">
        <f t="shared" si="2"/>
        <v>41682.910046296318</v>
      </c>
    </row>
    <row r="12" spans="1:24" x14ac:dyDescent="0.25">
      <c r="C12" s="33">
        <v>10</v>
      </c>
      <c r="D12" s="33">
        <v>2</v>
      </c>
      <c r="E12" s="5" t="s">
        <v>451</v>
      </c>
      <c r="F12" s="6">
        <v>53</v>
      </c>
      <c r="G12" s="6">
        <v>55</v>
      </c>
      <c r="H12">
        <v>1010</v>
      </c>
      <c r="I12" s="39">
        <f t="shared" si="3"/>
        <v>41716.660451388911</v>
      </c>
      <c r="J12" s="39"/>
      <c r="K12" t="s">
        <v>1460</v>
      </c>
      <c r="L12">
        <v>1010</v>
      </c>
      <c r="M12" s="39">
        <f t="shared" si="4"/>
        <v>41716.660451388911</v>
      </c>
      <c r="N12" s="6">
        <v>32</v>
      </c>
      <c r="O12" s="6">
        <v>0</v>
      </c>
      <c r="P12" s="6">
        <v>0</v>
      </c>
      <c r="V12" s="1">
        <v>41683.909953703704</v>
      </c>
      <c r="X12" s="25">
        <f t="shared" si="2"/>
        <v>41682.910057870395</v>
      </c>
    </row>
    <row r="13" spans="1:24" x14ac:dyDescent="0.25">
      <c r="C13" s="33">
        <v>11</v>
      </c>
      <c r="D13" s="33">
        <v>2</v>
      </c>
      <c r="E13" s="5" t="s">
        <v>452</v>
      </c>
      <c r="F13" s="6">
        <v>53</v>
      </c>
      <c r="G13" s="6">
        <v>55</v>
      </c>
      <c r="H13">
        <v>1011</v>
      </c>
      <c r="I13" s="39">
        <f t="shared" si="3"/>
        <v>41716.660462962987</v>
      </c>
      <c r="J13" s="39"/>
      <c r="K13" t="s">
        <v>1461</v>
      </c>
      <c r="L13">
        <v>1011</v>
      </c>
      <c r="M13" s="39">
        <f t="shared" si="4"/>
        <v>41716.660462962987</v>
      </c>
      <c r="N13" s="6">
        <v>32</v>
      </c>
      <c r="O13" s="6">
        <v>0</v>
      </c>
      <c r="P13" s="6">
        <v>0</v>
      </c>
      <c r="V13" s="1">
        <v>41683.909953703704</v>
      </c>
      <c r="X13" s="25">
        <f t="shared" si="2"/>
        <v>41682.910069444471</v>
      </c>
    </row>
    <row r="14" spans="1:24" x14ac:dyDescent="0.25">
      <c r="C14" s="33">
        <v>12</v>
      </c>
      <c r="D14" s="33">
        <v>2</v>
      </c>
      <c r="E14" s="5" t="s">
        <v>453</v>
      </c>
      <c r="F14" s="6">
        <v>53</v>
      </c>
      <c r="G14" s="6">
        <v>55</v>
      </c>
      <c r="H14">
        <v>1012</v>
      </c>
      <c r="I14" s="39">
        <f t="shared" si="3"/>
        <v>41716.660474537064</v>
      </c>
      <c r="J14" s="39"/>
      <c r="K14" t="s">
        <v>1462</v>
      </c>
      <c r="L14">
        <v>1012</v>
      </c>
      <c r="M14" s="39">
        <f t="shared" si="4"/>
        <v>41716.660474537064</v>
      </c>
      <c r="N14" s="6">
        <v>32</v>
      </c>
      <c r="O14" s="6">
        <v>0</v>
      </c>
      <c r="P14" s="6">
        <v>0</v>
      </c>
      <c r="V14" s="1">
        <v>41683.909953703704</v>
      </c>
      <c r="X14" s="25">
        <f t="shared" si="2"/>
        <v>41682.910081018548</v>
      </c>
    </row>
    <row r="15" spans="1:24" x14ac:dyDescent="0.25">
      <c r="C15" s="33">
        <v>13</v>
      </c>
      <c r="D15" s="33">
        <v>2</v>
      </c>
      <c r="E15" s="5" t="s">
        <v>454</v>
      </c>
      <c r="F15" s="6">
        <v>53</v>
      </c>
      <c r="G15" s="6">
        <v>55</v>
      </c>
      <c r="H15">
        <v>1013</v>
      </c>
      <c r="I15" s="39">
        <f t="shared" si="3"/>
        <v>41716.660486111141</v>
      </c>
      <c r="J15" s="39"/>
      <c r="K15" t="s">
        <v>1463</v>
      </c>
      <c r="L15">
        <v>1013</v>
      </c>
      <c r="M15" s="39">
        <f t="shared" si="4"/>
        <v>41716.660486111141</v>
      </c>
      <c r="N15" s="6">
        <v>32</v>
      </c>
      <c r="O15" s="6">
        <v>0</v>
      </c>
      <c r="P15" s="6">
        <v>0</v>
      </c>
      <c r="V15" s="1">
        <v>41683.909953703704</v>
      </c>
      <c r="X15" s="25">
        <f t="shared" si="2"/>
        <v>41682.910092592625</v>
      </c>
    </row>
    <row r="16" spans="1:24" x14ac:dyDescent="0.25">
      <c r="C16" s="33">
        <v>14</v>
      </c>
      <c r="D16" s="33">
        <v>2</v>
      </c>
      <c r="E16" s="5" t="s">
        <v>455</v>
      </c>
      <c r="F16" s="6">
        <v>53</v>
      </c>
      <c r="G16" s="6">
        <v>55</v>
      </c>
      <c r="H16">
        <v>1014</v>
      </c>
      <c r="I16" s="39">
        <f t="shared" si="3"/>
        <v>41716.660497685218</v>
      </c>
      <c r="J16" s="39"/>
      <c r="K16" t="s">
        <v>1464</v>
      </c>
      <c r="L16">
        <v>1014</v>
      </c>
      <c r="M16" s="39">
        <f t="shared" si="4"/>
        <v>41716.660497685218</v>
      </c>
      <c r="N16" s="6">
        <v>32</v>
      </c>
      <c r="O16" s="6">
        <v>0</v>
      </c>
      <c r="P16" s="6">
        <v>0</v>
      </c>
      <c r="V16" s="1">
        <v>41683.909953703704</v>
      </c>
      <c r="X16" s="25">
        <f t="shared" si="2"/>
        <v>41682.910104166702</v>
      </c>
    </row>
    <row r="17" spans="3:24" x14ac:dyDescent="0.25">
      <c r="C17" s="33">
        <v>15</v>
      </c>
      <c r="D17" s="33">
        <v>2</v>
      </c>
      <c r="E17" s="5" t="s">
        <v>456</v>
      </c>
      <c r="F17" s="6">
        <v>53</v>
      </c>
      <c r="G17" s="6">
        <v>55</v>
      </c>
      <c r="H17">
        <v>1015</v>
      </c>
      <c r="I17" s="39">
        <f t="shared" si="3"/>
        <v>41716.660509259294</v>
      </c>
      <c r="J17" s="39"/>
      <c r="K17" t="s">
        <v>1465</v>
      </c>
      <c r="L17">
        <v>1015</v>
      </c>
      <c r="M17" s="39">
        <f t="shared" si="4"/>
        <v>41716.660509259294</v>
      </c>
      <c r="N17" s="6">
        <v>32</v>
      </c>
      <c r="O17" s="6">
        <v>0</v>
      </c>
      <c r="P17" s="6">
        <v>0</v>
      </c>
      <c r="V17" s="1">
        <v>41683.909953703704</v>
      </c>
      <c r="X17" s="25">
        <f t="shared" si="2"/>
        <v>41682.910115740779</v>
      </c>
    </row>
    <row r="18" spans="3:24" x14ac:dyDescent="0.25">
      <c r="C18" s="33">
        <v>16</v>
      </c>
      <c r="D18" s="33">
        <v>2</v>
      </c>
      <c r="E18" s="5" t="s">
        <v>457</v>
      </c>
      <c r="F18" s="6">
        <v>53</v>
      </c>
      <c r="G18" s="6">
        <v>55</v>
      </c>
      <c r="H18">
        <v>1016</v>
      </c>
      <c r="I18" s="39">
        <f t="shared" si="3"/>
        <v>41716.660520833371</v>
      </c>
      <c r="J18" s="39"/>
      <c r="K18" t="s">
        <v>1466</v>
      </c>
      <c r="L18">
        <v>1016</v>
      </c>
      <c r="M18" s="39">
        <f t="shared" si="4"/>
        <v>41716.660520833371</v>
      </c>
      <c r="N18" s="6">
        <v>32</v>
      </c>
      <c r="O18" s="6">
        <v>0</v>
      </c>
      <c r="P18" s="6">
        <v>0</v>
      </c>
      <c r="V18" s="1">
        <v>41683.909953703704</v>
      </c>
      <c r="X18" s="25">
        <f t="shared" si="2"/>
        <v>41682.910127314855</v>
      </c>
    </row>
    <row r="19" spans="3:24" x14ac:dyDescent="0.25">
      <c r="C19" s="33">
        <v>17</v>
      </c>
      <c r="D19" s="33">
        <v>2</v>
      </c>
      <c r="E19" s="5" t="s">
        <v>458</v>
      </c>
      <c r="F19" s="6">
        <v>53</v>
      </c>
      <c r="G19" s="6">
        <v>55</v>
      </c>
      <c r="H19">
        <v>1017</v>
      </c>
      <c r="I19" s="39">
        <f t="shared" si="3"/>
        <v>41716.660532407448</v>
      </c>
      <c r="J19" s="39"/>
      <c r="K19" t="s">
        <v>1467</v>
      </c>
      <c r="L19">
        <v>1017</v>
      </c>
      <c r="M19" s="39">
        <f t="shared" si="4"/>
        <v>41716.660532407448</v>
      </c>
      <c r="N19" s="6">
        <v>32</v>
      </c>
      <c r="O19" s="6">
        <v>0</v>
      </c>
      <c r="P19" s="6">
        <v>0</v>
      </c>
      <c r="V19" s="1">
        <v>41683.909953703704</v>
      </c>
      <c r="X19" s="25">
        <f t="shared" si="2"/>
        <v>41682.910138888932</v>
      </c>
    </row>
    <row r="20" spans="3:24" x14ac:dyDescent="0.25">
      <c r="C20" s="33">
        <v>18</v>
      </c>
      <c r="D20" s="33">
        <v>2</v>
      </c>
      <c r="E20" s="5" t="s">
        <v>459</v>
      </c>
      <c r="F20" s="6">
        <v>53</v>
      </c>
      <c r="G20" s="6">
        <v>55</v>
      </c>
      <c r="H20">
        <v>1018</v>
      </c>
      <c r="I20" s="39">
        <f t="shared" si="3"/>
        <v>41716.660543981525</v>
      </c>
      <c r="J20" s="39"/>
      <c r="K20" t="s">
        <v>1468</v>
      </c>
      <c r="L20">
        <v>1018</v>
      </c>
      <c r="M20" s="39">
        <f t="shared" si="4"/>
        <v>41716.660543981525</v>
      </c>
      <c r="N20" s="6">
        <v>32</v>
      </c>
      <c r="O20" s="6">
        <v>0</v>
      </c>
      <c r="P20" s="6">
        <v>0</v>
      </c>
      <c r="V20" s="1">
        <v>41683.909953703704</v>
      </c>
      <c r="X20" s="25">
        <f t="shared" si="2"/>
        <v>41682.910150463009</v>
      </c>
    </row>
    <row r="21" spans="3:24" x14ac:dyDescent="0.25">
      <c r="C21" s="33">
        <v>19</v>
      </c>
      <c r="D21" s="33">
        <v>2</v>
      </c>
      <c r="E21" s="5" t="s">
        <v>460</v>
      </c>
      <c r="F21" s="6">
        <v>53</v>
      </c>
      <c r="G21" s="6">
        <v>55</v>
      </c>
      <c r="H21">
        <v>1019</v>
      </c>
      <c r="I21" s="39">
        <f t="shared" si="3"/>
        <v>41716.660555555602</v>
      </c>
      <c r="J21" s="39"/>
      <c r="K21" t="s">
        <v>1469</v>
      </c>
      <c r="L21">
        <v>1019</v>
      </c>
      <c r="M21" s="39">
        <f t="shared" si="4"/>
        <v>41716.660555555602</v>
      </c>
      <c r="N21" s="6">
        <v>32</v>
      </c>
      <c r="O21" s="6">
        <v>0</v>
      </c>
      <c r="P21" s="6">
        <v>0</v>
      </c>
      <c r="V21" s="1">
        <v>41683.909953703704</v>
      </c>
      <c r="X21" s="25">
        <f t="shared" si="2"/>
        <v>41682.910162037086</v>
      </c>
    </row>
    <row r="22" spans="3:24" x14ac:dyDescent="0.25">
      <c r="C22" s="33">
        <v>20</v>
      </c>
      <c r="D22" s="33">
        <v>2</v>
      </c>
      <c r="E22" s="5" t="s">
        <v>461</v>
      </c>
      <c r="F22" s="6">
        <v>53</v>
      </c>
      <c r="G22" s="6">
        <v>55</v>
      </c>
      <c r="H22">
        <v>1020</v>
      </c>
      <c r="I22" s="39">
        <f t="shared" si="3"/>
        <v>41716.660567129678</v>
      </c>
      <c r="J22" s="39"/>
      <c r="K22" t="s">
        <v>1470</v>
      </c>
      <c r="L22">
        <v>1020</v>
      </c>
      <c r="M22" s="39">
        <f t="shared" si="4"/>
        <v>41716.660567129678</v>
      </c>
      <c r="N22" s="6">
        <v>32</v>
      </c>
      <c r="O22" s="6">
        <v>0</v>
      </c>
      <c r="P22" s="6">
        <v>0</v>
      </c>
      <c r="V22" s="1">
        <v>41683.909953703704</v>
      </c>
      <c r="X22" s="25">
        <f t="shared" si="2"/>
        <v>41682.910173611162</v>
      </c>
    </row>
    <row r="23" spans="3:24" x14ac:dyDescent="0.25">
      <c r="C23" s="33">
        <v>21</v>
      </c>
      <c r="D23" s="33">
        <v>2</v>
      </c>
      <c r="E23" s="5" t="s">
        <v>462</v>
      </c>
      <c r="F23" s="6">
        <v>53</v>
      </c>
      <c r="G23" s="6">
        <v>55</v>
      </c>
      <c r="H23">
        <v>1021</v>
      </c>
      <c r="I23" s="39">
        <f t="shared" si="3"/>
        <v>41716.660578703755</v>
      </c>
      <c r="J23" s="39"/>
      <c r="K23" t="s">
        <v>1471</v>
      </c>
      <c r="L23">
        <v>1021</v>
      </c>
      <c r="M23" s="39">
        <f t="shared" si="4"/>
        <v>41716.660578703755</v>
      </c>
      <c r="N23" s="6">
        <v>32</v>
      </c>
      <c r="O23" s="6">
        <v>0</v>
      </c>
      <c r="P23" s="6">
        <v>0</v>
      </c>
      <c r="V23" s="1">
        <v>41683.909953703704</v>
      </c>
      <c r="X23" s="25">
        <f t="shared" si="2"/>
        <v>41682.910185185239</v>
      </c>
    </row>
    <row r="24" spans="3:24" x14ac:dyDescent="0.25">
      <c r="C24" s="33">
        <v>22</v>
      </c>
      <c r="D24" s="33">
        <v>2</v>
      </c>
      <c r="E24" s="5" t="s">
        <v>463</v>
      </c>
      <c r="F24" s="6">
        <v>53</v>
      </c>
      <c r="G24" s="6">
        <v>55</v>
      </c>
      <c r="H24">
        <v>1022</v>
      </c>
      <c r="I24" s="39">
        <f t="shared" si="3"/>
        <v>41716.660590277832</v>
      </c>
      <c r="J24" s="39"/>
      <c r="K24" t="s">
        <v>1472</v>
      </c>
      <c r="L24">
        <v>1022</v>
      </c>
      <c r="M24" s="39">
        <f t="shared" si="4"/>
        <v>41716.660590277832</v>
      </c>
      <c r="N24" s="6">
        <v>32</v>
      </c>
      <c r="O24" s="6">
        <v>0</v>
      </c>
      <c r="P24" s="6">
        <v>0</v>
      </c>
      <c r="V24" s="1">
        <v>41683.909953703704</v>
      </c>
      <c r="X24" s="25">
        <f t="shared" si="2"/>
        <v>41682.910196759316</v>
      </c>
    </row>
    <row r="25" spans="3:24" x14ac:dyDescent="0.25">
      <c r="C25" s="33">
        <v>23</v>
      </c>
      <c r="D25" s="33">
        <v>2</v>
      </c>
      <c r="E25" s="5" t="s">
        <v>464</v>
      </c>
      <c r="F25" s="6">
        <v>53</v>
      </c>
      <c r="G25" s="6">
        <v>55</v>
      </c>
      <c r="H25">
        <v>1023</v>
      </c>
      <c r="I25" s="39">
        <f t="shared" si="3"/>
        <v>41716.660601851909</v>
      </c>
      <c r="J25" s="39"/>
      <c r="K25" t="s">
        <v>1473</v>
      </c>
      <c r="L25">
        <v>1023</v>
      </c>
      <c r="M25" s="39">
        <f t="shared" si="4"/>
        <v>41716.660601851909</v>
      </c>
      <c r="N25" s="6">
        <v>32</v>
      </c>
      <c r="O25" s="6">
        <v>0</v>
      </c>
      <c r="P25" s="6">
        <v>0</v>
      </c>
      <c r="V25" s="1">
        <v>41683.909953703704</v>
      </c>
      <c r="X25" s="25">
        <f t="shared" si="2"/>
        <v>41682.910208333393</v>
      </c>
    </row>
    <row r="26" spans="3:24" x14ac:dyDescent="0.25">
      <c r="C26" s="33">
        <v>24</v>
      </c>
      <c r="D26" s="33">
        <v>2</v>
      </c>
      <c r="E26" s="5" t="s">
        <v>465</v>
      </c>
      <c r="F26" s="6">
        <v>53</v>
      </c>
      <c r="G26" s="6">
        <v>55</v>
      </c>
      <c r="H26">
        <v>1024</v>
      </c>
      <c r="I26" s="39">
        <f t="shared" si="3"/>
        <v>41716.660613425986</v>
      </c>
      <c r="J26" s="39"/>
      <c r="K26" t="s">
        <v>1474</v>
      </c>
      <c r="L26">
        <v>1024</v>
      </c>
      <c r="M26" s="39">
        <f t="shared" si="4"/>
        <v>41716.660613425986</v>
      </c>
      <c r="N26" s="6">
        <v>32</v>
      </c>
      <c r="O26" s="6">
        <v>0</v>
      </c>
      <c r="P26" s="6">
        <v>0</v>
      </c>
      <c r="V26" s="1">
        <v>41683.909953703704</v>
      </c>
      <c r="X26" s="25">
        <f t="shared" si="2"/>
        <v>41682.91021990747</v>
      </c>
    </row>
    <row r="27" spans="3:24" x14ac:dyDescent="0.25">
      <c r="C27" s="33">
        <v>25</v>
      </c>
      <c r="D27" s="33">
        <v>2</v>
      </c>
      <c r="E27" s="5" t="s">
        <v>466</v>
      </c>
      <c r="F27" s="6">
        <v>53</v>
      </c>
      <c r="G27" s="6">
        <v>55</v>
      </c>
      <c r="H27">
        <v>1025</v>
      </c>
      <c r="I27" s="39">
        <f t="shared" si="3"/>
        <v>41716.660625000062</v>
      </c>
      <c r="J27" s="39"/>
      <c r="K27" t="s">
        <v>1475</v>
      </c>
      <c r="L27">
        <v>1025</v>
      </c>
      <c r="M27" s="39">
        <f t="shared" si="4"/>
        <v>41716.660625000062</v>
      </c>
      <c r="N27" s="6">
        <v>32</v>
      </c>
      <c r="O27" s="6">
        <v>0</v>
      </c>
      <c r="P27" s="6">
        <v>0</v>
      </c>
      <c r="V27" s="1">
        <v>41683.909953703704</v>
      </c>
      <c r="X27" s="25">
        <f t="shared" si="2"/>
        <v>41682.910231481546</v>
      </c>
    </row>
    <row r="28" spans="3:24" x14ac:dyDescent="0.25">
      <c r="C28" s="33">
        <v>26</v>
      </c>
      <c r="D28" s="33">
        <v>2</v>
      </c>
      <c r="E28" s="5" t="s">
        <v>467</v>
      </c>
      <c r="F28" s="6">
        <v>53</v>
      </c>
      <c r="G28" s="6">
        <v>55</v>
      </c>
      <c r="H28">
        <v>1026</v>
      </c>
      <c r="I28" s="39">
        <f t="shared" si="3"/>
        <v>41716.660636574139</v>
      </c>
      <c r="J28" s="39"/>
      <c r="K28" t="s">
        <v>1476</v>
      </c>
      <c r="L28">
        <v>1026</v>
      </c>
      <c r="M28" s="39">
        <f t="shared" si="4"/>
        <v>41716.660636574139</v>
      </c>
      <c r="N28" s="6">
        <v>32</v>
      </c>
      <c r="O28" s="6">
        <v>0</v>
      </c>
      <c r="P28" s="6">
        <v>0</v>
      </c>
      <c r="V28" s="1">
        <v>41683.909953703704</v>
      </c>
      <c r="X28" s="25">
        <f t="shared" si="2"/>
        <v>41682.910243055623</v>
      </c>
    </row>
    <row r="29" spans="3:24" x14ac:dyDescent="0.25">
      <c r="C29" s="33">
        <v>27</v>
      </c>
      <c r="D29" s="33">
        <v>2</v>
      </c>
      <c r="E29" s="5" t="s">
        <v>468</v>
      </c>
      <c r="F29" s="6">
        <v>53</v>
      </c>
      <c r="G29" s="6">
        <v>55</v>
      </c>
      <c r="H29">
        <v>1027</v>
      </c>
      <c r="I29" s="39">
        <f t="shared" si="3"/>
        <v>41716.660648148216</v>
      </c>
      <c r="J29" s="39"/>
      <c r="K29" t="s">
        <v>1477</v>
      </c>
      <c r="L29">
        <v>1027</v>
      </c>
      <c r="M29" s="39">
        <f t="shared" si="4"/>
        <v>41716.660648148216</v>
      </c>
      <c r="N29" s="6">
        <v>32</v>
      </c>
      <c r="O29" s="6">
        <v>0</v>
      </c>
      <c r="P29" s="6">
        <v>0</v>
      </c>
      <c r="V29" s="1">
        <v>41683.909953703704</v>
      </c>
      <c r="X29" s="25">
        <f t="shared" si="2"/>
        <v>41682.9102546297</v>
      </c>
    </row>
    <row r="30" spans="3:24" x14ac:dyDescent="0.25">
      <c r="C30" s="33">
        <v>28</v>
      </c>
      <c r="D30" s="33">
        <v>2</v>
      </c>
      <c r="E30" s="5" t="s">
        <v>469</v>
      </c>
      <c r="F30" s="6">
        <v>53</v>
      </c>
      <c r="G30" s="6">
        <v>55</v>
      </c>
      <c r="H30">
        <v>1028</v>
      </c>
      <c r="I30" s="39">
        <f t="shared" si="3"/>
        <v>41716.660659722293</v>
      </c>
      <c r="J30" s="39"/>
      <c r="K30" t="s">
        <v>1478</v>
      </c>
      <c r="L30">
        <v>1028</v>
      </c>
      <c r="M30" s="39">
        <f t="shared" si="4"/>
        <v>41716.660659722293</v>
      </c>
      <c r="N30" s="6">
        <v>32</v>
      </c>
      <c r="O30" s="6">
        <v>0</v>
      </c>
      <c r="P30" s="6">
        <v>0</v>
      </c>
      <c r="V30" s="1">
        <v>41683.909953703704</v>
      </c>
      <c r="X30" s="25">
        <f t="shared" si="2"/>
        <v>41682.910266203777</v>
      </c>
    </row>
    <row r="31" spans="3:24" x14ac:dyDescent="0.25">
      <c r="C31" s="33">
        <v>29</v>
      </c>
      <c r="D31" s="33">
        <v>2</v>
      </c>
      <c r="E31" s="5" t="s">
        <v>470</v>
      </c>
      <c r="F31" s="6">
        <v>53</v>
      </c>
      <c r="G31" s="6">
        <v>55</v>
      </c>
      <c r="H31">
        <v>1029</v>
      </c>
      <c r="I31" s="39">
        <f t="shared" si="3"/>
        <v>41716.660671296369</v>
      </c>
      <c r="J31" s="39"/>
      <c r="K31" t="s">
        <v>1479</v>
      </c>
      <c r="L31">
        <v>1029</v>
      </c>
      <c r="M31" s="39">
        <f t="shared" si="4"/>
        <v>41716.660671296369</v>
      </c>
      <c r="N31" s="6">
        <v>32</v>
      </c>
      <c r="O31" s="6">
        <v>0</v>
      </c>
      <c r="P31" s="6">
        <v>0</v>
      </c>
      <c r="V31" s="1">
        <v>41683.909953703704</v>
      </c>
      <c r="X31" s="25">
        <f t="shared" si="2"/>
        <v>41682.910277777853</v>
      </c>
    </row>
    <row r="32" spans="3:24" x14ac:dyDescent="0.25">
      <c r="C32" s="33">
        <v>30</v>
      </c>
      <c r="D32" s="33">
        <v>2</v>
      </c>
      <c r="E32" s="5" t="s">
        <v>471</v>
      </c>
      <c r="F32" s="6">
        <v>53</v>
      </c>
      <c r="G32" s="6">
        <v>55</v>
      </c>
      <c r="H32">
        <v>1030</v>
      </c>
      <c r="I32" s="39">
        <f t="shared" si="3"/>
        <v>41716.660682870446</v>
      </c>
      <c r="J32" s="39"/>
      <c r="K32" t="s">
        <v>1480</v>
      </c>
      <c r="L32">
        <v>1030</v>
      </c>
      <c r="M32" s="39">
        <f t="shared" si="4"/>
        <v>41716.660682870446</v>
      </c>
      <c r="N32" s="6">
        <v>32</v>
      </c>
      <c r="O32" s="6">
        <v>0</v>
      </c>
      <c r="P32" s="6">
        <v>0</v>
      </c>
      <c r="V32" s="1">
        <v>41683.909953703704</v>
      </c>
      <c r="X32" s="25">
        <f t="shared" si="2"/>
        <v>41682.91028935193</v>
      </c>
    </row>
    <row r="33" spans="3:24" x14ac:dyDescent="0.25">
      <c r="C33" s="33">
        <v>31</v>
      </c>
      <c r="D33" s="33">
        <v>2</v>
      </c>
      <c r="E33" s="5" t="s">
        <v>472</v>
      </c>
      <c r="F33" s="6">
        <v>53</v>
      </c>
      <c r="G33" s="6">
        <v>55</v>
      </c>
      <c r="H33">
        <v>1031</v>
      </c>
      <c r="I33" s="39">
        <f t="shared" si="3"/>
        <v>41716.660694444523</v>
      </c>
      <c r="J33" s="39"/>
      <c r="K33" t="s">
        <v>1481</v>
      </c>
      <c r="L33">
        <v>1031</v>
      </c>
      <c r="M33" s="39">
        <f t="shared" si="4"/>
        <v>41716.660694444523</v>
      </c>
      <c r="N33" s="6">
        <v>32</v>
      </c>
      <c r="O33" s="6">
        <v>0</v>
      </c>
      <c r="P33" s="6">
        <v>0</v>
      </c>
      <c r="V33" s="1">
        <v>41683.909953703704</v>
      </c>
      <c r="X33" s="25">
        <f t="shared" si="2"/>
        <v>41682.910300926007</v>
      </c>
    </row>
    <row r="34" spans="3:24" x14ac:dyDescent="0.25">
      <c r="C34" s="33">
        <v>32</v>
      </c>
      <c r="D34" s="33">
        <v>2</v>
      </c>
      <c r="E34" s="5" t="s">
        <v>473</v>
      </c>
      <c r="F34" s="6">
        <v>53</v>
      </c>
      <c r="G34" s="6">
        <v>55</v>
      </c>
      <c r="H34">
        <v>1032</v>
      </c>
      <c r="I34" s="39">
        <f t="shared" si="3"/>
        <v>41716.6607060186</v>
      </c>
      <c r="J34" s="39"/>
      <c r="K34" t="s">
        <v>1482</v>
      </c>
      <c r="L34">
        <v>1032</v>
      </c>
      <c r="M34" s="39">
        <f t="shared" si="4"/>
        <v>41716.6607060186</v>
      </c>
      <c r="N34" s="6">
        <v>32</v>
      </c>
      <c r="O34" s="6">
        <v>0</v>
      </c>
      <c r="P34" s="6">
        <v>0</v>
      </c>
      <c r="V34" s="1">
        <v>41683.909953703704</v>
      </c>
      <c r="X34" s="25">
        <f t="shared" si="2"/>
        <v>41682.910312500084</v>
      </c>
    </row>
    <row r="35" spans="3:24" x14ac:dyDescent="0.25">
      <c r="C35" s="33">
        <v>33</v>
      </c>
      <c r="D35" s="33">
        <v>2</v>
      </c>
      <c r="E35" s="5" t="s">
        <v>474</v>
      </c>
      <c r="F35" s="6">
        <v>53</v>
      </c>
      <c r="G35" s="6">
        <v>55</v>
      </c>
      <c r="H35">
        <v>1033</v>
      </c>
      <c r="I35" s="39">
        <f t="shared" si="3"/>
        <v>41716.660717592677</v>
      </c>
      <c r="J35" s="39"/>
      <c r="K35" t="s">
        <v>1483</v>
      </c>
      <c r="L35">
        <v>1033</v>
      </c>
      <c r="M35" s="39">
        <f t="shared" si="4"/>
        <v>41716.660717592677</v>
      </c>
      <c r="N35" s="6">
        <v>32</v>
      </c>
      <c r="O35" s="6">
        <v>0</v>
      </c>
      <c r="P35" s="6">
        <v>0</v>
      </c>
      <c r="V35" s="1">
        <v>41683.909953703704</v>
      </c>
      <c r="X35" s="25">
        <f t="shared" si="2"/>
        <v>41682.910324074161</v>
      </c>
    </row>
    <row r="36" spans="3:24" x14ac:dyDescent="0.25">
      <c r="C36" s="33">
        <v>34</v>
      </c>
      <c r="D36" s="33">
        <v>2</v>
      </c>
      <c r="E36" s="5" t="s">
        <v>475</v>
      </c>
      <c r="F36" s="6">
        <v>53</v>
      </c>
      <c r="G36" s="6">
        <v>55</v>
      </c>
      <c r="H36">
        <v>1034</v>
      </c>
      <c r="I36" s="39">
        <f t="shared" si="3"/>
        <v>41716.660729166753</v>
      </c>
      <c r="J36" s="39"/>
      <c r="K36" t="s">
        <v>1484</v>
      </c>
      <c r="L36">
        <v>1034</v>
      </c>
      <c r="M36" s="39">
        <f t="shared" si="4"/>
        <v>41716.660729166753</v>
      </c>
      <c r="N36" s="6">
        <v>32</v>
      </c>
      <c r="O36" s="6">
        <v>0</v>
      </c>
      <c r="P36" s="6">
        <v>0</v>
      </c>
      <c r="V36" s="1">
        <v>41683.909953703704</v>
      </c>
      <c r="X36" s="25">
        <f t="shared" si="2"/>
        <v>41682.910335648237</v>
      </c>
    </row>
    <row r="37" spans="3:24" x14ac:dyDescent="0.25">
      <c r="C37" s="33">
        <v>35</v>
      </c>
      <c r="D37" s="33">
        <v>2</v>
      </c>
      <c r="E37" s="5" t="s">
        <v>476</v>
      </c>
      <c r="F37" s="6">
        <v>53</v>
      </c>
      <c r="G37" s="6">
        <v>55</v>
      </c>
      <c r="H37">
        <v>1035</v>
      </c>
      <c r="I37" s="39">
        <f t="shared" si="3"/>
        <v>41716.66074074083</v>
      </c>
      <c r="J37" s="39"/>
      <c r="K37" t="s">
        <v>1485</v>
      </c>
      <c r="L37">
        <v>1035</v>
      </c>
      <c r="M37" s="39">
        <f t="shared" si="4"/>
        <v>41716.66074074083</v>
      </c>
      <c r="N37" s="6">
        <v>32</v>
      </c>
      <c r="O37" s="6">
        <v>0</v>
      </c>
      <c r="P37" s="6">
        <v>0</v>
      </c>
      <c r="V37" s="1">
        <v>41683.909953703704</v>
      </c>
      <c r="X37" s="25">
        <f t="shared" si="2"/>
        <v>41682.910347222314</v>
      </c>
    </row>
    <row r="38" spans="3:24" x14ac:dyDescent="0.25">
      <c r="C38" s="33">
        <v>36</v>
      </c>
      <c r="D38" s="33">
        <v>2</v>
      </c>
      <c r="E38" s="5" t="s">
        <v>477</v>
      </c>
      <c r="F38" s="6">
        <v>53</v>
      </c>
      <c r="G38" s="6">
        <v>55</v>
      </c>
      <c r="H38">
        <v>1036</v>
      </c>
      <c r="I38" s="39">
        <f t="shared" si="3"/>
        <v>41716.660752314907</v>
      </c>
      <c r="J38" s="39"/>
      <c r="K38" t="s">
        <v>1486</v>
      </c>
      <c r="L38">
        <v>1036</v>
      </c>
      <c r="M38" s="39">
        <f t="shared" si="4"/>
        <v>41716.660752314907</v>
      </c>
      <c r="N38" s="6">
        <v>32</v>
      </c>
      <c r="O38" s="6">
        <v>0</v>
      </c>
      <c r="P38" s="6">
        <v>0</v>
      </c>
      <c r="V38" s="1">
        <v>41683.909953703704</v>
      </c>
      <c r="X38" s="25">
        <f t="shared" si="2"/>
        <v>41682.910358796391</v>
      </c>
    </row>
    <row r="39" spans="3:24" x14ac:dyDescent="0.25">
      <c r="C39" s="33">
        <v>37</v>
      </c>
      <c r="D39" s="33">
        <v>2</v>
      </c>
      <c r="E39" s="5" t="s">
        <v>478</v>
      </c>
      <c r="F39" s="6">
        <v>53</v>
      </c>
      <c r="G39" s="6">
        <v>55</v>
      </c>
      <c r="H39">
        <v>1037</v>
      </c>
      <c r="I39" s="39">
        <f t="shared" si="3"/>
        <v>41716.660763888984</v>
      </c>
      <c r="J39" s="39"/>
      <c r="K39" t="s">
        <v>1487</v>
      </c>
      <c r="L39">
        <v>1037</v>
      </c>
      <c r="M39" s="39">
        <f t="shared" si="4"/>
        <v>41716.660763888984</v>
      </c>
      <c r="N39" s="6">
        <v>32</v>
      </c>
      <c r="O39" s="6">
        <v>0</v>
      </c>
      <c r="P39" s="6">
        <v>0</v>
      </c>
      <c r="V39" s="1">
        <v>41683.909953703704</v>
      </c>
      <c r="X39" s="25">
        <f t="shared" si="2"/>
        <v>41682.910370370468</v>
      </c>
    </row>
    <row r="40" spans="3:24" x14ac:dyDescent="0.25">
      <c r="C40" s="33">
        <v>38</v>
      </c>
      <c r="D40" s="33">
        <v>2</v>
      </c>
      <c r="E40" s="5" t="s">
        <v>479</v>
      </c>
      <c r="F40" s="6">
        <v>53</v>
      </c>
      <c r="G40" s="6">
        <v>55</v>
      </c>
      <c r="H40">
        <v>1038</v>
      </c>
      <c r="I40" s="39">
        <f t="shared" si="3"/>
        <v>41716.66077546306</v>
      </c>
      <c r="J40" s="39"/>
      <c r="K40" t="s">
        <v>1488</v>
      </c>
      <c r="L40">
        <v>1038</v>
      </c>
      <c r="M40" s="39">
        <f t="shared" si="4"/>
        <v>41716.66077546306</v>
      </c>
      <c r="N40" s="6">
        <v>32</v>
      </c>
      <c r="O40" s="6">
        <v>0</v>
      </c>
      <c r="P40" s="6">
        <v>0</v>
      </c>
      <c r="V40" s="1">
        <v>41683.909953703704</v>
      </c>
      <c r="X40" s="25">
        <f t="shared" si="2"/>
        <v>41682.910381944544</v>
      </c>
    </row>
    <row r="41" spans="3:24" x14ac:dyDescent="0.25">
      <c r="C41" s="33">
        <v>39</v>
      </c>
      <c r="D41" s="33">
        <v>2</v>
      </c>
      <c r="E41" s="5" t="s">
        <v>480</v>
      </c>
      <c r="F41" s="6">
        <v>53</v>
      </c>
      <c r="G41" s="6">
        <v>55</v>
      </c>
      <c r="H41">
        <v>1039</v>
      </c>
      <c r="I41" s="39">
        <f t="shared" si="3"/>
        <v>41716.660787037137</v>
      </c>
      <c r="J41" s="39"/>
      <c r="K41" t="s">
        <v>1489</v>
      </c>
      <c r="L41">
        <v>1039</v>
      </c>
      <c r="M41" s="39">
        <f t="shared" si="4"/>
        <v>41716.660787037137</v>
      </c>
      <c r="N41" s="6">
        <v>32</v>
      </c>
      <c r="O41" s="6">
        <v>0</v>
      </c>
      <c r="P41" s="6">
        <v>0</v>
      </c>
      <c r="V41" s="1">
        <v>41683.909953703704</v>
      </c>
      <c r="X41" s="25">
        <f t="shared" si="2"/>
        <v>41682.910393518621</v>
      </c>
    </row>
    <row r="42" spans="3:24" x14ac:dyDescent="0.25">
      <c r="C42" s="33">
        <v>40</v>
      </c>
      <c r="D42" s="33">
        <v>2</v>
      </c>
      <c r="E42" s="5" t="s">
        <v>481</v>
      </c>
      <c r="F42" s="6">
        <v>53</v>
      </c>
      <c r="G42" s="6">
        <v>55</v>
      </c>
      <c r="H42">
        <v>1040</v>
      </c>
      <c r="I42" s="39">
        <f t="shared" si="3"/>
        <v>41716.660798611214</v>
      </c>
      <c r="J42" s="39"/>
      <c r="K42" t="s">
        <v>1490</v>
      </c>
      <c r="L42">
        <v>1040</v>
      </c>
      <c r="M42" s="39">
        <f t="shared" si="4"/>
        <v>41716.660798611214</v>
      </c>
      <c r="N42" s="6">
        <v>32</v>
      </c>
      <c r="O42" s="6">
        <v>0</v>
      </c>
      <c r="P42" s="6">
        <v>0</v>
      </c>
      <c r="V42" s="1">
        <v>41683.909953703704</v>
      </c>
      <c r="X42" s="25">
        <f t="shared" si="2"/>
        <v>41682.910405092698</v>
      </c>
    </row>
    <row r="43" spans="3:24" x14ac:dyDescent="0.25">
      <c r="C43" s="33">
        <v>41</v>
      </c>
      <c r="D43" s="33">
        <v>2</v>
      </c>
      <c r="E43" s="5" t="s">
        <v>482</v>
      </c>
      <c r="F43" s="6">
        <v>53</v>
      </c>
      <c r="G43" s="6">
        <v>55</v>
      </c>
      <c r="H43">
        <v>1041</v>
      </c>
      <c r="I43" s="39">
        <f t="shared" si="3"/>
        <v>41716.660810185291</v>
      </c>
      <c r="J43" s="39"/>
      <c r="K43" t="s">
        <v>1491</v>
      </c>
      <c r="L43">
        <v>1041</v>
      </c>
      <c r="M43" s="39">
        <f t="shared" si="4"/>
        <v>41716.660810185291</v>
      </c>
      <c r="N43" s="6">
        <v>32</v>
      </c>
      <c r="O43" s="6">
        <v>0</v>
      </c>
      <c r="P43" s="6">
        <v>0</v>
      </c>
      <c r="V43" s="1">
        <v>41683.909953703704</v>
      </c>
      <c r="X43" s="25">
        <f t="shared" si="2"/>
        <v>41682.910416666775</v>
      </c>
    </row>
    <row r="44" spans="3:24" x14ac:dyDescent="0.25">
      <c r="C44" s="33">
        <v>42</v>
      </c>
      <c r="D44" s="33">
        <v>2</v>
      </c>
      <c r="E44" s="5" t="s">
        <v>483</v>
      </c>
      <c r="F44" s="6">
        <v>53</v>
      </c>
      <c r="G44" s="6">
        <v>55</v>
      </c>
      <c r="H44">
        <v>1042</v>
      </c>
      <c r="I44" s="39">
        <f t="shared" si="3"/>
        <v>41716.660821759368</v>
      </c>
      <c r="J44" s="39"/>
      <c r="K44" t="s">
        <v>1492</v>
      </c>
      <c r="L44">
        <v>1042</v>
      </c>
      <c r="M44" s="39">
        <f t="shared" si="4"/>
        <v>41716.660821759368</v>
      </c>
      <c r="N44" s="6">
        <v>32</v>
      </c>
      <c r="O44" s="6">
        <v>0</v>
      </c>
      <c r="P44" s="6">
        <v>0</v>
      </c>
      <c r="V44" s="1">
        <v>41683.909953703704</v>
      </c>
      <c r="X44" s="25">
        <f t="shared" si="2"/>
        <v>41682.910428240852</v>
      </c>
    </row>
    <row r="45" spans="3:24" x14ac:dyDescent="0.25">
      <c r="C45" s="33">
        <v>43</v>
      </c>
      <c r="D45" s="33">
        <v>2</v>
      </c>
      <c r="E45" s="5" t="s">
        <v>484</v>
      </c>
      <c r="F45" s="6">
        <v>53</v>
      </c>
      <c r="G45" s="6">
        <v>55</v>
      </c>
      <c r="H45">
        <v>1043</v>
      </c>
      <c r="I45" s="39">
        <f t="shared" si="3"/>
        <v>41716.660833333444</v>
      </c>
      <c r="J45" s="39"/>
      <c r="K45" t="s">
        <v>1493</v>
      </c>
      <c r="L45">
        <v>1043</v>
      </c>
      <c r="M45" s="39">
        <f t="shared" si="4"/>
        <v>41716.660833333444</v>
      </c>
      <c r="N45" s="6">
        <v>32</v>
      </c>
      <c r="O45" s="6">
        <v>0</v>
      </c>
      <c r="P45" s="6">
        <v>0</v>
      </c>
      <c r="V45" s="1">
        <v>41683.909953703704</v>
      </c>
      <c r="X45" s="25">
        <f t="shared" si="2"/>
        <v>41682.910439814928</v>
      </c>
    </row>
    <row r="46" spans="3:24" x14ac:dyDescent="0.25">
      <c r="C46" s="33">
        <v>44</v>
      </c>
      <c r="D46" s="33">
        <v>2</v>
      </c>
      <c r="E46" s="5" t="s">
        <v>485</v>
      </c>
      <c r="F46" s="6">
        <v>53</v>
      </c>
      <c r="G46" s="6">
        <v>55</v>
      </c>
      <c r="H46">
        <v>1044</v>
      </c>
      <c r="I46" s="39">
        <f t="shared" si="3"/>
        <v>41716.660844907521</v>
      </c>
      <c r="J46" s="39"/>
      <c r="K46" t="s">
        <v>1494</v>
      </c>
      <c r="L46">
        <v>1044</v>
      </c>
      <c r="M46" s="39">
        <f t="shared" si="4"/>
        <v>41716.660844907521</v>
      </c>
      <c r="N46" s="6">
        <v>32</v>
      </c>
      <c r="O46" s="6">
        <v>0</v>
      </c>
      <c r="P46" s="6">
        <v>0</v>
      </c>
      <c r="V46" s="1">
        <v>41683.909953703704</v>
      </c>
      <c r="X46" s="25">
        <f t="shared" si="2"/>
        <v>41682.910451389005</v>
      </c>
    </row>
    <row r="47" spans="3:24" x14ac:dyDescent="0.25">
      <c r="C47" s="33">
        <v>45</v>
      </c>
      <c r="D47" s="33">
        <v>2</v>
      </c>
      <c r="E47" s="5" t="s">
        <v>486</v>
      </c>
      <c r="F47" s="6">
        <v>53</v>
      </c>
      <c r="G47" s="6">
        <v>55</v>
      </c>
      <c r="H47">
        <v>1045</v>
      </c>
      <c r="I47" s="39">
        <f t="shared" si="3"/>
        <v>41716.660856481598</v>
      </c>
      <c r="J47" s="39"/>
      <c r="K47" t="s">
        <v>1495</v>
      </c>
      <c r="L47">
        <v>1045</v>
      </c>
      <c r="M47" s="39">
        <f t="shared" si="4"/>
        <v>41716.660856481598</v>
      </c>
      <c r="N47" s="6">
        <v>32</v>
      </c>
      <c r="O47" s="6">
        <v>0</v>
      </c>
      <c r="P47" s="6">
        <v>0</v>
      </c>
      <c r="V47" s="1">
        <v>41683.909953703704</v>
      </c>
      <c r="X47" s="25">
        <f t="shared" si="2"/>
        <v>41682.910462963082</v>
      </c>
    </row>
    <row r="48" spans="3:24" x14ac:dyDescent="0.25">
      <c r="C48" s="33">
        <v>46</v>
      </c>
      <c r="D48" s="33">
        <v>2</v>
      </c>
      <c r="E48" s="5" t="s">
        <v>487</v>
      </c>
      <c r="F48" s="6">
        <v>53</v>
      </c>
      <c r="G48" s="6">
        <v>55</v>
      </c>
      <c r="H48">
        <v>1046</v>
      </c>
      <c r="I48" s="39">
        <f t="shared" si="3"/>
        <v>41716.660868055675</v>
      </c>
      <c r="J48" s="39"/>
      <c r="K48" t="s">
        <v>1496</v>
      </c>
      <c r="L48">
        <v>1046</v>
      </c>
      <c r="M48" s="39">
        <f t="shared" si="4"/>
        <v>41716.660868055675</v>
      </c>
      <c r="N48" s="6">
        <v>32</v>
      </c>
      <c r="O48" s="6">
        <v>0</v>
      </c>
      <c r="P48" s="6">
        <v>0</v>
      </c>
      <c r="V48" s="1">
        <v>41683.909953703704</v>
      </c>
      <c r="X48" s="25">
        <f t="shared" si="2"/>
        <v>41682.910474537159</v>
      </c>
    </row>
    <row r="49" spans="3:24" x14ac:dyDescent="0.25">
      <c r="C49" s="33">
        <v>47</v>
      </c>
      <c r="D49" s="33">
        <v>2</v>
      </c>
      <c r="E49" s="5" t="s">
        <v>488</v>
      </c>
      <c r="F49" s="6">
        <v>53</v>
      </c>
      <c r="G49" s="6">
        <v>55</v>
      </c>
      <c r="H49">
        <v>1047</v>
      </c>
      <c r="I49" s="39">
        <f t="shared" si="3"/>
        <v>41716.660879629751</v>
      </c>
      <c r="J49" s="39"/>
      <c r="K49" t="s">
        <v>1497</v>
      </c>
      <c r="L49">
        <v>1047</v>
      </c>
      <c r="M49" s="39">
        <f t="shared" si="4"/>
        <v>41716.660879629751</v>
      </c>
      <c r="N49" s="6">
        <v>32</v>
      </c>
      <c r="O49" s="6">
        <v>0</v>
      </c>
      <c r="P49" s="6">
        <v>0</v>
      </c>
      <c r="V49" s="1">
        <v>41683.909953703704</v>
      </c>
      <c r="X49" s="25">
        <f t="shared" si="2"/>
        <v>41682.910486111236</v>
      </c>
    </row>
    <row r="50" spans="3:24" x14ac:dyDescent="0.25">
      <c r="C50" s="33">
        <v>48</v>
      </c>
      <c r="D50" s="33">
        <v>2</v>
      </c>
      <c r="E50" s="5" t="s">
        <v>489</v>
      </c>
      <c r="F50" s="6">
        <v>53</v>
      </c>
      <c r="G50" s="6">
        <v>55</v>
      </c>
      <c r="H50">
        <v>1048</v>
      </c>
      <c r="I50" s="39">
        <f t="shared" si="3"/>
        <v>41716.660891203828</v>
      </c>
      <c r="J50" s="39"/>
      <c r="K50" t="s">
        <v>1498</v>
      </c>
      <c r="L50">
        <v>1048</v>
      </c>
      <c r="M50" s="39">
        <f t="shared" si="4"/>
        <v>41716.660891203828</v>
      </c>
      <c r="N50" s="6">
        <v>32</v>
      </c>
      <c r="O50" s="6">
        <v>0</v>
      </c>
      <c r="P50" s="6">
        <v>0</v>
      </c>
      <c r="V50" s="1">
        <v>41683.909953703704</v>
      </c>
      <c r="X50" s="25">
        <f t="shared" si="2"/>
        <v>41682.910497685312</v>
      </c>
    </row>
    <row r="51" spans="3:24" x14ac:dyDescent="0.25">
      <c r="C51" s="33">
        <v>49</v>
      </c>
      <c r="D51" s="33">
        <v>2</v>
      </c>
      <c r="E51" s="5" t="s">
        <v>490</v>
      </c>
      <c r="F51" s="6">
        <v>53</v>
      </c>
      <c r="G51" s="6">
        <v>55</v>
      </c>
      <c r="H51">
        <v>1049</v>
      </c>
      <c r="I51" s="39">
        <f t="shared" si="3"/>
        <v>41716.660902777905</v>
      </c>
      <c r="J51" s="39"/>
      <c r="K51" t="s">
        <v>1499</v>
      </c>
      <c r="L51">
        <v>1049</v>
      </c>
      <c r="M51" s="39">
        <f t="shared" si="4"/>
        <v>41716.660902777905</v>
      </c>
      <c r="N51" s="6">
        <v>32</v>
      </c>
      <c r="O51" s="6">
        <v>0</v>
      </c>
      <c r="P51" s="6">
        <v>0</v>
      </c>
      <c r="V51" s="1">
        <v>41683.909953703704</v>
      </c>
      <c r="X51" s="25">
        <f t="shared" si="2"/>
        <v>41682.910509259389</v>
      </c>
    </row>
    <row r="52" spans="3:24" x14ac:dyDescent="0.25">
      <c r="C52" s="33">
        <v>50</v>
      </c>
      <c r="D52" s="33">
        <v>2</v>
      </c>
      <c r="E52" s="5" t="s">
        <v>491</v>
      </c>
      <c r="F52" s="6">
        <v>53</v>
      </c>
      <c r="G52" s="6">
        <v>55</v>
      </c>
      <c r="H52">
        <v>1050</v>
      </c>
      <c r="I52" s="39">
        <f t="shared" si="3"/>
        <v>41716.660914351982</v>
      </c>
      <c r="J52" s="39"/>
      <c r="K52" t="s">
        <v>1500</v>
      </c>
      <c r="L52">
        <v>1050</v>
      </c>
      <c r="M52" s="39">
        <f t="shared" si="4"/>
        <v>41716.660914351982</v>
      </c>
      <c r="N52" s="6">
        <v>32</v>
      </c>
      <c r="O52" s="6">
        <v>0</v>
      </c>
      <c r="P52" s="6">
        <v>0</v>
      </c>
      <c r="V52" s="1">
        <v>41683.909953703704</v>
      </c>
      <c r="X52" s="25">
        <f t="shared" si="2"/>
        <v>41682.910520833466</v>
      </c>
    </row>
    <row r="53" spans="3:24" x14ac:dyDescent="0.25">
      <c r="C53" s="33">
        <v>51</v>
      </c>
      <c r="D53" s="33">
        <v>2</v>
      </c>
      <c r="E53" s="5" t="s">
        <v>492</v>
      </c>
      <c r="F53" s="6">
        <v>53</v>
      </c>
      <c r="G53" s="6">
        <v>55</v>
      </c>
      <c r="H53">
        <v>1051</v>
      </c>
      <c r="I53" s="39">
        <f t="shared" si="3"/>
        <v>41716.660925926059</v>
      </c>
      <c r="J53" s="39"/>
      <c r="K53" t="s">
        <v>1501</v>
      </c>
      <c r="L53">
        <v>1051</v>
      </c>
      <c r="M53" s="39">
        <f t="shared" si="4"/>
        <v>41716.660925926059</v>
      </c>
      <c r="N53" s="6">
        <v>32</v>
      </c>
      <c r="O53" s="6">
        <v>0</v>
      </c>
      <c r="P53" s="6">
        <v>0</v>
      </c>
      <c r="V53" s="1">
        <v>41683.909953703704</v>
      </c>
      <c r="X53" s="25">
        <f t="shared" si="2"/>
        <v>41682.910532407543</v>
      </c>
    </row>
    <row r="54" spans="3:24" x14ac:dyDescent="0.25">
      <c r="C54" s="33">
        <v>52</v>
      </c>
      <c r="D54" s="33">
        <v>2</v>
      </c>
      <c r="E54" s="5" t="s">
        <v>493</v>
      </c>
      <c r="F54" s="6">
        <v>53</v>
      </c>
      <c r="G54" s="6">
        <v>55</v>
      </c>
      <c r="H54">
        <v>1052</v>
      </c>
      <c r="I54" s="39">
        <f t="shared" si="3"/>
        <v>41716.660937500135</v>
      </c>
      <c r="J54" s="39"/>
      <c r="K54" t="s">
        <v>1502</v>
      </c>
      <c r="L54">
        <v>1052</v>
      </c>
      <c r="M54" s="39">
        <f t="shared" si="4"/>
        <v>41716.660937500135</v>
      </c>
      <c r="N54" s="6">
        <v>32</v>
      </c>
      <c r="O54" s="6">
        <v>0</v>
      </c>
      <c r="P54" s="6">
        <v>0</v>
      </c>
      <c r="V54" s="1">
        <v>41683.909953703704</v>
      </c>
      <c r="X54" s="25">
        <f t="shared" si="2"/>
        <v>41682.910543981619</v>
      </c>
    </row>
    <row r="55" spans="3:24" x14ac:dyDescent="0.25">
      <c r="C55" s="33">
        <v>53</v>
      </c>
      <c r="D55" s="33">
        <v>2</v>
      </c>
      <c r="E55" s="5" t="s">
        <v>494</v>
      </c>
      <c r="F55" s="6">
        <v>53</v>
      </c>
      <c r="G55" s="6">
        <v>55</v>
      </c>
      <c r="H55">
        <v>1053</v>
      </c>
      <c r="I55" s="39">
        <f t="shared" si="3"/>
        <v>41716.660949074212</v>
      </c>
      <c r="J55" s="39"/>
      <c r="K55" t="s">
        <v>1503</v>
      </c>
      <c r="L55">
        <v>1053</v>
      </c>
      <c r="M55" s="39">
        <f t="shared" si="4"/>
        <v>41716.660949074212</v>
      </c>
      <c r="N55" s="6">
        <v>32</v>
      </c>
      <c r="O55" s="6">
        <v>0</v>
      </c>
      <c r="P55" s="6">
        <v>0</v>
      </c>
      <c r="V55" s="1">
        <v>41683.909953703704</v>
      </c>
      <c r="X55" s="25">
        <f t="shared" si="2"/>
        <v>41682.910555555696</v>
      </c>
    </row>
    <row r="56" spans="3:24" x14ac:dyDescent="0.25">
      <c r="C56" s="33">
        <v>54</v>
      </c>
      <c r="D56" s="33">
        <v>2</v>
      </c>
      <c r="E56" s="5" t="s">
        <v>495</v>
      </c>
      <c r="F56" s="6">
        <v>53</v>
      </c>
      <c r="G56" s="6">
        <v>55</v>
      </c>
      <c r="H56">
        <v>1054</v>
      </c>
      <c r="I56" s="39">
        <f t="shared" si="3"/>
        <v>41716.660960648289</v>
      </c>
      <c r="J56" s="39"/>
      <c r="K56" t="s">
        <v>1504</v>
      </c>
      <c r="L56">
        <v>1054</v>
      </c>
      <c r="M56" s="39">
        <f t="shared" si="4"/>
        <v>41716.660960648289</v>
      </c>
      <c r="N56" s="6">
        <v>32</v>
      </c>
      <c r="O56" s="6">
        <v>0</v>
      </c>
      <c r="P56" s="6">
        <v>0</v>
      </c>
      <c r="V56" s="1">
        <v>41683.909953703704</v>
      </c>
      <c r="X56" s="25">
        <f t="shared" si="2"/>
        <v>41682.910567129773</v>
      </c>
    </row>
    <row r="57" spans="3:24" x14ac:dyDescent="0.25">
      <c r="C57" s="33">
        <v>55</v>
      </c>
      <c r="D57" s="33">
        <v>2</v>
      </c>
      <c r="E57" s="5" t="s">
        <v>496</v>
      </c>
      <c r="F57" s="6">
        <v>53</v>
      </c>
      <c r="G57" s="6">
        <v>55</v>
      </c>
      <c r="H57">
        <v>1055</v>
      </c>
      <c r="I57" s="39">
        <f t="shared" si="3"/>
        <v>41716.660972222366</v>
      </c>
      <c r="J57" s="39"/>
      <c r="K57" t="s">
        <v>1505</v>
      </c>
      <c r="L57">
        <v>1055</v>
      </c>
      <c r="M57" s="39">
        <f t="shared" si="4"/>
        <v>41716.660972222366</v>
      </c>
      <c r="N57" s="6">
        <v>32</v>
      </c>
      <c r="O57" s="6">
        <v>0</v>
      </c>
      <c r="P57" s="6">
        <v>0</v>
      </c>
      <c r="V57" s="1">
        <v>41683.909953703704</v>
      </c>
      <c r="X57" s="25">
        <f t="shared" si="2"/>
        <v>41682.91057870385</v>
      </c>
    </row>
    <row r="58" spans="3:24" x14ac:dyDescent="0.25">
      <c r="C58" s="33">
        <v>56</v>
      </c>
      <c r="D58" s="33">
        <v>2</v>
      </c>
      <c r="E58" s="5" t="s">
        <v>497</v>
      </c>
      <c r="F58" s="6">
        <v>53</v>
      </c>
      <c r="G58" s="6">
        <v>55</v>
      </c>
      <c r="H58">
        <v>1056</v>
      </c>
      <c r="I58" s="39">
        <f t="shared" si="3"/>
        <v>41716.660983796442</v>
      </c>
      <c r="J58" s="39"/>
      <c r="K58" t="s">
        <v>1506</v>
      </c>
      <c r="L58">
        <v>1056</v>
      </c>
      <c r="M58" s="39">
        <f t="shared" si="4"/>
        <v>41716.660983796442</v>
      </c>
      <c r="N58" s="6">
        <v>32</v>
      </c>
      <c r="O58" s="6">
        <v>0</v>
      </c>
      <c r="P58" s="6">
        <v>0</v>
      </c>
      <c r="V58" s="1">
        <v>41683.909953703704</v>
      </c>
      <c r="X58" s="25">
        <f t="shared" si="2"/>
        <v>41682.910590277927</v>
      </c>
    </row>
    <row r="59" spans="3:24" x14ac:dyDescent="0.25">
      <c r="C59" s="33">
        <v>57</v>
      </c>
      <c r="D59" s="33">
        <v>2</v>
      </c>
      <c r="E59" s="5" t="s">
        <v>498</v>
      </c>
      <c r="F59" s="6">
        <v>53</v>
      </c>
      <c r="G59" s="6">
        <v>55</v>
      </c>
      <c r="H59">
        <v>1057</v>
      </c>
      <c r="I59" s="39">
        <f t="shared" si="3"/>
        <v>41716.660995370519</v>
      </c>
      <c r="J59" s="39"/>
      <c r="K59" t="s">
        <v>1507</v>
      </c>
      <c r="L59">
        <v>1057</v>
      </c>
      <c r="M59" s="39">
        <f t="shared" si="4"/>
        <v>41716.660995370519</v>
      </c>
      <c r="N59" s="6">
        <v>32</v>
      </c>
      <c r="O59" s="6">
        <v>0</v>
      </c>
      <c r="P59" s="6">
        <v>0</v>
      </c>
      <c r="V59" s="1">
        <v>41683.909953703704</v>
      </c>
      <c r="X59" s="25">
        <f t="shared" si="2"/>
        <v>41682.910601852003</v>
      </c>
    </row>
    <row r="60" spans="3:24" x14ac:dyDescent="0.25">
      <c r="C60" s="33">
        <v>58</v>
      </c>
      <c r="D60" s="33">
        <v>2</v>
      </c>
      <c r="E60" s="5" t="s">
        <v>499</v>
      </c>
      <c r="F60" s="6">
        <v>53</v>
      </c>
      <c r="G60" s="6">
        <v>55</v>
      </c>
      <c r="H60">
        <v>1058</v>
      </c>
      <c r="I60" s="39">
        <f t="shared" si="3"/>
        <v>41716.661006944596</v>
      </c>
      <c r="J60" s="39"/>
      <c r="K60" t="s">
        <v>1508</v>
      </c>
      <c r="L60">
        <v>1058</v>
      </c>
      <c r="M60" s="39">
        <f t="shared" si="4"/>
        <v>41716.661006944596</v>
      </c>
      <c r="N60" s="6">
        <v>32</v>
      </c>
      <c r="O60" s="6">
        <v>0</v>
      </c>
      <c r="P60" s="6">
        <v>0</v>
      </c>
      <c r="V60" s="1">
        <v>41683.909953703704</v>
      </c>
      <c r="X60" s="25">
        <f t="shared" si="2"/>
        <v>41682.91061342608</v>
      </c>
    </row>
    <row r="61" spans="3:24" x14ac:dyDescent="0.25">
      <c r="C61" s="33">
        <v>59</v>
      </c>
      <c r="D61" s="33">
        <v>2</v>
      </c>
      <c r="E61" s="5" t="s">
        <v>500</v>
      </c>
      <c r="F61" s="6">
        <v>53</v>
      </c>
      <c r="G61" s="6">
        <v>55</v>
      </c>
      <c r="H61">
        <v>1059</v>
      </c>
      <c r="I61" s="39">
        <f t="shared" si="3"/>
        <v>41716.661018518673</v>
      </c>
      <c r="J61" s="39"/>
      <c r="K61" t="s">
        <v>1509</v>
      </c>
      <c r="L61">
        <v>1059</v>
      </c>
      <c r="M61" s="39">
        <f t="shared" si="4"/>
        <v>41716.661018518673</v>
      </c>
      <c r="N61" s="6">
        <v>32</v>
      </c>
      <c r="O61" s="6">
        <v>0</v>
      </c>
      <c r="P61" s="6">
        <v>0</v>
      </c>
      <c r="V61" s="1">
        <v>41683.909953703704</v>
      </c>
      <c r="X61" s="25">
        <f t="shared" si="2"/>
        <v>41682.910625000157</v>
      </c>
    </row>
    <row r="62" spans="3:24" x14ac:dyDescent="0.25">
      <c r="C62" s="33">
        <v>60</v>
      </c>
      <c r="D62" s="33">
        <v>2</v>
      </c>
      <c r="E62" s="5" t="s">
        <v>501</v>
      </c>
      <c r="F62" s="6">
        <v>53</v>
      </c>
      <c r="G62" s="6">
        <v>55</v>
      </c>
      <c r="H62">
        <v>1060</v>
      </c>
      <c r="I62" s="39">
        <f t="shared" si="3"/>
        <v>41716.66103009275</v>
      </c>
      <c r="J62" s="39"/>
      <c r="K62" t="s">
        <v>1510</v>
      </c>
      <c r="L62">
        <v>1060</v>
      </c>
      <c r="M62" s="39">
        <f t="shared" si="4"/>
        <v>41716.66103009275</v>
      </c>
      <c r="N62" s="6">
        <v>32</v>
      </c>
      <c r="O62" s="6">
        <v>0</v>
      </c>
      <c r="P62" s="6">
        <v>0</v>
      </c>
      <c r="V62" s="1">
        <v>41683.909953703704</v>
      </c>
      <c r="X62" s="25">
        <f t="shared" si="2"/>
        <v>41682.910636574234</v>
      </c>
    </row>
    <row r="63" spans="3:24" x14ac:dyDescent="0.25">
      <c r="C63" s="33">
        <v>61</v>
      </c>
      <c r="D63" s="33">
        <v>2</v>
      </c>
      <c r="E63" s="5" t="s">
        <v>502</v>
      </c>
      <c r="F63" s="6">
        <v>53</v>
      </c>
      <c r="G63" s="6">
        <v>55</v>
      </c>
      <c r="H63">
        <v>1061</v>
      </c>
      <c r="I63" s="39">
        <f t="shared" si="3"/>
        <v>41716.661041666826</v>
      </c>
      <c r="J63" s="39"/>
      <c r="K63" t="s">
        <v>1511</v>
      </c>
      <c r="L63">
        <v>1061</v>
      </c>
      <c r="M63" s="39">
        <f t="shared" si="4"/>
        <v>41716.661041666826</v>
      </c>
      <c r="N63" s="6">
        <v>32</v>
      </c>
      <c r="O63" s="6">
        <v>0</v>
      </c>
      <c r="P63" s="6">
        <v>0</v>
      </c>
      <c r="V63" s="1">
        <v>41683.909953703704</v>
      </c>
      <c r="X63" s="25">
        <f t="shared" si="2"/>
        <v>41682.91064814831</v>
      </c>
    </row>
    <row r="64" spans="3:24" x14ac:dyDescent="0.25">
      <c r="C64" s="33">
        <v>62</v>
      </c>
      <c r="D64" s="33">
        <v>2</v>
      </c>
      <c r="E64" s="5" t="s">
        <v>503</v>
      </c>
      <c r="F64" s="6">
        <v>53</v>
      </c>
      <c r="G64" s="6">
        <v>55</v>
      </c>
      <c r="H64">
        <v>1062</v>
      </c>
      <c r="I64" s="39">
        <f t="shared" si="3"/>
        <v>41716.661053240903</v>
      </c>
      <c r="J64" s="39"/>
      <c r="K64" t="s">
        <v>1512</v>
      </c>
      <c r="L64">
        <v>1062</v>
      </c>
      <c r="M64" s="39">
        <f t="shared" si="4"/>
        <v>41716.661053240903</v>
      </c>
      <c r="N64" s="6">
        <v>32</v>
      </c>
      <c r="O64" s="6">
        <v>0</v>
      </c>
      <c r="P64" s="6">
        <v>0</v>
      </c>
      <c r="V64" s="1">
        <v>41683.909953703704</v>
      </c>
      <c r="X64" s="25">
        <f t="shared" si="2"/>
        <v>41682.910659722387</v>
      </c>
    </row>
    <row r="65" spans="3:24" x14ac:dyDescent="0.25">
      <c r="C65" s="33">
        <v>63</v>
      </c>
      <c r="D65" s="33">
        <v>2</v>
      </c>
      <c r="E65" s="5" t="s">
        <v>504</v>
      </c>
      <c r="F65" s="6">
        <v>53</v>
      </c>
      <c r="G65" s="6">
        <v>55</v>
      </c>
      <c r="H65">
        <v>1063</v>
      </c>
      <c r="I65" s="39">
        <f t="shared" si="3"/>
        <v>41716.66106481498</v>
      </c>
      <c r="J65" s="39"/>
      <c r="K65" t="s">
        <v>1513</v>
      </c>
      <c r="L65">
        <v>1063</v>
      </c>
      <c r="M65" s="39">
        <f t="shared" si="4"/>
        <v>41716.66106481498</v>
      </c>
      <c r="N65" s="6">
        <v>32</v>
      </c>
      <c r="O65" s="6">
        <v>0</v>
      </c>
      <c r="P65" s="6">
        <v>0</v>
      </c>
      <c r="V65" s="1">
        <v>41683.909953703704</v>
      </c>
      <c r="X65" s="25">
        <f t="shared" si="2"/>
        <v>41682.910671296464</v>
      </c>
    </row>
    <row r="66" spans="3:24" x14ac:dyDescent="0.25">
      <c r="C66" s="33">
        <v>64</v>
      </c>
      <c r="D66" s="33">
        <v>2</v>
      </c>
      <c r="E66" s="5" t="s">
        <v>505</v>
      </c>
      <c r="F66" s="6">
        <v>53</v>
      </c>
      <c r="G66" s="6">
        <v>55</v>
      </c>
      <c r="H66">
        <v>1064</v>
      </c>
      <c r="I66" s="39">
        <f t="shared" si="3"/>
        <v>41716.661076389057</v>
      </c>
      <c r="J66" s="39"/>
      <c r="K66" t="s">
        <v>1514</v>
      </c>
      <c r="L66">
        <v>1064</v>
      </c>
      <c r="M66" s="39">
        <f t="shared" si="4"/>
        <v>41716.661076389057</v>
      </c>
      <c r="N66" s="6">
        <v>32</v>
      </c>
      <c r="O66" s="6">
        <v>0</v>
      </c>
      <c r="P66" s="6">
        <v>0</v>
      </c>
      <c r="V66" s="1">
        <v>41683.909953703704</v>
      </c>
      <c r="X66" s="25">
        <f t="shared" si="2"/>
        <v>41682.910682870541</v>
      </c>
    </row>
    <row r="67" spans="3:24" x14ac:dyDescent="0.25">
      <c r="C67" s="33">
        <v>65</v>
      </c>
      <c r="D67" s="33">
        <v>2</v>
      </c>
      <c r="E67" s="5" t="s">
        <v>506</v>
      </c>
      <c r="F67" s="6">
        <v>53</v>
      </c>
      <c r="G67" s="6">
        <v>55</v>
      </c>
      <c r="H67">
        <v>1065</v>
      </c>
      <c r="I67" s="39">
        <f t="shared" si="3"/>
        <v>41716.661087963133</v>
      </c>
      <c r="J67" s="39"/>
      <c r="K67" t="s">
        <v>1515</v>
      </c>
      <c r="L67">
        <v>1065</v>
      </c>
      <c r="M67" s="39">
        <f t="shared" si="4"/>
        <v>41716.661087963133</v>
      </c>
      <c r="N67" s="6">
        <v>32</v>
      </c>
      <c r="O67" s="6">
        <v>0</v>
      </c>
      <c r="P67" s="6">
        <v>0</v>
      </c>
      <c r="V67" s="1">
        <v>41683.909953703704</v>
      </c>
      <c r="X67" s="25">
        <f t="shared" si="2"/>
        <v>41682.910694444618</v>
      </c>
    </row>
    <row r="68" spans="3:24" x14ac:dyDescent="0.25">
      <c r="C68" s="33">
        <v>66</v>
      </c>
      <c r="D68" s="33">
        <v>2</v>
      </c>
      <c r="E68" s="5" t="s">
        <v>507</v>
      </c>
      <c r="F68" s="6">
        <v>53</v>
      </c>
      <c r="G68" s="6">
        <v>55</v>
      </c>
      <c r="H68">
        <v>1066</v>
      </c>
      <c r="I68" s="39">
        <f t="shared" si="3"/>
        <v>41716.66109953721</v>
      </c>
      <c r="J68" s="39"/>
      <c r="K68" t="s">
        <v>1516</v>
      </c>
      <c r="L68">
        <v>1066</v>
      </c>
      <c r="M68" s="39">
        <f t="shared" si="4"/>
        <v>41716.66109953721</v>
      </c>
      <c r="N68" s="6">
        <v>32</v>
      </c>
      <c r="O68" s="6">
        <v>0</v>
      </c>
      <c r="P68" s="6">
        <v>0</v>
      </c>
      <c r="V68" s="1">
        <v>41683.909953703704</v>
      </c>
      <c r="X68" s="25">
        <f t="shared" si="2"/>
        <v>41682.910706018694</v>
      </c>
    </row>
    <row r="69" spans="3:24" x14ac:dyDescent="0.25">
      <c r="C69" s="33">
        <v>67</v>
      </c>
      <c r="D69" s="33">
        <v>2</v>
      </c>
      <c r="E69" s="5" t="s">
        <v>508</v>
      </c>
      <c r="F69" s="6">
        <v>53</v>
      </c>
      <c r="G69" s="6">
        <v>55</v>
      </c>
      <c r="H69">
        <v>1067</v>
      </c>
      <c r="I69" s="39">
        <f t="shared" si="3"/>
        <v>41716.661111111287</v>
      </c>
      <c r="J69" s="39"/>
      <c r="K69" t="s">
        <v>1517</v>
      </c>
      <c r="L69">
        <v>1067</v>
      </c>
      <c r="M69" s="39">
        <f t="shared" si="4"/>
        <v>41716.661111111287</v>
      </c>
      <c r="N69" s="6">
        <v>32</v>
      </c>
      <c r="O69" s="6">
        <v>0</v>
      </c>
      <c r="P69" s="6">
        <v>0</v>
      </c>
      <c r="V69" s="1">
        <v>41683.909953703704</v>
      </c>
      <c r="X69" s="25">
        <f t="shared" si="2"/>
        <v>41682.910717592771</v>
      </c>
    </row>
    <row r="70" spans="3:24" x14ac:dyDescent="0.25">
      <c r="C70" s="33">
        <v>68</v>
      </c>
      <c r="D70" s="33">
        <v>2</v>
      </c>
      <c r="E70" s="5" t="s">
        <v>509</v>
      </c>
      <c r="F70" s="6">
        <v>53</v>
      </c>
      <c r="G70" s="6">
        <v>55</v>
      </c>
      <c r="H70">
        <v>1068</v>
      </c>
      <c r="I70" s="39">
        <f t="shared" si="3"/>
        <v>41716.661122685364</v>
      </c>
      <c r="J70" s="39"/>
      <c r="K70" t="s">
        <v>1518</v>
      </c>
      <c r="L70">
        <v>1068</v>
      </c>
      <c r="M70" s="39">
        <f t="shared" si="4"/>
        <v>41716.661122685364</v>
      </c>
      <c r="N70" s="6">
        <v>32</v>
      </c>
      <c r="O70" s="6">
        <v>0</v>
      </c>
      <c r="P70" s="6">
        <v>0</v>
      </c>
      <c r="V70" s="1">
        <v>41683.909953703704</v>
      </c>
      <c r="X70" s="25">
        <f t="shared" ref="X70:X133" si="5">X69+1/86400</f>
        <v>41682.910729166848</v>
      </c>
    </row>
    <row r="71" spans="3:24" x14ac:dyDescent="0.25">
      <c r="C71" s="33">
        <v>69</v>
      </c>
      <c r="D71" s="33">
        <v>2</v>
      </c>
      <c r="E71" s="5" t="s">
        <v>510</v>
      </c>
      <c r="F71" s="6">
        <v>53</v>
      </c>
      <c r="G71" s="6">
        <v>55</v>
      </c>
      <c r="H71">
        <v>1069</v>
      </c>
      <c r="I71" s="39">
        <f t="shared" ref="I71:I134" si="6">I70+1/86400</f>
        <v>41716.661134259441</v>
      </c>
      <c r="J71" s="39"/>
      <c r="K71" t="s">
        <v>1519</v>
      </c>
      <c r="L71">
        <v>1069</v>
      </c>
      <c r="M71" s="39">
        <f t="shared" ref="M71:M134" si="7">M70+1/86400</f>
        <v>41716.661134259441</v>
      </c>
      <c r="N71" s="6">
        <v>32</v>
      </c>
      <c r="O71" s="6">
        <v>0</v>
      </c>
      <c r="P71" s="6">
        <v>0</v>
      </c>
      <c r="V71" s="1">
        <v>41683.909953703704</v>
      </c>
      <c r="X71" s="25">
        <f t="shared" si="5"/>
        <v>41682.910740740925</v>
      </c>
    </row>
    <row r="72" spans="3:24" x14ac:dyDescent="0.25">
      <c r="C72" s="33">
        <v>70</v>
      </c>
      <c r="D72" s="33">
        <v>2</v>
      </c>
      <c r="E72" s="5" t="s">
        <v>511</v>
      </c>
      <c r="F72" s="6">
        <v>53</v>
      </c>
      <c r="G72" s="6">
        <v>55</v>
      </c>
      <c r="H72">
        <v>1070</v>
      </c>
      <c r="I72" s="39">
        <f t="shared" si="6"/>
        <v>41716.661145833517</v>
      </c>
      <c r="J72" s="39"/>
      <c r="K72" t="s">
        <v>1520</v>
      </c>
      <c r="L72">
        <v>1070</v>
      </c>
      <c r="M72" s="39">
        <f t="shared" si="7"/>
        <v>41716.661145833517</v>
      </c>
      <c r="N72" s="6">
        <v>32</v>
      </c>
      <c r="O72" s="6">
        <v>0</v>
      </c>
      <c r="P72" s="6">
        <v>0</v>
      </c>
      <c r="V72" s="1">
        <v>41683.909953703704</v>
      </c>
      <c r="X72" s="25">
        <f t="shared" si="5"/>
        <v>41682.910752315001</v>
      </c>
    </row>
    <row r="73" spans="3:24" x14ac:dyDescent="0.25">
      <c r="C73" s="33">
        <v>71</v>
      </c>
      <c r="D73" s="33">
        <v>2</v>
      </c>
      <c r="E73" s="5" t="s">
        <v>512</v>
      </c>
      <c r="F73" s="6">
        <v>53</v>
      </c>
      <c r="G73" s="6">
        <v>55</v>
      </c>
      <c r="H73">
        <v>1071</v>
      </c>
      <c r="I73" s="39">
        <f t="shared" si="6"/>
        <v>41716.661157407594</v>
      </c>
      <c r="J73" s="39"/>
      <c r="K73" t="s">
        <v>1521</v>
      </c>
      <c r="L73">
        <v>1071</v>
      </c>
      <c r="M73" s="39">
        <f t="shared" si="7"/>
        <v>41716.661157407594</v>
      </c>
      <c r="N73" s="6">
        <v>32</v>
      </c>
      <c r="O73" s="6">
        <v>0</v>
      </c>
      <c r="P73" s="6">
        <v>0</v>
      </c>
      <c r="V73" s="1">
        <v>41683.909953703704</v>
      </c>
      <c r="X73" s="25">
        <f t="shared" si="5"/>
        <v>41682.910763889078</v>
      </c>
    </row>
    <row r="74" spans="3:24" x14ac:dyDescent="0.25">
      <c r="C74" s="33">
        <v>72</v>
      </c>
      <c r="D74" s="33">
        <v>2</v>
      </c>
      <c r="E74" s="5" t="s">
        <v>513</v>
      </c>
      <c r="F74" s="6">
        <v>53</v>
      </c>
      <c r="G74" s="6">
        <v>55</v>
      </c>
      <c r="H74">
        <v>1072</v>
      </c>
      <c r="I74" s="39">
        <f t="shared" si="6"/>
        <v>41716.661168981671</v>
      </c>
      <c r="J74" s="39"/>
      <c r="K74" t="s">
        <v>1522</v>
      </c>
      <c r="L74">
        <v>1072</v>
      </c>
      <c r="M74" s="39">
        <f t="shared" si="7"/>
        <v>41716.661168981671</v>
      </c>
      <c r="N74" s="6">
        <v>32</v>
      </c>
      <c r="O74" s="6">
        <v>0</v>
      </c>
      <c r="P74" s="6">
        <v>0</v>
      </c>
      <c r="V74" s="1">
        <v>41683.909953703704</v>
      </c>
      <c r="X74" s="25">
        <f t="shared" si="5"/>
        <v>41682.910775463155</v>
      </c>
    </row>
    <row r="75" spans="3:24" x14ac:dyDescent="0.25">
      <c r="C75" s="33">
        <v>73</v>
      </c>
      <c r="D75" s="33">
        <v>2</v>
      </c>
      <c r="E75" s="5" t="s">
        <v>514</v>
      </c>
      <c r="F75" s="6">
        <v>53</v>
      </c>
      <c r="G75" s="6">
        <v>55</v>
      </c>
      <c r="H75">
        <v>1073</v>
      </c>
      <c r="I75" s="39">
        <f t="shared" si="6"/>
        <v>41716.661180555748</v>
      </c>
      <c r="J75" s="39"/>
      <c r="K75" t="s">
        <v>1523</v>
      </c>
      <c r="L75">
        <v>1073</v>
      </c>
      <c r="M75" s="39">
        <f t="shared" si="7"/>
        <v>41716.661180555748</v>
      </c>
      <c r="N75" s="6">
        <v>32</v>
      </c>
      <c r="O75" s="6">
        <v>0</v>
      </c>
      <c r="P75" s="6">
        <v>0</v>
      </c>
      <c r="V75" s="1">
        <v>41683.909953703704</v>
      </c>
      <c r="X75" s="25">
        <f t="shared" si="5"/>
        <v>41682.910787037232</v>
      </c>
    </row>
    <row r="76" spans="3:24" x14ac:dyDescent="0.25">
      <c r="C76" s="33">
        <v>74</v>
      </c>
      <c r="D76" s="33">
        <v>2</v>
      </c>
      <c r="E76" s="5" t="s">
        <v>515</v>
      </c>
      <c r="F76" s="6">
        <v>53</v>
      </c>
      <c r="G76" s="6">
        <v>55</v>
      </c>
      <c r="H76">
        <v>1074</v>
      </c>
      <c r="I76" s="39">
        <f t="shared" si="6"/>
        <v>41716.661192129824</v>
      </c>
      <c r="J76" s="39"/>
      <c r="K76" t="s">
        <v>1524</v>
      </c>
      <c r="L76">
        <v>1074</v>
      </c>
      <c r="M76" s="39">
        <f t="shared" si="7"/>
        <v>41716.661192129824</v>
      </c>
      <c r="N76" s="6">
        <v>32</v>
      </c>
      <c r="O76" s="6">
        <v>0</v>
      </c>
      <c r="P76" s="6">
        <v>0</v>
      </c>
      <c r="V76" s="1">
        <v>41683.909953703704</v>
      </c>
      <c r="X76" s="25">
        <f t="shared" si="5"/>
        <v>41682.910798611309</v>
      </c>
    </row>
    <row r="77" spans="3:24" x14ac:dyDescent="0.25">
      <c r="C77" s="33">
        <v>75</v>
      </c>
      <c r="D77" s="33">
        <v>2</v>
      </c>
      <c r="E77" s="5" t="s">
        <v>516</v>
      </c>
      <c r="F77" s="6">
        <v>53</v>
      </c>
      <c r="G77" s="6">
        <v>55</v>
      </c>
      <c r="H77">
        <v>1075</v>
      </c>
      <c r="I77" s="39">
        <f t="shared" si="6"/>
        <v>41716.661203703901</v>
      </c>
      <c r="J77" s="39"/>
      <c r="K77" t="s">
        <v>1525</v>
      </c>
      <c r="L77">
        <v>1075</v>
      </c>
      <c r="M77" s="39">
        <f t="shared" si="7"/>
        <v>41716.661203703901</v>
      </c>
      <c r="N77" s="6">
        <v>32</v>
      </c>
      <c r="O77" s="6">
        <v>0</v>
      </c>
      <c r="P77" s="6">
        <v>0</v>
      </c>
      <c r="V77" s="1">
        <v>41683.909953703704</v>
      </c>
      <c r="X77" s="25">
        <f t="shared" si="5"/>
        <v>41682.910810185385</v>
      </c>
    </row>
    <row r="78" spans="3:24" x14ac:dyDescent="0.25">
      <c r="C78" s="33">
        <v>76</v>
      </c>
      <c r="D78" s="33">
        <v>2</v>
      </c>
      <c r="E78" s="5" t="s">
        <v>517</v>
      </c>
      <c r="F78" s="6">
        <v>53</v>
      </c>
      <c r="G78" s="6">
        <v>55</v>
      </c>
      <c r="H78">
        <v>1076</v>
      </c>
      <c r="I78" s="39">
        <f t="shared" si="6"/>
        <v>41716.661215277978</v>
      </c>
      <c r="J78" s="39"/>
      <c r="K78" t="s">
        <v>1526</v>
      </c>
      <c r="L78">
        <v>1076</v>
      </c>
      <c r="M78" s="39">
        <f t="shared" si="7"/>
        <v>41716.661215277978</v>
      </c>
      <c r="N78" s="6">
        <v>32</v>
      </c>
      <c r="O78" s="6">
        <v>0</v>
      </c>
      <c r="P78" s="6">
        <v>0</v>
      </c>
      <c r="V78" s="1">
        <v>41683.909953703704</v>
      </c>
      <c r="X78" s="25">
        <f t="shared" si="5"/>
        <v>41682.910821759462</v>
      </c>
    </row>
    <row r="79" spans="3:24" x14ac:dyDescent="0.25">
      <c r="C79" s="33">
        <v>77</v>
      </c>
      <c r="D79" s="33">
        <v>2</v>
      </c>
      <c r="E79" s="5" t="s">
        <v>518</v>
      </c>
      <c r="F79" s="6">
        <v>53</v>
      </c>
      <c r="G79" s="6">
        <v>55</v>
      </c>
      <c r="H79">
        <v>1077</v>
      </c>
      <c r="I79" s="39">
        <f t="shared" si="6"/>
        <v>41716.661226852055</v>
      </c>
      <c r="J79" s="39"/>
      <c r="K79" t="s">
        <v>1527</v>
      </c>
      <c r="L79">
        <v>1077</v>
      </c>
      <c r="M79" s="39">
        <f t="shared" si="7"/>
        <v>41716.661226852055</v>
      </c>
      <c r="N79" s="6">
        <v>32</v>
      </c>
      <c r="O79" s="6">
        <v>0</v>
      </c>
      <c r="P79" s="6">
        <v>0</v>
      </c>
      <c r="V79" s="1">
        <v>41683.909953703704</v>
      </c>
      <c r="X79" s="25">
        <f t="shared" si="5"/>
        <v>41682.910833333539</v>
      </c>
    </row>
    <row r="80" spans="3:24" x14ac:dyDescent="0.25">
      <c r="C80" s="33">
        <v>78</v>
      </c>
      <c r="D80" s="33">
        <v>2</v>
      </c>
      <c r="E80" s="5" t="s">
        <v>519</v>
      </c>
      <c r="F80" s="6">
        <v>53</v>
      </c>
      <c r="G80" s="6">
        <v>55</v>
      </c>
      <c r="H80">
        <v>1078</v>
      </c>
      <c r="I80" s="39">
        <f t="shared" si="6"/>
        <v>41716.661238426132</v>
      </c>
      <c r="J80" s="39"/>
      <c r="K80" t="s">
        <v>1528</v>
      </c>
      <c r="L80">
        <v>1078</v>
      </c>
      <c r="M80" s="39">
        <f t="shared" si="7"/>
        <v>41716.661238426132</v>
      </c>
      <c r="N80" s="6">
        <v>32</v>
      </c>
      <c r="O80" s="6">
        <v>0</v>
      </c>
      <c r="P80" s="6">
        <v>0</v>
      </c>
      <c r="V80" s="1">
        <v>41683.909953703704</v>
      </c>
      <c r="X80" s="25">
        <f t="shared" si="5"/>
        <v>41682.910844907616</v>
      </c>
    </row>
    <row r="81" spans="3:24" x14ac:dyDescent="0.25">
      <c r="C81" s="33">
        <v>79</v>
      </c>
      <c r="D81" s="33">
        <v>2</v>
      </c>
      <c r="E81" s="5" t="s">
        <v>520</v>
      </c>
      <c r="F81" s="6">
        <v>53</v>
      </c>
      <c r="G81" s="6">
        <v>55</v>
      </c>
      <c r="H81">
        <v>1079</v>
      </c>
      <c r="I81" s="39">
        <f t="shared" si="6"/>
        <v>41716.661250000208</v>
      </c>
      <c r="J81" s="39"/>
      <c r="K81" t="s">
        <v>1529</v>
      </c>
      <c r="L81">
        <v>1079</v>
      </c>
      <c r="M81" s="39">
        <f t="shared" si="7"/>
        <v>41716.661250000208</v>
      </c>
      <c r="N81" s="6">
        <v>32</v>
      </c>
      <c r="O81" s="6">
        <v>0</v>
      </c>
      <c r="P81" s="6">
        <v>0</v>
      </c>
      <c r="V81" s="1">
        <v>41683.909953703704</v>
      </c>
      <c r="X81" s="25">
        <f t="shared" si="5"/>
        <v>41682.910856481692</v>
      </c>
    </row>
    <row r="82" spans="3:24" x14ac:dyDescent="0.25">
      <c r="C82" s="33">
        <v>80</v>
      </c>
      <c r="D82" s="33">
        <v>2</v>
      </c>
      <c r="E82" s="5" t="s">
        <v>521</v>
      </c>
      <c r="F82" s="6">
        <v>53</v>
      </c>
      <c r="G82" s="6">
        <v>55</v>
      </c>
      <c r="H82">
        <v>1080</v>
      </c>
      <c r="I82" s="39">
        <f t="shared" si="6"/>
        <v>41716.661261574285</v>
      </c>
      <c r="J82" s="39"/>
      <c r="K82" t="s">
        <v>1530</v>
      </c>
      <c r="L82">
        <v>1080</v>
      </c>
      <c r="M82" s="39">
        <f t="shared" si="7"/>
        <v>41716.661261574285</v>
      </c>
      <c r="N82" s="6">
        <v>32</v>
      </c>
      <c r="O82" s="6">
        <v>0</v>
      </c>
      <c r="P82" s="6">
        <v>0</v>
      </c>
      <c r="V82" s="1">
        <v>41683.909953703704</v>
      </c>
      <c r="X82" s="25">
        <f t="shared" si="5"/>
        <v>41682.910868055769</v>
      </c>
    </row>
    <row r="83" spans="3:24" x14ac:dyDescent="0.25">
      <c r="C83" s="33">
        <v>81</v>
      </c>
      <c r="D83" s="33">
        <v>2</v>
      </c>
      <c r="E83" s="5" t="s">
        <v>522</v>
      </c>
      <c r="F83" s="6">
        <v>53</v>
      </c>
      <c r="G83" s="6">
        <v>55</v>
      </c>
      <c r="H83">
        <v>1081</v>
      </c>
      <c r="I83" s="39">
        <f t="shared" si="6"/>
        <v>41716.661273148362</v>
      </c>
      <c r="J83" s="39"/>
      <c r="K83" t="s">
        <v>1531</v>
      </c>
      <c r="L83">
        <v>1081</v>
      </c>
      <c r="M83" s="39">
        <f t="shared" si="7"/>
        <v>41716.661273148362</v>
      </c>
      <c r="N83" s="6">
        <v>32</v>
      </c>
      <c r="O83" s="6">
        <v>0</v>
      </c>
      <c r="P83" s="6">
        <v>0</v>
      </c>
      <c r="V83" s="1">
        <v>41683.909953703704</v>
      </c>
      <c r="X83" s="25">
        <f t="shared" si="5"/>
        <v>41682.910879629846</v>
      </c>
    </row>
    <row r="84" spans="3:24" x14ac:dyDescent="0.25">
      <c r="C84" s="33">
        <v>82</v>
      </c>
      <c r="D84" s="33">
        <v>2</v>
      </c>
      <c r="E84" s="5" t="s">
        <v>523</v>
      </c>
      <c r="F84" s="6">
        <v>53</v>
      </c>
      <c r="G84" s="6">
        <v>55</v>
      </c>
      <c r="H84">
        <v>1082</v>
      </c>
      <c r="I84" s="39">
        <f t="shared" si="6"/>
        <v>41716.661284722439</v>
      </c>
      <c r="J84" s="39"/>
      <c r="K84" t="s">
        <v>1532</v>
      </c>
      <c r="L84">
        <v>1082</v>
      </c>
      <c r="M84" s="39">
        <f t="shared" si="7"/>
        <v>41716.661284722439</v>
      </c>
      <c r="N84" s="6">
        <v>32</v>
      </c>
      <c r="O84" s="6">
        <v>0</v>
      </c>
      <c r="P84" s="6">
        <v>0</v>
      </c>
      <c r="V84" s="1">
        <v>41683.909953703704</v>
      </c>
      <c r="X84" s="25">
        <f t="shared" si="5"/>
        <v>41682.910891203923</v>
      </c>
    </row>
    <row r="85" spans="3:24" x14ac:dyDescent="0.25">
      <c r="C85" s="33">
        <v>83</v>
      </c>
      <c r="D85" s="33">
        <v>2</v>
      </c>
      <c r="E85" s="5" t="s">
        <v>524</v>
      </c>
      <c r="F85" s="6">
        <v>53</v>
      </c>
      <c r="G85" s="6">
        <v>55</v>
      </c>
      <c r="H85">
        <v>1083</v>
      </c>
      <c r="I85" s="39">
        <f t="shared" si="6"/>
        <v>41716.661296296516</v>
      </c>
      <c r="J85" s="39"/>
      <c r="K85" t="s">
        <v>1533</v>
      </c>
      <c r="L85">
        <v>1083</v>
      </c>
      <c r="M85" s="39">
        <f t="shared" si="7"/>
        <v>41716.661296296516</v>
      </c>
      <c r="N85" s="6">
        <v>32</v>
      </c>
      <c r="O85" s="6">
        <v>0</v>
      </c>
      <c r="P85" s="6">
        <v>0</v>
      </c>
      <c r="V85" s="1">
        <v>41683.909953703704</v>
      </c>
      <c r="X85" s="25">
        <f t="shared" si="5"/>
        <v>41682.910902778</v>
      </c>
    </row>
    <row r="86" spans="3:24" x14ac:dyDescent="0.25">
      <c r="C86" s="33">
        <v>84</v>
      </c>
      <c r="D86" s="33">
        <v>2</v>
      </c>
      <c r="E86" s="5" t="s">
        <v>525</v>
      </c>
      <c r="F86" s="6">
        <v>53</v>
      </c>
      <c r="G86" s="6">
        <v>55</v>
      </c>
      <c r="H86">
        <v>1084</v>
      </c>
      <c r="I86" s="39">
        <f t="shared" si="6"/>
        <v>41716.661307870592</v>
      </c>
      <c r="J86" s="39"/>
      <c r="K86" t="s">
        <v>1534</v>
      </c>
      <c r="L86">
        <v>1084</v>
      </c>
      <c r="M86" s="39">
        <f t="shared" si="7"/>
        <v>41716.661307870592</v>
      </c>
      <c r="N86" s="6">
        <v>32</v>
      </c>
      <c r="O86" s="6">
        <v>0</v>
      </c>
      <c r="P86" s="6">
        <v>0</v>
      </c>
      <c r="V86" s="1">
        <v>41683.909953703704</v>
      </c>
      <c r="X86" s="25">
        <f t="shared" si="5"/>
        <v>41682.910914352076</v>
      </c>
    </row>
    <row r="87" spans="3:24" x14ac:dyDescent="0.25">
      <c r="C87" s="33">
        <v>85</v>
      </c>
      <c r="D87" s="33">
        <v>2</v>
      </c>
      <c r="E87" s="5" t="s">
        <v>526</v>
      </c>
      <c r="F87" s="6">
        <v>53</v>
      </c>
      <c r="G87" s="6">
        <v>55</v>
      </c>
      <c r="H87">
        <v>1085</v>
      </c>
      <c r="I87" s="39">
        <f t="shared" si="6"/>
        <v>41716.661319444669</v>
      </c>
      <c r="J87" s="39"/>
      <c r="K87" t="s">
        <v>1535</v>
      </c>
      <c r="L87">
        <v>1085</v>
      </c>
      <c r="M87" s="39">
        <f t="shared" si="7"/>
        <v>41716.661319444669</v>
      </c>
      <c r="N87" s="6">
        <v>32</v>
      </c>
      <c r="O87" s="6">
        <v>0</v>
      </c>
      <c r="P87" s="6">
        <v>0</v>
      </c>
      <c r="V87" s="1">
        <v>41683.909953703704</v>
      </c>
      <c r="X87" s="25">
        <f t="shared" si="5"/>
        <v>41682.910925926153</v>
      </c>
    </row>
    <row r="88" spans="3:24" x14ac:dyDescent="0.25">
      <c r="C88" s="33">
        <v>86</v>
      </c>
      <c r="D88" s="33">
        <v>2</v>
      </c>
      <c r="E88" s="5" t="s">
        <v>527</v>
      </c>
      <c r="F88" s="6">
        <v>53</v>
      </c>
      <c r="G88" s="6">
        <v>55</v>
      </c>
      <c r="H88">
        <v>1086</v>
      </c>
      <c r="I88" s="39">
        <f t="shared" si="6"/>
        <v>41716.661331018746</v>
      </c>
      <c r="J88" s="39"/>
      <c r="K88" t="s">
        <v>1536</v>
      </c>
      <c r="L88">
        <v>1086</v>
      </c>
      <c r="M88" s="39">
        <f t="shared" si="7"/>
        <v>41716.661331018746</v>
      </c>
      <c r="N88" s="6">
        <v>32</v>
      </c>
      <c r="O88" s="6">
        <v>0</v>
      </c>
      <c r="P88" s="6">
        <v>0</v>
      </c>
      <c r="V88" s="1">
        <v>41683.909953703704</v>
      </c>
      <c r="X88" s="25">
        <f t="shared" si="5"/>
        <v>41682.91093750023</v>
      </c>
    </row>
    <row r="89" spans="3:24" x14ac:dyDescent="0.25">
      <c r="C89" s="33">
        <v>87</v>
      </c>
      <c r="D89" s="33">
        <v>2</v>
      </c>
      <c r="E89" s="5" t="s">
        <v>528</v>
      </c>
      <c r="F89" s="6">
        <v>53</v>
      </c>
      <c r="G89" s="6">
        <v>55</v>
      </c>
      <c r="H89">
        <v>1087</v>
      </c>
      <c r="I89" s="39">
        <f t="shared" si="6"/>
        <v>41716.661342592823</v>
      </c>
      <c r="J89" s="39"/>
      <c r="K89" t="s">
        <v>1537</v>
      </c>
      <c r="L89">
        <v>1087</v>
      </c>
      <c r="M89" s="39">
        <f t="shared" si="7"/>
        <v>41716.661342592823</v>
      </c>
      <c r="N89" s="6">
        <v>32</v>
      </c>
      <c r="O89" s="6">
        <v>0</v>
      </c>
      <c r="P89" s="6">
        <v>0</v>
      </c>
      <c r="V89" s="1">
        <v>41683.909953703704</v>
      </c>
      <c r="X89" s="25">
        <f t="shared" si="5"/>
        <v>41682.910949074307</v>
      </c>
    </row>
    <row r="90" spans="3:24" x14ac:dyDescent="0.25">
      <c r="C90" s="33">
        <v>88</v>
      </c>
      <c r="D90" s="33">
        <v>2</v>
      </c>
      <c r="E90" s="5" t="s">
        <v>529</v>
      </c>
      <c r="F90" s="6">
        <v>53</v>
      </c>
      <c r="G90" s="6">
        <v>55</v>
      </c>
      <c r="H90">
        <v>1088</v>
      </c>
      <c r="I90" s="39">
        <f t="shared" si="6"/>
        <v>41716.661354166899</v>
      </c>
      <c r="J90" s="39"/>
      <c r="K90" t="s">
        <v>1538</v>
      </c>
      <c r="L90">
        <v>1088</v>
      </c>
      <c r="M90" s="39">
        <f t="shared" si="7"/>
        <v>41716.661354166899</v>
      </c>
      <c r="N90" s="6">
        <v>32</v>
      </c>
      <c r="O90" s="6">
        <v>0</v>
      </c>
      <c r="P90" s="6">
        <v>0</v>
      </c>
      <c r="V90" s="1">
        <v>41683.909953703704</v>
      </c>
      <c r="X90" s="25">
        <f t="shared" si="5"/>
        <v>41682.910960648383</v>
      </c>
    </row>
    <row r="91" spans="3:24" x14ac:dyDescent="0.25">
      <c r="C91" s="33">
        <v>89</v>
      </c>
      <c r="D91" s="33">
        <v>2</v>
      </c>
      <c r="E91" s="5" t="s">
        <v>530</v>
      </c>
      <c r="F91" s="6">
        <v>53</v>
      </c>
      <c r="G91" s="6">
        <v>55</v>
      </c>
      <c r="H91">
        <v>1089</v>
      </c>
      <c r="I91" s="39">
        <f t="shared" si="6"/>
        <v>41716.661365740976</v>
      </c>
      <c r="J91" s="39"/>
      <c r="K91" t="s">
        <v>1539</v>
      </c>
      <c r="L91">
        <v>1089</v>
      </c>
      <c r="M91" s="39">
        <f t="shared" si="7"/>
        <v>41716.661365740976</v>
      </c>
      <c r="N91" s="6">
        <v>32</v>
      </c>
      <c r="O91" s="6">
        <v>0</v>
      </c>
      <c r="P91" s="6">
        <v>0</v>
      </c>
      <c r="V91" s="1">
        <v>41683.909953703704</v>
      </c>
      <c r="X91" s="25">
        <f t="shared" si="5"/>
        <v>41682.91097222246</v>
      </c>
    </row>
    <row r="92" spans="3:24" x14ac:dyDescent="0.25">
      <c r="C92" s="33">
        <v>90</v>
      </c>
      <c r="D92" s="33">
        <v>2</v>
      </c>
      <c r="E92" s="5" t="s">
        <v>531</v>
      </c>
      <c r="F92" s="6">
        <v>53</v>
      </c>
      <c r="G92" s="6">
        <v>55</v>
      </c>
      <c r="H92">
        <v>1090</v>
      </c>
      <c r="I92" s="39">
        <f t="shared" si="6"/>
        <v>41716.661377315053</v>
      </c>
      <c r="J92" s="39"/>
      <c r="K92" t="s">
        <v>1540</v>
      </c>
      <c r="L92">
        <v>1090</v>
      </c>
      <c r="M92" s="39">
        <f t="shared" si="7"/>
        <v>41716.661377315053</v>
      </c>
      <c r="N92" s="6">
        <v>32</v>
      </c>
      <c r="O92" s="6">
        <v>0</v>
      </c>
      <c r="P92" s="6">
        <v>0</v>
      </c>
      <c r="V92" s="1">
        <v>41683.909953703704</v>
      </c>
      <c r="X92" s="25">
        <f t="shared" si="5"/>
        <v>41682.910983796537</v>
      </c>
    </row>
    <row r="93" spans="3:24" x14ac:dyDescent="0.25">
      <c r="C93" s="33">
        <v>91</v>
      </c>
      <c r="D93" s="33">
        <v>2</v>
      </c>
      <c r="E93" s="5" t="s">
        <v>532</v>
      </c>
      <c r="F93" s="6">
        <v>53</v>
      </c>
      <c r="G93" s="6">
        <v>55</v>
      </c>
      <c r="H93">
        <v>1091</v>
      </c>
      <c r="I93" s="39">
        <f t="shared" si="6"/>
        <v>41716.66138888913</v>
      </c>
      <c r="J93" s="39"/>
      <c r="K93" t="s">
        <v>1541</v>
      </c>
      <c r="L93">
        <v>1091</v>
      </c>
      <c r="M93" s="39">
        <f t="shared" si="7"/>
        <v>41716.66138888913</v>
      </c>
      <c r="N93" s="6">
        <v>32</v>
      </c>
      <c r="O93" s="6">
        <v>0</v>
      </c>
      <c r="P93" s="6">
        <v>0</v>
      </c>
      <c r="V93" s="1">
        <v>41683.909953703704</v>
      </c>
      <c r="X93" s="25">
        <f t="shared" si="5"/>
        <v>41682.910995370614</v>
      </c>
    </row>
    <row r="94" spans="3:24" x14ac:dyDescent="0.25">
      <c r="C94" s="33">
        <v>92</v>
      </c>
      <c r="D94" s="33">
        <v>2</v>
      </c>
      <c r="E94" s="5" t="s">
        <v>533</v>
      </c>
      <c r="F94" s="6">
        <v>53</v>
      </c>
      <c r="G94" s="6">
        <v>55</v>
      </c>
      <c r="H94">
        <v>1092</v>
      </c>
      <c r="I94" s="39">
        <f t="shared" si="6"/>
        <v>41716.661400463207</v>
      </c>
      <c r="J94" s="39"/>
      <c r="K94" t="s">
        <v>1542</v>
      </c>
      <c r="L94">
        <v>1092</v>
      </c>
      <c r="M94" s="39">
        <f t="shared" si="7"/>
        <v>41716.661400463207</v>
      </c>
      <c r="N94" s="6">
        <v>32</v>
      </c>
      <c r="O94" s="6">
        <v>0</v>
      </c>
      <c r="P94" s="6">
        <v>0</v>
      </c>
      <c r="V94" s="1">
        <v>41683.909953703704</v>
      </c>
      <c r="X94" s="25">
        <f t="shared" si="5"/>
        <v>41682.911006944691</v>
      </c>
    </row>
    <row r="95" spans="3:24" x14ac:dyDescent="0.25">
      <c r="C95" s="33">
        <v>93</v>
      </c>
      <c r="D95" s="33">
        <v>2</v>
      </c>
      <c r="E95" s="5" t="s">
        <v>534</v>
      </c>
      <c r="F95" s="6">
        <v>53</v>
      </c>
      <c r="G95" s="6">
        <v>55</v>
      </c>
      <c r="H95">
        <v>1093</v>
      </c>
      <c r="I95" s="39">
        <f t="shared" si="6"/>
        <v>41716.661412037283</v>
      </c>
      <c r="J95" s="39"/>
      <c r="K95" t="s">
        <v>1543</v>
      </c>
      <c r="L95">
        <v>1093</v>
      </c>
      <c r="M95" s="39">
        <f t="shared" si="7"/>
        <v>41716.661412037283</v>
      </c>
      <c r="N95" s="6">
        <v>32</v>
      </c>
      <c r="O95" s="6">
        <v>0</v>
      </c>
      <c r="P95" s="6">
        <v>0</v>
      </c>
      <c r="V95" s="1">
        <v>41683.909953703704</v>
      </c>
      <c r="X95" s="25">
        <f t="shared" si="5"/>
        <v>41682.911018518767</v>
      </c>
    </row>
    <row r="96" spans="3:24" x14ac:dyDescent="0.25">
      <c r="C96" s="33">
        <v>94</v>
      </c>
      <c r="D96" s="33">
        <v>2</v>
      </c>
      <c r="E96" s="5" t="s">
        <v>535</v>
      </c>
      <c r="F96" s="6">
        <v>53</v>
      </c>
      <c r="G96" s="6">
        <v>55</v>
      </c>
      <c r="H96">
        <v>1094</v>
      </c>
      <c r="I96" s="39">
        <f t="shared" si="6"/>
        <v>41716.66142361136</v>
      </c>
      <c r="J96" s="39"/>
      <c r="K96" t="s">
        <v>1544</v>
      </c>
      <c r="L96">
        <v>1094</v>
      </c>
      <c r="M96" s="39">
        <f t="shared" si="7"/>
        <v>41716.66142361136</v>
      </c>
      <c r="N96" s="6">
        <v>32</v>
      </c>
      <c r="O96" s="6">
        <v>0</v>
      </c>
      <c r="P96" s="6">
        <v>0</v>
      </c>
      <c r="V96" s="1">
        <v>41683.909953703704</v>
      </c>
      <c r="X96" s="25">
        <f t="shared" si="5"/>
        <v>41682.911030092844</v>
      </c>
    </row>
    <row r="97" spans="3:24" x14ac:dyDescent="0.25">
      <c r="C97" s="33">
        <v>95</v>
      </c>
      <c r="D97" s="33">
        <v>2</v>
      </c>
      <c r="E97" s="5" t="s">
        <v>536</v>
      </c>
      <c r="F97" s="6">
        <v>53</v>
      </c>
      <c r="G97" s="6">
        <v>55</v>
      </c>
      <c r="H97">
        <v>1095</v>
      </c>
      <c r="I97" s="39">
        <f t="shared" si="6"/>
        <v>41716.661435185437</v>
      </c>
      <c r="J97" s="39"/>
      <c r="K97" t="s">
        <v>1545</v>
      </c>
      <c r="L97">
        <v>1095</v>
      </c>
      <c r="M97" s="39">
        <f t="shared" si="7"/>
        <v>41716.661435185437</v>
      </c>
      <c r="N97" s="6">
        <v>32</v>
      </c>
      <c r="O97" s="6">
        <v>0</v>
      </c>
      <c r="P97" s="6">
        <v>0</v>
      </c>
      <c r="V97" s="1">
        <v>41683.909953703704</v>
      </c>
      <c r="X97" s="25">
        <f t="shared" si="5"/>
        <v>41682.911041666921</v>
      </c>
    </row>
    <row r="98" spans="3:24" x14ac:dyDescent="0.25">
      <c r="C98" s="33">
        <v>96</v>
      </c>
      <c r="D98" s="33">
        <v>2</v>
      </c>
      <c r="E98" s="5" t="s">
        <v>537</v>
      </c>
      <c r="F98" s="6">
        <v>53</v>
      </c>
      <c r="G98" s="6">
        <v>55</v>
      </c>
      <c r="H98">
        <v>1096</v>
      </c>
      <c r="I98" s="39">
        <f t="shared" si="6"/>
        <v>41716.661446759514</v>
      </c>
      <c r="J98" s="39"/>
      <c r="K98" t="s">
        <v>1546</v>
      </c>
      <c r="L98">
        <v>1096</v>
      </c>
      <c r="M98" s="39">
        <f t="shared" si="7"/>
        <v>41716.661446759514</v>
      </c>
      <c r="N98" s="6">
        <v>32</v>
      </c>
      <c r="O98" s="6">
        <v>0</v>
      </c>
      <c r="P98" s="6">
        <v>0</v>
      </c>
      <c r="V98" s="1">
        <v>41683.909953703704</v>
      </c>
      <c r="X98" s="25">
        <f t="shared" si="5"/>
        <v>41682.911053240998</v>
      </c>
    </row>
    <row r="99" spans="3:24" x14ac:dyDescent="0.25">
      <c r="C99" s="33">
        <v>97</v>
      </c>
      <c r="D99" s="33">
        <v>2</v>
      </c>
      <c r="E99" s="5" t="s">
        <v>538</v>
      </c>
      <c r="F99" s="6">
        <v>53</v>
      </c>
      <c r="G99" s="6">
        <v>55</v>
      </c>
      <c r="H99">
        <v>1097</v>
      </c>
      <c r="I99" s="39">
        <f t="shared" si="6"/>
        <v>41716.66145833359</v>
      </c>
      <c r="J99" s="39"/>
      <c r="K99" t="s">
        <v>1547</v>
      </c>
      <c r="L99">
        <v>1097</v>
      </c>
      <c r="M99" s="39">
        <f t="shared" si="7"/>
        <v>41716.66145833359</v>
      </c>
      <c r="N99" s="6">
        <v>32</v>
      </c>
      <c r="O99" s="6">
        <v>0</v>
      </c>
      <c r="P99" s="6">
        <v>0</v>
      </c>
      <c r="V99" s="1">
        <v>41683.909953703704</v>
      </c>
      <c r="X99" s="25">
        <f t="shared" si="5"/>
        <v>41682.911064815074</v>
      </c>
    </row>
    <row r="100" spans="3:24" x14ac:dyDescent="0.25">
      <c r="C100" s="33">
        <v>98</v>
      </c>
      <c r="D100" s="33">
        <v>2</v>
      </c>
      <c r="E100" s="5" t="s">
        <v>539</v>
      </c>
      <c r="F100" s="6">
        <v>53</v>
      </c>
      <c r="G100" s="6">
        <v>55</v>
      </c>
      <c r="H100">
        <v>1098</v>
      </c>
      <c r="I100" s="39">
        <f t="shared" si="6"/>
        <v>41716.661469907667</v>
      </c>
      <c r="J100" s="39"/>
      <c r="K100" t="s">
        <v>1548</v>
      </c>
      <c r="L100">
        <v>1098</v>
      </c>
      <c r="M100" s="39">
        <f t="shared" si="7"/>
        <v>41716.661469907667</v>
      </c>
      <c r="N100" s="6">
        <v>32</v>
      </c>
      <c r="O100" s="6">
        <v>0</v>
      </c>
      <c r="P100" s="6">
        <v>0</v>
      </c>
      <c r="V100" s="1">
        <v>41683.909953703704</v>
      </c>
      <c r="X100" s="25">
        <f t="shared" si="5"/>
        <v>41682.911076389151</v>
      </c>
    </row>
    <row r="101" spans="3:24" x14ac:dyDescent="0.25">
      <c r="C101" s="33">
        <v>99</v>
      </c>
      <c r="D101" s="33">
        <v>2</v>
      </c>
      <c r="E101" s="5" t="s">
        <v>540</v>
      </c>
      <c r="F101" s="6">
        <v>53</v>
      </c>
      <c r="G101" s="6">
        <v>55</v>
      </c>
      <c r="H101">
        <v>1099</v>
      </c>
      <c r="I101" s="39">
        <f t="shared" si="6"/>
        <v>41716.661481481744</v>
      </c>
      <c r="J101" s="39"/>
      <c r="K101" t="s">
        <v>1549</v>
      </c>
      <c r="L101">
        <v>1099</v>
      </c>
      <c r="M101" s="39">
        <f t="shared" si="7"/>
        <v>41716.661481481744</v>
      </c>
      <c r="N101" s="6">
        <v>32</v>
      </c>
      <c r="O101" s="6">
        <v>0</v>
      </c>
      <c r="P101" s="6">
        <v>0</v>
      </c>
      <c r="V101" s="1">
        <v>41683.909953703704</v>
      </c>
      <c r="X101" s="25">
        <f t="shared" si="5"/>
        <v>41682.911087963228</v>
      </c>
    </row>
    <row r="102" spans="3:24" x14ac:dyDescent="0.25">
      <c r="C102" s="33">
        <v>100</v>
      </c>
      <c r="D102" s="33">
        <v>2</v>
      </c>
      <c r="E102" s="5" t="s">
        <v>541</v>
      </c>
      <c r="F102" s="6">
        <v>53</v>
      </c>
      <c r="G102" s="6">
        <v>55</v>
      </c>
      <c r="H102">
        <v>1100</v>
      </c>
      <c r="I102" s="39">
        <f t="shared" si="6"/>
        <v>41716.661493055821</v>
      </c>
      <c r="J102" s="39"/>
      <c r="K102" t="s">
        <v>1550</v>
      </c>
      <c r="L102">
        <v>1100</v>
      </c>
      <c r="M102" s="39">
        <f t="shared" si="7"/>
        <v>41716.661493055821</v>
      </c>
      <c r="N102" s="6">
        <v>32</v>
      </c>
      <c r="O102" s="6">
        <v>0</v>
      </c>
      <c r="P102" s="6">
        <v>0</v>
      </c>
      <c r="V102" s="1">
        <v>41683.909953703704</v>
      </c>
      <c r="X102" s="25">
        <f t="shared" si="5"/>
        <v>41682.911099537305</v>
      </c>
    </row>
    <row r="103" spans="3:24" x14ac:dyDescent="0.25">
      <c r="C103" s="33">
        <v>101</v>
      </c>
      <c r="D103" s="33">
        <v>2</v>
      </c>
      <c r="E103" s="5" t="s">
        <v>542</v>
      </c>
      <c r="F103" s="6">
        <v>53</v>
      </c>
      <c r="G103" s="6">
        <v>55</v>
      </c>
      <c r="H103">
        <v>1101</v>
      </c>
      <c r="I103" s="39">
        <f t="shared" si="6"/>
        <v>41716.661504629898</v>
      </c>
      <c r="J103" s="39"/>
      <c r="K103" t="s">
        <v>1551</v>
      </c>
      <c r="L103">
        <v>1101</v>
      </c>
      <c r="M103" s="39">
        <f t="shared" si="7"/>
        <v>41716.661504629898</v>
      </c>
      <c r="N103" s="6">
        <v>32</v>
      </c>
      <c r="O103" s="6">
        <v>0</v>
      </c>
      <c r="P103" s="6">
        <v>0</v>
      </c>
      <c r="V103" s="1">
        <v>41683.909953703704</v>
      </c>
      <c r="X103" s="25">
        <f t="shared" si="5"/>
        <v>41682.911111111382</v>
      </c>
    </row>
    <row r="104" spans="3:24" x14ac:dyDescent="0.25">
      <c r="C104" s="33">
        <v>102</v>
      </c>
      <c r="D104" s="33">
        <v>2</v>
      </c>
      <c r="E104" s="5" t="s">
        <v>543</v>
      </c>
      <c r="F104" s="6">
        <v>53</v>
      </c>
      <c r="G104" s="6">
        <v>55</v>
      </c>
      <c r="H104">
        <v>1102</v>
      </c>
      <c r="I104" s="39">
        <f t="shared" si="6"/>
        <v>41716.661516203974</v>
      </c>
      <c r="J104" s="39"/>
      <c r="K104" t="s">
        <v>1552</v>
      </c>
      <c r="L104">
        <v>1102</v>
      </c>
      <c r="M104" s="39">
        <f t="shared" si="7"/>
        <v>41716.661516203974</v>
      </c>
      <c r="N104" s="6">
        <v>32</v>
      </c>
      <c r="O104" s="6">
        <v>0</v>
      </c>
      <c r="P104" s="6">
        <v>0</v>
      </c>
      <c r="V104" s="1">
        <v>41683.909953703704</v>
      </c>
      <c r="X104" s="25">
        <f t="shared" si="5"/>
        <v>41682.911122685458</v>
      </c>
    </row>
    <row r="105" spans="3:24" x14ac:dyDescent="0.25">
      <c r="C105" s="33">
        <v>103</v>
      </c>
      <c r="D105" s="33">
        <v>2</v>
      </c>
      <c r="E105" s="5" t="s">
        <v>544</v>
      </c>
      <c r="F105" s="6">
        <v>53</v>
      </c>
      <c r="G105" s="6">
        <v>55</v>
      </c>
      <c r="H105">
        <v>1103</v>
      </c>
      <c r="I105" s="39">
        <f t="shared" si="6"/>
        <v>41716.661527778051</v>
      </c>
      <c r="J105" s="39"/>
      <c r="K105" t="s">
        <v>1553</v>
      </c>
      <c r="L105">
        <v>1103</v>
      </c>
      <c r="M105" s="39">
        <f t="shared" si="7"/>
        <v>41716.661527778051</v>
      </c>
      <c r="N105" s="6">
        <v>32</v>
      </c>
      <c r="O105" s="6">
        <v>0</v>
      </c>
      <c r="P105" s="6">
        <v>0</v>
      </c>
      <c r="V105" s="1">
        <v>41683.909953703704</v>
      </c>
      <c r="X105" s="25">
        <f t="shared" si="5"/>
        <v>41682.911134259535</v>
      </c>
    </row>
    <row r="106" spans="3:24" x14ac:dyDescent="0.25">
      <c r="C106" s="33">
        <v>104</v>
      </c>
      <c r="D106" s="33">
        <v>2</v>
      </c>
      <c r="E106" s="5" t="s">
        <v>545</v>
      </c>
      <c r="F106" s="6">
        <v>53</v>
      </c>
      <c r="G106" s="6">
        <v>55</v>
      </c>
      <c r="H106">
        <v>1104</v>
      </c>
      <c r="I106" s="39">
        <f t="shared" si="6"/>
        <v>41716.661539352128</v>
      </c>
      <c r="J106" s="39"/>
      <c r="K106" t="s">
        <v>1554</v>
      </c>
      <c r="L106">
        <v>1104</v>
      </c>
      <c r="M106" s="39">
        <f t="shared" si="7"/>
        <v>41716.661539352128</v>
      </c>
      <c r="N106" s="6">
        <v>32</v>
      </c>
      <c r="O106" s="6">
        <v>0</v>
      </c>
      <c r="P106" s="6">
        <v>0</v>
      </c>
      <c r="V106" s="1">
        <v>41683.909953703704</v>
      </c>
      <c r="X106" s="25">
        <f t="shared" si="5"/>
        <v>41682.911145833612</v>
      </c>
    </row>
    <row r="107" spans="3:24" x14ac:dyDescent="0.25">
      <c r="C107" s="33">
        <v>105</v>
      </c>
      <c r="D107" s="33">
        <v>2</v>
      </c>
      <c r="E107" s="5" t="s">
        <v>546</v>
      </c>
      <c r="F107" s="6">
        <v>53</v>
      </c>
      <c r="G107" s="6">
        <v>55</v>
      </c>
      <c r="H107">
        <v>1105</v>
      </c>
      <c r="I107" s="39">
        <f t="shared" si="6"/>
        <v>41716.661550926205</v>
      </c>
      <c r="J107" s="39"/>
      <c r="K107" t="s">
        <v>1555</v>
      </c>
      <c r="L107">
        <v>1105</v>
      </c>
      <c r="M107" s="39">
        <f t="shared" si="7"/>
        <v>41716.661550926205</v>
      </c>
      <c r="N107" s="6">
        <v>32</v>
      </c>
      <c r="O107" s="6">
        <v>0</v>
      </c>
      <c r="P107" s="6">
        <v>0</v>
      </c>
      <c r="V107" s="1">
        <v>41683.909953703704</v>
      </c>
      <c r="X107" s="25">
        <f t="shared" si="5"/>
        <v>41682.911157407689</v>
      </c>
    </row>
    <row r="108" spans="3:24" x14ac:dyDescent="0.25">
      <c r="C108" s="33">
        <v>106</v>
      </c>
      <c r="D108" s="33">
        <v>2</v>
      </c>
      <c r="E108" s="5" t="s">
        <v>547</v>
      </c>
      <c r="F108" s="6">
        <v>53</v>
      </c>
      <c r="G108" s="6">
        <v>55</v>
      </c>
      <c r="H108">
        <v>1106</v>
      </c>
      <c r="I108" s="39">
        <f t="shared" si="6"/>
        <v>41716.661562500281</v>
      </c>
      <c r="J108" s="39"/>
      <c r="K108" t="s">
        <v>1556</v>
      </c>
      <c r="L108">
        <v>1106</v>
      </c>
      <c r="M108" s="39">
        <f t="shared" si="7"/>
        <v>41716.661562500281</v>
      </c>
      <c r="N108" s="6">
        <v>32</v>
      </c>
      <c r="O108" s="6">
        <v>0</v>
      </c>
      <c r="P108" s="6">
        <v>0</v>
      </c>
      <c r="V108" s="1">
        <v>41683.909953703704</v>
      </c>
      <c r="X108" s="25">
        <f t="shared" si="5"/>
        <v>41682.911168981766</v>
      </c>
    </row>
    <row r="109" spans="3:24" x14ac:dyDescent="0.25">
      <c r="C109" s="33">
        <v>107</v>
      </c>
      <c r="D109" s="33">
        <v>2</v>
      </c>
      <c r="E109" s="5" t="s">
        <v>548</v>
      </c>
      <c r="F109" s="6">
        <v>53</v>
      </c>
      <c r="G109" s="6">
        <v>55</v>
      </c>
      <c r="H109">
        <v>1107</v>
      </c>
      <c r="I109" s="39">
        <f t="shared" si="6"/>
        <v>41716.661574074358</v>
      </c>
      <c r="J109" s="39"/>
      <c r="K109" t="s">
        <v>1557</v>
      </c>
      <c r="L109">
        <v>1107</v>
      </c>
      <c r="M109" s="39">
        <f t="shared" si="7"/>
        <v>41716.661574074358</v>
      </c>
      <c r="N109" s="6">
        <v>32</v>
      </c>
      <c r="O109" s="6">
        <v>0</v>
      </c>
      <c r="P109" s="6">
        <v>0</v>
      </c>
      <c r="V109" s="1">
        <v>41683.909953703704</v>
      </c>
      <c r="X109" s="25">
        <f t="shared" si="5"/>
        <v>41682.911180555842</v>
      </c>
    </row>
    <row r="110" spans="3:24" x14ac:dyDescent="0.25">
      <c r="C110" s="33">
        <v>108</v>
      </c>
      <c r="D110" s="33">
        <v>2</v>
      </c>
      <c r="E110" s="5" t="s">
        <v>549</v>
      </c>
      <c r="F110" s="6">
        <v>53</v>
      </c>
      <c r="G110" s="6">
        <v>55</v>
      </c>
      <c r="H110">
        <v>1108</v>
      </c>
      <c r="I110" s="39">
        <f t="shared" si="6"/>
        <v>41716.661585648435</v>
      </c>
      <c r="J110" s="39"/>
      <c r="K110" t="s">
        <v>1558</v>
      </c>
      <c r="L110">
        <v>1108</v>
      </c>
      <c r="M110" s="39">
        <f t="shared" si="7"/>
        <v>41716.661585648435</v>
      </c>
      <c r="N110" s="6">
        <v>32</v>
      </c>
      <c r="O110" s="6">
        <v>0</v>
      </c>
      <c r="P110" s="6">
        <v>0</v>
      </c>
      <c r="V110" s="1">
        <v>41683.909953703704</v>
      </c>
      <c r="X110" s="25">
        <f t="shared" si="5"/>
        <v>41682.911192129919</v>
      </c>
    </row>
    <row r="111" spans="3:24" x14ac:dyDescent="0.25">
      <c r="C111" s="33">
        <v>109</v>
      </c>
      <c r="D111" s="33">
        <v>2</v>
      </c>
      <c r="E111" s="5" t="s">
        <v>550</v>
      </c>
      <c r="F111" s="6">
        <v>53</v>
      </c>
      <c r="G111" s="6">
        <v>55</v>
      </c>
      <c r="H111">
        <v>1109</v>
      </c>
      <c r="I111" s="39">
        <f t="shared" si="6"/>
        <v>41716.661597222512</v>
      </c>
      <c r="J111" s="39"/>
      <c r="K111" t="s">
        <v>1559</v>
      </c>
      <c r="L111">
        <v>1109</v>
      </c>
      <c r="M111" s="39">
        <f t="shared" si="7"/>
        <v>41716.661597222512</v>
      </c>
      <c r="N111" s="6">
        <v>32</v>
      </c>
      <c r="O111" s="6">
        <v>0</v>
      </c>
      <c r="P111" s="6">
        <v>0</v>
      </c>
      <c r="V111" s="1">
        <v>41683.909953703704</v>
      </c>
      <c r="X111" s="25">
        <f t="shared" si="5"/>
        <v>41682.911203703996</v>
      </c>
    </row>
    <row r="112" spans="3:24" x14ac:dyDescent="0.25">
      <c r="C112" s="33">
        <v>110</v>
      </c>
      <c r="D112" s="33">
        <v>2</v>
      </c>
      <c r="E112" s="5" t="s">
        <v>551</v>
      </c>
      <c r="F112" s="6">
        <v>53</v>
      </c>
      <c r="G112" s="6">
        <v>55</v>
      </c>
      <c r="H112">
        <v>1110</v>
      </c>
      <c r="I112" s="39">
        <f t="shared" si="6"/>
        <v>41716.661608796589</v>
      </c>
      <c r="J112" s="39"/>
      <c r="K112" t="s">
        <v>1560</v>
      </c>
      <c r="L112">
        <v>1110</v>
      </c>
      <c r="M112" s="39">
        <f t="shared" si="7"/>
        <v>41716.661608796589</v>
      </c>
      <c r="N112" s="6">
        <v>32</v>
      </c>
      <c r="O112" s="6">
        <v>0</v>
      </c>
      <c r="P112" s="6">
        <v>0</v>
      </c>
      <c r="V112" s="1">
        <v>41683.909953703704</v>
      </c>
      <c r="X112" s="25">
        <f t="shared" si="5"/>
        <v>41682.911215278073</v>
      </c>
    </row>
    <row r="113" spans="3:24" x14ac:dyDescent="0.25">
      <c r="C113" s="33">
        <v>111</v>
      </c>
      <c r="D113" s="33">
        <v>2</v>
      </c>
      <c r="E113" s="5" t="s">
        <v>552</v>
      </c>
      <c r="F113" s="6">
        <v>53</v>
      </c>
      <c r="G113" s="6">
        <v>55</v>
      </c>
      <c r="H113">
        <v>1111</v>
      </c>
      <c r="I113" s="39">
        <f t="shared" si="6"/>
        <v>41716.661620370665</v>
      </c>
      <c r="J113" s="39"/>
      <c r="K113" t="s">
        <v>1561</v>
      </c>
      <c r="L113">
        <v>1111</v>
      </c>
      <c r="M113" s="39">
        <f t="shared" si="7"/>
        <v>41716.661620370665</v>
      </c>
      <c r="N113" s="6">
        <v>32</v>
      </c>
      <c r="O113" s="6">
        <v>0</v>
      </c>
      <c r="P113" s="6">
        <v>0</v>
      </c>
      <c r="V113" s="1">
        <v>41683.909953703704</v>
      </c>
      <c r="X113" s="25">
        <f t="shared" si="5"/>
        <v>41682.911226852149</v>
      </c>
    </row>
    <row r="114" spans="3:24" x14ac:dyDescent="0.25">
      <c r="C114" s="33">
        <v>112</v>
      </c>
      <c r="D114" s="33">
        <v>2</v>
      </c>
      <c r="E114" s="5" t="s">
        <v>553</v>
      </c>
      <c r="F114" s="6">
        <v>53</v>
      </c>
      <c r="G114" s="6">
        <v>55</v>
      </c>
      <c r="H114">
        <v>1112</v>
      </c>
      <c r="I114" s="39">
        <f t="shared" si="6"/>
        <v>41716.661631944742</v>
      </c>
      <c r="J114" s="39"/>
      <c r="K114" t="s">
        <v>1562</v>
      </c>
      <c r="L114">
        <v>1112</v>
      </c>
      <c r="M114" s="39">
        <f t="shared" si="7"/>
        <v>41716.661631944742</v>
      </c>
      <c r="N114" s="6">
        <v>32</v>
      </c>
      <c r="O114" s="6">
        <v>0</v>
      </c>
      <c r="P114" s="6">
        <v>0</v>
      </c>
      <c r="V114" s="1">
        <v>41683.909953703704</v>
      </c>
      <c r="X114" s="25">
        <f t="shared" si="5"/>
        <v>41682.911238426226</v>
      </c>
    </row>
    <row r="115" spans="3:24" x14ac:dyDescent="0.25">
      <c r="C115" s="33">
        <v>113</v>
      </c>
      <c r="D115" s="33">
        <v>2</v>
      </c>
      <c r="E115" s="5" t="s">
        <v>554</v>
      </c>
      <c r="F115" s="6">
        <v>53</v>
      </c>
      <c r="G115" s="6">
        <v>55</v>
      </c>
      <c r="H115">
        <v>1113</v>
      </c>
      <c r="I115" s="39">
        <f t="shared" si="6"/>
        <v>41716.661643518819</v>
      </c>
      <c r="J115" s="39"/>
      <c r="K115" t="s">
        <v>1563</v>
      </c>
      <c r="L115">
        <v>1113</v>
      </c>
      <c r="M115" s="39">
        <f t="shared" si="7"/>
        <v>41716.661643518819</v>
      </c>
      <c r="N115" s="6">
        <v>32</v>
      </c>
      <c r="O115" s="6">
        <v>0</v>
      </c>
      <c r="P115" s="6">
        <v>0</v>
      </c>
      <c r="V115" s="1">
        <v>41683.909953703704</v>
      </c>
      <c r="X115" s="25">
        <f t="shared" si="5"/>
        <v>41682.911250000303</v>
      </c>
    </row>
    <row r="116" spans="3:24" x14ac:dyDescent="0.25">
      <c r="C116" s="33">
        <v>114</v>
      </c>
      <c r="D116" s="33">
        <v>2</v>
      </c>
      <c r="E116" s="5" t="s">
        <v>555</v>
      </c>
      <c r="F116" s="6">
        <v>53</v>
      </c>
      <c r="G116" s="6">
        <v>55</v>
      </c>
      <c r="H116">
        <v>1114</v>
      </c>
      <c r="I116" s="39">
        <f t="shared" si="6"/>
        <v>41716.661655092896</v>
      </c>
      <c r="J116" s="39"/>
      <c r="K116" t="s">
        <v>1564</v>
      </c>
      <c r="L116">
        <v>1114</v>
      </c>
      <c r="M116" s="39">
        <f t="shared" si="7"/>
        <v>41716.661655092896</v>
      </c>
      <c r="N116" s="6">
        <v>32</v>
      </c>
      <c r="O116" s="6">
        <v>0</v>
      </c>
      <c r="P116" s="6">
        <v>0</v>
      </c>
      <c r="V116" s="1">
        <v>41683.909953703704</v>
      </c>
      <c r="X116" s="25">
        <f t="shared" si="5"/>
        <v>41682.91126157438</v>
      </c>
    </row>
    <row r="117" spans="3:24" x14ac:dyDescent="0.25">
      <c r="C117" s="33">
        <v>115</v>
      </c>
      <c r="D117" s="33">
        <v>2</v>
      </c>
      <c r="E117" s="5" t="s">
        <v>556</v>
      </c>
      <c r="F117" s="6">
        <v>53</v>
      </c>
      <c r="G117" s="6">
        <v>55</v>
      </c>
      <c r="H117">
        <v>1115</v>
      </c>
      <c r="I117" s="39">
        <f t="shared" si="6"/>
        <v>41716.661666666972</v>
      </c>
      <c r="J117" s="39"/>
      <c r="K117" t="s">
        <v>1565</v>
      </c>
      <c r="L117">
        <v>1115</v>
      </c>
      <c r="M117" s="39">
        <f t="shared" si="7"/>
        <v>41716.661666666972</v>
      </c>
      <c r="N117" s="6">
        <v>32</v>
      </c>
      <c r="O117" s="6">
        <v>0</v>
      </c>
      <c r="P117" s="6">
        <v>0</v>
      </c>
      <c r="V117" s="1">
        <v>41683.909953703704</v>
      </c>
      <c r="X117" s="25">
        <f t="shared" si="5"/>
        <v>41682.911273148457</v>
      </c>
    </row>
    <row r="118" spans="3:24" x14ac:dyDescent="0.25">
      <c r="C118" s="33">
        <v>116</v>
      </c>
      <c r="D118" s="33">
        <v>2</v>
      </c>
      <c r="E118" s="5" t="s">
        <v>557</v>
      </c>
      <c r="F118" s="6">
        <v>53</v>
      </c>
      <c r="G118" s="6">
        <v>55</v>
      </c>
      <c r="H118">
        <v>1116</v>
      </c>
      <c r="I118" s="39">
        <f t="shared" si="6"/>
        <v>41716.661678241049</v>
      </c>
      <c r="J118" s="39"/>
      <c r="K118" t="s">
        <v>1566</v>
      </c>
      <c r="L118">
        <v>1116</v>
      </c>
      <c r="M118" s="39">
        <f t="shared" si="7"/>
        <v>41716.661678241049</v>
      </c>
      <c r="N118" s="6">
        <v>32</v>
      </c>
      <c r="O118" s="6">
        <v>0</v>
      </c>
      <c r="P118" s="6">
        <v>0</v>
      </c>
      <c r="V118" s="1">
        <v>41683.909953703704</v>
      </c>
      <c r="X118" s="25">
        <f t="shared" si="5"/>
        <v>41682.911284722533</v>
      </c>
    </row>
    <row r="119" spans="3:24" x14ac:dyDescent="0.25">
      <c r="C119" s="33">
        <v>117</v>
      </c>
      <c r="D119" s="33">
        <v>2</v>
      </c>
      <c r="E119" s="5" t="s">
        <v>558</v>
      </c>
      <c r="F119" s="6">
        <v>53</v>
      </c>
      <c r="G119" s="6">
        <v>55</v>
      </c>
      <c r="H119">
        <v>1117</v>
      </c>
      <c r="I119" s="39">
        <f t="shared" si="6"/>
        <v>41716.661689815126</v>
      </c>
      <c r="J119" s="39"/>
      <c r="K119" t="s">
        <v>1567</v>
      </c>
      <c r="L119">
        <v>1117</v>
      </c>
      <c r="M119" s="39">
        <f t="shared" si="7"/>
        <v>41716.661689815126</v>
      </c>
      <c r="N119" s="6">
        <v>32</v>
      </c>
      <c r="O119" s="6">
        <v>0</v>
      </c>
      <c r="P119" s="6">
        <v>0</v>
      </c>
      <c r="V119" s="1">
        <v>41683.909953703704</v>
      </c>
      <c r="X119" s="25">
        <f t="shared" si="5"/>
        <v>41682.91129629661</v>
      </c>
    </row>
    <row r="120" spans="3:24" x14ac:dyDescent="0.25">
      <c r="C120" s="33">
        <v>118</v>
      </c>
      <c r="D120" s="33">
        <v>2</v>
      </c>
      <c r="E120" s="5" t="s">
        <v>559</v>
      </c>
      <c r="F120" s="6">
        <v>53</v>
      </c>
      <c r="G120" s="6">
        <v>55</v>
      </c>
      <c r="H120">
        <v>1118</v>
      </c>
      <c r="I120" s="39">
        <f t="shared" si="6"/>
        <v>41716.661701389203</v>
      </c>
      <c r="J120" s="39"/>
      <c r="K120" t="s">
        <v>1568</v>
      </c>
      <c r="L120">
        <v>1118</v>
      </c>
      <c r="M120" s="39">
        <f t="shared" si="7"/>
        <v>41716.661701389203</v>
      </c>
      <c r="N120" s="6">
        <v>32</v>
      </c>
      <c r="O120" s="6">
        <v>0</v>
      </c>
      <c r="P120" s="6">
        <v>0</v>
      </c>
      <c r="V120" s="1">
        <v>41683.909953703704</v>
      </c>
      <c r="X120" s="25">
        <f t="shared" si="5"/>
        <v>41682.911307870687</v>
      </c>
    </row>
    <row r="121" spans="3:24" x14ac:dyDescent="0.25">
      <c r="C121" s="33">
        <v>119</v>
      </c>
      <c r="D121" s="33">
        <v>2</v>
      </c>
      <c r="E121" s="5" t="s">
        <v>560</v>
      </c>
      <c r="F121" s="6">
        <v>53</v>
      </c>
      <c r="G121" s="6">
        <v>55</v>
      </c>
      <c r="H121">
        <v>1119</v>
      </c>
      <c r="I121" s="39">
        <f t="shared" si="6"/>
        <v>41716.66171296328</v>
      </c>
      <c r="J121" s="39"/>
      <c r="K121" t="s">
        <v>1569</v>
      </c>
      <c r="L121">
        <v>1119</v>
      </c>
      <c r="M121" s="39">
        <f t="shared" si="7"/>
        <v>41716.66171296328</v>
      </c>
      <c r="N121" s="6">
        <v>32</v>
      </c>
      <c r="O121" s="6">
        <v>0</v>
      </c>
      <c r="P121" s="6">
        <v>0</v>
      </c>
      <c r="V121" s="1">
        <v>41683.909953703704</v>
      </c>
      <c r="X121" s="25">
        <f t="shared" si="5"/>
        <v>41682.911319444764</v>
      </c>
    </row>
    <row r="122" spans="3:24" x14ac:dyDescent="0.25">
      <c r="C122" s="33">
        <v>120</v>
      </c>
      <c r="D122" s="33">
        <v>2</v>
      </c>
      <c r="E122" s="5" t="s">
        <v>561</v>
      </c>
      <c r="F122" s="6">
        <v>53</v>
      </c>
      <c r="G122" s="6">
        <v>55</v>
      </c>
      <c r="H122">
        <v>1120</v>
      </c>
      <c r="I122" s="39">
        <f t="shared" si="6"/>
        <v>41716.661724537356</v>
      </c>
      <c r="J122" s="39"/>
      <c r="K122" t="s">
        <v>1570</v>
      </c>
      <c r="L122">
        <v>1120</v>
      </c>
      <c r="M122" s="39">
        <f t="shared" si="7"/>
        <v>41716.661724537356</v>
      </c>
      <c r="N122" s="6">
        <v>32</v>
      </c>
      <c r="O122" s="6">
        <v>0</v>
      </c>
      <c r="P122" s="6">
        <v>0</v>
      </c>
      <c r="V122" s="1">
        <v>41683.909953703704</v>
      </c>
      <c r="X122" s="25">
        <f t="shared" si="5"/>
        <v>41682.91133101884</v>
      </c>
    </row>
    <row r="123" spans="3:24" x14ac:dyDescent="0.25">
      <c r="C123" s="33">
        <v>121</v>
      </c>
      <c r="D123" s="33">
        <v>2</v>
      </c>
      <c r="E123" s="5" t="s">
        <v>562</v>
      </c>
      <c r="F123" s="6">
        <v>53</v>
      </c>
      <c r="G123" s="6">
        <v>55</v>
      </c>
      <c r="H123">
        <v>1121</v>
      </c>
      <c r="I123" s="39">
        <f t="shared" si="6"/>
        <v>41716.661736111433</v>
      </c>
      <c r="J123" s="39"/>
      <c r="K123" t="s">
        <v>1571</v>
      </c>
      <c r="L123">
        <v>1121</v>
      </c>
      <c r="M123" s="39">
        <f t="shared" si="7"/>
        <v>41716.661736111433</v>
      </c>
      <c r="N123" s="6">
        <v>32</v>
      </c>
      <c r="O123" s="6">
        <v>0</v>
      </c>
      <c r="P123" s="6">
        <v>0</v>
      </c>
      <c r="V123" s="1">
        <v>41683.909953703704</v>
      </c>
      <c r="X123" s="25">
        <f t="shared" si="5"/>
        <v>41682.911342592917</v>
      </c>
    </row>
    <row r="124" spans="3:24" x14ac:dyDescent="0.25">
      <c r="C124" s="33">
        <v>122</v>
      </c>
      <c r="D124" s="33">
        <v>2</v>
      </c>
      <c r="E124" s="5" t="s">
        <v>563</v>
      </c>
      <c r="F124" s="6">
        <v>53</v>
      </c>
      <c r="G124" s="6">
        <v>55</v>
      </c>
      <c r="H124">
        <v>1122</v>
      </c>
      <c r="I124" s="39">
        <f t="shared" si="6"/>
        <v>41716.66174768551</v>
      </c>
      <c r="J124" s="39"/>
      <c r="K124" t="s">
        <v>1572</v>
      </c>
      <c r="L124">
        <v>1122</v>
      </c>
      <c r="M124" s="39">
        <f t="shared" si="7"/>
        <v>41716.66174768551</v>
      </c>
      <c r="N124" s="6">
        <v>32</v>
      </c>
      <c r="O124" s="6">
        <v>0</v>
      </c>
      <c r="P124" s="6">
        <v>0</v>
      </c>
      <c r="V124" s="1">
        <v>41683.909953703704</v>
      </c>
      <c r="X124" s="25">
        <f t="shared" si="5"/>
        <v>41682.911354166994</v>
      </c>
    </row>
    <row r="125" spans="3:24" x14ac:dyDescent="0.25">
      <c r="C125" s="33">
        <v>123</v>
      </c>
      <c r="D125" s="33">
        <v>2</v>
      </c>
      <c r="E125" s="5" t="s">
        <v>564</v>
      </c>
      <c r="F125" s="6">
        <v>53</v>
      </c>
      <c r="G125" s="6">
        <v>55</v>
      </c>
      <c r="H125">
        <v>1123</v>
      </c>
      <c r="I125" s="39">
        <f t="shared" si="6"/>
        <v>41716.661759259587</v>
      </c>
      <c r="J125" s="39"/>
      <c r="K125" t="s">
        <v>1573</v>
      </c>
      <c r="L125">
        <v>1123</v>
      </c>
      <c r="M125" s="39">
        <f t="shared" si="7"/>
        <v>41716.661759259587</v>
      </c>
      <c r="N125" s="6">
        <v>32</v>
      </c>
      <c r="O125" s="6">
        <v>0</v>
      </c>
      <c r="P125" s="6">
        <v>0</v>
      </c>
      <c r="V125" s="1">
        <v>41683.909953703704</v>
      </c>
      <c r="X125" s="25">
        <f t="shared" si="5"/>
        <v>41682.911365741071</v>
      </c>
    </row>
    <row r="126" spans="3:24" x14ac:dyDescent="0.25">
      <c r="C126" s="33">
        <v>124</v>
      </c>
      <c r="D126" s="33">
        <v>2</v>
      </c>
      <c r="E126" s="5" t="s">
        <v>565</v>
      </c>
      <c r="F126" s="6">
        <v>53</v>
      </c>
      <c r="G126" s="6">
        <v>55</v>
      </c>
      <c r="H126">
        <v>1124</v>
      </c>
      <c r="I126" s="39">
        <f t="shared" si="6"/>
        <v>41716.661770833663</v>
      </c>
      <c r="J126" s="39"/>
      <c r="K126" t="s">
        <v>1574</v>
      </c>
      <c r="L126">
        <v>1124</v>
      </c>
      <c r="M126" s="39">
        <f t="shared" si="7"/>
        <v>41716.661770833663</v>
      </c>
      <c r="N126" s="6">
        <v>32</v>
      </c>
      <c r="O126" s="6">
        <v>0</v>
      </c>
      <c r="P126" s="6">
        <v>0</v>
      </c>
      <c r="V126" s="1">
        <v>41683.909953703704</v>
      </c>
      <c r="X126" s="25">
        <f t="shared" si="5"/>
        <v>41682.911377315148</v>
      </c>
    </row>
    <row r="127" spans="3:24" x14ac:dyDescent="0.25">
      <c r="C127" s="33">
        <v>125</v>
      </c>
      <c r="D127" s="33">
        <v>2</v>
      </c>
      <c r="E127" s="5" t="s">
        <v>566</v>
      </c>
      <c r="F127" s="6">
        <v>53</v>
      </c>
      <c r="G127" s="6">
        <v>55</v>
      </c>
      <c r="H127">
        <v>1125</v>
      </c>
      <c r="I127" s="39">
        <f t="shared" si="6"/>
        <v>41716.66178240774</v>
      </c>
      <c r="J127" s="39"/>
      <c r="K127" t="s">
        <v>1575</v>
      </c>
      <c r="L127">
        <v>1125</v>
      </c>
      <c r="M127" s="39">
        <f t="shared" si="7"/>
        <v>41716.66178240774</v>
      </c>
      <c r="N127" s="6">
        <v>32</v>
      </c>
      <c r="O127" s="6">
        <v>0</v>
      </c>
      <c r="P127" s="6">
        <v>0</v>
      </c>
      <c r="V127" s="1">
        <v>41683.909953703704</v>
      </c>
      <c r="X127" s="25">
        <f t="shared" si="5"/>
        <v>41682.911388889224</v>
      </c>
    </row>
    <row r="128" spans="3:24" x14ac:dyDescent="0.25">
      <c r="C128" s="33">
        <v>126</v>
      </c>
      <c r="D128" s="33">
        <v>2</v>
      </c>
      <c r="E128" s="5" t="s">
        <v>567</v>
      </c>
      <c r="F128" s="6">
        <v>53</v>
      </c>
      <c r="G128" s="6">
        <v>55</v>
      </c>
      <c r="H128">
        <v>1126</v>
      </c>
      <c r="I128" s="39">
        <f t="shared" si="6"/>
        <v>41716.661793981817</v>
      </c>
      <c r="J128" s="39"/>
      <c r="K128" t="s">
        <v>1576</v>
      </c>
      <c r="L128">
        <v>1126</v>
      </c>
      <c r="M128" s="39">
        <f t="shared" si="7"/>
        <v>41716.661793981817</v>
      </c>
      <c r="N128" s="6">
        <v>32</v>
      </c>
      <c r="O128" s="6">
        <v>0</v>
      </c>
      <c r="P128" s="6">
        <v>0</v>
      </c>
      <c r="V128" s="1">
        <v>41683.909953703704</v>
      </c>
      <c r="X128" s="25">
        <f t="shared" si="5"/>
        <v>41682.911400463301</v>
      </c>
    </row>
    <row r="129" spans="3:24" x14ac:dyDescent="0.25">
      <c r="C129" s="33">
        <v>127</v>
      </c>
      <c r="D129" s="33">
        <v>2</v>
      </c>
      <c r="E129" s="5" t="s">
        <v>568</v>
      </c>
      <c r="F129" s="6">
        <v>53</v>
      </c>
      <c r="G129" s="6">
        <v>55</v>
      </c>
      <c r="H129">
        <v>1127</v>
      </c>
      <c r="I129" s="39">
        <f t="shared" si="6"/>
        <v>41716.661805555894</v>
      </c>
      <c r="J129" s="39"/>
      <c r="K129" t="s">
        <v>1577</v>
      </c>
      <c r="L129">
        <v>1127</v>
      </c>
      <c r="M129" s="39">
        <f t="shared" si="7"/>
        <v>41716.661805555894</v>
      </c>
      <c r="N129" s="6">
        <v>32</v>
      </c>
      <c r="O129" s="6">
        <v>0</v>
      </c>
      <c r="P129" s="6">
        <v>0</v>
      </c>
      <c r="V129" s="1">
        <v>41683.909953703704</v>
      </c>
      <c r="X129" s="25">
        <f t="shared" si="5"/>
        <v>41682.911412037378</v>
      </c>
    </row>
    <row r="130" spans="3:24" x14ac:dyDescent="0.25">
      <c r="C130" s="33">
        <v>128</v>
      </c>
      <c r="D130" s="33">
        <v>2</v>
      </c>
      <c r="E130" s="5" t="s">
        <v>569</v>
      </c>
      <c r="F130" s="6">
        <v>53</v>
      </c>
      <c r="G130" s="6">
        <v>55</v>
      </c>
      <c r="H130">
        <v>1128</v>
      </c>
      <c r="I130" s="39">
        <f t="shared" si="6"/>
        <v>41716.661817129971</v>
      </c>
      <c r="J130" s="39"/>
      <c r="K130" t="s">
        <v>1578</v>
      </c>
      <c r="L130">
        <v>1128</v>
      </c>
      <c r="M130" s="39">
        <f t="shared" si="7"/>
        <v>41716.661817129971</v>
      </c>
      <c r="N130" s="6">
        <v>32</v>
      </c>
      <c r="O130" s="6">
        <v>0</v>
      </c>
      <c r="P130" s="6">
        <v>0</v>
      </c>
      <c r="V130" s="1">
        <v>41683.909953703704</v>
      </c>
      <c r="X130" s="25">
        <f t="shared" si="5"/>
        <v>41682.911423611455</v>
      </c>
    </row>
    <row r="131" spans="3:24" x14ac:dyDescent="0.25">
      <c r="C131" s="33">
        <v>129</v>
      </c>
      <c r="D131" s="33">
        <v>2</v>
      </c>
      <c r="E131" s="5" t="s">
        <v>570</v>
      </c>
      <c r="F131" s="6">
        <v>53</v>
      </c>
      <c r="G131" s="6">
        <v>55</v>
      </c>
      <c r="H131">
        <v>1129</v>
      </c>
      <c r="I131" s="39">
        <f t="shared" si="6"/>
        <v>41716.661828704047</v>
      </c>
      <c r="J131" s="39"/>
      <c r="K131" t="s">
        <v>1579</v>
      </c>
      <c r="L131">
        <v>1129</v>
      </c>
      <c r="M131" s="39">
        <f t="shared" si="7"/>
        <v>41716.661828704047</v>
      </c>
      <c r="N131" s="6">
        <v>32</v>
      </c>
      <c r="O131" s="6">
        <v>0</v>
      </c>
      <c r="P131" s="6">
        <v>0</v>
      </c>
      <c r="V131" s="1">
        <v>41683.909953703704</v>
      </c>
      <c r="X131" s="25">
        <f t="shared" si="5"/>
        <v>41682.911435185531</v>
      </c>
    </row>
    <row r="132" spans="3:24" x14ac:dyDescent="0.25">
      <c r="C132" s="33">
        <v>130</v>
      </c>
      <c r="D132" s="33">
        <v>2</v>
      </c>
      <c r="E132" s="5" t="s">
        <v>571</v>
      </c>
      <c r="F132" s="6">
        <v>53</v>
      </c>
      <c r="G132" s="6">
        <v>55</v>
      </c>
      <c r="H132">
        <v>1130</v>
      </c>
      <c r="I132" s="39">
        <f t="shared" si="6"/>
        <v>41716.661840278124</v>
      </c>
      <c r="J132" s="39"/>
      <c r="K132" t="s">
        <v>1580</v>
      </c>
      <c r="L132">
        <v>1130</v>
      </c>
      <c r="M132" s="39">
        <f t="shared" si="7"/>
        <v>41716.661840278124</v>
      </c>
      <c r="N132" s="6">
        <v>32</v>
      </c>
      <c r="O132" s="6">
        <v>0</v>
      </c>
      <c r="P132" s="6">
        <v>0</v>
      </c>
      <c r="V132" s="1">
        <v>41683.909953703704</v>
      </c>
      <c r="X132" s="25">
        <f t="shared" si="5"/>
        <v>41682.911446759608</v>
      </c>
    </row>
    <row r="133" spans="3:24" x14ac:dyDescent="0.25">
      <c r="C133" s="33">
        <v>131</v>
      </c>
      <c r="D133" s="33">
        <v>2</v>
      </c>
      <c r="E133" s="5" t="s">
        <v>572</v>
      </c>
      <c r="F133" s="6">
        <v>53</v>
      </c>
      <c r="G133" s="6">
        <v>55</v>
      </c>
      <c r="H133">
        <v>1131</v>
      </c>
      <c r="I133" s="39">
        <f t="shared" si="6"/>
        <v>41716.661851852201</v>
      </c>
      <c r="J133" s="39"/>
      <c r="K133" t="s">
        <v>1581</v>
      </c>
      <c r="L133">
        <v>1131</v>
      </c>
      <c r="M133" s="39">
        <f t="shared" si="7"/>
        <v>41716.661851852201</v>
      </c>
      <c r="N133" s="6">
        <v>32</v>
      </c>
      <c r="O133" s="6">
        <v>0</v>
      </c>
      <c r="P133" s="6">
        <v>0</v>
      </c>
      <c r="V133" s="1">
        <v>41683.909953703704</v>
      </c>
      <c r="X133" s="25">
        <f t="shared" si="5"/>
        <v>41682.911458333685</v>
      </c>
    </row>
    <row r="134" spans="3:24" x14ac:dyDescent="0.25">
      <c r="C134" s="33">
        <v>132</v>
      </c>
      <c r="D134" s="33">
        <v>2</v>
      </c>
      <c r="E134" s="5" t="s">
        <v>573</v>
      </c>
      <c r="F134" s="6">
        <v>53</v>
      </c>
      <c r="G134" s="6">
        <v>55</v>
      </c>
      <c r="H134">
        <v>1132</v>
      </c>
      <c r="I134" s="39">
        <f t="shared" si="6"/>
        <v>41716.661863426278</v>
      </c>
      <c r="J134" s="39"/>
      <c r="K134" t="s">
        <v>1582</v>
      </c>
      <c r="L134">
        <v>1132</v>
      </c>
      <c r="M134" s="39">
        <f t="shared" si="7"/>
        <v>41716.661863426278</v>
      </c>
      <c r="N134" s="6">
        <v>32</v>
      </c>
      <c r="O134" s="6">
        <v>0</v>
      </c>
      <c r="P134" s="6">
        <v>0</v>
      </c>
      <c r="V134" s="1">
        <v>41683.909953703704</v>
      </c>
      <c r="X134" s="25">
        <f t="shared" ref="X134:X197" si="8">X133+1/86400</f>
        <v>41682.911469907762</v>
      </c>
    </row>
    <row r="135" spans="3:24" x14ac:dyDescent="0.25">
      <c r="C135" s="33">
        <v>133</v>
      </c>
      <c r="D135" s="33">
        <v>2</v>
      </c>
      <c r="E135" s="5" t="s">
        <v>574</v>
      </c>
      <c r="F135" s="6">
        <v>53</v>
      </c>
      <c r="G135" s="6">
        <v>55</v>
      </c>
      <c r="H135">
        <v>1133</v>
      </c>
      <c r="I135" s="39">
        <f t="shared" ref="I135:I198" si="9">I134+1/86400</f>
        <v>41716.661875000354</v>
      </c>
      <c r="J135" s="39"/>
      <c r="K135" t="s">
        <v>1583</v>
      </c>
      <c r="L135">
        <v>1133</v>
      </c>
      <c r="M135" s="39">
        <f t="shared" ref="M135:M198" si="10">M134+1/86400</f>
        <v>41716.661875000354</v>
      </c>
      <c r="N135" s="6">
        <v>32</v>
      </c>
      <c r="O135" s="6">
        <v>0</v>
      </c>
      <c r="P135" s="6">
        <v>0</v>
      </c>
      <c r="V135" s="1">
        <v>41683.909953703704</v>
      </c>
      <c r="X135" s="25">
        <f t="shared" si="8"/>
        <v>41682.911481481839</v>
      </c>
    </row>
    <row r="136" spans="3:24" x14ac:dyDescent="0.25">
      <c r="C136" s="33">
        <v>134</v>
      </c>
      <c r="D136" s="33">
        <v>2</v>
      </c>
      <c r="E136" s="5" t="s">
        <v>575</v>
      </c>
      <c r="F136" s="6">
        <v>53</v>
      </c>
      <c r="G136" s="6">
        <v>55</v>
      </c>
      <c r="H136">
        <v>1134</v>
      </c>
      <c r="I136" s="39">
        <f t="shared" si="9"/>
        <v>41716.661886574431</v>
      </c>
      <c r="J136" s="39"/>
      <c r="K136" t="s">
        <v>1584</v>
      </c>
      <c r="L136">
        <v>1134</v>
      </c>
      <c r="M136" s="39">
        <f t="shared" si="10"/>
        <v>41716.661886574431</v>
      </c>
      <c r="N136" s="6">
        <v>32</v>
      </c>
      <c r="O136" s="6">
        <v>0</v>
      </c>
      <c r="P136" s="6">
        <v>0</v>
      </c>
      <c r="V136" s="1">
        <v>41683.909953703704</v>
      </c>
      <c r="X136" s="25">
        <f t="shared" si="8"/>
        <v>41682.911493055915</v>
      </c>
    </row>
    <row r="137" spans="3:24" x14ac:dyDescent="0.25">
      <c r="C137" s="33">
        <v>135</v>
      </c>
      <c r="D137" s="33">
        <v>2</v>
      </c>
      <c r="E137" s="5" t="s">
        <v>576</v>
      </c>
      <c r="F137" s="6">
        <v>53</v>
      </c>
      <c r="G137" s="6">
        <v>55</v>
      </c>
      <c r="H137">
        <v>1135</v>
      </c>
      <c r="I137" s="39">
        <f t="shared" si="9"/>
        <v>41716.661898148508</v>
      </c>
      <c r="J137" s="39"/>
      <c r="K137" t="s">
        <v>1585</v>
      </c>
      <c r="L137">
        <v>1135</v>
      </c>
      <c r="M137" s="39">
        <f t="shared" si="10"/>
        <v>41716.661898148508</v>
      </c>
      <c r="N137" s="6">
        <v>32</v>
      </c>
      <c r="O137" s="6">
        <v>0</v>
      </c>
      <c r="P137" s="6">
        <v>0</v>
      </c>
      <c r="V137" s="1">
        <v>41683.909953703704</v>
      </c>
      <c r="X137" s="25">
        <f t="shared" si="8"/>
        <v>41682.911504629992</v>
      </c>
    </row>
    <row r="138" spans="3:24" x14ac:dyDescent="0.25">
      <c r="C138" s="33">
        <v>136</v>
      </c>
      <c r="D138" s="33">
        <v>2</v>
      </c>
      <c r="E138" s="5" t="s">
        <v>577</v>
      </c>
      <c r="F138" s="6">
        <v>53</v>
      </c>
      <c r="G138" s="6">
        <v>55</v>
      </c>
      <c r="H138">
        <v>1136</v>
      </c>
      <c r="I138" s="39">
        <f t="shared" si="9"/>
        <v>41716.661909722585</v>
      </c>
      <c r="J138" s="39"/>
      <c r="K138" t="s">
        <v>1586</v>
      </c>
      <c r="L138">
        <v>1136</v>
      </c>
      <c r="M138" s="39">
        <f t="shared" si="10"/>
        <v>41716.661909722585</v>
      </c>
      <c r="N138" s="6">
        <v>32</v>
      </c>
      <c r="O138" s="6">
        <v>0</v>
      </c>
      <c r="P138" s="6">
        <v>0</v>
      </c>
      <c r="V138" s="1">
        <v>41683.909953703704</v>
      </c>
      <c r="X138" s="25">
        <f t="shared" si="8"/>
        <v>41682.911516204069</v>
      </c>
    </row>
    <row r="139" spans="3:24" x14ac:dyDescent="0.25">
      <c r="C139" s="33">
        <v>137</v>
      </c>
      <c r="D139" s="33">
        <v>2</v>
      </c>
      <c r="E139" s="5" t="s">
        <v>578</v>
      </c>
      <c r="F139" s="6">
        <v>53</v>
      </c>
      <c r="G139" s="6">
        <v>55</v>
      </c>
      <c r="H139">
        <v>1137</v>
      </c>
      <c r="I139" s="39">
        <f t="shared" si="9"/>
        <v>41716.661921296662</v>
      </c>
      <c r="J139" s="39"/>
      <c r="K139" t="s">
        <v>1587</v>
      </c>
      <c r="L139">
        <v>1137</v>
      </c>
      <c r="M139" s="39">
        <f t="shared" si="10"/>
        <v>41716.661921296662</v>
      </c>
      <c r="N139" s="6">
        <v>32</v>
      </c>
      <c r="O139" s="6">
        <v>0</v>
      </c>
      <c r="P139" s="6">
        <v>0</v>
      </c>
      <c r="V139" s="1">
        <v>41683.909953703704</v>
      </c>
      <c r="X139" s="25">
        <f t="shared" si="8"/>
        <v>41682.911527778146</v>
      </c>
    </row>
    <row r="140" spans="3:24" x14ac:dyDescent="0.25">
      <c r="C140" s="33">
        <v>138</v>
      </c>
      <c r="D140" s="33">
        <v>2</v>
      </c>
      <c r="E140" s="5" t="s">
        <v>579</v>
      </c>
      <c r="F140" s="6">
        <v>53</v>
      </c>
      <c r="G140" s="6">
        <v>55</v>
      </c>
      <c r="H140">
        <v>1138</v>
      </c>
      <c r="I140" s="39">
        <f t="shared" si="9"/>
        <v>41716.661932870738</v>
      </c>
      <c r="J140" s="39"/>
      <c r="K140" t="s">
        <v>1588</v>
      </c>
      <c r="L140">
        <v>1138</v>
      </c>
      <c r="M140" s="39">
        <f t="shared" si="10"/>
        <v>41716.661932870738</v>
      </c>
      <c r="N140" s="6">
        <v>32</v>
      </c>
      <c r="O140" s="6">
        <v>0</v>
      </c>
      <c r="P140" s="6">
        <v>0</v>
      </c>
      <c r="V140" s="1">
        <v>41683.909953703704</v>
      </c>
      <c r="X140" s="25">
        <f t="shared" si="8"/>
        <v>41682.911539352222</v>
      </c>
    </row>
    <row r="141" spans="3:24" x14ac:dyDescent="0.25">
      <c r="C141" s="33">
        <v>139</v>
      </c>
      <c r="D141" s="33">
        <v>2</v>
      </c>
      <c r="E141" s="5" t="s">
        <v>580</v>
      </c>
      <c r="F141" s="6">
        <v>53</v>
      </c>
      <c r="G141" s="6">
        <v>55</v>
      </c>
      <c r="H141">
        <v>1139</v>
      </c>
      <c r="I141" s="39">
        <f t="shared" si="9"/>
        <v>41716.661944444815</v>
      </c>
      <c r="J141" s="39"/>
      <c r="K141" t="s">
        <v>1589</v>
      </c>
      <c r="L141">
        <v>1139</v>
      </c>
      <c r="M141" s="39">
        <f t="shared" si="10"/>
        <v>41716.661944444815</v>
      </c>
      <c r="N141" s="6">
        <v>32</v>
      </c>
      <c r="O141" s="6">
        <v>0</v>
      </c>
      <c r="P141" s="6">
        <v>0</v>
      </c>
      <c r="V141" s="1">
        <v>41683.909953703704</v>
      </c>
      <c r="X141" s="25">
        <f t="shared" si="8"/>
        <v>41682.911550926299</v>
      </c>
    </row>
    <row r="142" spans="3:24" x14ac:dyDescent="0.25">
      <c r="C142" s="33">
        <v>140</v>
      </c>
      <c r="D142" s="33">
        <v>2</v>
      </c>
      <c r="E142" s="5" t="s">
        <v>581</v>
      </c>
      <c r="F142" s="6">
        <v>53</v>
      </c>
      <c r="G142" s="6">
        <v>55</v>
      </c>
      <c r="H142">
        <v>1140</v>
      </c>
      <c r="I142" s="39">
        <f t="shared" si="9"/>
        <v>41716.661956018892</v>
      </c>
      <c r="J142" s="39"/>
      <c r="K142" t="s">
        <v>1590</v>
      </c>
      <c r="L142">
        <v>1140</v>
      </c>
      <c r="M142" s="39">
        <f t="shared" si="10"/>
        <v>41716.661956018892</v>
      </c>
      <c r="N142" s="6">
        <v>32</v>
      </c>
      <c r="O142" s="6">
        <v>0</v>
      </c>
      <c r="P142" s="6">
        <v>0</v>
      </c>
      <c r="V142" s="1">
        <v>41683.909953703704</v>
      </c>
      <c r="X142" s="25">
        <f t="shared" si="8"/>
        <v>41682.911562500376</v>
      </c>
    </row>
    <row r="143" spans="3:24" x14ac:dyDescent="0.25">
      <c r="C143" s="33">
        <v>141</v>
      </c>
      <c r="D143" s="33">
        <v>2</v>
      </c>
      <c r="E143" s="5" t="s">
        <v>582</v>
      </c>
      <c r="F143" s="6">
        <v>53</v>
      </c>
      <c r="G143" s="6">
        <v>55</v>
      </c>
      <c r="H143">
        <v>1141</v>
      </c>
      <c r="I143" s="39">
        <f t="shared" si="9"/>
        <v>41716.661967592969</v>
      </c>
      <c r="J143" s="39"/>
      <c r="K143" t="s">
        <v>1591</v>
      </c>
      <c r="L143">
        <v>1141</v>
      </c>
      <c r="M143" s="39">
        <f t="shared" si="10"/>
        <v>41716.661967592969</v>
      </c>
      <c r="N143" s="6">
        <v>32</v>
      </c>
      <c r="O143" s="6">
        <v>0</v>
      </c>
      <c r="P143" s="6">
        <v>0</v>
      </c>
      <c r="V143" s="1">
        <v>41683.909953703704</v>
      </c>
      <c r="X143" s="25">
        <f t="shared" si="8"/>
        <v>41682.911574074453</v>
      </c>
    </row>
    <row r="144" spans="3:24" x14ac:dyDescent="0.25">
      <c r="C144" s="33">
        <v>142</v>
      </c>
      <c r="D144" s="33">
        <v>2</v>
      </c>
      <c r="E144" s="5" t="s">
        <v>583</v>
      </c>
      <c r="F144" s="6">
        <v>53</v>
      </c>
      <c r="G144" s="6">
        <v>55</v>
      </c>
      <c r="H144">
        <v>1142</v>
      </c>
      <c r="I144" s="39">
        <f t="shared" si="9"/>
        <v>41716.661979167046</v>
      </c>
      <c r="J144" s="39"/>
      <c r="K144" t="s">
        <v>1592</v>
      </c>
      <c r="L144">
        <v>1142</v>
      </c>
      <c r="M144" s="39">
        <f t="shared" si="10"/>
        <v>41716.661979167046</v>
      </c>
      <c r="N144" s="6">
        <v>32</v>
      </c>
      <c r="O144" s="6">
        <v>0</v>
      </c>
      <c r="P144" s="6">
        <v>0</v>
      </c>
      <c r="V144" s="1">
        <v>41683.909953703704</v>
      </c>
      <c r="X144" s="25">
        <f t="shared" si="8"/>
        <v>41682.91158564853</v>
      </c>
    </row>
    <row r="145" spans="3:24" x14ac:dyDescent="0.25">
      <c r="C145" s="33">
        <v>143</v>
      </c>
      <c r="D145" s="33">
        <v>2</v>
      </c>
      <c r="E145" s="5" t="s">
        <v>584</v>
      </c>
      <c r="F145" s="6">
        <v>53</v>
      </c>
      <c r="G145" s="6">
        <v>55</v>
      </c>
      <c r="H145">
        <v>1143</v>
      </c>
      <c r="I145" s="39">
        <f t="shared" si="9"/>
        <v>41716.661990741122</v>
      </c>
      <c r="J145" s="39"/>
      <c r="K145" t="s">
        <v>1593</v>
      </c>
      <c r="L145">
        <v>1143</v>
      </c>
      <c r="M145" s="39">
        <f t="shared" si="10"/>
        <v>41716.661990741122</v>
      </c>
      <c r="N145" s="6">
        <v>32</v>
      </c>
      <c r="O145" s="6">
        <v>0</v>
      </c>
      <c r="P145" s="6">
        <v>0</v>
      </c>
      <c r="V145" s="1">
        <v>41683.909953703704</v>
      </c>
      <c r="X145" s="25">
        <f t="shared" si="8"/>
        <v>41682.911597222606</v>
      </c>
    </row>
    <row r="146" spans="3:24" x14ac:dyDescent="0.25">
      <c r="C146" s="33">
        <v>144</v>
      </c>
      <c r="D146" s="33">
        <v>2</v>
      </c>
      <c r="E146" s="5" t="s">
        <v>585</v>
      </c>
      <c r="F146" s="6">
        <v>53</v>
      </c>
      <c r="G146" s="6">
        <v>55</v>
      </c>
      <c r="H146">
        <v>1144</v>
      </c>
      <c r="I146" s="39">
        <f t="shared" si="9"/>
        <v>41716.662002315199</v>
      </c>
      <c r="J146" s="39"/>
      <c r="K146" t="s">
        <v>1594</v>
      </c>
      <c r="L146">
        <v>1144</v>
      </c>
      <c r="M146" s="39">
        <f t="shared" si="10"/>
        <v>41716.662002315199</v>
      </c>
      <c r="N146" s="6">
        <v>32</v>
      </c>
      <c r="O146" s="6">
        <v>0</v>
      </c>
      <c r="P146" s="6">
        <v>0</v>
      </c>
      <c r="V146" s="1">
        <v>41683.909953703704</v>
      </c>
      <c r="X146" s="25">
        <f t="shared" si="8"/>
        <v>41682.911608796683</v>
      </c>
    </row>
    <row r="147" spans="3:24" x14ac:dyDescent="0.25">
      <c r="C147" s="33">
        <v>145</v>
      </c>
      <c r="D147" s="33">
        <v>2</v>
      </c>
      <c r="E147" s="5" t="s">
        <v>586</v>
      </c>
      <c r="F147" s="6">
        <v>53</v>
      </c>
      <c r="G147" s="6">
        <v>55</v>
      </c>
      <c r="H147">
        <v>1145</v>
      </c>
      <c r="I147" s="39">
        <f t="shared" si="9"/>
        <v>41716.662013889276</v>
      </c>
      <c r="J147" s="39"/>
      <c r="K147" t="s">
        <v>1595</v>
      </c>
      <c r="L147">
        <v>1145</v>
      </c>
      <c r="M147" s="39">
        <f t="shared" si="10"/>
        <v>41716.662013889276</v>
      </c>
      <c r="N147" s="6">
        <v>32</v>
      </c>
      <c r="O147" s="6">
        <v>0</v>
      </c>
      <c r="P147" s="6">
        <v>0</v>
      </c>
      <c r="V147" s="1">
        <v>41683.909953703704</v>
      </c>
      <c r="X147" s="25">
        <f t="shared" si="8"/>
        <v>41682.91162037076</v>
      </c>
    </row>
    <row r="148" spans="3:24" x14ac:dyDescent="0.25">
      <c r="C148" s="33">
        <v>146</v>
      </c>
      <c r="D148" s="33">
        <v>2</v>
      </c>
      <c r="E148" s="5" t="s">
        <v>587</v>
      </c>
      <c r="F148" s="6">
        <v>53</v>
      </c>
      <c r="G148" s="6">
        <v>55</v>
      </c>
      <c r="H148">
        <v>1146</v>
      </c>
      <c r="I148" s="39">
        <f t="shared" si="9"/>
        <v>41716.662025463353</v>
      </c>
      <c r="J148" s="39"/>
      <c r="K148" t="s">
        <v>1596</v>
      </c>
      <c r="L148">
        <v>1146</v>
      </c>
      <c r="M148" s="39">
        <f t="shared" si="10"/>
        <v>41716.662025463353</v>
      </c>
      <c r="N148" s="6">
        <v>32</v>
      </c>
      <c r="O148" s="6">
        <v>0</v>
      </c>
      <c r="P148" s="6">
        <v>0</v>
      </c>
      <c r="V148" s="1">
        <v>41683.909953703704</v>
      </c>
      <c r="X148" s="25">
        <f t="shared" si="8"/>
        <v>41682.911631944837</v>
      </c>
    </row>
    <row r="149" spans="3:24" x14ac:dyDescent="0.25">
      <c r="C149" s="33">
        <v>147</v>
      </c>
      <c r="D149" s="33">
        <v>2</v>
      </c>
      <c r="E149" s="5" t="s">
        <v>588</v>
      </c>
      <c r="F149" s="6">
        <v>53</v>
      </c>
      <c r="G149" s="6">
        <v>55</v>
      </c>
      <c r="H149">
        <v>1147</v>
      </c>
      <c r="I149" s="39">
        <f t="shared" si="9"/>
        <v>41716.662037037429</v>
      </c>
      <c r="J149" s="39"/>
      <c r="K149" t="s">
        <v>1597</v>
      </c>
      <c r="L149">
        <v>1147</v>
      </c>
      <c r="M149" s="39">
        <f t="shared" si="10"/>
        <v>41716.662037037429</v>
      </c>
      <c r="N149" s="6">
        <v>32</v>
      </c>
      <c r="O149" s="6">
        <v>0</v>
      </c>
      <c r="P149" s="6">
        <v>0</v>
      </c>
      <c r="V149" s="1">
        <v>41683.909953703704</v>
      </c>
      <c r="X149" s="25">
        <f t="shared" si="8"/>
        <v>41682.911643518913</v>
      </c>
    </row>
    <row r="150" spans="3:24" x14ac:dyDescent="0.25">
      <c r="C150" s="33">
        <v>148</v>
      </c>
      <c r="D150" s="33">
        <v>2</v>
      </c>
      <c r="E150" s="5" t="s">
        <v>589</v>
      </c>
      <c r="F150" s="6">
        <v>53</v>
      </c>
      <c r="G150" s="6">
        <v>55</v>
      </c>
      <c r="H150">
        <v>1148</v>
      </c>
      <c r="I150" s="39">
        <f t="shared" si="9"/>
        <v>41716.662048611506</v>
      </c>
      <c r="J150" s="39"/>
      <c r="K150" t="s">
        <v>1598</v>
      </c>
      <c r="L150">
        <v>1148</v>
      </c>
      <c r="M150" s="39">
        <f t="shared" si="10"/>
        <v>41716.662048611506</v>
      </c>
      <c r="N150" s="6">
        <v>32</v>
      </c>
      <c r="O150" s="6">
        <v>0</v>
      </c>
      <c r="P150" s="6">
        <v>0</v>
      </c>
      <c r="V150" s="1">
        <v>41683.909953703704</v>
      </c>
      <c r="X150" s="25">
        <f t="shared" si="8"/>
        <v>41682.91165509299</v>
      </c>
    </row>
    <row r="151" spans="3:24" x14ac:dyDescent="0.25">
      <c r="C151" s="33">
        <v>149</v>
      </c>
      <c r="D151" s="33">
        <v>2</v>
      </c>
      <c r="E151" s="5" t="s">
        <v>590</v>
      </c>
      <c r="F151" s="6">
        <v>53</v>
      </c>
      <c r="G151" s="6">
        <v>55</v>
      </c>
      <c r="H151">
        <v>1149</v>
      </c>
      <c r="I151" s="39">
        <f t="shared" si="9"/>
        <v>41716.662060185583</v>
      </c>
      <c r="J151" s="39"/>
      <c r="K151" t="s">
        <v>1599</v>
      </c>
      <c r="L151">
        <v>1149</v>
      </c>
      <c r="M151" s="39">
        <f t="shared" si="10"/>
        <v>41716.662060185583</v>
      </c>
      <c r="N151" s="6">
        <v>32</v>
      </c>
      <c r="O151" s="6">
        <v>0</v>
      </c>
      <c r="P151" s="6">
        <v>0</v>
      </c>
      <c r="V151" s="1">
        <v>41683.909953703704</v>
      </c>
      <c r="X151" s="25">
        <f t="shared" si="8"/>
        <v>41682.911666667067</v>
      </c>
    </row>
    <row r="152" spans="3:24" x14ac:dyDescent="0.25">
      <c r="C152" s="33">
        <v>150</v>
      </c>
      <c r="D152" s="33">
        <v>2</v>
      </c>
      <c r="E152" s="5" t="s">
        <v>591</v>
      </c>
      <c r="F152" s="6">
        <v>53</v>
      </c>
      <c r="G152" s="6">
        <v>55</v>
      </c>
      <c r="H152">
        <v>1150</v>
      </c>
      <c r="I152" s="39">
        <f t="shared" si="9"/>
        <v>41716.66207175966</v>
      </c>
      <c r="J152" s="39"/>
      <c r="K152" t="s">
        <v>1600</v>
      </c>
      <c r="L152">
        <v>1150</v>
      </c>
      <c r="M152" s="39">
        <f t="shared" si="10"/>
        <v>41716.66207175966</v>
      </c>
      <c r="N152" s="6">
        <v>32</v>
      </c>
      <c r="O152" s="6">
        <v>0</v>
      </c>
      <c r="P152" s="6">
        <v>0</v>
      </c>
      <c r="V152" s="1">
        <v>41683.909953703704</v>
      </c>
      <c r="X152" s="25">
        <f t="shared" si="8"/>
        <v>41682.911678241144</v>
      </c>
    </row>
    <row r="153" spans="3:24" x14ac:dyDescent="0.25">
      <c r="C153" s="33">
        <v>151</v>
      </c>
      <c r="D153" s="33">
        <v>2</v>
      </c>
      <c r="E153" s="5" t="s">
        <v>592</v>
      </c>
      <c r="F153" s="6">
        <v>53</v>
      </c>
      <c r="G153" s="6">
        <v>55</v>
      </c>
      <c r="H153">
        <v>1151</v>
      </c>
      <c r="I153" s="39">
        <f t="shared" si="9"/>
        <v>41716.662083333737</v>
      </c>
      <c r="J153" s="39"/>
      <c r="K153" t="s">
        <v>1601</v>
      </c>
      <c r="L153">
        <v>1151</v>
      </c>
      <c r="M153" s="39">
        <f t="shared" si="10"/>
        <v>41716.662083333737</v>
      </c>
      <c r="N153" s="6">
        <v>32</v>
      </c>
      <c r="O153" s="6">
        <v>0</v>
      </c>
      <c r="P153" s="6">
        <v>0</v>
      </c>
      <c r="V153" s="1">
        <v>41683.909953703704</v>
      </c>
      <c r="X153" s="25">
        <f t="shared" si="8"/>
        <v>41682.911689815221</v>
      </c>
    </row>
    <row r="154" spans="3:24" x14ac:dyDescent="0.25">
      <c r="C154" s="33">
        <v>152</v>
      </c>
      <c r="D154" s="33">
        <v>2</v>
      </c>
      <c r="E154" s="5" t="s">
        <v>593</v>
      </c>
      <c r="F154" s="6">
        <v>53</v>
      </c>
      <c r="G154" s="6">
        <v>55</v>
      </c>
      <c r="H154">
        <v>1152</v>
      </c>
      <c r="I154" s="39">
        <f t="shared" si="9"/>
        <v>41716.662094907813</v>
      </c>
      <c r="J154" s="39"/>
      <c r="K154" t="s">
        <v>1602</v>
      </c>
      <c r="L154">
        <v>1152</v>
      </c>
      <c r="M154" s="39">
        <f t="shared" si="10"/>
        <v>41716.662094907813</v>
      </c>
      <c r="N154" s="6">
        <v>32</v>
      </c>
      <c r="O154" s="6">
        <v>0</v>
      </c>
      <c r="P154" s="6">
        <v>0</v>
      </c>
      <c r="V154" s="1">
        <v>41683.909953703704</v>
      </c>
      <c r="X154" s="25">
        <f t="shared" si="8"/>
        <v>41682.911701389297</v>
      </c>
    </row>
    <row r="155" spans="3:24" x14ac:dyDescent="0.25">
      <c r="C155" s="33">
        <v>153</v>
      </c>
      <c r="D155" s="33">
        <v>2</v>
      </c>
      <c r="E155" s="5" t="s">
        <v>594</v>
      </c>
      <c r="F155" s="6">
        <v>53</v>
      </c>
      <c r="G155" s="6">
        <v>55</v>
      </c>
      <c r="H155">
        <v>1153</v>
      </c>
      <c r="I155" s="39">
        <f t="shared" si="9"/>
        <v>41716.66210648189</v>
      </c>
      <c r="J155" s="39"/>
      <c r="K155" t="s">
        <v>1603</v>
      </c>
      <c r="L155">
        <v>1153</v>
      </c>
      <c r="M155" s="39">
        <f t="shared" si="10"/>
        <v>41716.66210648189</v>
      </c>
      <c r="N155" s="6">
        <v>32</v>
      </c>
      <c r="O155" s="6">
        <v>0</v>
      </c>
      <c r="P155" s="6">
        <v>0</v>
      </c>
      <c r="V155" s="1">
        <v>41683.909953703704</v>
      </c>
      <c r="X155" s="25">
        <f t="shared" si="8"/>
        <v>41682.911712963374</v>
      </c>
    </row>
    <row r="156" spans="3:24" x14ac:dyDescent="0.25">
      <c r="C156" s="33">
        <v>154</v>
      </c>
      <c r="D156" s="33">
        <v>2</v>
      </c>
      <c r="E156" s="5" t="s">
        <v>595</v>
      </c>
      <c r="F156" s="6">
        <v>53</v>
      </c>
      <c r="G156" s="6">
        <v>55</v>
      </c>
      <c r="H156">
        <v>1154</v>
      </c>
      <c r="I156" s="39">
        <f t="shared" si="9"/>
        <v>41716.662118055967</v>
      </c>
      <c r="J156" s="39"/>
      <c r="K156" t="s">
        <v>1604</v>
      </c>
      <c r="L156">
        <v>1154</v>
      </c>
      <c r="M156" s="39">
        <f t="shared" si="10"/>
        <v>41716.662118055967</v>
      </c>
      <c r="N156" s="6">
        <v>32</v>
      </c>
      <c r="O156" s="6">
        <v>0</v>
      </c>
      <c r="P156" s="6">
        <v>0</v>
      </c>
      <c r="V156" s="1">
        <v>41683.909953703704</v>
      </c>
      <c r="X156" s="25">
        <f t="shared" si="8"/>
        <v>41682.911724537451</v>
      </c>
    </row>
    <row r="157" spans="3:24" x14ac:dyDescent="0.25">
      <c r="C157" s="33">
        <v>155</v>
      </c>
      <c r="D157" s="33">
        <v>2</v>
      </c>
      <c r="E157" s="5" t="s">
        <v>596</v>
      </c>
      <c r="F157" s="6">
        <v>53</v>
      </c>
      <c r="G157" s="6">
        <v>55</v>
      </c>
      <c r="H157">
        <v>1155</v>
      </c>
      <c r="I157" s="39">
        <f t="shared" si="9"/>
        <v>41716.662129630044</v>
      </c>
      <c r="J157" s="39"/>
      <c r="K157" t="s">
        <v>1605</v>
      </c>
      <c r="L157">
        <v>1155</v>
      </c>
      <c r="M157" s="39">
        <f t="shared" si="10"/>
        <v>41716.662129630044</v>
      </c>
      <c r="N157" s="6">
        <v>32</v>
      </c>
      <c r="O157" s="6">
        <v>0</v>
      </c>
      <c r="P157" s="6">
        <v>0</v>
      </c>
      <c r="V157" s="1">
        <v>41683.909953703704</v>
      </c>
      <c r="X157" s="25">
        <f t="shared" si="8"/>
        <v>41682.911736111528</v>
      </c>
    </row>
    <row r="158" spans="3:24" x14ac:dyDescent="0.25">
      <c r="C158" s="33">
        <v>156</v>
      </c>
      <c r="D158" s="33">
        <v>2</v>
      </c>
      <c r="E158" s="5" t="s">
        <v>597</v>
      </c>
      <c r="F158" s="6">
        <v>53</v>
      </c>
      <c r="G158" s="6">
        <v>55</v>
      </c>
      <c r="H158">
        <v>1156</v>
      </c>
      <c r="I158" s="39">
        <f t="shared" si="9"/>
        <v>41716.66214120412</v>
      </c>
      <c r="J158" s="39"/>
      <c r="K158" t="s">
        <v>1606</v>
      </c>
      <c r="L158">
        <v>1156</v>
      </c>
      <c r="M158" s="39">
        <f t="shared" si="10"/>
        <v>41716.66214120412</v>
      </c>
      <c r="N158" s="6">
        <v>32</v>
      </c>
      <c r="O158" s="6">
        <v>0</v>
      </c>
      <c r="P158" s="6">
        <v>0</v>
      </c>
      <c r="V158" s="1">
        <v>41683.909953703704</v>
      </c>
      <c r="X158" s="25">
        <f t="shared" si="8"/>
        <v>41682.911747685604</v>
      </c>
    </row>
    <row r="159" spans="3:24" x14ac:dyDescent="0.25">
      <c r="C159" s="33">
        <v>157</v>
      </c>
      <c r="D159" s="33">
        <v>2</v>
      </c>
      <c r="E159" s="5" t="s">
        <v>598</v>
      </c>
      <c r="F159" s="6">
        <v>53</v>
      </c>
      <c r="G159" s="6">
        <v>55</v>
      </c>
      <c r="H159">
        <v>1157</v>
      </c>
      <c r="I159" s="39">
        <f t="shared" si="9"/>
        <v>41716.662152778197</v>
      </c>
      <c r="J159" s="39"/>
      <c r="K159" t="s">
        <v>1607</v>
      </c>
      <c r="L159">
        <v>1157</v>
      </c>
      <c r="M159" s="39">
        <f t="shared" si="10"/>
        <v>41716.662152778197</v>
      </c>
      <c r="N159" s="6">
        <v>32</v>
      </c>
      <c r="O159" s="6">
        <v>0</v>
      </c>
      <c r="P159" s="6">
        <v>0</v>
      </c>
      <c r="V159" s="1">
        <v>41683.909953703704</v>
      </c>
      <c r="X159" s="25">
        <f t="shared" si="8"/>
        <v>41682.911759259681</v>
      </c>
    </row>
    <row r="160" spans="3:24" x14ac:dyDescent="0.25">
      <c r="C160" s="33">
        <v>158</v>
      </c>
      <c r="D160" s="33">
        <v>2</v>
      </c>
      <c r="E160" s="5" t="s">
        <v>599</v>
      </c>
      <c r="F160" s="6">
        <v>53</v>
      </c>
      <c r="G160" s="6">
        <v>55</v>
      </c>
      <c r="H160">
        <v>1158</v>
      </c>
      <c r="I160" s="39">
        <f t="shared" si="9"/>
        <v>41716.662164352274</v>
      </c>
      <c r="J160" s="39"/>
      <c r="K160" t="s">
        <v>1608</v>
      </c>
      <c r="L160">
        <v>1158</v>
      </c>
      <c r="M160" s="39">
        <f t="shared" si="10"/>
        <v>41716.662164352274</v>
      </c>
      <c r="N160" s="6">
        <v>32</v>
      </c>
      <c r="O160" s="6">
        <v>0</v>
      </c>
      <c r="P160" s="6">
        <v>0</v>
      </c>
      <c r="V160" s="1">
        <v>41683.909953703704</v>
      </c>
      <c r="X160" s="25">
        <f t="shared" si="8"/>
        <v>41682.911770833758</v>
      </c>
    </row>
    <row r="161" spans="3:24" x14ac:dyDescent="0.25">
      <c r="C161" s="33">
        <v>159</v>
      </c>
      <c r="D161" s="33">
        <v>2</v>
      </c>
      <c r="E161" s="5" t="s">
        <v>600</v>
      </c>
      <c r="F161" s="6">
        <v>53</v>
      </c>
      <c r="G161" s="6">
        <v>55</v>
      </c>
      <c r="H161">
        <v>1159</v>
      </c>
      <c r="I161" s="39">
        <f t="shared" si="9"/>
        <v>41716.662175926351</v>
      </c>
      <c r="J161" s="39"/>
      <c r="K161" t="s">
        <v>1609</v>
      </c>
      <c r="L161">
        <v>1159</v>
      </c>
      <c r="M161" s="39">
        <f t="shared" si="10"/>
        <v>41716.662175926351</v>
      </c>
      <c r="N161" s="6">
        <v>32</v>
      </c>
      <c r="O161" s="6">
        <v>0</v>
      </c>
      <c r="P161" s="6">
        <v>0</v>
      </c>
      <c r="V161" s="1">
        <v>41683.909953703704</v>
      </c>
      <c r="X161" s="25">
        <f t="shared" si="8"/>
        <v>41682.911782407835</v>
      </c>
    </row>
    <row r="162" spans="3:24" x14ac:dyDescent="0.25">
      <c r="C162" s="33">
        <v>160</v>
      </c>
      <c r="D162" s="33">
        <v>2</v>
      </c>
      <c r="E162" s="5" t="s">
        <v>601</v>
      </c>
      <c r="F162" s="6">
        <v>53</v>
      </c>
      <c r="G162" s="6">
        <v>55</v>
      </c>
      <c r="H162">
        <v>1160</v>
      </c>
      <c r="I162" s="39">
        <f t="shared" si="9"/>
        <v>41716.662187500428</v>
      </c>
      <c r="J162" s="39"/>
      <c r="K162" t="s">
        <v>1610</v>
      </c>
      <c r="L162">
        <v>1160</v>
      </c>
      <c r="M162" s="39">
        <f t="shared" si="10"/>
        <v>41716.662187500428</v>
      </c>
      <c r="N162" s="6">
        <v>32</v>
      </c>
      <c r="O162" s="6">
        <v>0</v>
      </c>
      <c r="P162" s="6">
        <v>0</v>
      </c>
      <c r="V162" s="1">
        <v>41683.909953703704</v>
      </c>
      <c r="X162" s="25">
        <f t="shared" si="8"/>
        <v>41682.911793981912</v>
      </c>
    </row>
    <row r="163" spans="3:24" x14ac:dyDescent="0.25">
      <c r="C163" s="33">
        <v>161</v>
      </c>
      <c r="D163" s="33">
        <v>2</v>
      </c>
      <c r="E163" s="5" t="s">
        <v>602</v>
      </c>
      <c r="F163" s="6">
        <v>53</v>
      </c>
      <c r="G163" s="6">
        <v>55</v>
      </c>
      <c r="H163">
        <v>1161</v>
      </c>
      <c r="I163" s="39">
        <f t="shared" si="9"/>
        <v>41716.662199074504</v>
      </c>
      <c r="J163" s="39"/>
      <c r="K163" t="s">
        <v>1611</v>
      </c>
      <c r="L163">
        <v>1161</v>
      </c>
      <c r="M163" s="39">
        <f t="shared" si="10"/>
        <v>41716.662199074504</v>
      </c>
      <c r="N163" s="6">
        <v>32</v>
      </c>
      <c r="O163" s="6">
        <v>0</v>
      </c>
      <c r="P163" s="6">
        <v>0</v>
      </c>
      <c r="V163" s="1">
        <v>41683.909953703704</v>
      </c>
      <c r="X163" s="25">
        <f t="shared" si="8"/>
        <v>41682.911805555988</v>
      </c>
    </row>
    <row r="164" spans="3:24" x14ac:dyDescent="0.25">
      <c r="C164" s="33">
        <v>162</v>
      </c>
      <c r="D164" s="33">
        <v>2</v>
      </c>
      <c r="E164" s="5" t="s">
        <v>603</v>
      </c>
      <c r="F164" s="6">
        <v>53</v>
      </c>
      <c r="G164" s="6">
        <v>55</v>
      </c>
      <c r="H164">
        <v>1162</v>
      </c>
      <c r="I164" s="39">
        <f t="shared" si="9"/>
        <v>41716.662210648581</v>
      </c>
      <c r="J164" s="39"/>
      <c r="K164" t="s">
        <v>1612</v>
      </c>
      <c r="L164">
        <v>1162</v>
      </c>
      <c r="M164" s="39">
        <f t="shared" si="10"/>
        <v>41716.662210648581</v>
      </c>
      <c r="N164" s="6">
        <v>32</v>
      </c>
      <c r="O164" s="6">
        <v>0</v>
      </c>
      <c r="P164" s="6">
        <v>0</v>
      </c>
      <c r="V164" s="1">
        <v>41683.909953703704</v>
      </c>
      <c r="X164" s="25">
        <f t="shared" si="8"/>
        <v>41682.911817130065</v>
      </c>
    </row>
    <row r="165" spans="3:24" x14ac:dyDescent="0.25">
      <c r="C165" s="33">
        <v>163</v>
      </c>
      <c r="D165" s="33">
        <v>2</v>
      </c>
      <c r="E165" s="5" t="s">
        <v>604</v>
      </c>
      <c r="F165" s="6">
        <v>53</v>
      </c>
      <c r="G165" s="6">
        <v>55</v>
      </c>
      <c r="H165">
        <v>1163</v>
      </c>
      <c r="I165" s="39">
        <f t="shared" si="9"/>
        <v>41716.662222222658</v>
      </c>
      <c r="J165" s="39"/>
      <c r="K165" t="s">
        <v>1613</v>
      </c>
      <c r="L165">
        <v>1163</v>
      </c>
      <c r="M165" s="39">
        <f t="shared" si="10"/>
        <v>41716.662222222658</v>
      </c>
      <c r="N165" s="6">
        <v>32</v>
      </c>
      <c r="O165" s="6">
        <v>0</v>
      </c>
      <c r="P165" s="6">
        <v>0</v>
      </c>
      <c r="V165" s="1">
        <v>41683.909953703704</v>
      </c>
      <c r="X165" s="25">
        <f t="shared" si="8"/>
        <v>41682.911828704142</v>
      </c>
    </row>
    <row r="166" spans="3:24" x14ac:dyDescent="0.25">
      <c r="C166" s="33">
        <v>164</v>
      </c>
      <c r="D166" s="33">
        <v>2</v>
      </c>
      <c r="E166" s="5" t="s">
        <v>605</v>
      </c>
      <c r="F166" s="6">
        <v>53</v>
      </c>
      <c r="G166" s="6">
        <v>55</v>
      </c>
      <c r="H166">
        <v>1164</v>
      </c>
      <c r="I166" s="39">
        <f t="shared" si="9"/>
        <v>41716.662233796735</v>
      </c>
      <c r="J166" s="39"/>
      <c r="K166" t="s">
        <v>1614</v>
      </c>
      <c r="L166">
        <v>1164</v>
      </c>
      <c r="M166" s="39">
        <f t="shared" si="10"/>
        <v>41716.662233796735</v>
      </c>
      <c r="N166" s="6">
        <v>32</v>
      </c>
      <c r="O166" s="6">
        <v>0</v>
      </c>
      <c r="P166" s="6">
        <v>0</v>
      </c>
      <c r="V166" s="1">
        <v>41683.909953703704</v>
      </c>
      <c r="X166" s="25">
        <f t="shared" si="8"/>
        <v>41682.911840278219</v>
      </c>
    </row>
    <row r="167" spans="3:24" x14ac:dyDescent="0.25">
      <c r="C167" s="33">
        <v>165</v>
      </c>
      <c r="D167" s="33">
        <v>2</v>
      </c>
      <c r="E167" s="5" t="s">
        <v>606</v>
      </c>
      <c r="F167" s="6">
        <v>53</v>
      </c>
      <c r="G167" s="6">
        <v>55</v>
      </c>
      <c r="H167">
        <v>1165</v>
      </c>
      <c r="I167" s="39">
        <f t="shared" si="9"/>
        <v>41716.662245370811</v>
      </c>
      <c r="J167" s="39"/>
      <c r="K167" t="s">
        <v>1615</v>
      </c>
      <c r="L167">
        <v>1165</v>
      </c>
      <c r="M167" s="39">
        <f t="shared" si="10"/>
        <v>41716.662245370811</v>
      </c>
      <c r="N167" s="6">
        <v>32</v>
      </c>
      <c r="O167" s="6">
        <v>0</v>
      </c>
      <c r="P167" s="6">
        <v>0</v>
      </c>
      <c r="V167" s="1">
        <v>41683.909953703704</v>
      </c>
      <c r="X167" s="25">
        <f t="shared" si="8"/>
        <v>41682.911851852296</v>
      </c>
    </row>
    <row r="168" spans="3:24" x14ac:dyDescent="0.25">
      <c r="C168" s="33">
        <v>166</v>
      </c>
      <c r="D168" s="33">
        <v>2</v>
      </c>
      <c r="E168" s="5" t="s">
        <v>607</v>
      </c>
      <c r="F168" s="6">
        <v>53</v>
      </c>
      <c r="G168" s="6">
        <v>55</v>
      </c>
      <c r="H168">
        <v>1166</v>
      </c>
      <c r="I168" s="39">
        <f t="shared" si="9"/>
        <v>41716.662256944888</v>
      </c>
      <c r="J168" s="39"/>
      <c r="K168" t="s">
        <v>1616</v>
      </c>
      <c r="L168">
        <v>1166</v>
      </c>
      <c r="M168" s="39">
        <f t="shared" si="10"/>
        <v>41716.662256944888</v>
      </c>
      <c r="N168" s="6">
        <v>32</v>
      </c>
      <c r="O168" s="6">
        <v>0</v>
      </c>
      <c r="P168" s="6">
        <v>0</v>
      </c>
      <c r="V168" s="1">
        <v>41683.909953703704</v>
      </c>
      <c r="X168" s="25">
        <f t="shared" si="8"/>
        <v>41682.911863426372</v>
      </c>
    </row>
    <row r="169" spans="3:24" x14ac:dyDescent="0.25">
      <c r="C169" s="33">
        <v>167</v>
      </c>
      <c r="D169" s="33">
        <v>2</v>
      </c>
      <c r="E169" s="5" t="s">
        <v>608</v>
      </c>
      <c r="F169" s="6">
        <v>53</v>
      </c>
      <c r="G169" s="6">
        <v>55</v>
      </c>
      <c r="H169">
        <v>1167</v>
      </c>
      <c r="I169" s="39">
        <f t="shared" si="9"/>
        <v>41716.662268518965</v>
      </c>
      <c r="J169" s="39"/>
      <c r="K169" t="s">
        <v>1617</v>
      </c>
      <c r="L169">
        <v>1167</v>
      </c>
      <c r="M169" s="39">
        <f t="shared" si="10"/>
        <v>41716.662268518965</v>
      </c>
      <c r="N169" s="6">
        <v>32</v>
      </c>
      <c r="O169" s="6">
        <v>0</v>
      </c>
      <c r="P169" s="6">
        <v>0</v>
      </c>
      <c r="V169" s="1">
        <v>41683.909953703704</v>
      </c>
      <c r="X169" s="25">
        <f t="shared" si="8"/>
        <v>41682.911875000449</v>
      </c>
    </row>
    <row r="170" spans="3:24" x14ac:dyDescent="0.25">
      <c r="C170" s="33">
        <v>168</v>
      </c>
      <c r="D170" s="33">
        <v>2</v>
      </c>
      <c r="E170" s="5" t="s">
        <v>609</v>
      </c>
      <c r="F170" s="6">
        <v>53</v>
      </c>
      <c r="G170" s="6">
        <v>55</v>
      </c>
      <c r="H170">
        <v>1168</v>
      </c>
      <c r="I170" s="39">
        <f t="shared" si="9"/>
        <v>41716.662280093042</v>
      </c>
      <c r="J170" s="39"/>
      <c r="K170" t="s">
        <v>1618</v>
      </c>
      <c r="L170">
        <v>1168</v>
      </c>
      <c r="M170" s="39">
        <f t="shared" si="10"/>
        <v>41716.662280093042</v>
      </c>
      <c r="N170" s="6">
        <v>32</v>
      </c>
      <c r="O170" s="6">
        <v>0</v>
      </c>
      <c r="P170" s="6">
        <v>0</v>
      </c>
      <c r="V170" s="1">
        <v>41683.909953703704</v>
      </c>
      <c r="X170" s="25">
        <f t="shared" si="8"/>
        <v>41682.911886574526</v>
      </c>
    </row>
    <row r="171" spans="3:24" x14ac:dyDescent="0.25">
      <c r="C171" s="33">
        <v>169</v>
      </c>
      <c r="D171" s="33">
        <v>2</v>
      </c>
      <c r="E171" s="5" t="s">
        <v>610</v>
      </c>
      <c r="F171" s="6">
        <v>53</v>
      </c>
      <c r="G171" s="6">
        <v>55</v>
      </c>
      <c r="H171">
        <v>1169</v>
      </c>
      <c r="I171" s="39">
        <f t="shared" si="9"/>
        <v>41716.662291667119</v>
      </c>
      <c r="J171" s="39"/>
      <c r="K171" t="s">
        <v>1619</v>
      </c>
      <c r="L171">
        <v>1169</v>
      </c>
      <c r="M171" s="39">
        <f t="shared" si="10"/>
        <v>41716.662291667119</v>
      </c>
      <c r="N171" s="6">
        <v>32</v>
      </c>
      <c r="O171" s="6">
        <v>0</v>
      </c>
      <c r="P171" s="6">
        <v>0</v>
      </c>
      <c r="V171" s="1">
        <v>41683.909953703704</v>
      </c>
      <c r="X171" s="25">
        <f t="shared" si="8"/>
        <v>41682.911898148603</v>
      </c>
    </row>
    <row r="172" spans="3:24" x14ac:dyDescent="0.25">
      <c r="C172" s="33">
        <v>170</v>
      </c>
      <c r="D172" s="33">
        <v>2</v>
      </c>
      <c r="E172" s="5" t="s">
        <v>611</v>
      </c>
      <c r="F172" s="6">
        <v>53</v>
      </c>
      <c r="G172" s="6">
        <v>55</v>
      </c>
      <c r="H172">
        <v>1170</v>
      </c>
      <c r="I172" s="39">
        <f t="shared" si="9"/>
        <v>41716.662303241195</v>
      </c>
      <c r="J172" s="39"/>
      <c r="K172" t="s">
        <v>1620</v>
      </c>
      <c r="L172">
        <v>1170</v>
      </c>
      <c r="M172" s="39">
        <f t="shared" si="10"/>
        <v>41716.662303241195</v>
      </c>
      <c r="N172" s="6">
        <v>32</v>
      </c>
      <c r="O172" s="6">
        <v>0</v>
      </c>
      <c r="P172" s="6">
        <v>0</v>
      </c>
      <c r="V172" s="1">
        <v>41683.909953703704</v>
      </c>
      <c r="X172" s="25">
        <f t="shared" si="8"/>
        <v>41682.911909722679</v>
      </c>
    </row>
    <row r="173" spans="3:24" x14ac:dyDescent="0.25">
      <c r="C173" s="33">
        <v>171</v>
      </c>
      <c r="D173" s="33">
        <v>2</v>
      </c>
      <c r="E173" s="5" t="s">
        <v>612</v>
      </c>
      <c r="F173" s="6">
        <v>53</v>
      </c>
      <c r="G173" s="6">
        <v>55</v>
      </c>
      <c r="H173">
        <v>1171</v>
      </c>
      <c r="I173" s="39">
        <f t="shared" si="9"/>
        <v>41716.662314815272</v>
      </c>
      <c r="J173" s="39"/>
      <c r="K173" t="s">
        <v>1621</v>
      </c>
      <c r="L173">
        <v>1171</v>
      </c>
      <c r="M173" s="39">
        <f t="shared" si="10"/>
        <v>41716.662314815272</v>
      </c>
      <c r="N173" s="6">
        <v>32</v>
      </c>
      <c r="O173" s="6">
        <v>0</v>
      </c>
      <c r="P173" s="6">
        <v>0</v>
      </c>
      <c r="V173" s="1">
        <v>41683.909953703704</v>
      </c>
      <c r="X173" s="25">
        <f t="shared" si="8"/>
        <v>41682.911921296756</v>
      </c>
    </row>
    <row r="174" spans="3:24" x14ac:dyDescent="0.25">
      <c r="C174" s="33">
        <v>172</v>
      </c>
      <c r="D174" s="33">
        <v>2</v>
      </c>
      <c r="E174" s="5" t="s">
        <v>613</v>
      </c>
      <c r="F174" s="6">
        <v>53</v>
      </c>
      <c r="G174" s="6">
        <v>55</v>
      </c>
      <c r="H174">
        <v>1172</v>
      </c>
      <c r="I174" s="39">
        <f t="shared" si="9"/>
        <v>41716.662326389349</v>
      </c>
      <c r="J174" s="39"/>
      <c r="K174" t="s">
        <v>1622</v>
      </c>
      <c r="L174">
        <v>1172</v>
      </c>
      <c r="M174" s="39">
        <f t="shared" si="10"/>
        <v>41716.662326389349</v>
      </c>
      <c r="N174" s="6">
        <v>32</v>
      </c>
      <c r="O174" s="6">
        <v>0</v>
      </c>
      <c r="P174" s="6">
        <v>0</v>
      </c>
      <c r="V174" s="1">
        <v>41683.909953703704</v>
      </c>
      <c r="X174" s="25">
        <f t="shared" si="8"/>
        <v>41682.911932870833</v>
      </c>
    </row>
    <row r="175" spans="3:24" x14ac:dyDescent="0.25">
      <c r="C175" s="33">
        <v>173</v>
      </c>
      <c r="D175" s="33">
        <v>2</v>
      </c>
      <c r="E175" s="5" t="s">
        <v>614</v>
      </c>
      <c r="F175" s="6">
        <v>53</v>
      </c>
      <c r="G175" s="6">
        <v>55</v>
      </c>
      <c r="H175">
        <v>1173</v>
      </c>
      <c r="I175" s="39">
        <f t="shared" si="9"/>
        <v>41716.662337963426</v>
      </c>
      <c r="J175" s="39"/>
      <c r="K175" t="s">
        <v>1623</v>
      </c>
      <c r="L175">
        <v>1173</v>
      </c>
      <c r="M175" s="39">
        <f t="shared" si="10"/>
        <v>41716.662337963426</v>
      </c>
      <c r="N175" s="6">
        <v>32</v>
      </c>
      <c r="O175" s="6">
        <v>0</v>
      </c>
      <c r="P175" s="6">
        <v>0</v>
      </c>
      <c r="V175" s="1">
        <v>41683.909953703704</v>
      </c>
      <c r="X175" s="25">
        <f t="shared" si="8"/>
        <v>41682.91194444491</v>
      </c>
    </row>
    <row r="176" spans="3:24" x14ac:dyDescent="0.25">
      <c r="C176" s="33">
        <v>174</v>
      </c>
      <c r="D176" s="33">
        <v>2</v>
      </c>
      <c r="E176" s="5" t="s">
        <v>615</v>
      </c>
      <c r="F176" s="6">
        <v>53</v>
      </c>
      <c r="G176" s="6">
        <v>55</v>
      </c>
      <c r="H176">
        <v>1174</v>
      </c>
      <c r="I176" s="39">
        <f t="shared" si="9"/>
        <v>41716.662349537502</v>
      </c>
      <c r="J176" s="39"/>
      <c r="K176" t="s">
        <v>1624</v>
      </c>
      <c r="L176">
        <v>1174</v>
      </c>
      <c r="M176" s="39">
        <f t="shared" si="10"/>
        <v>41716.662349537502</v>
      </c>
      <c r="N176" s="6">
        <v>32</v>
      </c>
      <c r="O176" s="6">
        <v>0</v>
      </c>
      <c r="P176" s="6">
        <v>0</v>
      </c>
      <c r="V176" s="1">
        <v>41683.909953703704</v>
      </c>
      <c r="X176" s="25">
        <f t="shared" si="8"/>
        <v>41682.911956018987</v>
      </c>
    </row>
    <row r="177" spans="3:24" x14ac:dyDescent="0.25">
      <c r="C177" s="33">
        <v>175</v>
      </c>
      <c r="D177" s="33">
        <v>2</v>
      </c>
      <c r="E177" s="5" t="s">
        <v>616</v>
      </c>
      <c r="F177" s="6">
        <v>53</v>
      </c>
      <c r="G177" s="6">
        <v>55</v>
      </c>
      <c r="H177">
        <v>1175</v>
      </c>
      <c r="I177" s="39">
        <f t="shared" si="9"/>
        <v>41716.662361111579</v>
      </c>
      <c r="J177" s="39"/>
      <c r="K177" t="s">
        <v>1625</v>
      </c>
      <c r="L177">
        <v>1175</v>
      </c>
      <c r="M177" s="39">
        <f t="shared" si="10"/>
        <v>41716.662361111579</v>
      </c>
      <c r="N177" s="6">
        <v>32</v>
      </c>
      <c r="O177" s="6">
        <v>0</v>
      </c>
      <c r="P177" s="6">
        <v>0</v>
      </c>
      <c r="V177" s="1">
        <v>41683.909953703704</v>
      </c>
      <c r="X177" s="25">
        <f t="shared" si="8"/>
        <v>41682.911967593063</v>
      </c>
    </row>
    <row r="178" spans="3:24" x14ac:dyDescent="0.25">
      <c r="C178" s="33">
        <v>176</v>
      </c>
      <c r="D178" s="33">
        <v>2</v>
      </c>
      <c r="E178" s="5" t="s">
        <v>617</v>
      </c>
      <c r="F178" s="6">
        <v>53</v>
      </c>
      <c r="G178" s="6">
        <v>55</v>
      </c>
      <c r="H178">
        <v>1176</v>
      </c>
      <c r="I178" s="39">
        <f t="shared" si="9"/>
        <v>41716.662372685656</v>
      </c>
      <c r="J178" s="39"/>
      <c r="K178" t="s">
        <v>1626</v>
      </c>
      <c r="L178">
        <v>1176</v>
      </c>
      <c r="M178" s="39">
        <f t="shared" si="10"/>
        <v>41716.662372685656</v>
      </c>
      <c r="N178" s="6">
        <v>32</v>
      </c>
      <c r="O178" s="6">
        <v>0</v>
      </c>
      <c r="P178" s="6">
        <v>0</v>
      </c>
      <c r="V178" s="1">
        <v>41683.909953703704</v>
      </c>
      <c r="X178" s="25">
        <f t="shared" si="8"/>
        <v>41682.91197916714</v>
      </c>
    </row>
    <row r="179" spans="3:24" x14ac:dyDescent="0.25">
      <c r="C179" s="33">
        <v>177</v>
      </c>
      <c r="D179" s="33">
        <v>2</v>
      </c>
      <c r="E179" s="5" t="s">
        <v>618</v>
      </c>
      <c r="F179" s="6">
        <v>53</v>
      </c>
      <c r="G179" s="6">
        <v>55</v>
      </c>
      <c r="H179">
        <v>1177</v>
      </c>
      <c r="I179" s="39">
        <f t="shared" si="9"/>
        <v>41716.662384259733</v>
      </c>
      <c r="J179" s="39"/>
      <c r="K179" t="s">
        <v>1627</v>
      </c>
      <c r="L179">
        <v>1177</v>
      </c>
      <c r="M179" s="39">
        <f t="shared" si="10"/>
        <v>41716.662384259733</v>
      </c>
      <c r="N179" s="6">
        <v>32</v>
      </c>
      <c r="O179" s="6">
        <v>0</v>
      </c>
      <c r="P179" s="6">
        <v>0</v>
      </c>
      <c r="V179" s="1">
        <v>41683.909953703704</v>
      </c>
      <c r="X179" s="25">
        <f t="shared" si="8"/>
        <v>41682.911990741217</v>
      </c>
    </row>
    <row r="180" spans="3:24" x14ac:dyDescent="0.25">
      <c r="C180" s="33">
        <v>178</v>
      </c>
      <c r="D180" s="33">
        <v>2</v>
      </c>
      <c r="E180" s="5" t="s">
        <v>619</v>
      </c>
      <c r="F180" s="6">
        <v>53</v>
      </c>
      <c r="G180" s="6">
        <v>55</v>
      </c>
      <c r="H180">
        <v>1178</v>
      </c>
      <c r="I180" s="39">
        <f t="shared" si="9"/>
        <v>41716.66239583381</v>
      </c>
      <c r="J180" s="39"/>
      <c r="K180" t="s">
        <v>1628</v>
      </c>
      <c r="L180">
        <v>1178</v>
      </c>
      <c r="M180" s="39">
        <f t="shared" si="10"/>
        <v>41716.66239583381</v>
      </c>
      <c r="N180" s="6">
        <v>32</v>
      </c>
      <c r="O180" s="6">
        <v>0</v>
      </c>
      <c r="P180" s="6">
        <v>0</v>
      </c>
      <c r="V180" s="1">
        <v>41683.909953703704</v>
      </c>
      <c r="X180" s="25">
        <f t="shared" si="8"/>
        <v>41682.912002315294</v>
      </c>
    </row>
    <row r="181" spans="3:24" x14ac:dyDescent="0.25">
      <c r="C181" s="33">
        <v>179</v>
      </c>
      <c r="D181" s="33">
        <v>2</v>
      </c>
      <c r="E181" s="5" t="s">
        <v>620</v>
      </c>
      <c r="F181" s="6">
        <v>53</v>
      </c>
      <c r="G181" s="6">
        <v>55</v>
      </c>
      <c r="H181">
        <v>1179</v>
      </c>
      <c r="I181" s="39">
        <f t="shared" si="9"/>
        <v>41716.662407407886</v>
      </c>
      <c r="J181" s="39"/>
      <c r="K181" t="s">
        <v>1629</v>
      </c>
      <c r="L181">
        <v>1179</v>
      </c>
      <c r="M181" s="39">
        <f t="shared" si="10"/>
        <v>41716.662407407886</v>
      </c>
      <c r="N181" s="6">
        <v>32</v>
      </c>
      <c r="O181" s="6">
        <v>0</v>
      </c>
      <c r="P181" s="6">
        <v>0</v>
      </c>
      <c r="V181" s="1">
        <v>41683.909953703704</v>
      </c>
      <c r="X181" s="25">
        <f t="shared" si="8"/>
        <v>41682.91201388937</v>
      </c>
    </row>
    <row r="182" spans="3:24" x14ac:dyDescent="0.25">
      <c r="C182" s="33">
        <v>180</v>
      </c>
      <c r="D182" s="33">
        <v>2</v>
      </c>
      <c r="E182" s="5" t="s">
        <v>621</v>
      </c>
      <c r="F182" s="6">
        <v>53</v>
      </c>
      <c r="G182" s="6">
        <v>55</v>
      </c>
      <c r="H182">
        <v>1180</v>
      </c>
      <c r="I182" s="39">
        <f t="shared" si="9"/>
        <v>41716.662418981963</v>
      </c>
      <c r="J182" s="39"/>
      <c r="K182" t="s">
        <v>1630</v>
      </c>
      <c r="L182">
        <v>1180</v>
      </c>
      <c r="M182" s="39">
        <f t="shared" si="10"/>
        <v>41716.662418981963</v>
      </c>
      <c r="N182" s="6">
        <v>32</v>
      </c>
      <c r="O182" s="6">
        <v>0</v>
      </c>
      <c r="P182" s="6">
        <v>0</v>
      </c>
      <c r="V182" s="1">
        <v>41683.909953703704</v>
      </c>
      <c r="X182" s="25">
        <f t="shared" si="8"/>
        <v>41682.912025463447</v>
      </c>
    </row>
    <row r="183" spans="3:24" x14ac:dyDescent="0.25">
      <c r="C183" s="33">
        <v>181</v>
      </c>
      <c r="D183" s="33">
        <v>2</v>
      </c>
      <c r="E183" s="5" t="s">
        <v>622</v>
      </c>
      <c r="F183" s="6">
        <v>53</v>
      </c>
      <c r="G183" s="6">
        <v>55</v>
      </c>
      <c r="H183">
        <v>1181</v>
      </c>
      <c r="I183" s="39">
        <f t="shared" si="9"/>
        <v>41716.66243055604</v>
      </c>
      <c r="J183" s="39"/>
      <c r="K183" t="s">
        <v>1631</v>
      </c>
      <c r="L183">
        <v>1181</v>
      </c>
      <c r="M183" s="39">
        <f t="shared" si="10"/>
        <v>41716.66243055604</v>
      </c>
      <c r="N183" s="6">
        <v>32</v>
      </c>
      <c r="O183" s="6">
        <v>0</v>
      </c>
      <c r="P183" s="6">
        <v>0</v>
      </c>
      <c r="V183" s="1">
        <v>41683.909953703704</v>
      </c>
      <c r="X183" s="25">
        <f t="shared" si="8"/>
        <v>41682.912037037524</v>
      </c>
    </row>
    <row r="184" spans="3:24" x14ac:dyDescent="0.25">
      <c r="C184" s="33">
        <v>182</v>
      </c>
      <c r="D184" s="33">
        <v>2</v>
      </c>
      <c r="E184" s="5" t="s">
        <v>623</v>
      </c>
      <c r="F184" s="6">
        <v>53</v>
      </c>
      <c r="G184" s="6">
        <v>55</v>
      </c>
      <c r="H184">
        <v>1182</v>
      </c>
      <c r="I184" s="39">
        <f t="shared" si="9"/>
        <v>41716.662442130117</v>
      </c>
      <c r="J184" s="39"/>
      <c r="K184" t="s">
        <v>1632</v>
      </c>
      <c r="L184">
        <v>1182</v>
      </c>
      <c r="M184" s="39">
        <f t="shared" si="10"/>
        <v>41716.662442130117</v>
      </c>
      <c r="N184" s="6">
        <v>32</v>
      </c>
      <c r="O184" s="6">
        <v>0</v>
      </c>
      <c r="P184" s="6">
        <v>0</v>
      </c>
      <c r="V184" s="1">
        <v>41683.909953703704</v>
      </c>
      <c r="X184" s="25">
        <f t="shared" si="8"/>
        <v>41682.912048611601</v>
      </c>
    </row>
    <row r="185" spans="3:24" x14ac:dyDescent="0.25">
      <c r="C185" s="33">
        <v>183</v>
      </c>
      <c r="D185" s="33">
        <v>2</v>
      </c>
      <c r="E185" s="5" t="s">
        <v>624</v>
      </c>
      <c r="F185" s="6">
        <v>53</v>
      </c>
      <c r="G185" s="6">
        <v>55</v>
      </c>
      <c r="H185">
        <v>1183</v>
      </c>
      <c r="I185" s="39">
        <f t="shared" si="9"/>
        <v>41716.662453704193</v>
      </c>
      <c r="J185" s="39"/>
      <c r="K185" t="s">
        <v>1633</v>
      </c>
      <c r="L185">
        <v>1183</v>
      </c>
      <c r="M185" s="39">
        <f t="shared" si="10"/>
        <v>41716.662453704193</v>
      </c>
      <c r="N185" s="6">
        <v>32</v>
      </c>
      <c r="O185" s="6">
        <v>0</v>
      </c>
      <c r="P185" s="6">
        <v>0</v>
      </c>
      <c r="V185" s="1">
        <v>41683.909953703704</v>
      </c>
      <c r="X185" s="25">
        <f t="shared" si="8"/>
        <v>41682.912060185678</v>
      </c>
    </row>
    <row r="186" spans="3:24" x14ac:dyDescent="0.25">
      <c r="C186" s="33">
        <v>184</v>
      </c>
      <c r="D186" s="33">
        <v>2</v>
      </c>
      <c r="E186" s="5" t="s">
        <v>625</v>
      </c>
      <c r="F186" s="6">
        <v>53</v>
      </c>
      <c r="G186" s="6">
        <v>55</v>
      </c>
      <c r="H186">
        <v>1184</v>
      </c>
      <c r="I186" s="39">
        <f t="shared" si="9"/>
        <v>41716.66246527827</v>
      </c>
      <c r="J186" s="39"/>
      <c r="K186" t="s">
        <v>1634</v>
      </c>
      <c r="L186">
        <v>1184</v>
      </c>
      <c r="M186" s="39">
        <f t="shared" si="10"/>
        <v>41716.66246527827</v>
      </c>
      <c r="N186" s="6">
        <v>32</v>
      </c>
      <c r="O186" s="6">
        <v>0</v>
      </c>
      <c r="P186" s="6">
        <v>0</v>
      </c>
      <c r="V186" s="1">
        <v>41683.909953703704</v>
      </c>
      <c r="X186" s="25">
        <f t="shared" si="8"/>
        <v>41682.912071759754</v>
      </c>
    </row>
    <row r="187" spans="3:24" x14ac:dyDescent="0.25">
      <c r="C187" s="33">
        <v>185</v>
      </c>
      <c r="D187" s="33">
        <v>2</v>
      </c>
      <c r="E187" s="5" t="s">
        <v>626</v>
      </c>
      <c r="F187" s="6">
        <v>53</v>
      </c>
      <c r="G187" s="6">
        <v>55</v>
      </c>
      <c r="H187">
        <v>1185</v>
      </c>
      <c r="I187" s="39">
        <f t="shared" si="9"/>
        <v>41716.662476852347</v>
      </c>
      <c r="J187" s="39"/>
      <c r="K187" t="s">
        <v>1635</v>
      </c>
      <c r="L187">
        <v>1185</v>
      </c>
      <c r="M187" s="39">
        <f t="shared" si="10"/>
        <v>41716.662476852347</v>
      </c>
      <c r="N187" s="6">
        <v>32</v>
      </c>
      <c r="O187" s="6">
        <v>0</v>
      </c>
      <c r="P187" s="6">
        <v>0</v>
      </c>
      <c r="V187" s="1">
        <v>41683.909953703704</v>
      </c>
      <c r="X187" s="25">
        <f t="shared" si="8"/>
        <v>41682.912083333831</v>
      </c>
    </row>
    <row r="188" spans="3:24" x14ac:dyDescent="0.25">
      <c r="C188" s="33">
        <v>186</v>
      </c>
      <c r="D188" s="33">
        <v>2</v>
      </c>
      <c r="E188" s="5" t="s">
        <v>627</v>
      </c>
      <c r="F188" s="6">
        <v>53</v>
      </c>
      <c r="G188" s="6">
        <v>55</v>
      </c>
      <c r="H188">
        <v>1186</v>
      </c>
      <c r="I188" s="39">
        <f t="shared" si="9"/>
        <v>41716.662488426424</v>
      </c>
      <c r="J188" s="39"/>
      <c r="K188" t="s">
        <v>1636</v>
      </c>
      <c r="L188">
        <v>1186</v>
      </c>
      <c r="M188" s="39">
        <f t="shared" si="10"/>
        <v>41716.662488426424</v>
      </c>
      <c r="N188" s="6">
        <v>32</v>
      </c>
      <c r="O188" s="6">
        <v>0</v>
      </c>
      <c r="P188" s="6">
        <v>0</v>
      </c>
      <c r="V188" s="1">
        <v>41683.909953703704</v>
      </c>
      <c r="X188" s="25">
        <f t="shared" si="8"/>
        <v>41682.912094907908</v>
      </c>
    </row>
    <row r="189" spans="3:24" x14ac:dyDescent="0.25">
      <c r="C189" s="33">
        <v>187</v>
      </c>
      <c r="D189" s="33">
        <v>2</v>
      </c>
      <c r="E189" s="5" t="s">
        <v>628</v>
      </c>
      <c r="F189" s="6">
        <v>53</v>
      </c>
      <c r="G189" s="6">
        <v>55</v>
      </c>
      <c r="H189">
        <v>1187</v>
      </c>
      <c r="I189" s="39">
        <f t="shared" si="9"/>
        <v>41716.662500000501</v>
      </c>
      <c r="J189" s="39"/>
      <c r="K189" t="s">
        <v>1637</v>
      </c>
      <c r="L189">
        <v>1187</v>
      </c>
      <c r="M189" s="39">
        <f t="shared" si="10"/>
        <v>41716.662500000501</v>
      </c>
      <c r="N189" s="6">
        <v>32</v>
      </c>
      <c r="O189" s="6">
        <v>0</v>
      </c>
      <c r="P189" s="6">
        <v>0</v>
      </c>
      <c r="V189" s="1">
        <v>41683.909953703704</v>
      </c>
      <c r="X189" s="25">
        <f t="shared" si="8"/>
        <v>41682.912106481985</v>
      </c>
    </row>
    <row r="190" spans="3:24" x14ac:dyDescent="0.25">
      <c r="C190" s="33">
        <v>188</v>
      </c>
      <c r="D190" s="33">
        <v>2</v>
      </c>
      <c r="E190" s="5" t="s">
        <v>629</v>
      </c>
      <c r="F190" s="6">
        <v>53</v>
      </c>
      <c r="G190" s="6">
        <v>55</v>
      </c>
      <c r="H190">
        <v>1188</v>
      </c>
      <c r="I190" s="39">
        <f t="shared" si="9"/>
        <v>41716.662511574577</v>
      </c>
      <c r="J190" s="39"/>
      <c r="K190" t="s">
        <v>1638</v>
      </c>
      <c r="L190">
        <v>1188</v>
      </c>
      <c r="M190" s="39">
        <f t="shared" si="10"/>
        <v>41716.662511574577</v>
      </c>
      <c r="N190" s="6">
        <v>32</v>
      </c>
      <c r="O190" s="6">
        <v>0</v>
      </c>
      <c r="P190" s="6">
        <v>0</v>
      </c>
      <c r="V190" s="1">
        <v>41683.909953703704</v>
      </c>
      <c r="X190" s="25">
        <f t="shared" si="8"/>
        <v>41682.912118056061</v>
      </c>
    </row>
    <row r="191" spans="3:24" x14ac:dyDescent="0.25">
      <c r="C191" s="33">
        <v>189</v>
      </c>
      <c r="D191" s="33">
        <v>2</v>
      </c>
      <c r="E191" s="5" t="s">
        <v>630</v>
      </c>
      <c r="F191" s="6">
        <v>53</v>
      </c>
      <c r="G191" s="6">
        <v>55</v>
      </c>
      <c r="H191">
        <v>1189</v>
      </c>
      <c r="I191" s="39">
        <f t="shared" si="9"/>
        <v>41716.662523148654</v>
      </c>
      <c r="J191" s="39"/>
      <c r="K191" t="s">
        <v>1639</v>
      </c>
      <c r="L191">
        <v>1189</v>
      </c>
      <c r="M191" s="39">
        <f t="shared" si="10"/>
        <v>41716.662523148654</v>
      </c>
      <c r="N191" s="6">
        <v>32</v>
      </c>
      <c r="O191" s="6">
        <v>0</v>
      </c>
      <c r="P191" s="6">
        <v>0</v>
      </c>
      <c r="V191" s="1">
        <v>41683.909953703704</v>
      </c>
      <c r="X191" s="25">
        <f t="shared" si="8"/>
        <v>41682.912129630138</v>
      </c>
    </row>
    <row r="192" spans="3:24" x14ac:dyDescent="0.25">
      <c r="C192" s="33">
        <v>190</v>
      </c>
      <c r="D192" s="33">
        <v>2</v>
      </c>
      <c r="E192" s="5" t="s">
        <v>631</v>
      </c>
      <c r="F192" s="6">
        <v>53</v>
      </c>
      <c r="G192" s="6">
        <v>55</v>
      </c>
      <c r="H192">
        <v>1190</v>
      </c>
      <c r="I192" s="39">
        <f t="shared" si="9"/>
        <v>41716.662534722731</v>
      </c>
      <c r="J192" s="39"/>
      <c r="K192" t="s">
        <v>1640</v>
      </c>
      <c r="L192">
        <v>1190</v>
      </c>
      <c r="M192" s="39">
        <f t="shared" si="10"/>
        <v>41716.662534722731</v>
      </c>
      <c r="N192" s="6">
        <v>32</v>
      </c>
      <c r="O192" s="6">
        <v>0</v>
      </c>
      <c r="P192" s="6">
        <v>0</v>
      </c>
      <c r="V192" s="1">
        <v>41683.909953703704</v>
      </c>
      <c r="X192" s="25">
        <f t="shared" si="8"/>
        <v>41682.912141204215</v>
      </c>
    </row>
    <row r="193" spans="3:24" x14ac:dyDescent="0.25">
      <c r="C193" s="33">
        <v>191</v>
      </c>
      <c r="D193" s="33">
        <v>2</v>
      </c>
      <c r="E193" s="5" t="s">
        <v>632</v>
      </c>
      <c r="F193" s="6">
        <v>53</v>
      </c>
      <c r="G193" s="6">
        <v>55</v>
      </c>
      <c r="H193">
        <v>1191</v>
      </c>
      <c r="I193" s="39">
        <f t="shared" si="9"/>
        <v>41716.662546296808</v>
      </c>
      <c r="J193" s="39"/>
      <c r="K193" t="s">
        <v>1641</v>
      </c>
      <c r="L193">
        <v>1191</v>
      </c>
      <c r="M193" s="39">
        <f t="shared" si="10"/>
        <v>41716.662546296808</v>
      </c>
      <c r="N193" s="6">
        <v>32</v>
      </c>
      <c r="O193" s="6">
        <v>0</v>
      </c>
      <c r="P193" s="6">
        <v>0</v>
      </c>
      <c r="V193" s="1">
        <v>41683.909953703704</v>
      </c>
      <c r="X193" s="25">
        <f t="shared" si="8"/>
        <v>41682.912152778292</v>
      </c>
    </row>
    <row r="194" spans="3:24" x14ac:dyDescent="0.25">
      <c r="C194" s="33">
        <v>192</v>
      </c>
      <c r="D194" s="33">
        <v>2</v>
      </c>
      <c r="E194" s="5" t="s">
        <v>633</v>
      </c>
      <c r="F194" s="6">
        <v>53</v>
      </c>
      <c r="G194" s="6">
        <v>55</v>
      </c>
      <c r="H194">
        <v>1192</v>
      </c>
      <c r="I194" s="39">
        <f t="shared" si="9"/>
        <v>41716.662557870884</v>
      </c>
      <c r="J194" s="39"/>
      <c r="K194" t="s">
        <v>1642</v>
      </c>
      <c r="L194">
        <v>1192</v>
      </c>
      <c r="M194" s="39">
        <f t="shared" si="10"/>
        <v>41716.662557870884</v>
      </c>
      <c r="N194" s="6">
        <v>32</v>
      </c>
      <c r="O194" s="6">
        <v>0</v>
      </c>
      <c r="P194" s="6">
        <v>0</v>
      </c>
      <c r="V194" s="1">
        <v>41683.909953703704</v>
      </c>
      <c r="X194" s="25">
        <f t="shared" si="8"/>
        <v>41682.912164352369</v>
      </c>
    </row>
    <row r="195" spans="3:24" x14ac:dyDescent="0.25">
      <c r="C195" s="33">
        <v>193</v>
      </c>
      <c r="D195" s="33">
        <v>2</v>
      </c>
      <c r="E195" s="5" t="s">
        <v>634</v>
      </c>
      <c r="F195" s="6">
        <v>53</v>
      </c>
      <c r="G195" s="6">
        <v>55</v>
      </c>
      <c r="H195">
        <v>1193</v>
      </c>
      <c r="I195" s="39">
        <f t="shared" si="9"/>
        <v>41716.662569444961</v>
      </c>
      <c r="J195" s="39"/>
      <c r="K195" t="s">
        <v>1643</v>
      </c>
      <c r="L195">
        <v>1193</v>
      </c>
      <c r="M195" s="39">
        <f t="shared" si="10"/>
        <v>41716.662569444961</v>
      </c>
      <c r="N195" s="6">
        <v>32</v>
      </c>
      <c r="O195" s="6">
        <v>0</v>
      </c>
      <c r="P195" s="6">
        <v>0</v>
      </c>
      <c r="V195" s="1">
        <v>41683.909953703704</v>
      </c>
      <c r="X195" s="25">
        <f t="shared" si="8"/>
        <v>41682.912175926445</v>
      </c>
    </row>
    <row r="196" spans="3:24" x14ac:dyDescent="0.25">
      <c r="C196" s="33">
        <v>194</v>
      </c>
      <c r="D196" s="33">
        <v>2</v>
      </c>
      <c r="E196" s="5" t="s">
        <v>635</v>
      </c>
      <c r="F196" s="6">
        <v>53</v>
      </c>
      <c r="G196" s="6">
        <v>55</v>
      </c>
      <c r="H196">
        <v>1194</v>
      </c>
      <c r="I196" s="39">
        <f t="shared" si="9"/>
        <v>41716.662581019038</v>
      </c>
      <c r="J196" s="39"/>
      <c r="K196" t="s">
        <v>1644</v>
      </c>
      <c r="L196">
        <v>1194</v>
      </c>
      <c r="M196" s="39">
        <f t="shared" si="10"/>
        <v>41716.662581019038</v>
      </c>
      <c r="N196" s="6">
        <v>32</v>
      </c>
      <c r="O196" s="6">
        <v>0</v>
      </c>
      <c r="P196" s="6">
        <v>0</v>
      </c>
      <c r="V196" s="1">
        <v>41683.909953703704</v>
      </c>
      <c r="X196" s="25">
        <f t="shared" si="8"/>
        <v>41682.912187500522</v>
      </c>
    </row>
    <row r="197" spans="3:24" x14ac:dyDescent="0.25">
      <c r="C197" s="33">
        <v>195</v>
      </c>
      <c r="D197" s="33">
        <v>2</v>
      </c>
      <c r="E197" s="5" t="s">
        <v>636</v>
      </c>
      <c r="F197" s="6">
        <v>53</v>
      </c>
      <c r="G197" s="6">
        <v>55</v>
      </c>
      <c r="H197">
        <v>1195</v>
      </c>
      <c r="I197" s="39">
        <f t="shared" si="9"/>
        <v>41716.662592593115</v>
      </c>
      <c r="J197" s="39"/>
      <c r="K197" t="s">
        <v>1645</v>
      </c>
      <c r="L197">
        <v>1195</v>
      </c>
      <c r="M197" s="39">
        <f t="shared" si="10"/>
        <v>41716.662592593115</v>
      </c>
      <c r="N197" s="6">
        <v>32</v>
      </c>
      <c r="O197" s="6">
        <v>0</v>
      </c>
      <c r="P197" s="6">
        <v>0</v>
      </c>
      <c r="V197" s="1">
        <v>41683.909953703704</v>
      </c>
      <c r="X197" s="25">
        <f t="shared" si="8"/>
        <v>41682.912199074599</v>
      </c>
    </row>
    <row r="198" spans="3:24" x14ac:dyDescent="0.25">
      <c r="C198" s="33">
        <v>196</v>
      </c>
      <c r="D198" s="33">
        <v>2</v>
      </c>
      <c r="E198" s="5" t="s">
        <v>637</v>
      </c>
      <c r="F198" s="6">
        <v>53</v>
      </c>
      <c r="G198" s="6">
        <v>55</v>
      </c>
      <c r="H198">
        <v>1196</v>
      </c>
      <c r="I198" s="39">
        <f t="shared" si="9"/>
        <v>41716.662604167192</v>
      </c>
      <c r="J198" s="39"/>
      <c r="K198" t="s">
        <v>1646</v>
      </c>
      <c r="L198">
        <v>1196</v>
      </c>
      <c r="M198" s="39">
        <f t="shared" si="10"/>
        <v>41716.662604167192</v>
      </c>
      <c r="N198" s="6">
        <v>32</v>
      </c>
      <c r="O198" s="6">
        <v>0</v>
      </c>
      <c r="P198" s="6">
        <v>0</v>
      </c>
      <c r="V198" s="1">
        <v>41683.909953703704</v>
      </c>
      <c r="X198" s="25">
        <f t="shared" ref="X198:X261" si="11">X197+1/86400</f>
        <v>41682.912210648676</v>
      </c>
    </row>
    <row r="199" spans="3:24" x14ac:dyDescent="0.25">
      <c r="C199" s="33">
        <v>197</v>
      </c>
      <c r="D199" s="33">
        <v>2</v>
      </c>
      <c r="E199" s="5" t="s">
        <v>638</v>
      </c>
      <c r="F199" s="6">
        <v>53</v>
      </c>
      <c r="G199" s="6">
        <v>55</v>
      </c>
      <c r="H199">
        <v>1197</v>
      </c>
      <c r="I199" s="39">
        <f t="shared" ref="I199:I262" si="12">I198+1/86400</f>
        <v>41716.662615741268</v>
      </c>
      <c r="J199" s="39"/>
      <c r="K199" t="s">
        <v>1647</v>
      </c>
      <c r="L199">
        <v>1197</v>
      </c>
      <c r="M199" s="39">
        <f t="shared" ref="M199:M262" si="13">M198+1/86400</f>
        <v>41716.662615741268</v>
      </c>
      <c r="N199" s="6">
        <v>32</v>
      </c>
      <c r="O199" s="6">
        <v>0</v>
      </c>
      <c r="P199" s="6">
        <v>0</v>
      </c>
      <c r="V199" s="1">
        <v>41683.909953703704</v>
      </c>
      <c r="X199" s="25">
        <f t="shared" si="11"/>
        <v>41682.912222222752</v>
      </c>
    </row>
    <row r="200" spans="3:24" x14ac:dyDescent="0.25">
      <c r="C200" s="33">
        <v>198</v>
      </c>
      <c r="D200" s="33">
        <v>2</v>
      </c>
      <c r="E200" s="5" t="s">
        <v>639</v>
      </c>
      <c r="F200" s="6">
        <v>53</v>
      </c>
      <c r="G200" s="6">
        <v>55</v>
      </c>
      <c r="H200">
        <v>1198</v>
      </c>
      <c r="I200" s="39">
        <f t="shared" si="12"/>
        <v>41716.662627315345</v>
      </c>
      <c r="J200" s="39"/>
      <c r="K200" t="s">
        <v>1648</v>
      </c>
      <c r="L200">
        <v>1198</v>
      </c>
      <c r="M200" s="39">
        <f t="shared" si="13"/>
        <v>41716.662627315345</v>
      </c>
      <c r="N200" s="6">
        <v>32</v>
      </c>
      <c r="O200" s="6">
        <v>0</v>
      </c>
      <c r="P200" s="6">
        <v>0</v>
      </c>
      <c r="V200" s="1">
        <v>41683.909953703704</v>
      </c>
      <c r="X200" s="25">
        <f t="shared" si="11"/>
        <v>41682.912233796829</v>
      </c>
    </row>
    <row r="201" spans="3:24" x14ac:dyDescent="0.25">
      <c r="C201" s="33">
        <v>199</v>
      </c>
      <c r="D201" s="33">
        <v>2</v>
      </c>
      <c r="E201" s="5" t="s">
        <v>640</v>
      </c>
      <c r="F201" s="6">
        <v>53</v>
      </c>
      <c r="G201" s="6">
        <v>55</v>
      </c>
      <c r="H201">
        <v>1199</v>
      </c>
      <c r="I201" s="39">
        <f t="shared" si="12"/>
        <v>41716.662638889422</v>
      </c>
      <c r="J201" s="39"/>
      <c r="K201" t="s">
        <v>1649</v>
      </c>
      <c r="L201">
        <v>1199</v>
      </c>
      <c r="M201" s="39">
        <f t="shared" si="13"/>
        <v>41716.662638889422</v>
      </c>
      <c r="N201" s="6">
        <v>32</v>
      </c>
      <c r="O201" s="6">
        <v>0</v>
      </c>
      <c r="P201" s="6">
        <v>0</v>
      </c>
      <c r="V201" s="1">
        <v>41683.909953703704</v>
      </c>
      <c r="X201" s="25">
        <f t="shared" si="11"/>
        <v>41682.912245370906</v>
      </c>
    </row>
    <row r="202" spans="3:24" x14ac:dyDescent="0.25">
      <c r="C202" s="33">
        <v>200</v>
      </c>
      <c r="D202" s="33">
        <v>2</v>
      </c>
      <c r="E202" s="5" t="s">
        <v>641</v>
      </c>
      <c r="F202" s="6">
        <v>53</v>
      </c>
      <c r="G202" s="6">
        <v>55</v>
      </c>
      <c r="H202">
        <v>1200</v>
      </c>
      <c r="I202" s="39">
        <f t="shared" si="12"/>
        <v>41716.662650463499</v>
      </c>
      <c r="J202" s="39"/>
      <c r="K202" t="s">
        <v>1650</v>
      </c>
      <c r="L202">
        <v>1200</v>
      </c>
      <c r="M202" s="39">
        <f t="shared" si="13"/>
        <v>41716.662650463499</v>
      </c>
      <c r="N202" s="6">
        <v>32</v>
      </c>
      <c r="O202" s="6">
        <v>0</v>
      </c>
      <c r="P202" s="6">
        <v>0</v>
      </c>
      <c r="V202" s="1">
        <v>41683.909953703704</v>
      </c>
      <c r="X202" s="25">
        <f t="shared" si="11"/>
        <v>41682.912256944983</v>
      </c>
    </row>
    <row r="203" spans="3:24" x14ac:dyDescent="0.25">
      <c r="C203" s="33">
        <v>201</v>
      </c>
      <c r="D203" s="33">
        <v>2</v>
      </c>
      <c r="E203" s="5" t="s">
        <v>642</v>
      </c>
      <c r="F203" s="6">
        <v>53</v>
      </c>
      <c r="G203" s="6">
        <v>55</v>
      </c>
      <c r="H203">
        <v>1201</v>
      </c>
      <c r="I203" s="39">
        <f t="shared" si="12"/>
        <v>41716.662662037576</v>
      </c>
      <c r="J203" s="39"/>
      <c r="K203" t="s">
        <v>1651</v>
      </c>
      <c r="L203">
        <v>1201</v>
      </c>
      <c r="M203" s="39">
        <f t="shared" si="13"/>
        <v>41716.662662037576</v>
      </c>
      <c r="N203" s="6">
        <v>32</v>
      </c>
      <c r="O203" s="6">
        <v>0</v>
      </c>
      <c r="P203" s="6">
        <v>0</v>
      </c>
      <c r="V203" s="1">
        <v>41683.909953703704</v>
      </c>
      <c r="X203" s="25">
        <f t="shared" si="11"/>
        <v>41682.91226851906</v>
      </c>
    </row>
    <row r="204" spans="3:24" x14ac:dyDescent="0.25">
      <c r="C204" s="33">
        <v>202</v>
      </c>
      <c r="D204" s="33">
        <v>2</v>
      </c>
      <c r="E204" s="5" t="s">
        <v>643</v>
      </c>
      <c r="F204" s="6">
        <v>53</v>
      </c>
      <c r="G204" s="6">
        <v>55</v>
      </c>
      <c r="H204">
        <v>1202</v>
      </c>
      <c r="I204" s="39">
        <f t="shared" si="12"/>
        <v>41716.662673611652</v>
      </c>
      <c r="J204" s="39"/>
      <c r="K204" t="s">
        <v>1652</v>
      </c>
      <c r="L204">
        <v>1202</v>
      </c>
      <c r="M204" s="39">
        <f t="shared" si="13"/>
        <v>41716.662673611652</v>
      </c>
      <c r="N204" s="6">
        <v>32</v>
      </c>
      <c r="O204" s="6">
        <v>0</v>
      </c>
      <c r="P204" s="6">
        <v>0</v>
      </c>
      <c r="V204" s="1">
        <v>41683.909953703704</v>
      </c>
      <c r="X204" s="25">
        <f t="shared" si="11"/>
        <v>41682.912280093136</v>
      </c>
    </row>
    <row r="205" spans="3:24" x14ac:dyDescent="0.25">
      <c r="C205" s="33">
        <v>203</v>
      </c>
      <c r="D205" s="33">
        <v>2</v>
      </c>
      <c r="E205" s="5" t="s">
        <v>644</v>
      </c>
      <c r="F205" s="6">
        <v>53</v>
      </c>
      <c r="G205" s="6">
        <v>55</v>
      </c>
      <c r="H205">
        <v>1203</v>
      </c>
      <c r="I205" s="39">
        <f t="shared" si="12"/>
        <v>41716.662685185729</v>
      </c>
      <c r="J205" s="39"/>
      <c r="K205" t="s">
        <v>1653</v>
      </c>
      <c r="L205">
        <v>1203</v>
      </c>
      <c r="M205" s="39">
        <f t="shared" si="13"/>
        <v>41716.662685185729</v>
      </c>
      <c r="N205" s="6">
        <v>32</v>
      </c>
      <c r="O205" s="6">
        <v>0</v>
      </c>
      <c r="P205" s="6">
        <v>0</v>
      </c>
      <c r="V205" s="1">
        <v>41683.909953703704</v>
      </c>
      <c r="X205" s="25">
        <f t="shared" si="11"/>
        <v>41682.912291667213</v>
      </c>
    </row>
    <row r="206" spans="3:24" x14ac:dyDescent="0.25">
      <c r="C206" s="33">
        <v>204</v>
      </c>
      <c r="D206" s="33">
        <v>2</v>
      </c>
      <c r="E206" s="5" t="s">
        <v>645</v>
      </c>
      <c r="F206" s="6">
        <v>53</v>
      </c>
      <c r="G206" s="6">
        <v>55</v>
      </c>
      <c r="H206">
        <v>1204</v>
      </c>
      <c r="I206" s="39">
        <f t="shared" si="12"/>
        <v>41716.662696759806</v>
      </c>
      <c r="J206" s="39"/>
      <c r="K206" t="s">
        <v>1654</v>
      </c>
      <c r="L206">
        <v>1204</v>
      </c>
      <c r="M206" s="39">
        <f t="shared" si="13"/>
        <v>41716.662696759806</v>
      </c>
      <c r="N206" s="6">
        <v>32</v>
      </c>
      <c r="O206" s="6">
        <v>0</v>
      </c>
      <c r="P206" s="6">
        <v>0</v>
      </c>
      <c r="V206" s="1">
        <v>41683.909953703704</v>
      </c>
      <c r="X206" s="25">
        <f t="shared" si="11"/>
        <v>41682.91230324129</v>
      </c>
    </row>
    <row r="207" spans="3:24" x14ac:dyDescent="0.25">
      <c r="C207" s="33">
        <v>205</v>
      </c>
      <c r="D207" s="33">
        <v>2</v>
      </c>
      <c r="E207" s="5" t="s">
        <v>646</v>
      </c>
      <c r="F207" s="6">
        <v>53</v>
      </c>
      <c r="G207" s="6">
        <v>55</v>
      </c>
      <c r="H207">
        <v>1205</v>
      </c>
      <c r="I207" s="39">
        <f t="shared" si="12"/>
        <v>41716.662708333883</v>
      </c>
      <c r="J207" s="39"/>
      <c r="K207" t="s">
        <v>1655</v>
      </c>
      <c r="L207">
        <v>1205</v>
      </c>
      <c r="M207" s="39">
        <f t="shared" si="13"/>
        <v>41716.662708333883</v>
      </c>
      <c r="N207" s="6">
        <v>32</v>
      </c>
      <c r="O207" s="6">
        <v>0</v>
      </c>
      <c r="P207" s="6">
        <v>0</v>
      </c>
      <c r="V207" s="1">
        <v>41683.909953703704</v>
      </c>
      <c r="X207" s="25">
        <f t="shared" si="11"/>
        <v>41682.912314815367</v>
      </c>
    </row>
    <row r="208" spans="3:24" x14ac:dyDescent="0.25">
      <c r="C208" s="33">
        <v>206</v>
      </c>
      <c r="D208" s="33">
        <v>2</v>
      </c>
      <c r="E208" s="5" t="s">
        <v>647</v>
      </c>
      <c r="F208" s="6">
        <v>53</v>
      </c>
      <c r="G208" s="6">
        <v>55</v>
      </c>
      <c r="H208">
        <v>1206</v>
      </c>
      <c r="I208" s="39">
        <f t="shared" si="12"/>
        <v>41716.662719907959</v>
      </c>
      <c r="J208" s="39"/>
      <c r="K208" t="s">
        <v>1656</v>
      </c>
      <c r="L208">
        <v>1206</v>
      </c>
      <c r="M208" s="39">
        <f t="shared" si="13"/>
        <v>41716.662719907959</v>
      </c>
      <c r="N208" s="6">
        <v>32</v>
      </c>
      <c r="O208" s="6">
        <v>0</v>
      </c>
      <c r="P208" s="6">
        <v>0</v>
      </c>
      <c r="V208" s="1">
        <v>41683.909953703704</v>
      </c>
      <c r="X208" s="25">
        <f t="shared" si="11"/>
        <v>41682.912326389443</v>
      </c>
    </row>
    <row r="209" spans="3:24" x14ac:dyDescent="0.25">
      <c r="C209" s="33">
        <v>207</v>
      </c>
      <c r="D209" s="33">
        <v>2</v>
      </c>
      <c r="E209" s="5" t="s">
        <v>648</v>
      </c>
      <c r="F209" s="6">
        <v>53</v>
      </c>
      <c r="G209" s="6">
        <v>55</v>
      </c>
      <c r="H209">
        <v>1207</v>
      </c>
      <c r="I209" s="39">
        <f t="shared" si="12"/>
        <v>41716.662731482036</v>
      </c>
      <c r="J209" s="39"/>
      <c r="K209" t="s">
        <v>1657</v>
      </c>
      <c r="L209">
        <v>1207</v>
      </c>
      <c r="M209" s="39">
        <f t="shared" si="13"/>
        <v>41716.662731482036</v>
      </c>
      <c r="N209" s="6">
        <v>32</v>
      </c>
      <c r="O209" s="6">
        <v>0</v>
      </c>
      <c r="P209" s="6">
        <v>0</v>
      </c>
      <c r="V209" s="1">
        <v>41683.909953703704</v>
      </c>
      <c r="X209" s="25">
        <f t="shared" si="11"/>
        <v>41682.91233796352</v>
      </c>
    </row>
    <row r="210" spans="3:24" x14ac:dyDescent="0.25">
      <c r="C210" s="33">
        <v>208</v>
      </c>
      <c r="D210" s="33">
        <v>2</v>
      </c>
      <c r="E210" s="5" t="s">
        <v>649</v>
      </c>
      <c r="F210" s="6">
        <v>53</v>
      </c>
      <c r="G210" s="6">
        <v>55</v>
      </c>
      <c r="H210">
        <v>1208</v>
      </c>
      <c r="I210" s="39">
        <f t="shared" si="12"/>
        <v>41716.662743056113</v>
      </c>
      <c r="J210" s="39"/>
      <c r="K210" t="s">
        <v>1658</v>
      </c>
      <c r="L210">
        <v>1208</v>
      </c>
      <c r="M210" s="39">
        <f t="shared" si="13"/>
        <v>41716.662743056113</v>
      </c>
      <c r="N210" s="6">
        <v>32</v>
      </c>
      <c r="O210" s="6">
        <v>0</v>
      </c>
      <c r="P210" s="6">
        <v>0</v>
      </c>
      <c r="V210" s="1">
        <v>41683.909953703704</v>
      </c>
      <c r="X210" s="25">
        <f t="shared" si="11"/>
        <v>41682.912349537597</v>
      </c>
    </row>
    <row r="211" spans="3:24" x14ac:dyDescent="0.25">
      <c r="C211" s="33">
        <v>209</v>
      </c>
      <c r="D211" s="33">
        <v>2</v>
      </c>
      <c r="E211" s="5" t="s">
        <v>650</v>
      </c>
      <c r="F211" s="6">
        <v>53</v>
      </c>
      <c r="G211" s="6">
        <v>55</v>
      </c>
      <c r="H211">
        <v>1209</v>
      </c>
      <c r="I211" s="39">
        <f t="shared" si="12"/>
        <v>41716.66275463019</v>
      </c>
      <c r="J211" s="39"/>
      <c r="K211" t="s">
        <v>1659</v>
      </c>
      <c r="L211">
        <v>1209</v>
      </c>
      <c r="M211" s="39">
        <f t="shared" si="13"/>
        <v>41716.66275463019</v>
      </c>
      <c r="N211" s="6">
        <v>32</v>
      </c>
      <c r="O211" s="6">
        <v>0</v>
      </c>
      <c r="P211" s="6">
        <v>0</v>
      </c>
      <c r="V211" s="1">
        <v>41683.909953703704</v>
      </c>
      <c r="X211" s="25">
        <f t="shared" si="11"/>
        <v>41682.912361111674</v>
      </c>
    </row>
    <row r="212" spans="3:24" x14ac:dyDescent="0.25">
      <c r="C212" s="33">
        <v>210</v>
      </c>
      <c r="D212" s="33">
        <v>2</v>
      </c>
      <c r="E212" s="5" t="s">
        <v>651</v>
      </c>
      <c r="F212" s="6">
        <v>53</v>
      </c>
      <c r="G212" s="6">
        <v>55</v>
      </c>
      <c r="H212">
        <v>1210</v>
      </c>
      <c r="I212" s="39">
        <f t="shared" si="12"/>
        <v>41716.662766204267</v>
      </c>
      <c r="J212" s="39"/>
      <c r="K212" t="s">
        <v>1660</v>
      </c>
      <c r="L212">
        <v>1210</v>
      </c>
      <c r="M212" s="39">
        <f t="shared" si="13"/>
        <v>41716.662766204267</v>
      </c>
      <c r="N212" s="6">
        <v>32</v>
      </c>
      <c r="O212" s="6">
        <v>0</v>
      </c>
      <c r="P212" s="6">
        <v>0</v>
      </c>
      <c r="V212" s="1">
        <v>41683.909953703704</v>
      </c>
      <c r="X212" s="25">
        <f t="shared" si="11"/>
        <v>41682.912372685751</v>
      </c>
    </row>
    <row r="213" spans="3:24" x14ac:dyDescent="0.25">
      <c r="C213" s="33">
        <v>211</v>
      </c>
      <c r="D213" s="33">
        <v>2</v>
      </c>
      <c r="E213" s="5" t="s">
        <v>652</v>
      </c>
      <c r="F213" s="6">
        <v>53</v>
      </c>
      <c r="G213" s="6">
        <v>55</v>
      </c>
      <c r="H213">
        <v>1211</v>
      </c>
      <c r="I213" s="39">
        <f t="shared" si="12"/>
        <v>41716.662777778343</v>
      </c>
      <c r="J213" s="39"/>
      <c r="K213" t="s">
        <v>1661</v>
      </c>
      <c r="L213">
        <v>1211</v>
      </c>
      <c r="M213" s="39">
        <f t="shared" si="13"/>
        <v>41716.662777778343</v>
      </c>
      <c r="N213" s="6">
        <v>32</v>
      </c>
      <c r="O213" s="6">
        <v>0</v>
      </c>
      <c r="P213" s="6">
        <v>0</v>
      </c>
      <c r="V213" s="1">
        <v>41683.909953703704</v>
      </c>
      <c r="X213" s="25">
        <f t="shared" si="11"/>
        <v>41682.912384259827</v>
      </c>
    </row>
    <row r="214" spans="3:24" x14ac:dyDescent="0.25">
      <c r="C214" s="33">
        <v>212</v>
      </c>
      <c r="D214" s="33">
        <v>2</v>
      </c>
      <c r="E214" s="5" t="s">
        <v>653</v>
      </c>
      <c r="F214" s="6">
        <v>53</v>
      </c>
      <c r="G214" s="6">
        <v>55</v>
      </c>
      <c r="H214">
        <v>1212</v>
      </c>
      <c r="I214" s="39">
        <f t="shared" si="12"/>
        <v>41716.66278935242</v>
      </c>
      <c r="J214" s="39"/>
      <c r="K214" t="s">
        <v>1662</v>
      </c>
      <c r="L214">
        <v>1212</v>
      </c>
      <c r="M214" s="39">
        <f t="shared" si="13"/>
        <v>41716.66278935242</v>
      </c>
      <c r="N214" s="6">
        <v>32</v>
      </c>
      <c r="O214" s="6">
        <v>0</v>
      </c>
      <c r="P214" s="6">
        <v>0</v>
      </c>
      <c r="V214" s="1">
        <v>41683.909953703704</v>
      </c>
      <c r="X214" s="25">
        <f t="shared" si="11"/>
        <v>41682.912395833904</v>
      </c>
    </row>
    <row r="215" spans="3:24" x14ac:dyDescent="0.25">
      <c r="C215" s="33">
        <v>213</v>
      </c>
      <c r="D215" s="33">
        <v>2</v>
      </c>
      <c r="E215" s="5" t="s">
        <v>654</v>
      </c>
      <c r="F215" s="6">
        <v>53</v>
      </c>
      <c r="G215" s="6">
        <v>55</v>
      </c>
      <c r="H215">
        <v>1213</v>
      </c>
      <c r="I215" s="39">
        <f t="shared" si="12"/>
        <v>41716.662800926497</v>
      </c>
      <c r="J215" s="39"/>
      <c r="K215" t="s">
        <v>1663</v>
      </c>
      <c r="L215">
        <v>1213</v>
      </c>
      <c r="M215" s="39">
        <f t="shared" si="13"/>
        <v>41716.662800926497</v>
      </c>
      <c r="N215" s="6">
        <v>32</v>
      </c>
      <c r="O215" s="6">
        <v>0</v>
      </c>
      <c r="P215" s="6">
        <v>0</v>
      </c>
      <c r="V215" s="1">
        <v>41683.909953703704</v>
      </c>
      <c r="X215" s="25">
        <f t="shared" si="11"/>
        <v>41682.912407407981</v>
      </c>
    </row>
    <row r="216" spans="3:24" x14ac:dyDescent="0.25">
      <c r="C216" s="33">
        <v>214</v>
      </c>
      <c r="D216" s="33">
        <v>2</v>
      </c>
      <c r="E216" s="5" t="s">
        <v>655</v>
      </c>
      <c r="F216" s="6">
        <v>53</v>
      </c>
      <c r="G216" s="6">
        <v>55</v>
      </c>
      <c r="H216">
        <v>1214</v>
      </c>
      <c r="I216" s="39">
        <f t="shared" si="12"/>
        <v>41716.662812500574</v>
      </c>
      <c r="J216" s="39"/>
      <c r="K216" t="s">
        <v>1664</v>
      </c>
      <c r="L216">
        <v>1214</v>
      </c>
      <c r="M216" s="39">
        <f t="shared" si="13"/>
        <v>41716.662812500574</v>
      </c>
      <c r="N216" s="6">
        <v>32</v>
      </c>
      <c r="O216" s="6">
        <v>0</v>
      </c>
      <c r="P216" s="6">
        <v>0</v>
      </c>
      <c r="V216" s="1">
        <v>41683.909953703704</v>
      </c>
      <c r="X216" s="25">
        <f t="shared" si="11"/>
        <v>41682.912418982058</v>
      </c>
    </row>
    <row r="217" spans="3:24" x14ac:dyDescent="0.25">
      <c r="C217" s="33">
        <v>215</v>
      </c>
      <c r="D217" s="33">
        <v>2</v>
      </c>
      <c r="E217" s="5" t="s">
        <v>656</v>
      </c>
      <c r="F217" s="6">
        <v>53</v>
      </c>
      <c r="G217" s="6">
        <v>55</v>
      </c>
      <c r="H217">
        <v>1215</v>
      </c>
      <c r="I217" s="39">
        <f t="shared" si="12"/>
        <v>41716.66282407465</v>
      </c>
      <c r="J217" s="39"/>
      <c r="K217" t="s">
        <v>1665</v>
      </c>
      <c r="L217">
        <v>1215</v>
      </c>
      <c r="M217" s="39">
        <f t="shared" si="13"/>
        <v>41716.66282407465</v>
      </c>
      <c r="N217" s="6">
        <v>32</v>
      </c>
      <c r="O217" s="6">
        <v>0</v>
      </c>
      <c r="P217" s="6">
        <v>0</v>
      </c>
      <c r="V217" s="1">
        <v>41683.909953703704</v>
      </c>
      <c r="X217" s="25">
        <f t="shared" si="11"/>
        <v>41682.912430556134</v>
      </c>
    </row>
    <row r="218" spans="3:24" x14ac:dyDescent="0.25">
      <c r="C218" s="33">
        <v>216</v>
      </c>
      <c r="D218" s="33">
        <v>2</v>
      </c>
      <c r="E218" s="5" t="s">
        <v>657</v>
      </c>
      <c r="F218" s="6">
        <v>53</v>
      </c>
      <c r="G218" s="6">
        <v>55</v>
      </c>
      <c r="H218">
        <v>1216</v>
      </c>
      <c r="I218" s="39">
        <f t="shared" si="12"/>
        <v>41716.662835648727</v>
      </c>
      <c r="J218" s="39"/>
      <c r="K218" t="s">
        <v>1666</v>
      </c>
      <c r="L218">
        <v>1216</v>
      </c>
      <c r="M218" s="39">
        <f t="shared" si="13"/>
        <v>41716.662835648727</v>
      </c>
      <c r="N218" s="6">
        <v>32</v>
      </c>
      <c r="O218" s="6">
        <v>0</v>
      </c>
      <c r="P218" s="6">
        <v>0</v>
      </c>
      <c r="V218" s="1">
        <v>41683.909953703704</v>
      </c>
      <c r="X218" s="25">
        <f t="shared" si="11"/>
        <v>41682.912442130211</v>
      </c>
    </row>
    <row r="219" spans="3:24" x14ac:dyDescent="0.25">
      <c r="C219" s="33">
        <v>217</v>
      </c>
      <c r="D219" s="33">
        <v>2</v>
      </c>
      <c r="E219" s="5" t="s">
        <v>658</v>
      </c>
      <c r="F219" s="6">
        <v>53</v>
      </c>
      <c r="G219" s="6">
        <v>55</v>
      </c>
      <c r="H219">
        <v>1217</v>
      </c>
      <c r="I219" s="39">
        <f t="shared" si="12"/>
        <v>41716.662847222804</v>
      </c>
      <c r="J219" s="39"/>
      <c r="K219" t="s">
        <v>1667</v>
      </c>
      <c r="L219">
        <v>1217</v>
      </c>
      <c r="M219" s="39">
        <f t="shared" si="13"/>
        <v>41716.662847222804</v>
      </c>
      <c r="N219" s="6">
        <v>32</v>
      </c>
      <c r="O219" s="6">
        <v>0</v>
      </c>
      <c r="P219" s="6">
        <v>0</v>
      </c>
      <c r="V219" s="1">
        <v>41683.909953703704</v>
      </c>
      <c r="X219" s="25">
        <f t="shared" si="11"/>
        <v>41682.912453704288</v>
      </c>
    </row>
    <row r="220" spans="3:24" x14ac:dyDescent="0.25">
      <c r="C220" s="33">
        <v>218</v>
      </c>
      <c r="D220" s="33">
        <v>2</v>
      </c>
      <c r="E220" s="5" t="s">
        <v>659</v>
      </c>
      <c r="F220" s="6">
        <v>53</v>
      </c>
      <c r="G220" s="6">
        <v>55</v>
      </c>
      <c r="H220">
        <v>1218</v>
      </c>
      <c r="I220" s="39">
        <f t="shared" si="12"/>
        <v>41716.662858796881</v>
      </c>
      <c r="J220" s="39"/>
      <c r="K220" t="s">
        <v>1668</v>
      </c>
      <c r="L220">
        <v>1218</v>
      </c>
      <c r="M220" s="39">
        <f t="shared" si="13"/>
        <v>41716.662858796881</v>
      </c>
      <c r="N220" s="6">
        <v>32</v>
      </c>
      <c r="O220" s="6">
        <v>0</v>
      </c>
      <c r="P220" s="6">
        <v>0</v>
      </c>
      <c r="V220" s="1">
        <v>41683.909953703704</v>
      </c>
      <c r="X220" s="25">
        <f t="shared" si="11"/>
        <v>41682.912465278365</v>
      </c>
    </row>
    <row r="221" spans="3:24" x14ac:dyDescent="0.25">
      <c r="C221" s="33">
        <v>219</v>
      </c>
      <c r="D221" s="33">
        <v>2</v>
      </c>
      <c r="E221" s="5" t="s">
        <v>660</v>
      </c>
      <c r="F221" s="6">
        <v>53</v>
      </c>
      <c r="G221" s="6">
        <v>55</v>
      </c>
      <c r="H221">
        <v>1219</v>
      </c>
      <c r="I221" s="39">
        <f t="shared" si="12"/>
        <v>41716.662870370958</v>
      </c>
      <c r="J221" s="39"/>
      <c r="K221" t="s">
        <v>1669</v>
      </c>
      <c r="L221">
        <v>1219</v>
      </c>
      <c r="M221" s="39">
        <f t="shared" si="13"/>
        <v>41716.662870370958</v>
      </c>
      <c r="N221" s="6">
        <v>32</v>
      </c>
      <c r="O221" s="6">
        <v>0</v>
      </c>
      <c r="P221" s="6">
        <v>0</v>
      </c>
      <c r="V221" s="1">
        <v>41683.909953703704</v>
      </c>
      <c r="X221" s="25">
        <f t="shared" si="11"/>
        <v>41682.912476852442</v>
      </c>
    </row>
    <row r="222" spans="3:24" x14ac:dyDescent="0.25">
      <c r="C222" s="33">
        <v>220</v>
      </c>
      <c r="D222" s="33">
        <v>2</v>
      </c>
      <c r="E222" s="5" t="s">
        <v>661</v>
      </c>
      <c r="F222" s="6">
        <v>53</v>
      </c>
      <c r="G222" s="6">
        <v>55</v>
      </c>
      <c r="H222">
        <v>1220</v>
      </c>
      <c r="I222" s="39">
        <f t="shared" si="12"/>
        <v>41716.662881945034</v>
      </c>
      <c r="J222" s="39"/>
      <c r="K222" t="s">
        <v>1670</v>
      </c>
      <c r="L222">
        <v>1220</v>
      </c>
      <c r="M222" s="39">
        <f t="shared" si="13"/>
        <v>41716.662881945034</v>
      </c>
      <c r="N222" s="6">
        <v>32</v>
      </c>
      <c r="O222" s="6">
        <v>0</v>
      </c>
      <c r="P222" s="6">
        <v>0</v>
      </c>
      <c r="V222" s="1">
        <v>41683.909953703704</v>
      </c>
      <c r="X222" s="25">
        <f t="shared" si="11"/>
        <v>41682.912488426518</v>
      </c>
    </row>
    <row r="223" spans="3:24" x14ac:dyDescent="0.25">
      <c r="C223" s="33">
        <v>221</v>
      </c>
      <c r="D223" s="33">
        <v>2</v>
      </c>
      <c r="E223" s="5" t="s">
        <v>662</v>
      </c>
      <c r="F223" s="6">
        <v>53</v>
      </c>
      <c r="G223" s="6">
        <v>55</v>
      </c>
      <c r="H223">
        <v>1221</v>
      </c>
      <c r="I223" s="39">
        <f t="shared" si="12"/>
        <v>41716.662893519111</v>
      </c>
      <c r="J223" s="39"/>
      <c r="K223" t="s">
        <v>1671</v>
      </c>
      <c r="L223">
        <v>1221</v>
      </c>
      <c r="M223" s="39">
        <f t="shared" si="13"/>
        <v>41716.662893519111</v>
      </c>
      <c r="N223" s="6">
        <v>32</v>
      </c>
      <c r="O223" s="6">
        <v>0</v>
      </c>
      <c r="P223" s="6">
        <v>0</v>
      </c>
      <c r="V223" s="1">
        <v>41683.909953703704</v>
      </c>
      <c r="X223" s="25">
        <f t="shared" si="11"/>
        <v>41682.912500000595</v>
      </c>
    </row>
    <row r="224" spans="3:24" x14ac:dyDescent="0.25">
      <c r="C224" s="33">
        <v>222</v>
      </c>
      <c r="D224" s="33">
        <v>2</v>
      </c>
      <c r="E224" s="5" t="s">
        <v>663</v>
      </c>
      <c r="F224" s="6">
        <v>53</v>
      </c>
      <c r="G224" s="6">
        <v>55</v>
      </c>
      <c r="H224">
        <v>1222</v>
      </c>
      <c r="I224" s="39">
        <f t="shared" si="12"/>
        <v>41716.662905093188</v>
      </c>
      <c r="J224" s="39"/>
      <c r="K224" t="s">
        <v>1672</v>
      </c>
      <c r="L224">
        <v>1222</v>
      </c>
      <c r="M224" s="39">
        <f t="shared" si="13"/>
        <v>41716.662905093188</v>
      </c>
      <c r="N224" s="6">
        <v>32</v>
      </c>
      <c r="O224" s="6">
        <v>0</v>
      </c>
      <c r="P224" s="6">
        <v>0</v>
      </c>
      <c r="V224" s="1">
        <v>41683.909953703704</v>
      </c>
      <c r="X224" s="25">
        <f t="shared" si="11"/>
        <v>41682.912511574672</v>
      </c>
    </row>
    <row r="225" spans="3:24" x14ac:dyDescent="0.25">
      <c r="C225" s="33">
        <v>223</v>
      </c>
      <c r="D225" s="33">
        <v>2</v>
      </c>
      <c r="E225" s="5" t="s">
        <v>664</v>
      </c>
      <c r="F225" s="6">
        <v>53</v>
      </c>
      <c r="G225" s="6">
        <v>55</v>
      </c>
      <c r="H225">
        <v>1223</v>
      </c>
      <c r="I225" s="39">
        <f t="shared" si="12"/>
        <v>41716.662916667265</v>
      </c>
      <c r="J225" s="39"/>
      <c r="K225" t="s">
        <v>1673</v>
      </c>
      <c r="L225">
        <v>1223</v>
      </c>
      <c r="M225" s="39">
        <f t="shared" si="13"/>
        <v>41716.662916667265</v>
      </c>
      <c r="N225" s="6">
        <v>32</v>
      </c>
      <c r="O225" s="6">
        <v>0</v>
      </c>
      <c r="P225" s="6">
        <v>0</v>
      </c>
      <c r="V225" s="1">
        <v>41683.909953703704</v>
      </c>
      <c r="X225" s="25">
        <f t="shared" si="11"/>
        <v>41682.912523148749</v>
      </c>
    </row>
    <row r="226" spans="3:24" x14ac:dyDescent="0.25">
      <c r="C226" s="33">
        <v>224</v>
      </c>
      <c r="D226" s="33">
        <v>2</v>
      </c>
      <c r="E226" s="5" t="s">
        <v>665</v>
      </c>
      <c r="F226" s="6">
        <v>53</v>
      </c>
      <c r="G226" s="6">
        <v>55</v>
      </c>
      <c r="H226">
        <v>1224</v>
      </c>
      <c r="I226" s="39">
        <f t="shared" si="12"/>
        <v>41716.662928241341</v>
      </c>
      <c r="J226" s="39"/>
      <c r="K226" t="s">
        <v>1674</v>
      </c>
      <c r="L226">
        <v>1224</v>
      </c>
      <c r="M226" s="39">
        <f t="shared" si="13"/>
        <v>41716.662928241341</v>
      </c>
      <c r="N226" s="6">
        <v>32</v>
      </c>
      <c r="O226" s="6">
        <v>0</v>
      </c>
      <c r="P226" s="6">
        <v>0</v>
      </c>
      <c r="V226" s="1">
        <v>41683.909953703704</v>
      </c>
      <c r="X226" s="25">
        <f t="shared" si="11"/>
        <v>41682.912534722826</v>
      </c>
    </row>
    <row r="227" spans="3:24" x14ac:dyDescent="0.25">
      <c r="C227" s="33">
        <v>225</v>
      </c>
      <c r="D227" s="33">
        <v>2</v>
      </c>
      <c r="E227" s="5" t="s">
        <v>666</v>
      </c>
      <c r="F227" s="6">
        <v>53</v>
      </c>
      <c r="G227" s="6">
        <v>55</v>
      </c>
      <c r="H227">
        <v>1225</v>
      </c>
      <c r="I227" s="39">
        <f t="shared" si="12"/>
        <v>41716.662939815418</v>
      </c>
      <c r="J227" s="39"/>
      <c r="K227" t="s">
        <v>1675</v>
      </c>
      <c r="L227">
        <v>1225</v>
      </c>
      <c r="M227" s="39">
        <f t="shared" si="13"/>
        <v>41716.662939815418</v>
      </c>
      <c r="N227" s="6">
        <v>32</v>
      </c>
      <c r="O227" s="6">
        <v>0</v>
      </c>
      <c r="P227" s="6">
        <v>0</v>
      </c>
      <c r="V227" s="1">
        <v>41683.909953703704</v>
      </c>
      <c r="X227" s="25">
        <f t="shared" si="11"/>
        <v>41682.912546296902</v>
      </c>
    </row>
    <row r="228" spans="3:24" x14ac:dyDescent="0.25">
      <c r="C228" s="33">
        <v>226</v>
      </c>
      <c r="D228" s="33">
        <v>2</v>
      </c>
      <c r="E228" s="5" t="s">
        <v>667</v>
      </c>
      <c r="F228" s="6">
        <v>53</v>
      </c>
      <c r="G228" s="6">
        <v>55</v>
      </c>
      <c r="H228">
        <v>1226</v>
      </c>
      <c r="I228" s="39">
        <f t="shared" si="12"/>
        <v>41716.662951389495</v>
      </c>
      <c r="J228" s="39"/>
      <c r="K228" t="s">
        <v>1676</v>
      </c>
      <c r="L228">
        <v>1226</v>
      </c>
      <c r="M228" s="39">
        <f t="shared" si="13"/>
        <v>41716.662951389495</v>
      </c>
      <c r="N228" s="6">
        <v>32</v>
      </c>
      <c r="O228" s="6">
        <v>0</v>
      </c>
      <c r="P228" s="6">
        <v>0</v>
      </c>
      <c r="V228" s="1">
        <v>41683.909953703704</v>
      </c>
      <c r="X228" s="25">
        <f t="shared" si="11"/>
        <v>41682.912557870979</v>
      </c>
    </row>
    <row r="229" spans="3:24" x14ac:dyDescent="0.25">
      <c r="C229" s="33">
        <v>227</v>
      </c>
      <c r="D229" s="33">
        <v>2</v>
      </c>
      <c r="E229" s="5" t="s">
        <v>668</v>
      </c>
      <c r="F229" s="6">
        <v>53</v>
      </c>
      <c r="G229" s="6">
        <v>55</v>
      </c>
      <c r="H229">
        <v>1227</v>
      </c>
      <c r="I229" s="39">
        <f t="shared" si="12"/>
        <v>41716.662962963572</v>
      </c>
      <c r="J229" s="39"/>
      <c r="K229" t="s">
        <v>1677</v>
      </c>
      <c r="L229">
        <v>1227</v>
      </c>
      <c r="M229" s="39">
        <f t="shared" si="13"/>
        <v>41716.662962963572</v>
      </c>
      <c r="N229" s="6">
        <v>32</v>
      </c>
      <c r="O229" s="6">
        <v>0</v>
      </c>
      <c r="P229" s="6">
        <v>0</v>
      </c>
      <c r="V229" s="1">
        <v>41683.909953703704</v>
      </c>
      <c r="X229" s="25">
        <f t="shared" si="11"/>
        <v>41682.912569445056</v>
      </c>
    </row>
    <row r="230" spans="3:24" x14ac:dyDescent="0.25">
      <c r="C230" s="33">
        <v>228</v>
      </c>
      <c r="D230" s="33">
        <v>2</v>
      </c>
      <c r="E230" s="5" t="s">
        <v>669</v>
      </c>
      <c r="F230" s="6">
        <v>53</v>
      </c>
      <c r="G230" s="6">
        <v>55</v>
      </c>
      <c r="H230">
        <v>1228</v>
      </c>
      <c r="I230" s="39">
        <f t="shared" si="12"/>
        <v>41716.662974537649</v>
      </c>
      <c r="J230" s="39"/>
      <c r="K230" t="s">
        <v>1678</v>
      </c>
      <c r="L230">
        <v>1228</v>
      </c>
      <c r="M230" s="39">
        <f t="shared" si="13"/>
        <v>41716.662974537649</v>
      </c>
      <c r="N230" s="6">
        <v>32</v>
      </c>
      <c r="O230" s="6">
        <v>0</v>
      </c>
      <c r="P230" s="6">
        <v>0</v>
      </c>
      <c r="V230" s="1">
        <v>41683.909953703704</v>
      </c>
      <c r="X230" s="25">
        <f t="shared" si="11"/>
        <v>41682.912581019133</v>
      </c>
    </row>
    <row r="231" spans="3:24" x14ac:dyDescent="0.25">
      <c r="C231" s="33">
        <v>229</v>
      </c>
      <c r="D231" s="33">
        <v>2</v>
      </c>
      <c r="E231" s="5" t="s">
        <v>670</v>
      </c>
      <c r="F231" s="6">
        <v>53</v>
      </c>
      <c r="G231" s="6">
        <v>55</v>
      </c>
      <c r="H231">
        <v>1229</v>
      </c>
      <c r="I231" s="39">
        <f t="shared" si="12"/>
        <v>41716.662986111725</v>
      </c>
      <c r="J231" s="39"/>
      <c r="K231" t="s">
        <v>1679</v>
      </c>
      <c r="L231">
        <v>1229</v>
      </c>
      <c r="M231" s="39">
        <f t="shared" si="13"/>
        <v>41716.662986111725</v>
      </c>
      <c r="N231" s="6">
        <v>32</v>
      </c>
      <c r="O231" s="6">
        <v>0</v>
      </c>
      <c r="P231" s="6">
        <v>0</v>
      </c>
      <c r="V231" s="1">
        <v>41683.909953703704</v>
      </c>
      <c r="X231" s="25">
        <f t="shared" si="11"/>
        <v>41682.912592593209</v>
      </c>
    </row>
    <row r="232" spans="3:24" x14ac:dyDescent="0.25">
      <c r="C232" s="33">
        <v>230</v>
      </c>
      <c r="D232" s="33">
        <v>2</v>
      </c>
      <c r="E232" s="5" t="s">
        <v>671</v>
      </c>
      <c r="F232" s="6">
        <v>53</v>
      </c>
      <c r="G232" s="6">
        <v>55</v>
      </c>
      <c r="H232">
        <v>1230</v>
      </c>
      <c r="I232" s="39">
        <f t="shared" si="12"/>
        <v>41716.662997685802</v>
      </c>
      <c r="J232" s="39"/>
      <c r="K232" t="s">
        <v>1680</v>
      </c>
      <c r="L232">
        <v>1230</v>
      </c>
      <c r="M232" s="39">
        <f t="shared" si="13"/>
        <v>41716.662997685802</v>
      </c>
      <c r="N232" s="6">
        <v>32</v>
      </c>
      <c r="O232" s="6">
        <v>0</v>
      </c>
      <c r="P232" s="6">
        <v>0</v>
      </c>
      <c r="V232" s="1">
        <v>41683.909953703704</v>
      </c>
      <c r="X232" s="25">
        <f t="shared" si="11"/>
        <v>41682.912604167286</v>
      </c>
    </row>
    <row r="233" spans="3:24" x14ac:dyDescent="0.25">
      <c r="C233" s="33">
        <v>231</v>
      </c>
      <c r="D233" s="33">
        <v>2</v>
      </c>
      <c r="E233" s="5" t="s">
        <v>672</v>
      </c>
      <c r="F233" s="6">
        <v>53</v>
      </c>
      <c r="G233" s="6">
        <v>55</v>
      </c>
      <c r="H233">
        <v>1231</v>
      </c>
      <c r="I233" s="39">
        <f t="shared" si="12"/>
        <v>41716.663009259879</v>
      </c>
      <c r="J233" s="39"/>
      <c r="K233" t="s">
        <v>1681</v>
      </c>
      <c r="L233">
        <v>1231</v>
      </c>
      <c r="M233" s="39">
        <f t="shared" si="13"/>
        <v>41716.663009259879</v>
      </c>
      <c r="N233" s="6">
        <v>32</v>
      </c>
      <c r="O233" s="6">
        <v>0</v>
      </c>
      <c r="P233" s="6">
        <v>0</v>
      </c>
      <c r="V233" s="1">
        <v>41683.909953703704</v>
      </c>
      <c r="X233" s="25">
        <f t="shared" si="11"/>
        <v>41682.912615741363</v>
      </c>
    </row>
    <row r="234" spans="3:24" x14ac:dyDescent="0.25">
      <c r="C234" s="33">
        <v>232</v>
      </c>
      <c r="D234" s="33">
        <v>2</v>
      </c>
      <c r="E234" s="5" t="s">
        <v>673</v>
      </c>
      <c r="F234" s="6">
        <v>53</v>
      </c>
      <c r="G234" s="6">
        <v>55</v>
      </c>
      <c r="H234">
        <v>1232</v>
      </c>
      <c r="I234" s="39">
        <f t="shared" si="12"/>
        <v>41716.663020833956</v>
      </c>
      <c r="J234" s="39"/>
      <c r="K234" t="s">
        <v>1682</v>
      </c>
      <c r="L234">
        <v>1232</v>
      </c>
      <c r="M234" s="39">
        <f t="shared" si="13"/>
        <v>41716.663020833956</v>
      </c>
      <c r="N234" s="6">
        <v>32</v>
      </c>
      <c r="O234" s="6">
        <v>0</v>
      </c>
      <c r="P234" s="6">
        <v>0</v>
      </c>
      <c r="V234" s="1">
        <v>41683.909953703704</v>
      </c>
      <c r="X234" s="25">
        <f t="shared" si="11"/>
        <v>41682.91262731544</v>
      </c>
    </row>
    <row r="235" spans="3:24" x14ac:dyDescent="0.25">
      <c r="C235" s="33">
        <v>233</v>
      </c>
      <c r="D235" s="33">
        <v>2</v>
      </c>
      <c r="E235" s="5" t="s">
        <v>674</v>
      </c>
      <c r="F235" s="6">
        <v>53</v>
      </c>
      <c r="G235" s="6">
        <v>55</v>
      </c>
      <c r="H235">
        <v>1233</v>
      </c>
      <c r="I235" s="39">
        <f t="shared" si="12"/>
        <v>41716.663032408032</v>
      </c>
      <c r="J235" s="39"/>
      <c r="K235" t="s">
        <v>1683</v>
      </c>
      <c r="L235">
        <v>1233</v>
      </c>
      <c r="M235" s="39">
        <f t="shared" si="13"/>
        <v>41716.663032408032</v>
      </c>
      <c r="N235" s="6">
        <v>32</v>
      </c>
      <c r="O235" s="6">
        <v>0</v>
      </c>
      <c r="P235" s="6">
        <v>0</v>
      </c>
      <c r="V235" s="1">
        <v>41683.909953703704</v>
      </c>
      <c r="X235" s="25">
        <f t="shared" si="11"/>
        <v>41682.912638889517</v>
      </c>
    </row>
    <row r="236" spans="3:24" x14ac:dyDescent="0.25">
      <c r="C236" s="33">
        <v>234</v>
      </c>
      <c r="D236" s="33">
        <v>2</v>
      </c>
      <c r="E236" s="5" t="s">
        <v>675</v>
      </c>
      <c r="F236" s="6">
        <v>53</v>
      </c>
      <c r="G236" s="6">
        <v>55</v>
      </c>
      <c r="H236">
        <v>1234</v>
      </c>
      <c r="I236" s="39">
        <f t="shared" si="12"/>
        <v>41716.663043982109</v>
      </c>
      <c r="J236" s="39"/>
      <c r="K236" t="s">
        <v>1684</v>
      </c>
      <c r="L236">
        <v>1234</v>
      </c>
      <c r="M236" s="39">
        <f t="shared" si="13"/>
        <v>41716.663043982109</v>
      </c>
      <c r="N236" s="6">
        <v>32</v>
      </c>
      <c r="O236" s="6">
        <v>0</v>
      </c>
      <c r="P236" s="6">
        <v>0</v>
      </c>
      <c r="V236" s="1">
        <v>41683.909953703704</v>
      </c>
      <c r="X236" s="25">
        <f t="shared" si="11"/>
        <v>41682.912650463593</v>
      </c>
    </row>
    <row r="237" spans="3:24" x14ac:dyDescent="0.25">
      <c r="C237" s="33">
        <v>235</v>
      </c>
      <c r="D237" s="33">
        <v>2</v>
      </c>
      <c r="E237" s="5" t="s">
        <v>676</v>
      </c>
      <c r="F237" s="6">
        <v>53</v>
      </c>
      <c r="G237" s="6">
        <v>55</v>
      </c>
      <c r="H237">
        <v>1235</v>
      </c>
      <c r="I237" s="39">
        <f t="shared" si="12"/>
        <v>41716.663055556186</v>
      </c>
      <c r="J237" s="39"/>
      <c r="K237" t="s">
        <v>1685</v>
      </c>
      <c r="L237">
        <v>1235</v>
      </c>
      <c r="M237" s="39">
        <f t="shared" si="13"/>
        <v>41716.663055556186</v>
      </c>
      <c r="N237" s="6">
        <v>32</v>
      </c>
      <c r="O237" s="6">
        <v>0</v>
      </c>
      <c r="P237" s="6">
        <v>0</v>
      </c>
      <c r="V237" s="1">
        <v>41683.909953703704</v>
      </c>
      <c r="X237" s="25">
        <f t="shared" si="11"/>
        <v>41682.91266203767</v>
      </c>
    </row>
    <row r="238" spans="3:24" x14ac:dyDescent="0.25">
      <c r="C238" s="33">
        <v>236</v>
      </c>
      <c r="D238" s="33">
        <v>2</v>
      </c>
      <c r="E238" s="5" t="s">
        <v>677</v>
      </c>
      <c r="F238" s="6">
        <v>53</v>
      </c>
      <c r="G238" s="6">
        <v>55</v>
      </c>
      <c r="H238">
        <v>1236</v>
      </c>
      <c r="I238" s="39">
        <f t="shared" si="12"/>
        <v>41716.663067130263</v>
      </c>
      <c r="J238" s="39"/>
      <c r="K238" t="s">
        <v>1686</v>
      </c>
      <c r="L238">
        <v>1236</v>
      </c>
      <c r="M238" s="39">
        <f t="shared" si="13"/>
        <v>41716.663067130263</v>
      </c>
      <c r="N238" s="6">
        <v>32</v>
      </c>
      <c r="O238" s="6">
        <v>0</v>
      </c>
      <c r="P238" s="6">
        <v>0</v>
      </c>
      <c r="V238" s="1">
        <v>41683.909953703704</v>
      </c>
      <c r="X238" s="25">
        <f t="shared" si="11"/>
        <v>41682.912673611747</v>
      </c>
    </row>
    <row r="239" spans="3:24" x14ac:dyDescent="0.25">
      <c r="C239" s="33">
        <v>237</v>
      </c>
      <c r="D239" s="33">
        <v>2</v>
      </c>
      <c r="E239" s="5" t="s">
        <v>678</v>
      </c>
      <c r="F239" s="6">
        <v>53</v>
      </c>
      <c r="G239" s="6">
        <v>55</v>
      </c>
      <c r="H239">
        <v>1237</v>
      </c>
      <c r="I239" s="39">
        <f t="shared" si="12"/>
        <v>41716.66307870434</v>
      </c>
      <c r="J239" s="39"/>
      <c r="K239" t="s">
        <v>1687</v>
      </c>
      <c r="L239">
        <v>1237</v>
      </c>
      <c r="M239" s="39">
        <f t="shared" si="13"/>
        <v>41716.66307870434</v>
      </c>
      <c r="N239" s="6">
        <v>32</v>
      </c>
      <c r="O239" s="6">
        <v>0</v>
      </c>
      <c r="P239" s="6">
        <v>0</v>
      </c>
      <c r="V239" s="1">
        <v>41683.909953703704</v>
      </c>
      <c r="X239" s="25">
        <f t="shared" si="11"/>
        <v>41682.912685185824</v>
      </c>
    </row>
    <row r="240" spans="3:24" x14ac:dyDescent="0.25">
      <c r="C240" s="33">
        <v>238</v>
      </c>
      <c r="D240" s="33">
        <v>2</v>
      </c>
      <c r="E240" s="5" t="s">
        <v>679</v>
      </c>
      <c r="F240" s="6">
        <v>53</v>
      </c>
      <c r="G240" s="6">
        <v>55</v>
      </c>
      <c r="H240">
        <v>1238</v>
      </c>
      <c r="I240" s="39">
        <f t="shared" si="12"/>
        <v>41716.663090278416</v>
      </c>
      <c r="J240" s="39"/>
      <c r="K240" t="s">
        <v>1688</v>
      </c>
      <c r="L240">
        <v>1238</v>
      </c>
      <c r="M240" s="39">
        <f t="shared" si="13"/>
        <v>41716.663090278416</v>
      </c>
      <c r="N240" s="6">
        <v>32</v>
      </c>
      <c r="O240" s="6">
        <v>0</v>
      </c>
      <c r="P240" s="6">
        <v>0</v>
      </c>
      <c r="V240" s="1">
        <v>41683.909953703704</v>
      </c>
      <c r="X240" s="25">
        <f t="shared" si="11"/>
        <v>41682.9126967599</v>
      </c>
    </row>
    <row r="241" spans="3:24" x14ac:dyDescent="0.25">
      <c r="C241" s="33">
        <v>239</v>
      </c>
      <c r="D241" s="33">
        <v>2</v>
      </c>
      <c r="E241" s="5" t="s">
        <v>680</v>
      </c>
      <c r="F241" s="6">
        <v>53</v>
      </c>
      <c r="G241" s="6">
        <v>55</v>
      </c>
      <c r="H241">
        <v>1239</v>
      </c>
      <c r="I241" s="39">
        <f t="shared" si="12"/>
        <v>41716.663101852493</v>
      </c>
      <c r="J241" s="39"/>
      <c r="K241" t="s">
        <v>1689</v>
      </c>
      <c r="L241">
        <v>1239</v>
      </c>
      <c r="M241" s="39">
        <f t="shared" si="13"/>
        <v>41716.663101852493</v>
      </c>
      <c r="N241" s="6">
        <v>32</v>
      </c>
      <c r="O241" s="6">
        <v>0</v>
      </c>
      <c r="P241" s="6">
        <v>0</v>
      </c>
      <c r="V241" s="1">
        <v>41683.909953703704</v>
      </c>
      <c r="X241" s="25">
        <f t="shared" si="11"/>
        <v>41682.912708333977</v>
      </c>
    </row>
    <row r="242" spans="3:24" x14ac:dyDescent="0.25">
      <c r="C242" s="33">
        <v>240</v>
      </c>
      <c r="D242" s="33">
        <v>2</v>
      </c>
      <c r="E242" s="5" t="s">
        <v>681</v>
      </c>
      <c r="F242" s="6">
        <v>53</v>
      </c>
      <c r="G242" s="6">
        <v>55</v>
      </c>
      <c r="H242">
        <v>1240</v>
      </c>
      <c r="I242" s="39">
        <f t="shared" si="12"/>
        <v>41716.66311342657</v>
      </c>
      <c r="J242" s="39"/>
      <c r="K242" t="s">
        <v>1690</v>
      </c>
      <c r="L242">
        <v>1240</v>
      </c>
      <c r="M242" s="39">
        <f t="shared" si="13"/>
        <v>41716.66311342657</v>
      </c>
      <c r="N242" s="6">
        <v>32</v>
      </c>
      <c r="O242" s="6">
        <v>0</v>
      </c>
      <c r="P242" s="6">
        <v>0</v>
      </c>
      <c r="V242" s="1">
        <v>41683.909953703704</v>
      </c>
      <c r="X242" s="25">
        <f t="shared" si="11"/>
        <v>41682.912719908054</v>
      </c>
    </row>
    <row r="243" spans="3:24" x14ac:dyDescent="0.25">
      <c r="C243" s="33">
        <v>241</v>
      </c>
      <c r="D243" s="33">
        <v>2</v>
      </c>
      <c r="E243" s="5" t="s">
        <v>682</v>
      </c>
      <c r="F243" s="6">
        <v>53</v>
      </c>
      <c r="G243" s="6">
        <v>55</v>
      </c>
      <c r="H243">
        <v>1241</v>
      </c>
      <c r="I243" s="39">
        <f t="shared" si="12"/>
        <v>41716.663125000647</v>
      </c>
      <c r="J243" s="39"/>
      <c r="K243" t="s">
        <v>1691</v>
      </c>
      <c r="L243">
        <v>1241</v>
      </c>
      <c r="M243" s="39">
        <f t="shared" si="13"/>
        <v>41716.663125000647</v>
      </c>
      <c r="N243" s="6">
        <v>32</v>
      </c>
      <c r="O243" s="6">
        <v>0</v>
      </c>
      <c r="P243" s="6">
        <v>0</v>
      </c>
      <c r="V243" s="1">
        <v>41683.909953703704</v>
      </c>
      <c r="X243" s="25">
        <f t="shared" si="11"/>
        <v>41682.912731482131</v>
      </c>
    </row>
    <row r="244" spans="3:24" x14ac:dyDescent="0.25">
      <c r="C244" s="33">
        <v>242</v>
      </c>
      <c r="D244" s="33">
        <v>2</v>
      </c>
      <c r="E244" s="5" t="s">
        <v>683</v>
      </c>
      <c r="F244" s="6">
        <v>53</v>
      </c>
      <c r="G244" s="6">
        <v>55</v>
      </c>
      <c r="H244">
        <v>1242</v>
      </c>
      <c r="I244" s="39">
        <f t="shared" si="12"/>
        <v>41716.663136574723</v>
      </c>
      <c r="J244" s="39"/>
      <c r="K244" t="s">
        <v>1692</v>
      </c>
      <c r="L244">
        <v>1242</v>
      </c>
      <c r="M244" s="39">
        <f t="shared" si="13"/>
        <v>41716.663136574723</v>
      </c>
      <c r="N244" s="6">
        <v>32</v>
      </c>
      <c r="O244" s="6">
        <v>0</v>
      </c>
      <c r="P244" s="6">
        <v>0</v>
      </c>
      <c r="V244" s="1">
        <v>41683.909953703704</v>
      </c>
      <c r="X244" s="25">
        <f t="shared" si="11"/>
        <v>41682.912743056208</v>
      </c>
    </row>
    <row r="245" spans="3:24" x14ac:dyDescent="0.25">
      <c r="C245" s="33">
        <v>243</v>
      </c>
      <c r="D245" s="33">
        <v>2</v>
      </c>
      <c r="E245" s="5" t="s">
        <v>684</v>
      </c>
      <c r="F245" s="6">
        <v>53</v>
      </c>
      <c r="G245" s="6">
        <v>55</v>
      </c>
      <c r="H245">
        <v>1243</v>
      </c>
      <c r="I245" s="39">
        <f t="shared" si="12"/>
        <v>41716.6631481488</v>
      </c>
      <c r="J245" s="39"/>
      <c r="K245" t="s">
        <v>1693</v>
      </c>
      <c r="L245">
        <v>1243</v>
      </c>
      <c r="M245" s="39">
        <f t="shared" si="13"/>
        <v>41716.6631481488</v>
      </c>
      <c r="N245" s="6">
        <v>32</v>
      </c>
      <c r="O245" s="6">
        <v>0</v>
      </c>
      <c r="P245" s="6">
        <v>0</v>
      </c>
      <c r="V245" s="1">
        <v>41683.909953703704</v>
      </c>
      <c r="X245" s="25">
        <f t="shared" si="11"/>
        <v>41682.912754630284</v>
      </c>
    </row>
    <row r="246" spans="3:24" x14ac:dyDescent="0.25">
      <c r="C246" s="33">
        <v>244</v>
      </c>
      <c r="D246" s="33">
        <v>2</v>
      </c>
      <c r="E246" s="5" t="s">
        <v>685</v>
      </c>
      <c r="F246" s="6">
        <v>53</v>
      </c>
      <c r="G246" s="6">
        <v>55</v>
      </c>
      <c r="H246">
        <v>1244</v>
      </c>
      <c r="I246" s="39">
        <f t="shared" si="12"/>
        <v>41716.663159722877</v>
      </c>
      <c r="J246" s="39"/>
      <c r="K246" t="s">
        <v>1694</v>
      </c>
      <c r="L246">
        <v>1244</v>
      </c>
      <c r="M246" s="39">
        <f t="shared" si="13"/>
        <v>41716.663159722877</v>
      </c>
      <c r="N246" s="6">
        <v>32</v>
      </c>
      <c r="O246" s="6">
        <v>0</v>
      </c>
      <c r="P246" s="6">
        <v>0</v>
      </c>
      <c r="V246" s="1">
        <v>41683.909953703704</v>
      </c>
      <c r="X246" s="25">
        <f t="shared" si="11"/>
        <v>41682.912766204361</v>
      </c>
    </row>
    <row r="247" spans="3:24" x14ac:dyDescent="0.25">
      <c r="C247" s="33">
        <v>245</v>
      </c>
      <c r="D247" s="33">
        <v>2</v>
      </c>
      <c r="E247" s="5" t="s">
        <v>686</v>
      </c>
      <c r="F247" s="6">
        <v>53</v>
      </c>
      <c r="G247" s="6">
        <v>55</v>
      </c>
      <c r="H247">
        <v>1245</v>
      </c>
      <c r="I247" s="39">
        <f t="shared" si="12"/>
        <v>41716.663171296954</v>
      </c>
      <c r="J247" s="39"/>
      <c r="K247" t="s">
        <v>1695</v>
      </c>
      <c r="L247">
        <v>1245</v>
      </c>
      <c r="M247" s="39">
        <f t="shared" si="13"/>
        <v>41716.663171296954</v>
      </c>
      <c r="N247" s="6">
        <v>32</v>
      </c>
      <c r="O247" s="6">
        <v>0</v>
      </c>
      <c r="P247" s="6">
        <v>0</v>
      </c>
      <c r="V247" s="1">
        <v>41683.909953703704</v>
      </c>
      <c r="X247" s="25">
        <f t="shared" si="11"/>
        <v>41682.912777778438</v>
      </c>
    </row>
    <row r="248" spans="3:24" x14ac:dyDescent="0.25">
      <c r="C248" s="33">
        <v>246</v>
      </c>
      <c r="D248" s="33">
        <v>2</v>
      </c>
      <c r="E248" s="5" t="s">
        <v>687</v>
      </c>
      <c r="F248" s="6">
        <v>53</v>
      </c>
      <c r="G248" s="6">
        <v>55</v>
      </c>
      <c r="H248">
        <v>1246</v>
      </c>
      <c r="I248" s="39">
        <f t="shared" si="12"/>
        <v>41716.663182871031</v>
      </c>
      <c r="J248" s="39"/>
      <c r="K248" t="s">
        <v>1696</v>
      </c>
      <c r="L248">
        <v>1246</v>
      </c>
      <c r="M248" s="39">
        <f t="shared" si="13"/>
        <v>41716.663182871031</v>
      </c>
      <c r="N248" s="6">
        <v>32</v>
      </c>
      <c r="O248" s="6">
        <v>0</v>
      </c>
      <c r="P248" s="6">
        <v>0</v>
      </c>
      <c r="V248" s="1">
        <v>41683.909953703704</v>
      </c>
      <c r="X248" s="25">
        <f t="shared" si="11"/>
        <v>41682.912789352515</v>
      </c>
    </row>
    <row r="249" spans="3:24" x14ac:dyDescent="0.25">
      <c r="C249" s="33">
        <v>247</v>
      </c>
      <c r="D249" s="33">
        <v>2</v>
      </c>
      <c r="E249" s="5" t="s">
        <v>688</v>
      </c>
      <c r="F249" s="6">
        <v>53</v>
      </c>
      <c r="G249" s="6">
        <v>55</v>
      </c>
      <c r="H249">
        <v>1247</v>
      </c>
      <c r="I249" s="39">
        <f t="shared" si="12"/>
        <v>41716.663194445107</v>
      </c>
      <c r="J249" s="39"/>
      <c r="K249" t="s">
        <v>1697</v>
      </c>
      <c r="L249">
        <v>1247</v>
      </c>
      <c r="M249" s="39">
        <f t="shared" si="13"/>
        <v>41716.663194445107</v>
      </c>
      <c r="N249" s="6">
        <v>32</v>
      </c>
      <c r="O249" s="6">
        <v>0</v>
      </c>
      <c r="P249" s="6">
        <v>0</v>
      </c>
      <c r="V249" s="1">
        <v>41683.909953703704</v>
      </c>
      <c r="X249" s="25">
        <f t="shared" si="11"/>
        <v>41682.912800926591</v>
      </c>
    </row>
    <row r="250" spans="3:24" x14ac:dyDescent="0.25">
      <c r="C250" s="33">
        <v>248</v>
      </c>
      <c r="D250" s="33">
        <v>2</v>
      </c>
      <c r="E250" s="5" t="s">
        <v>689</v>
      </c>
      <c r="F250" s="6">
        <v>53</v>
      </c>
      <c r="G250" s="6">
        <v>55</v>
      </c>
      <c r="H250">
        <v>1248</v>
      </c>
      <c r="I250" s="39">
        <f t="shared" si="12"/>
        <v>41716.663206019184</v>
      </c>
      <c r="J250" s="39"/>
      <c r="K250" t="s">
        <v>1698</v>
      </c>
      <c r="L250">
        <v>1248</v>
      </c>
      <c r="M250" s="39">
        <f t="shared" si="13"/>
        <v>41716.663206019184</v>
      </c>
      <c r="N250" s="6">
        <v>32</v>
      </c>
      <c r="O250" s="6">
        <v>0</v>
      </c>
      <c r="P250" s="6">
        <v>0</v>
      </c>
      <c r="V250" s="1">
        <v>41683.909953703704</v>
      </c>
      <c r="X250" s="25">
        <f t="shared" si="11"/>
        <v>41682.912812500668</v>
      </c>
    </row>
    <row r="251" spans="3:24" x14ac:dyDescent="0.25">
      <c r="C251" s="33">
        <v>249</v>
      </c>
      <c r="D251" s="33">
        <v>2</v>
      </c>
      <c r="E251" s="5" t="s">
        <v>690</v>
      </c>
      <c r="F251" s="6">
        <v>53</v>
      </c>
      <c r="G251" s="6">
        <v>55</v>
      </c>
      <c r="H251">
        <v>1249</v>
      </c>
      <c r="I251" s="39">
        <f t="shared" si="12"/>
        <v>41716.663217593261</v>
      </c>
      <c r="J251" s="39"/>
      <c r="K251" t="s">
        <v>1699</v>
      </c>
      <c r="L251">
        <v>1249</v>
      </c>
      <c r="M251" s="39">
        <f t="shared" si="13"/>
        <v>41716.663217593261</v>
      </c>
      <c r="N251" s="6">
        <v>32</v>
      </c>
      <c r="O251" s="6">
        <v>0</v>
      </c>
      <c r="P251" s="6">
        <v>0</v>
      </c>
      <c r="V251" s="1">
        <v>41683.909953703704</v>
      </c>
      <c r="X251" s="25">
        <f t="shared" si="11"/>
        <v>41682.912824074745</v>
      </c>
    </row>
    <row r="252" spans="3:24" x14ac:dyDescent="0.25">
      <c r="C252" s="33">
        <v>250</v>
      </c>
      <c r="D252" s="33">
        <v>2</v>
      </c>
      <c r="E252" s="5" t="s">
        <v>691</v>
      </c>
      <c r="F252" s="6">
        <v>53</v>
      </c>
      <c r="G252" s="6">
        <v>55</v>
      </c>
      <c r="H252">
        <v>1250</v>
      </c>
      <c r="I252" s="39">
        <f t="shared" si="12"/>
        <v>41716.663229167338</v>
      </c>
      <c r="J252" s="39"/>
      <c r="K252" t="s">
        <v>1700</v>
      </c>
      <c r="L252">
        <v>1250</v>
      </c>
      <c r="M252" s="39">
        <f t="shared" si="13"/>
        <v>41716.663229167338</v>
      </c>
      <c r="N252" s="6">
        <v>32</v>
      </c>
      <c r="O252" s="6">
        <v>0</v>
      </c>
      <c r="P252" s="6">
        <v>0</v>
      </c>
      <c r="V252" s="1">
        <v>41683.909953703704</v>
      </c>
      <c r="X252" s="25">
        <f t="shared" si="11"/>
        <v>41682.912835648822</v>
      </c>
    </row>
    <row r="253" spans="3:24" x14ac:dyDescent="0.25">
      <c r="C253" s="33">
        <v>251</v>
      </c>
      <c r="D253" s="33">
        <v>2</v>
      </c>
      <c r="E253" s="5" t="s">
        <v>692</v>
      </c>
      <c r="F253" s="6">
        <v>53</v>
      </c>
      <c r="G253" s="6">
        <v>55</v>
      </c>
      <c r="H253">
        <v>1251</v>
      </c>
      <c r="I253" s="39">
        <f t="shared" si="12"/>
        <v>41716.663240741414</v>
      </c>
      <c r="J253" s="39"/>
      <c r="K253" t="s">
        <v>1701</v>
      </c>
      <c r="L253">
        <v>1251</v>
      </c>
      <c r="M253" s="39">
        <f t="shared" si="13"/>
        <v>41716.663240741414</v>
      </c>
      <c r="N253" s="6">
        <v>32</v>
      </c>
      <c r="O253" s="6">
        <v>0</v>
      </c>
      <c r="P253" s="6">
        <v>0</v>
      </c>
      <c r="V253" s="1">
        <v>41683.909953703704</v>
      </c>
      <c r="X253" s="25">
        <f t="shared" si="11"/>
        <v>41682.912847222899</v>
      </c>
    </row>
    <row r="254" spans="3:24" x14ac:dyDescent="0.25">
      <c r="C254" s="33">
        <v>252</v>
      </c>
      <c r="D254" s="33">
        <v>2</v>
      </c>
      <c r="E254" s="5" t="s">
        <v>693</v>
      </c>
      <c r="F254" s="6">
        <v>53</v>
      </c>
      <c r="G254" s="6">
        <v>55</v>
      </c>
      <c r="H254">
        <v>1252</v>
      </c>
      <c r="I254" s="39">
        <f t="shared" si="12"/>
        <v>41716.663252315491</v>
      </c>
      <c r="J254" s="39"/>
      <c r="K254" t="s">
        <v>1702</v>
      </c>
      <c r="L254">
        <v>1252</v>
      </c>
      <c r="M254" s="39">
        <f t="shared" si="13"/>
        <v>41716.663252315491</v>
      </c>
      <c r="N254" s="6">
        <v>32</v>
      </c>
      <c r="O254" s="6">
        <v>0</v>
      </c>
      <c r="P254" s="6">
        <v>0</v>
      </c>
      <c r="V254" s="1">
        <v>41683.909953703704</v>
      </c>
      <c r="X254" s="25">
        <f t="shared" si="11"/>
        <v>41682.912858796975</v>
      </c>
    </row>
    <row r="255" spans="3:24" x14ac:dyDescent="0.25">
      <c r="C255" s="33">
        <v>253</v>
      </c>
      <c r="D255" s="33">
        <v>2</v>
      </c>
      <c r="E255" s="5" t="s">
        <v>694</v>
      </c>
      <c r="F255" s="6">
        <v>53</v>
      </c>
      <c r="G255" s="6">
        <v>55</v>
      </c>
      <c r="H255">
        <v>1253</v>
      </c>
      <c r="I255" s="39">
        <f t="shared" si="12"/>
        <v>41716.663263889568</v>
      </c>
      <c r="J255" s="39"/>
      <c r="K255" t="s">
        <v>1703</v>
      </c>
      <c r="L255">
        <v>1253</v>
      </c>
      <c r="M255" s="39">
        <f t="shared" si="13"/>
        <v>41716.663263889568</v>
      </c>
      <c r="N255" s="6">
        <v>32</v>
      </c>
      <c r="O255" s="6">
        <v>0</v>
      </c>
      <c r="P255" s="6">
        <v>0</v>
      </c>
      <c r="V255" s="1">
        <v>41683.909953703704</v>
      </c>
      <c r="X255" s="25">
        <f t="shared" si="11"/>
        <v>41682.912870371052</v>
      </c>
    </row>
    <row r="256" spans="3:24" x14ac:dyDescent="0.25">
      <c r="C256" s="33">
        <v>254</v>
      </c>
      <c r="D256" s="33">
        <v>2</v>
      </c>
      <c r="E256" s="5" t="s">
        <v>695</v>
      </c>
      <c r="F256" s="6">
        <v>53</v>
      </c>
      <c r="G256" s="6">
        <v>55</v>
      </c>
      <c r="H256">
        <v>1254</v>
      </c>
      <c r="I256" s="39">
        <f t="shared" si="12"/>
        <v>41716.663275463645</v>
      </c>
      <c r="J256" s="39"/>
      <c r="K256" t="s">
        <v>1704</v>
      </c>
      <c r="L256">
        <v>1254</v>
      </c>
      <c r="M256" s="39">
        <f t="shared" si="13"/>
        <v>41716.663275463645</v>
      </c>
      <c r="N256" s="6">
        <v>32</v>
      </c>
      <c r="O256" s="6">
        <v>0</v>
      </c>
      <c r="P256" s="6">
        <v>0</v>
      </c>
      <c r="V256" s="1">
        <v>41683.909953703704</v>
      </c>
      <c r="X256" s="25">
        <f t="shared" si="11"/>
        <v>41682.912881945129</v>
      </c>
    </row>
    <row r="257" spans="3:24" x14ac:dyDescent="0.25">
      <c r="C257" s="33">
        <v>255</v>
      </c>
      <c r="D257" s="33">
        <v>2</v>
      </c>
      <c r="E257" s="5" t="s">
        <v>696</v>
      </c>
      <c r="F257" s="6">
        <v>53</v>
      </c>
      <c r="G257" s="6">
        <v>55</v>
      </c>
      <c r="H257">
        <v>1255</v>
      </c>
      <c r="I257" s="39">
        <f t="shared" si="12"/>
        <v>41716.663287037722</v>
      </c>
      <c r="J257" s="39"/>
      <c r="K257" t="s">
        <v>1705</v>
      </c>
      <c r="L257">
        <v>1255</v>
      </c>
      <c r="M257" s="39">
        <f t="shared" si="13"/>
        <v>41716.663287037722</v>
      </c>
      <c r="N257" s="6">
        <v>32</v>
      </c>
      <c r="O257" s="6">
        <v>0</v>
      </c>
      <c r="P257" s="6">
        <v>0</v>
      </c>
      <c r="V257" s="1">
        <v>41683.909953703704</v>
      </c>
      <c r="X257" s="25">
        <f t="shared" si="11"/>
        <v>41682.912893519206</v>
      </c>
    </row>
    <row r="258" spans="3:24" x14ac:dyDescent="0.25">
      <c r="C258" s="33">
        <v>256</v>
      </c>
      <c r="D258" s="33">
        <v>2</v>
      </c>
      <c r="E258" s="5" t="s">
        <v>697</v>
      </c>
      <c r="F258" s="6">
        <v>53</v>
      </c>
      <c r="G258" s="6">
        <v>55</v>
      </c>
      <c r="H258">
        <v>1256</v>
      </c>
      <c r="I258" s="39">
        <f t="shared" si="12"/>
        <v>41716.663298611798</v>
      </c>
      <c r="J258" s="39"/>
      <c r="K258" t="s">
        <v>1706</v>
      </c>
      <c r="L258">
        <v>1256</v>
      </c>
      <c r="M258" s="39">
        <f t="shared" si="13"/>
        <v>41716.663298611798</v>
      </c>
      <c r="N258" s="6">
        <v>32</v>
      </c>
      <c r="O258" s="6">
        <v>0</v>
      </c>
      <c r="P258" s="6">
        <v>0</v>
      </c>
      <c r="V258" s="1">
        <v>41683.909953703704</v>
      </c>
      <c r="X258" s="25">
        <f t="shared" si="11"/>
        <v>41682.912905093282</v>
      </c>
    </row>
    <row r="259" spans="3:24" x14ac:dyDescent="0.25">
      <c r="C259" s="33">
        <v>257</v>
      </c>
      <c r="D259" s="33">
        <v>2</v>
      </c>
      <c r="E259" s="5" t="s">
        <v>698</v>
      </c>
      <c r="F259" s="6">
        <v>53</v>
      </c>
      <c r="G259" s="6">
        <v>55</v>
      </c>
      <c r="H259">
        <v>1257</v>
      </c>
      <c r="I259" s="39">
        <f t="shared" si="12"/>
        <v>41716.663310185875</v>
      </c>
      <c r="J259" s="39"/>
      <c r="K259" t="s">
        <v>1707</v>
      </c>
      <c r="L259">
        <v>1257</v>
      </c>
      <c r="M259" s="39">
        <f t="shared" si="13"/>
        <v>41716.663310185875</v>
      </c>
      <c r="N259" s="6">
        <v>32</v>
      </c>
      <c r="O259" s="6">
        <v>0</v>
      </c>
      <c r="P259" s="6">
        <v>0</v>
      </c>
      <c r="V259" s="1">
        <v>41683.909953703704</v>
      </c>
      <c r="X259" s="25">
        <f t="shared" si="11"/>
        <v>41682.912916667359</v>
      </c>
    </row>
    <row r="260" spans="3:24" x14ac:dyDescent="0.25">
      <c r="C260" s="33">
        <v>258</v>
      </c>
      <c r="D260" s="33">
        <v>2</v>
      </c>
      <c r="E260" s="5" t="s">
        <v>699</v>
      </c>
      <c r="F260" s="6">
        <v>53</v>
      </c>
      <c r="G260" s="6">
        <v>55</v>
      </c>
      <c r="H260">
        <v>1258</v>
      </c>
      <c r="I260" s="39">
        <f t="shared" si="12"/>
        <v>41716.663321759952</v>
      </c>
      <c r="J260" s="39"/>
      <c r="K260" t="s">
        <v>1708</v>
      </c>
      <c r="L260">
        <v>1258</v>
      </c>
      <c r="M260" s="39">
        <f t="shared" si="13"/>
        <v>41716.663321759952</v>
      </c>
      <c r="N260" s="6">
        <v>32</v>
      </c>
      <c r="O260" s="6">
        <v>0</v>
      </c>
      <c r="P260" s="6">
        <v>0</v>
      </c>
      <c r="V260" s="1">
        <v>41683.909953703704</v>
      </c>
      <c r="X260" s="25">
        <f t="shared" si="11"/>
        <v>41682.912928241436</v>
      </c>
    </row>
    <row r="261" spans="3:24" x14ac:dyDescent="0.25">
      <c r="C261" s="33">
        <v>259</v>
      </c>
      <c r="D261" s="33">
        <v>2</v>
      </c>
      <c r="E261" s="5" t="s">
        <v>700</v>
      </c>
      <c r="F261" s="6">
        <v>53</v>
      </c>
      <c r="G261" s="6">
        <v>55</v>
      </c>
      <c r="H261">
        <v>1259</v>
      </c>
      <c r="I261" s="39">
        <f t="shared" si="12"/>
        <v>41716.663333334029</v>
      </c>
      <c r="J261" s="39"/>
      <c r="K261" t="s">
        <v>1709</v>
      </c>
      <c r="L261">
        <v>1259</v>
      </c>
      <c r="M261" s="39">
        <f t="shared" si="13"/>
        <v>41716.663333334029</v>
      </c>
      <c r="N261" s="6">
        <v>32</v>
      </c>
      <c r="O261" s="6">
        <v>0</v>
      </c>
      <c r="P261" s="6">
        <v>0</v>
      </c>
      <c r="V261" s="1">
        <v>41683.909953703704</v>
      </c>
      <c r="X261" s="25">
        <f t="shared" si="11"/>
        <v>41682.912939815513</v>
      </c>
    </row>
    <row r="262" spans="3:24" x14ac:dyDescent="0.25">
      <c r="C262" s="33">
        <v>260</v>
      </c>
      <c r="D262" s="33">
        <v>2</v>
      </c>
      <c r="E262" s="5" t="s">
        <v>701</v>
      </c>
      <c r="F262" s="6">
        <v>53</v>
      </c>
      <c r="G262" s="6">
        <v>55</v>
      </c>
      <c r="H262">
        <v>1260</v>
      </c>
      <c r="I262" s="39">
        <f t="shared" si="12"/>
        <v>41716.663344908106</v>
      </c>
      <c r="J262" s="39"/>
      <c r="K262" t="s">
        <v>1710</v>
      </c>
      <c r="L262">
        <v>1260</v>
      </c>
      <c r="M262" s="39">
        <f t="shared" si="13"/>
        <v>41716.663344908106</v>
      </c>
      <c r="N262" s="6">
        <v>32</v>
      </c>
      <c r="O262" s="6">
        <v>0</v>
      </c>
      <c r="P262" s="6">
        <v>0</v>
      </c>
      <c r="V262" s="1">
        <v>41683.909953703704</v>
      </c>
      <c r="X262" s="25">
        <f t="shared" ref="X262:X325" si="14">X261+1/86400</f>
        <v>41682.91295138959</v>
      </c>
    </row>
    <row r="263" spans="3:24" x14ac:dyDescent="0.25">
      <c r="C263" s="33">
        <v>261</v>
      </c>
      <c r="D263" s="33">
        <v>2</v>
      </c>
      <c r="E263" s="5" t="s">
        <v>702</v>
      </c>
      <c r="F263" s="6">
        <v>53</v>
      </c>
      <c r="G263" s="6">
        <v>55</v>
      </c>
      <c r="H263">
        <v>1261</v>
      </c>
      <c r="I263" s="39">
        <f t="shared" ref="I263:I326" si="15">I262+1/86400</f>
        <v>41716.663356482182</v>
      </c>
      <c r="J263" s="39"/>
      <c r="K263" t="s">
        <v>1711</v>
      </c>
      <c r="L263">
        <v>1261</v>
      </c>
      <c r="M263" s="39">
        <f t="shared" ref="M263:M326" si="16">M262+1/86400</f>
        <v>41716.663356482182</v>
      </c>
      <c r="N263" s="6">
        <v>32</v>
      </c>
      <c r="O263" s="6">
        <v>0</v>
      </c>
      <c r="P263" s="6">
        <v>0</v>
      </c>
      <c r="V263" s="1">
        <v>41683.909953703704</v>
      </c>
      <c r="X263" s="25">
        <f t="shared" si="14"/>
        <v>41682.912962963666</v>
      </c>
    </row>
    <row r="264" spans="3:24" x14ac:dyDescent="0.25">
      <c r="C264" s="33">
        <v>262</v>
      </c>
      <c r="D264" s="33">
        <v>2</v>
      </c>
      <c r="E264" s="5" t="s">
        <v>703</v>
      </c>
      <c r="F264" s="6">
        <v>53</v>
      </c>
      <c r="G264" s="6">
        <v>55</v>
      </c>
      <c r="H264">
        <v>1262</v>
      </c>
      <c r="I264" s="39">
        <f t="shared" si="15"/>
        <v>41716.663368056259</v>
      </c>
      <c r="J264" s="39"/>
      <c r="K264" t="s">
        <v>1712</v>
      </c>
      <c r="L264">
        <v>1262</v>
      </c>
      <c r="M264" s="39">
        <f t="shared" si="16"/>
        <v>41716.663368056259</v>
      </c>
      <c r="N264" s="6">
        <v>32</v>
      </c>
      <c r="O264" s="6">
        <v>0</v>
      </c>
      <c r="P264" s="6">
        <v>0</v>
      </c>
      <c r="V264" s="1">
        <v>41683.909953703704</v>
      </c>
      <c r="X264" s="25">
        <f t="shared" si="14"/>
        <v>41682.912974537743</v>
      </c>
    </row>
    <row r="265" spans="3:24" x14ac:dyDescent="0.25">
      <c r="C265" s="33">
        <v>263</v>
      </c>
      <c r="D265" s="33">
        <v>2</v>
      </c>
      <c r="E265" s="5" t="s">
        <v>704</v>
      </c>
      <c r="F265" s="6">
        <v>53</v>
      </c>
      <c r="G265" s="6">
        <v>55</v>
      </c>
      <c r="H265">
        <v>1263</v>
      </c>
      <c r="I265" s="39">
        <f t="shared" si="15"/>
        <v>41716.663379630336</v>
      </c>
      <c r="J265" s="39"/>
      <c r="K265" t="s">
        <v>1713</v>
      </c>
      <c r="L265">
        <v>1263</v>
      </c>
      <c r="M265" s="39">
        <f t="shared" si="16"/>
        <v>41716.663379630336</v>
      </c>
      <c r="N265" s="6">
        <v>32</v>
      </c>
      <c r="O265" s="6">
        <v>0</v>
      </c>
      <c r="P265" s="6">
        <v>0</v>
      </c>
      <c r="V265" s="1">
        <v>41683.909953703704</v>
      </c>
      <c r="X265" s="25">
        <f t="shared" si="14"/>
        <v>41682.91298611182</v>
      </c>
    </row>
    <row r="266" spans="3:24" x14ac:dyDescent="0.25">
      <c r="C266" s="33">
        <v>264</v>
      </c>
      <c r="D266" s="33">
        <v>2</v>
      </c>
      <c r="E266" s="5" t="s">
        <v>705</v>
      </c>
      <c r="F266" s="6">
        <v>53</v>
      </c>
      <c r="G266" s="6">
        <v>55</v>
      </c>
      <c r="H266">
        <v>1264</v>
      </c>
      <c r="I266" s="39">
        <f t="shared" si="15"/>
        <v>41716.663391204413</v>
      </c>
      <c r="J266" s="39"/>
      <c r="K266" t="s">
        <v>1714</v>
      </c>
      <c r="L266">
        <v>1264</v>
      </c>
      <c r="M266" s="39">
        <f t="shared" si="16"/>
        <v>41716.663391204413</v>
      </c>
      <c r="N266" s="6">
        <v>32</v>
      </c>
      <c r="O266" s="6">
        <v>0</v>
      </c>
      <c r="P266" s="6">
        <v>0</v>
      </c>
      <c r="V266" s="1">
        <v>41683.909953703704</v>
      </c>
      <c r="X266" s="25">
        <f t="shared" si="14"/>
        <v>41682.912997685897</v>
      </c>
    </row>
    <row r="267" spans="3:24" x14ac:dyDescent="0.25">
      <c r="C267" s="33">
        <v>265</v>
      </c>
      <c r="D267" s="33">
        <v>2</v>
      </c>
      <c r="E267" s="5" t="s">
        <v>706</v>
      </c>
      <c r="F267" s="6">
        <v>53</v>
      </c>
      <c r="G267" s="6">
        <v>55</v>
      </c>
      <c r="H267">
        <v>1265</v>
      </c>
      <c r="I267" s="39">
        <f t="shared" si="15"/>
        <v>41716.663402778489</v>
      </c>
      <c r="J267" s="39"/>
      <c r="K267" t="s">
        <v>1715</v>
      </c>
      <c r="L267">
        <v>1265</v>
      </c>
      <c r="M267" s="39">
        <f t="shared" si="16"/>
        <v>41716.663402778489</v>
      </c>
      <c r="N267" s="6">
        <v>32</v>
      </c>
      <c r="O267" s="6">
        <v>0</v>
      </c>
      <c r="P267" s="6">
        <v>0</v>
      </c>
      <c r="V267" s="1">
        <v>41683.909953703704</v>
      </c>
      <c r="X267" s="25">
        <f t="shared" si="14"/>
        <v>41682.913009259973</v>
      </c>
    </row>
    <row r="268" spans="3:24" x14ac:dyDescent="0.25">
      <c r="C268" s="33">
        <v>266</v>
      </c>
      <c r="D268" s="33">
        <v>2</v>
      </c>
      <c r="E268" s="5" t="s">
        <v>707</v>
      </c>
      <c r="F268" s="6">
        <v>53</v>
      </c>
      <c r="G268" s="6">
        <v>55</v>
      </c>
      <c r="H268">
        <v>1266</v>
      </c>
      <c r="I268" s="39">
        <f t="shared" si="15"/>
        <v>41716.663414352566</v>
      </c>
      <c r="J268" s="39"/>
      <c r="K268" t="s">
        <v>1716</v>
      </c>
      <c r="L268">
        <v>1266</v>
      </c>
      <c r="M268" s="39">
        <f t="shared" si="16"/>
        <v>41716.663414352566</v>
      </c>
      <c r="N268" s="6">
        <v>32</v>
      </c>
      <c r="O268" s="6">
        <v>0</v>
      </c>
      <c r="P268" s="6">
        <v>0</v>
      </c>
      <c r="V268" s="1">
        <v>41683.909953703704</v>
      </c>
      <c r="X268" s="25">
        <f t="shared" si="14"/>
        <v>41682.91302083405</v>
      </c>
    </row>
    <row r="269" spans="3:24" x14ac:dyDescent="0.25">
      <c r="C269" s="33">
        <v>267</v>
      </c>
      <c r="D269" s="33">
        <v>2</v>
      </c>
      <c r="E269" s="5" t="s">
        <v>708</v>
      </c>
      <c r="F269" s="6">
        <v>53</v>
      </c>
      <c r="G269" s="6">
        <v>55</v>
      </c>
      <c r="H269">
        <v>1267</v>
      </c>
      <c r="I269" s="39">
        <f t="shared" si="15"/>
        <v>41716.663425926643</v>
      </c>
      <c r="J269" s="39"/>
      <c r="K269" t="s">
        <v>1717</v>
      </c>
      <c r="L269">
        <v>1267</v>
      </c>
      <c r="M269" s="39">
        <f t="shared" si="16"/>
        <v>41716.663425926643</v>
      </c>
      <c r="N269" s="6">
        <v>32</v>
      </c>
      <c r="O269" s="6">
        <v>0</v>
      </c>
      <c r="P269" s="6">
        <v>0</v>
      </c>
      <c r="V269" s="1">
        <v>41683.909953703704</v>
      </c>
      <c r="X269" s="25">
        <f t="shared" si="14"/>
        <v>41682.913032408127</v>
      </c>
    </row>
    <row r="270" spans="3:24" x14ac:dyDescent="0.25">
      <c r="C270" s="33">
        <v>268</v>
      </c>
      <c r="D270" s="33">
        <v>2</v>
      </c>
      <c r="E270" s="5" t="s">
        <v>709</v>
      </c>
      <c r="F270" s="6">
        <v>53</v>
      </c>
      <c r="G270" s="6">
        <v>55</v>
      </c>
      <c r="H270">
        <v>1268</v>
      </c>
      <c r="I270" s="39">
        <f t="shared" si="15"/>
        <v>41716.66343750072</v>
      </c>
      <c r="J270" s="39"/>
      <c r="K270" t="s">
        <v>1718</v>
      </c>
      <c r="L270">
        <v>1268</v>
      </c>
      <c r="M270" s="39">
        <f t="shared" si="16"/>
        <v>41716.66343750072</v>
      </c>
      <c r="N270" s="6">
        <v>32</v>
      </c>
      <c r="O270" s="6">
        <v>0</v>
      </c>
      <c r="P270" s="6">
        <v>0</v>
      </c>
      <c r="V270" s="1">
        <v>41683.909953703704</v>
      </c>
      <c r="X270" s="25">
        <f t="shared" si="14"/>
        <v>41682.913043982204</v>
      </c>
    </row>
    <row r="271" spans="3:24" x14ac:dyDescent="0.25">
      <c r="C271" s="33">
        <v>269</v>
      </c>
      <c r="D271" s="33">
        <v>2</v>
      </c>
      <c r="E271" s="5" t="s">
        <v>710</v>
      </c>
      <c r="F271" s="6">
        <v>53</v>
      </c>
      <c r="G271" s="6">
        <v>55</v>
      </c>
      <c r="H271">
        <v>1269</v>
      </c>
      <c r="I271" s="39">
        <f t="shared" si="15"/>
        <v>41716.663449074797</v>
      </c>
      <c r="J271" s="39"/>
      <c r="K271" t="s">
        <v>1719</v>
      </c>
      <c r="L271">
        <v>1269</v>
      </c>
      <c r="M271" s="39">
        <f t="shared" si="16"/>
        <v>41716.663449074797</v>
      </c>
      <c r="N271" s="6">
        <v>32</v>
      </c>
      <c r="O271" s="6">
        <v>0</v>
      </c>
      <c r="P271" s="6">
        <v>0</v>
      </c>
      <c r="V271" s="1">
        <v>41683.909953703704</v>
      </c>
      <c r="X271" s="25">
        <f t="shared" si="14"/>
        <v>41682.913055556281</v>
      </c>
    </row>
    <row r="272" spans="3:24" x14ac:dyDescent="0.25">
      <c r="C272" s="33">
        <v>270</v>
      </c>
      <c r="D272" s="33">
        <v>2</v>
      </c>
      <c r="E272" s="5" t="s">
        <v>711</v>
      </c>
      <c r="F272" s="6">
        <v>53</v>
      </c>
      <c r="G272" s="6">
        <v>55</v>
      </c>
      <c r="H272">
        <v>1270</v>
      </c>
      <c r="I272" s="39">
        <f t="shared" si="15"/>
        <v>41716.663460648873</v>
      </c>
      <c r="J272" s="39"/>
      <c r="K272" t="s">
        <v>1720</v>
      </c>
      <c r="L272">
        <v>1270</v>
      </c>
      <c r="M272" s="39">
        <f t="shared" si="16"/>
        <v>41716.663460648873</v>
      </c>
      <c r="N272" s="6">
        <v>32</v>
      </c>
      <c r="O272" s="6">
        <v>0</v>
      </c>
      <c r="P272" s="6">
        <v>0</v>
      </c>
      <c r="V272" s="1">
        <v>41683.909953703704</v>
      </c>
      <c r="X272" s="25">
        <f t="shared" si="14"/>
        <v>41682.913067130357</v>
      </c>
    </row>
    <row r="273" spans="3:24" x14ac:dyDescent="0.25">
      <c r="C273" s="33">
        <v>271</v>
      </c>
      <c r="D273" s="33">
        <v>2</v>
      </c>
      <c r="E273" s="5" t="s">
        <v>712</v>
      </c>
      <c r="F273" s="6">
        <v>53</v>
      </c>
      <c r="G273" s="6">
        <v>55</v>
      </c>
      <c r="H273">
        <v>1271</v>
      </c>
      <c r="I273" s="39">
        <f t="shared" si="15"/>
        <v>41716.66347222295</v>
      </c>
      <c r="J273" s="39"/>
      <c r="K273" t="s">
        <v>1721</v>
      </c>
      <c r="L273">
        <v>1271</v>
      </c>
      <c r="M273" s="39">
        <f t="shared" si="16"/>
        <v>41716.66347222295</v>
      </c>
      <c r="N273" s="6">
        <v>32</v>
      </c>
      <c r="O273" s="6">
        <v>0</v>
      </c>
      <c r="P273" s="6">
        <v>0</v>
      </c>
      <c r="V273" s="1">
        <v>41683.909953703704</v>
      </c>
      <c r="X273" s="25">
        <f t="shared" si="14"/>
        <v>41682.913078704434</v>
      </c>
    </row>
    <row r="274" spans="3:24" x14ac:dyDescent="0.25">
      <c r="C274" s="33">
        <v>272</v>
      </c>
      <c r="D274" s="33">
        <v>2</v>
      </c>
      <c r="E274" s="5" t="s">
        <v>713</v>
      </c>
      <c r="F274" s="6">
        <v>53</v>
      </c>
      <c r="G274" s="6">
        <v>55</v>
      </c>
      <c r="H274">
        <v>1272</v>
      </c>
      <c r="I274" s="39">
        <f t="shared" si="15"/>
        <v>41716.663483797027</v>
      </c>
      <c r="J274" s="39"/>
      <c r="K274" t="s">
        <v>1722</v>
      </c>
      <c r="L274">
        <v>1272</v>
      </c>
      <c r="M274" s="39">
        <f t="shared" si="16"/>
        <v>41716.663483797027</v>
      </c>
      <c r="N274" s="6">
        <v>32</v>
      </c>
      <c r="O274" s="6">
        <v>0</v>
      </c>
      <c r="P274" s="6">
        <v>0</v>
      </c>
      <c r="V274" s="1">
        <v>41683.909953703704</v>
      </c>
      <c r="X274" s="25">
        <f t="shared" si="14"/>
        <v>41682.913090278511</v>
      </c>
    </row>
    <row r="275" spans="3:24" x14ac:dyDescent="0.25">
      <c r="C275" s="33">
        <v>273</v>
      </c>
      <c r="D275" s="33">
        <v>2</v>
      </c>
      <c r="E275" s="5" t="s">
        <v>714</v>
      </c>
      <c r="F275" s="6">
        <v>53</v>
      </c>
      <c r="G275" s="6">
        <v>55</v>
      </c>
      <c r="H275">
        <v>1273</v>
      </c>
      <c r="I275" s="39">
        <f t="shared" si="15"/>
        <v>41716.663495371104</v>
      </c>
      <c r="J275" s="39"/>
      <c r="K275" t="s">
        <v>1723</v>
      </c>
      <c r="L275">
        <v>1273</v>
      </c>
      <c r="M275" s="39">
        <f t="shared" si="16"/>
        <v>41716.663495371104</v>
      </c>
      <c r="N275" s="6">
        <v>32</v>
      </c>
      <c r="O275" s="6">
        <v>0</v>
      </c>
      <c r="P275" s="6">
        <v>0</v>
      </c>
      <c r="V275" s="1">
        <v>41683.909953703704</v>
      </c>
      <c r="X275" s="25">
        <f t="shared" si="14"/>
        <v>41682.913101852588</v>
      </c>
    </row>
    <row r="276" spans="3:24" x14ac:dyDescent="0.25">
      <c r="C276" s="33">
        <v>274</v>
      </c>
      <c r="D276" s="33">
        <v>2</v>
      </c>
      <c r="E276" s="5" t="s">
        <v>715</v>
      </c>
      <c r="F276" s="6">
        <v>53</v>
      </c>
      <c r="G276" s="6">
        <v>55</v>
      </c>
      <c r="H276">
        <v>1274</v>
      </c>
      <c r="I276" s="39">
        <f t="shared" si="15"/>
        <v>41716.66350694518</v>
      </c>
      <c r="J276" s="39"/>
      <c r="K276" t="s">
        <v>1724</v>
      </c>
      <c r="L276">
        <v>1274</v>
      </c>
      <c r="M276" s="39">
        <f t="shared" si="16"/>
        <v>41716.66350694518</v>
      </c>
      <c r="N276" s="6">
        <v>32</v>
      </c>
      <c r="O276" s="6">
        <v>0</v>
      </c>
      <c r="P276" s="6">
        <v>0</v>
      </c>
      <c r="V276" s="1">
        <v>41683.909953703704</v>
      </c>
      <c r="X276" s="25">
        <f t="shared" si="14"/>
        <v>41682.913113426664</v>
      </c>
    </row>
    <row r="277" spans="3:24" x14ac:dyDescent="0.25">
      <c r="C277" s="33">
        <v>275</v>
      </c>
      <c r="D277" s="33">
        <v>2</v>
      </c>
      <c r="E277" s="5" t="s">
        <v>716</v>
      </c>
      <c r="F277" s="6">
        <v>53</v>
      </c>
      <c r="G277" s="6">
        <v>55</v>
      </c>
      <c r="H277">
        <v>1275</v>
      </c>
      <c r="I277" s="39">
        <f t="shared" si="15"/>
        <v>41716.663518519257</v>
      </c>
      <c r="J277" s="39"/>
      <c r="K277" t="s">
        <v>1725</v>
      </c>
      <c r="L277">
        <v>1275</v>
      </c>
      <c r="M277" s="39">
        <f t="shared" si="16"/>
        <v>41716.663518519257</v>
      </c>
      <c r="N277" s="6">
        <v>32</v>
      </c>
      <c r="O277" s="6">
        <v>0</v>
      </c>
      <c r="P277" s="6">
        <v>0</v>
      </c>
      <c r="V277" s="1">
        <v>41683.909953703704</v>
      </c>
      <c r="X277" s="25">
        <f t="shared" si="14"/>
        <v>41682.913125000741</v>
      </c>
    </row>
    <row r="278" spans="3:24" x14ac:dyDescent="0.25">
      <c r="C278" s="33">
        <v>276</v>
      </c>
      <c r="D278" s="33">
        <v>2</v>
      </c>
      <c r="E278" s="5" t="s">
        <v>717</v>
      </c>
      <c r="F278" s="6">
        <v>53</v>
      </c>
      <c r="G278" s="6">
        <v>55</v>
      </c>
      <c r="H278">
        <v>1276</v>
      </c>
      <c r="I278" s="39">
        <f t="shared" si="15"/>
        <v>41716.663530093334</v>
      </c>
      <c r="J278" s="39"/>
      <c r="K278" t="s">
        <v>1726</v>
      </c>
      <c r="L278">
        <v>1276</v>
      </c>
      <c r="M278" s="39">
        <f t="shared" si="16"/>
        <v>41716.663530093334</v>
      </c>
      <c r="N278" s="6">
        <v>32</v>
      </c>
      <c r="O278" s="6">
        <v>0</v>
      </c>
      <c r="P278" s="6">
        <v>0</v>
      </c>
      <c r="V278" s="1">
        <v>41683.909953703704</v>
      </c>
      <c r="X278" s="25">
        <f t="shared" si="14"/>
        <v>41682.913136574818</v>
      </c>
    </row>
    <row r="279" spans="3:24" x14ac:dyDescent="0.25">
      <c r="C279" s="33">
        <v>277</v>
      </c>
      <c r="D279" s="33">
        <v>2</v>
      </c>
      <c r="E279" s="5" t="s">
        <v>718</v>
      </c>
      <c r="F279" s="6">
        <v>53</v>
      </c>
      <c r="G279" s="6">
        <v>55</v>
      </c>
      <c r="H279">
        <v>1277</v>
      </c>
      <c r="I279" s="39">
        <f t="shared" si="15"/>
        <v>41716.663541667411</v>
      </c>
      <c r="J279" s="39"/>
      <c r="K279" t="s">
        <v>1727</v>
      </c>
      <c r="L279">
        <v>1277</v>
      </c>
      <c r="M279" s="39">
        <f t="shared" si="16"/>
        <v>41716.663541667411</v>
      </c>
      <c r="N279" s="6">
        <v>32</v>
      </c>
      <c r="O279" s="6">
        <v>0</v>
      </c>
      <c r="P279" s="6">
        <v>0</v>
      </c>
      <c r="V279" s="1">
        <v>41683.909953703704</v>
      </c>
      <c r="X279" s="25">
        <f t="shared" si="14"/>
        <v>41682.913148148895</v>
      </c>
    </row>
    <row r="280" spans="3:24" x14ac:dyDescent="0.25">
      <c r="C280" s="33">
        <v>278</v>
      </c>
      <c r="D280" s="33">
        <v>2</v>
      </c>
      <c r="E280" s="5" t="s">
        <v>719</v>
      </c>
      <c r="F280" s="6">
        <v>53</v>
      </c>
      <c r="G280" s="6">
        <v>55</v>
      </c>
      <c r="H280">
        <v>1278</v>
      </c>
      <c r="I280" s="39">
        <f t="shared" si="15"/>
        <v>41716.663553241488</v>
      </c>
      <c r="J280" s="39"/>
      <c r="K280" t="s">
        <v>1728</v>
      </c>
      <c r="L280">
        <v>1278</v>
      </c>
      <c r="M280" s="39">
        <f t="shared" si="16"/>
        <v>41716.663553241488</v>
      </c>
      <c r="N280" s="6">
        <v>32</v>
      </c>
      <c r="O280" s="6">
        <v>0</v>
      </c>
      <c r="P280" s="6">
        <v>0</v>
      </c>
      <c r="V280" s="1">
        <v>41683.909953703704</v>
      </c>
      <c r="X280" s="25">
        <f t="shared" si="14"/>
        <v>41682.913159722972</v>
      </c>
    </row>
    <row r="281" spans="3:24" x14ac:dyDescent="0.25">
      <c r="C281" s="33">
        <v>279</v>
      </c>
      <c r="D281" s="33">
        <v>2</v>
      </c>
      <c r="E281" s="5" t="s">
        <v>720</v>
      </c>
      <c r="F281" s="6">
        <v>53</v>
      </c>
      <c r="G281" s="6">
        <v>55</v>
      </c>
      <c r="H281">
        <v>1279</v>
      </c>
      <c r="I281" s="39">
        <f t="shared" si="15"/>
        <v>41716.663564815564</v>
      </c>
      <c r="J281" s="39"/>
      <c r="K281" t="s">
        <v>1729</v>
      </c>
      <c r="L281">
        <v>1279</v>
      </c>
      <c r="M281" s="39">
        <f t="shared" si="16"/>
        <v>41716.663564815564</v>
      </c>
      <c r="N281" s="6">
        <v>32</v>
      </c>
      <c r="O281" s="6">
        <v>0</v>
      </c>
      <c r="P281" s="6">
        <v>0</v>
      </c>
      <c r="V281" s="1">
        <v>41683.909953703704</v>
      </c>
      <c r="X281" s="25">
        <f t="shared" si="14"/>
        <v>41682.913171297048</v>
      </c>
    </row>
    <row r="282" spans="3:24" x14ac:dyDescent="0.25">
      <c r="C282" s="33">
        <v>280</v>
      </c>
      <c r="D282" s="33">
        <v>2</v>
      </c>
      <c r="E282" s="5" t="s">
        <v>721</v>
      </c>
      <c r="F282" s="6">
        <v>53</v>
      </c>
      <c r="G282" s="6">
        <v>55</v>
      </c>
      <c r="H282">
        <v>1280</v>
      </c>
      <c r="I282" s="39">
        <f t="shared" si="15"/>
        <v>41716.663576389641</v>
      </c>
      <c r="J282" s="39"/>
      <c r="K282" t="s">
        <v>1730</v>
      </c>
      <c r="L282">
        <v>1280</v>
      </c>
      <c r="M282" s="39">
        <f t="shared" si="16"/>
        <v>41716.663576389641</v>
      </c>
      <c r="N282" s="6">
        <v>32</v>
      </c>
      <c r="O282" s="6">
        <v>0</v>
      </c>
      <c r="P282" s="6">
        <v>0</v>
      </c>
      <c r="V282" s="1">
        <v>41683.909953703704</v>
      </c>
      <c r="X282" s="25">
        <f t="shared" si="14"/>
        <v>41682.913182871125</v>
      </c>
    </row>
    <row r="283" spans="3:24" x14ac:dyDescent="0.25">
      <c r="C283" s="33">
        <v>281</v>
      </c>
      <c r="D283" s="33">
        <v>2</v>
      </c>
      <c r="E283" s="5" t="s">
        <v>722</v>
      </c>
      <c r="F283" s="6">
        <v>53</v>
      </c>
      <c r="G283" s="6">
        <v>55</v>
      </c>
      <c r="H283">
        <v>1281</v>
      </c>
      <c r="I283" s="39">
        <f t="shared" si="15"/>
        <v>41716.663587963718</v>
      </c>
      <c r="J283" s="39"/>
      <c r="K283" t="s">
        <v>1731</v>
      </c>
      <c r="L283">
        <v>1281</v>
      </c>
      <c r="M283" s="39">
        <f t="shared" si="16"/>
        <v>41716.663587963718</v>
      </c>
      <c r="N283" s="6">
        <v>32</v>
      </c>
      <c r="O283" s="6">
        <v>0</v>
      </c>
      <c r="P283" s="6">
        <v>0</v>
      </c>
      <c r="V283" s="1">
        <v>41683.909953703704</v>
      </c>
      <c r="X283" s="25">
        <f t="shared" si="14"/>
        <v>41682.913194445202</v>
      </c>
    </row>
    <row r="284" spans="3:24" x14ac:dyDescent="0.25">
      <c r="C284" s="33">
        <v>282</v>
      </c>
      <c r="D284" s="33">
        <v>2</v>
      </c>
      <c r="E284" s="5" t="s">
        <v>723</v>
      </c>
      <c r="F284" s="6">
        <v>53</v>
      </c>
      <c r="G284" s="6">
        <v>55</v>
      </c>
      <c r="H284">
        <v>1282</v>
      </c>
      <c r="I284" s="39">
        <f t="shared" si="15"/>
        <v>41716.663599537795</v>
      </c>
      <c r="J284" s="39"/>
      <c r="K284" t="s">
        <v>1732</v>
      </c>
      <c r="L284">
        <v>1282</v>
      </c>
      <c r="M284" s="39">
        <f t="shared" si="16"/>
        <v>41716.663599537795</v>
      </c>
      <c r="N284" s="6">
        <v>32</v>
      </c>
      <c r="O284" s="6">
        <v>0</v>
      </c>
      <c r="P284" s="6">
        <v>0</v>
      </c>
      <c r="V284" s="1">
        <v>41683.909953703704</v>
      </c>
      <c r="X284" s="25">
        <f t="shared" si="14"/>
        <v>41682.913206019279</v>
      </c>
    </row>
    <row r="285" spans="3:24" x14ac:dyDescent="0.25">
      <c r="C285" s="33">
        <v>283</v>
      </c>
      <c r="D285" s="33">
        <v>2</v>
      </c>
      <c r="E285" s="5" t="s">
        <v>724</v>
      </c>
      <c r="F285" s="6">
        <v>53</v>
      </c>
      <c r="G285" s="6">
        <v>55</v>
      </c>
      <c r="H285">
        <v>1283</v>
      </c>
      <c r="I285" s="39">
        <f t="shared" si="15"/>
        <v>41716.663611111871</v>
      </c>
      <c r="J285" s="39"/>
      <c r="K285" t="s">
        <v>1733</v>
      </c>
      <c r="L285">
        <v>1283</v>
      </c>
      <c r="M285" s="39">
        <f t="shared" si="16"/>
        <v>41716.663611111871</v>
      </c>
      <c r="N285" s="6">
        <v>32</v>
      </c>
      <c r="O285" s="6">
        <v>0</v>
      </c>
      <c r="P285" s="6">
        <v>0</v>
      </c>
      <c r="V285" s="1">
        <v>41683.909953703704</v>
      </c>
      <c r="X285" s="25">
        <f t="shared" si="14"/>
        <v>41682.913217593356</v>
      </c>
    </row>
    <row r="286" spans="3:24" x14ac:dyDescent="0.25">
      <c r="C286" s="33">
        <v>284</v>
      </c>
      <c r="D286" s="33">
        <v>2</v>
      </c>
      <c r="E286" s="5" t="s">
        <v>725</v>
      </c>
      <c r="F286" s="6">
        <v>53</v>
      </c>
      <c r="G286" s="6">
        <v>55</v>
      </c>
      <c r="H286">
        <v>1284</v>
      </c>
      <c r="I286" s="39">
        <f t="shared" si="15"/>
        <v>41716.663622685948</v>
      </c>
      <c r="J286" s="39"/>
      <c r="K286" t="s">
        <v>1734</v>
      </c>
      <c r="L286">
        <v>1284</v>
      </c>
      <c r="M286" s="39">
        <f t="shared" si="16"/>
        <v>41716.663622685948</v>
      </c>
      <c r="N286" s="6">
        <v>32</v>
      </c>
      <c r="O286" s="6">
        <v>0</v>
      </c>
      <c r="P286" s="6">
        <v>0</v>
      </c>
      <c r="V286" s="1">
        <v>41683.909953703704</v>
      </c>
      <c r="X286" s="25">
        <f t="shared" si="14"/>
        <v>41682.913229167432</v>
      </c>
    </row>
    <row r="287" spans="3:24" x14ac:dyDescent="0.25">
      <c r="C287" s="33">
        <v>285</v>
      </c>
      <c r="D287" s="33">
        <v>2</v>
      </c>
      <c r="E287" s="5" t="s">
        <v>726</v>
      </c>
      <c r="F287" s="6">
        <v>53</v>
      </c>
      <c r="G287" s="6">
        <v>55</v>
      </c>
      <c r="H287">
        <v>1285</v>
      </c>
      <c r="I287" s="39">
        <f t="shared" si="15"/>
        <v>41716.663634260025</v>
      </c>
      <c r="J287" s="39"/>
      <c r="K287" t="s">
        <v>1735</v>
      </c>
      <c r="L287">
        <v>1285</v>
      </c>
      <c r="M287" s="39">
        <f t="shared" si="16"/>
        <v>41716.663634260025</v>
      </c>
      <c r="N287" s="6">
        <v>32</v>
      </c>
      <c r="O287" s="6">
        <v>0</v>
      </c>
      <c r="P287" s="6">
        <v>0</v>
      </c>
      <c r="V287" s="1">
        <v>41683.909953703704</v>
      </c>
      <c r="X287" s="25">
        <f t="shared" si="14"/>
        <v>41682.913240741509</v>
      </c>
    </row>
    <row r="288" spans="3:24" x14ac:dyDescent="0.25">
      <c r="C288" s="33">
        <v>286</v>
      </c>
      <c r="D288" s="33">
        <v>2</v>
      </c>
      <c r="E288" s="5" t="s">
        <v>727</v>
      </c>
      <c r="F288" s="6">
        <v>53</v>
      </c>
      <c r="G288" s="6">
        <v>55</v>
      </c>
      <c r="H288">
        <v>1286</v>
      </c>
      <c r="I288" s="39">
        <f t="shared" si="15"/>
        <v>41716.663645834102</v>
      </c>
      <c r="J288" s="39"/>
      <c r="K288" t="s">
        <v>1736</v>
      </c>
      <c r="L288">
        <v>1286</v>
      </c>
      <c r="M288" s="39">
        <f t="shared" si="16"/>
        <v>41716.663645834102</v>
      </c>
      <c r="N288" s="6">
        <v>32</v>
      </c>
      <c r="O288" s="6">
        <v>0</v>
      </c>
      <c r="P288" s="6">
        <v>0</v>
      </c>
      <c r="V288" s="1">
        <v>41683.909953703704</v>
      </c>
      <c r="X288" s="25">
        <f t="shared" si="14"/>
        <v>41682.913252315586</v>
      </c>
    </row>
    <row r="289" spans="3:24" x14ac:dyDescent="0.25">
      <c r="C289" s="33">
        <v>287</v>
      </c>
      <c r="D289" s="33">
        <v>2</v>
      </c>
      <c r="E289" s="5" t="s">
        <v>728</v>
      </c>
      <c r="F289" s="6">
        <v>53</v>
      </c>
      <c r="G289" s="6">
        <v>55</v>
      </c>
      <c r="H289">
        <v>1287</v>
      </c>
      <c r="I289" s="39">
        <f t="shared" si="15"/>
        <v>41716.663657408179</v>
      </c>
      <c r="J289" s="39"/>
      <c r="K289" t="s">
        <v>1737</v>
      </c>
      <c r="L289">
        <v>1287</v>
      </c>
      <c r="M289" s="39">
        <f t="shared" si="16"/>
        <v>41716.663657408179</v>
      </c>
      <c r="N289" s="6">
        <v>32</v>
      </c>
      <c r="O289" s="6">
        <v>0</v>
      </c>
      <c r="P289" s="6">
        <v>0</v>
      </c>
      <c r="V289" s="1">
        <v>41683.909953703704</v>
      </c>
      <c r="X289" s="25">
        <f t="shared" si="14"/>
        <v>41682.913263889663</v>
      </c>
    </row>
    <row r="290" spans="3:24" x14ac:dyDescent="0.25">
      <c r="C290" s="33">
        <v>288</v>
      </c>
      <c r="D290" s="33">
        <v>2</v>
      </c>
      <c r="E290" s="5" t="s">
        <v>729</v>
      </c>
      <c r="F290" s="6">
        <v>53</v>
      </c>
      <c r="G290" s="6">
        <v>55</v>
      </c>
      <c r="H290">
        <v>1288</v>
      </c>
      <c r="I290" s="39">
        <f t="shared" si="15"/>
        <v>41716.663668982255</v>
      </c>
      <c r="J290" s="39"/>
      <c r="K290" t="s">
        <v>1738</v>
      </c>
      <c r="L290">
        <v>1288</v>
      </c>
      <c r="M290" s="39">
        <f t="shared" si="16"/>
        <v>41716.663668982255</v>
      </c>
      <c r="N290" s="6">
        <v>32</v>
      </c>
      <c r="O290" s="6">
        <v>0</v>
      </c>
      <c r="P290" s="6">
        <v>0</v>
      </c>
      <c r="V290" s="1">
        <v>41683.909953703704</v>
      </c>
      <c r="X290" s="25">
        <f t="shared" si="14"/>
        <v>41682.913275463739</v>
      </c>
    </row>
    <row r="291" spans="3:24" x14ac:dyDescent="0.25">
      <c r="C291" s="33">
        <v>289</v>
      </c>
      <c r="D291" s="33">
        <v>2</v>
      </c>
      <c r="E291" s="5" t="s">
        <v>730</v>
      </c>
      <c r="F291" s="6">
        <v>53</v>
      </c>
      <c r="G291" s="6">
        <v>55</v>
      </c>
      <c r="H291">
        <v>1289</v>
      </c>
      <c r="I291" s="39">
        <f t="shared" si="15"/>
        <v>41716.663680556332</v>
      </c>
      <c r="J291" s="39"/>
      <c r="K291" t="s">
        <v>1739</v>
      </c>
      <c r="L291">
        <v>1289</v>
      </c>
      <c r="M291" s="39">
        <f t="shared" si="16"/>
        <v>41716.663680556332</v>
      </c>
      <c r="N291" s="6">
        <v>32</v>
      </c>
      <c r="O291" s="6">
        <v>0</v>
      </c>
      <c r="P291" s="6">
        <v>0</v>
      </c>
      <c r="V291" s="1">
        <v>41683.909953703704</v>
      </c>
      <c r="X291" s="25">
        <f t="shared" si="14"/>
        <v>41682.913287037816</v>
      </c>
    </row>
    <row r="292" spans="3:24" x14ac:dyDescent="0.25">
      <c r="C292" s="33">
        <v>290</v>
      </c>
      <c r="D292" s="33">
        <v>2</v>
      </c>
      <c r="E292" s="5" t="s">
        <v>731</v>
      </c>
      <c r="F292" s="6">
        <v>53</v>
      </c>
      <c r="G292" s="6">
        <v>55</v>
      </c>
      <c r="H292">
        <v>1290</v>
      </c>
      <c r="I292" s="39">
        <f t="shared" si="15"/>
        <v>41716.663692130409</v>
      </c>
      <c r="J292" s="39"/>
      <c r="K292" t="s">
        <v>1740</v>
      </c>
      <c r="L292">
        <v>1290</v>
      </c>
      <c r="M292" s="39">
        <f t="shared" si="16"/>
        <v>41716.663692130409</v>
      </c>
      <c r="N292" s="6">
        <v>32</v>
      </c>
      <c r="O292" s="6">
        <v>0</v>
      </c>
      <c r="P292" s="6">
        <v>0</v>
      </c>
      <c r="V292" s="1">
        <v>41683.909953703704</v>
      </c>
      <c r="X292" s="25">
        <f t="shared" si="14"/>
        <v>41682.913298611893</v>
      </c>
    </row>
    <row r="293" spans="3:24" x14ac:dyDescent="0.25">
      <c r="C293" s="33">
        <v>291</v>
      </c>
      <c r="D293" s="33">
        <v>2</v>
      </c>
      <c r="E293" s="5" t="s">
        <v>732</v>
      </c>
      <c r="F293" s="6">
        <v>53</v>
      </c>
      <c r="G293" s="6">
        <v>55</v>
      </c>
      <c r="H293">
        <v>1291</v>
      </c>
      <c r="I293" s="39">
        <f t="shared" si="15"/>
        <v>41716.663703704486</v>
      </c>
      <c r="J293" s="39"/>
      <c r="K293" t="s">
        <v>1741</v>
      </c>
      <c r="L293">
        <v>1291</v>
      </c>
      <c r="M293" s="39">
        <f t="shared" si="16"/>
        <v>41716.663703704486</v>
      </c>
      <c r="N293" s="6">
        <v>32</v>
      </c>
      <c r="O293" s="6">
        <v>0</v>
      </c>
      <c r="P293" s="6">
        <v>0</v>
      </c>
      <c r="V293" s="1">
        <v>41683.909953703704</v>
      </c>
      <c r="X293" s="25">
        <f t="shared" si="14"/>
        <v>41682.91331018597</v>
      </c>
    </row>
    <row r="294" spans="3:24" x14ac:dyDescent="0.25">
      <c r="C294" s="33">
        <v>292</v>
      </c>
      <c r="D294" s="33">
        <v>2</v>
      </c>
      <c r="E294" s="5" t="s">
        <v>733</v>
      </c>
      <c r="F294" s="6">
        <v>53</v>
      </c>
      <c r="G294" s="6">
        <v>55</v>
      </c>
      <c r="H294">
        <v>1292</v>
      </c>
      <c r="I294" s="39">
        <f t="shared" si="15"/>
        <v>41716.663715278562</v>
      </c>
      <c r="J294" s="39"/>
      <c r="K294" t="s">
        <v>1742</v>
      </c>
      <c r="L294">
        <v>1292</v>
      </c>
      <c r="M294" s="39">
        <f t="shared" si="16"/>
        <v>41716.663715278562</v>
      </c>
      <c r="N294" s="6">
        <v>32</v>
      </c>
      <c r="O294" s="6">
        <v>0</v>
      </c>
      <c r="P294" s="6">
        <v>0</v>
      </c>
      <c r="V294" s="1">
        <v>41683.909953703704</v>
      </c>
      <c r="X294" s="25">
        <f t="shared" si="14"/>
        <v>41682.913321760047</v>
      </c>
    </row>
    <row r="295" spans="3:24" x14ac:dyDescent="0.25">
      <c r="C295" s="33">
        <v>293</v>
      </c>
      <c r="D295" s="33">
        <v>2</v>
      </c>
      <c r="E295" s="5" t="s">
        <v>734</v>
      </c>
      <c r="F295" s="6">
        <v>53</v>
      </c>
      <c r="G295" s="6">
        <v>55</v>
      </c>
      <c r="H295">
        <v>1293</v>
      </c>
      <c r="I295" s="39">
        <f t="shared" si="15"/>
        <v>41716.663726852639</v>
      </c>
      <c r="J295" s="39"/>
      <c r="K295" t="s">
        <v>1743</v>
      </c>
      <c r="L295">
        <v>1293</v>
      </c>
      <c r="M295" s="39">
        <f t="shared" si="16"/>
        <v>41716.663726852639</v>
      </c>
      <c r="N295" s="6">
        <v>32</v>
      </c>
      <c r="O295" s="6">
        <v>0</v>
      </c>
      <c r="P295" s="6">
        <v>0</v>
      </c>
      <c r="V295" s="1">
        <v>41683.909953703704</v>
      </c>
      <c r="X295" s="25">
        <f t="shared" si="14"/>
        <v>41682.913333334123</v>
      </c>
    </row>
    <row r="296" spans="3:24" x14ac:dyDescent="0.25">
      <c r="C296" s="33">
        <v>294</v>
      </c>
      <c r="D296" s="33">
        <v>2</v>
      </c>
      <c r="E296" s="5" t="s">
        <v>735</v>
      </c>
      <c r="F296" s="6">
        <v>53</v>
      </c>
      <c r="G296" s="6">
        <v>55</v>
      </c>
      <c r="H296">
        <v>1294</v>
      </c>
      <c r="I296" s="39">
        <f t="shared" si="15"/>
        <v>41716.663738426716</v>
      </c>
      <c r="J296" s="39"/>
      <c r="K296" t="s">
        <v>1744</v>
      </c>
      <c r="L296">
        <v>1294</v>
      </c>
      <c r="M296" s="39">
        <f t="shared" si="16"/>
        <v>41716.663738426716</v>
      </c>
      <c r="N296" s="6">
        <v>32</v>
      </c>
      <c r="O296" s="6">
        <v>0</v>
      </c>
      <c r="P296" s="6">
        <v>0</v>
      </c>
      <c r="V296" s="1">
        <v>41683.909953703704</v>
      </c>
      <c r="X296" s="25">
        <f t="shared" si="14"/>
        <v>41682.9133449082</v>
      </c>
    </row>
    <row r="297" spans="3:24" x14ac:dyDescent="0.25">
      <c r="C297" s="33">
        <v>295</v>
      </c>
      <c r="D297" s="33">
        <v>2</v>
      </c>
      <c r="E297" s="5" t="s">
        <v>736</v>
      </c>
      <c r="F297" s="6">
        <v>53</v>
      </c>
      <c r="G297" s="6">
        <v>55</v>
      </c>
      <c r="H297">
        <v>1295</v>
      </c>
      <c r="I297" s="39">
        <f t="shared" si="15"/>
        <v>41716.663750000793</v>
      </c>
      <c r="J297" s="39"/>
      <c r="K297" t="s">
        <v>1745</v>
      </c>
      <c r="L297">
        <v>1295</v>
      </c>
      <c r="M297" s="39">
        <f t="shared" si="16"/>
        <v>41716.663750000793</v>
      </c>
      <c r="N297" s="6">
        <v>32</v>
      </c>
      <c r="O297" s="6">
        <v>0</v>
      </c>
      <c r="P297" s="6">
        <v>0</v>
      </c>
      <c r="V297" s="1">
        <v>41683.909953703704</v>
      </c>
      <c r="X297" s="25">
        <f t="shared" si="14"/>
        <v>41682.913356482277</v>
      </c>
    </row>
    <row r="298" spans="3:24" x14ac:dyDescent="0.25">
      <c r="C298" s="33">
        <v>296</v>
      </c>
      <c r="D298" s="33">
        <v>2</v>
      </c>
      <c r="E298" s="5" t="s">
        <v>737</v>
      </c>
      <c r="F298" s="6">
        <v>53</v>
      </c>
      <c r="G298" s="6">
        <v>55</v>
      </c>
      <c r="H298">
        <v>1296</v>
      </c>
      <c r="I298" s="39">
        <f t="shared" si="15"/>
        <v>41716.66376157487</v>
      </c>
      <c r="J298" s="39"/>
      <c r="K298" t="s">
        <v>1746</v>
      </c>
      <c r="L298">
        <v>1296</v>
      </c>
      <c r="M298" s="39">
        <f t="shared" si="16"/>
        <v>41716.66376157487</v>
      </c>
      <c r="N298" s="6">
        <v>32</v>
      </c>
      <c r="O298" s="6">
        <v>0</v>
      </c>
      <c r="P298" s="6">
        <v>0</v>
      </c>
      <c r="V298" s="1">
        <v>41683.909953703704</v>
      </c>
      <c r="X298" s="25">
        <f t="shared" si="14"/>
        <v>41682.913368056354</v>
      </c>
    </row>
    <row r="299" spans="3:24" x14ac:dyDescent="0.25">
      <c r="C299" s="33">
        <v>297</v>
      </c>
      <c r="D299" s="33">
        <v>2</v>
      </c>
      <c r="E299" s="5" t="s">
        <v>738</v>
      </c>
      <c r="F299" s="6">
        <v>53</v>
      </c>
      <c r="G299" s="6">
        <v>55</v>
      </c>
      <c r="H299">
        <v>1297</v>
      </c>
      <c r="I299" s="39">
        <f t="shared" si="15"/>
        <v>41716.663773148946</v>
      </c>
      <c r="J299" s="39"/>
      <c r="K299" t="s">
        <v>1747</v>
      </c>
      <c r="L299">
        <v>1297</v>
      </c>
      <c r="M299" s="39">
        <f t="shared" si="16"/>
        <v>41716.663773148946</v>
      </c>
      <c r="N299" s="6">
        <v>32</v>
      </c>
      <c r="O299" s="6">
        <v>0</v>
      </c>
      <c r="P299" s="6">
        <v>0</v>
      </c>
      <c r="V299" s="1">
        <v>41683.909953703704</v>
      </c>
      <c r="X299" s="25">
        <f t="shared" si="14"/>
        <v>41682.91337963043</v>
      </c>
    </row>
    <row r="300" spans="3:24" x14ac:dyDescent="0.25">
      <c r="C300" s="33">
        <v>298</v>
      </c>
      <c r="D300" s="33">
        <v>2</v>
      </c>
      <c r="E300" s="5" t="s">
        <v>739</v>
      </c>
      <c r="F300" s="6">
        <v>53</v>
      </c>
      <c r="G300" s="6">
        <v>55</v>
      </c>
      <c r="H300">
        <v>1298</v>
      </c>
      <c r="I300" s="39">
        <f t="shared" si="15"/>
        <v>41716.663784723023</v>
      </c>
      <c r="J300" s="39"/>
      <c r="K300" t="s">
        <v>1748</v>
      </c>
      <c r="L300">
        <v>1298</v>
      </c>
      <c r="M300" s="39">
        <f t="shared" si="16"/>
        <v>41716.663784723023</v>
      </c>
      <c r="N300" s="6">
        <v>32</v>
      </c>
      <c r="O300" s="6">
        <v>0</v>
      </c>
      <c r="P300" s="6">
        <v>0</v>
      </c>
      <c r="V300" s="1">
        <v>41683.909953703704</v>
      </c>
      <c r="X300" s="25">
        <f t="shared" si="14"/>
        <v>41682.913391204507</v>
      </c>
    </row>
    <row r="301" spans="3:24" x14ac:dyDescent="0.25">
      <c r="C301" s="33">
        <v>299</v>
      </c>
      <c r="D301" s="33">
        <v>2</v>
      </c>
      <c r="E301" s="5" t="s">
        <v>740</v>
      </c>
      <c r="F301" s="6">
        <v>53</v>
      </c>
      <c r="G301" s="6">
        <v>55</v>
      </c>
      <c r="H301">
        <v>1299</v>
      </c>
      <c r="I301" s="39">
        <f t="shared" si="15"/>
        <v>41716.6637962971</v>
      </c>
      <c r="J301" s="39"/>
      <c r="K301" t="s">
        <v>1749</v>
      </c>
      <c r="L301">
        <v>1299</v>
      </c>
      <c r="M301" s="39">
        <f t="shared" si="16"/>
        <v>41716.6637962971</v>
      </c>
      <c r="N301" s="6">
        <v>32</v>
      </c>
      <c r="O301" s="6">
        <v>0</v>
      </c>
      <c r="P301" s="6">
        <v>0</v>
      </c>
      <c r="V301" s="1">
        <v>41683.909953703704</v>
      </c>
      <c r="X301" s="25">
        <f t="shared" si="14"/>
        <v>41682.913402778584</v>
      </c>
    </row>
    <row r="302" spans="3:24" x14ac:dyDescent="0.25">
      <c r="C302" s="33">
        <v>300</v>
      </c>
      <c r="D302" s="33">
        <v>2</v>
      </c>
      <c r="E302" s="5" t="s">
        <v>741</v>
      </c>
      <c r="F302" s="6">
        <v>53</v>
      </c>
      <c r="G302" s="6">
        <v>55</v>
      </c>
      <c r="H302">
        <v>1300</v>
      </c>
      <c r="I302" s="39">
        <f t="shared" si="15"/>
        <v>41716.663807871177</v>
      </c>
      <c r="J302" s="39"/>
      <c r="K302" t="s">
        <v>1750</v>
      </c>
      <c r="L302">
        <v>1300</v>
      </c>
      <c r="M302" s="39">
        <f t="shared" si="16"/>
        <v>41716.663807871177</v>
      </c>
      <c r="N302" s="6">
        <v>32</v>
      </c>
      <c r="O302" s="6">
        <v>0</v>
      </c>
      <c r="P302" s="6">
        <v>0</v>
      </c>
      <c r="V302" s="1">
        <v>41683.909953703704</v>
      </c>
      <c r="X302" s="25">
        <f t="shared" si="14"/>
        <v>41682.913414352661</v>
      </c>
    </row>
    <row r="303" spans="3:24" x14ac:dyDescent="0.25">
      <c r="C303" s="33">
        <v>301</v>
      </c>
      <c r="D303" s="33">
        <v>2</v>
      </c>
      <c r="E303" s="5" t="s">
        <v>742</v>
      </c>
      <c r="F303" s="6">
        <v>53</v>
      </c>
      <c r="G303" s="6">
        <v>55</v>
      </c>
      <c r="H303">
        <v>1301</v>
      </c>
      <c r="I303" s="39">
        <f t="shared" si="15"/>
        <v>41716.663819445253</v>
      </c>
      <c r="J303" s="39"/>
      <c r="K303" t="s">
        <v>1751</v>
      </c>
      <c r="L303">
        <v>1301</v>
      </c>
      <c r="M303" s="39">
        <f t="shared" si="16"/>
        <v>41716.663819445253</v>
      </c>
      <c r="N303" s="6">
        <v>32</v>
      </c>
      <c r="O303" s="6">
        <v>0</v>
      </c>
      <c r="P303" s="6">
        <v>0</v>
      </c>
      <c r="V303" s="1">
        <v>41683.909953703704</v>
      </c>
      <c r="X303" s="25">
        <f t="shared" si="14"/>
        <v>41682.913425926738</v>
      </c>
    </row>
    <row r="304" spans="3:24" x14ac:dyDescent="0.25">
      <c r="C304" s="33">
        <v>302</v>
      </c>
      <c r="D304" s="33">
        <v>2</v>
      </c>
      <c r="E304" s="5" t="s">
        <v>743</v>
      </c>
      <c r="F304" s="6">
        <v>53</v>
      </c>
      <c r="G304" s="6">
        <v>55</v>
      </c>
      <c r="H304">
        <v>1302</v>
      </c>
      <c r="I304" s="39">
        <f t="shared" si="15"/>
        <v>41716.66383101933</v>
      </c>
      <c r="J304" s="39"/>
      <c r="K304" t="s">
        <v>1752</v>
      </c>
      <c r="L304">
        <v>1302</v>
      </c>
      <c r="M304" s="39">
        <f t="shared" si="16"/>
        <v>41716.66383101933</v>
      </c>
      <c r="N304" s="6">
        <v>32</v>
      </c>
      <c r="O304" s="6">
        <v>0</v>
      </c>
      <c r="P304" s="6">
        <v>0</v>
      </c>
      <c r="V304" s="1">
        <v>41683.909953703704</v>
      </c>
      <c r="X304" s="25">
        <f t="shared" si="14"/>
        <v>41682.913437500814</v>
      </c>
    </row>
    <row r="305" spans="3:24" x14ac:dyDescent="0.25">
      <c r="C305" s="33">
        <v>303</v>
      </c>
      <c r="D305" s="33">
        <v>2</v>
      </c>
      <c r="E305" s="5" t="s">
        <v>744</v>
      </c>
      <c r="F305" s="6">
        <v>53</v>
      </c>
      <c r="G305" s="6">
        <v>55</v>
      </c>
      <c r="H305">
        <v>1303</v>
      </c>
      <c r="I305" s="39">
        <f t="shared" si="15"/>
        <v>41716.663842593407</v>
      </c>
      <c r="J305" s="39"/>
      <c r="K305" t="s">
        <v>1753</v>
      </c>
      <c r="L305">
        <v>1303</v>
      </c>
      <c r="M305" s="39">
        <f t="shared" si="16"/>
        <v>41716.663842593407</v>
      </c>
      <c r="N305" s="6">
        <v>32</v>
      </c>
      <c r="O305" s="6">
        <v>0</v>
      </c>
      <c r="P305" s="6">
        <v>0</v>
      </c>
      <c r="V305" s="1">
        <v>41683.909953703704</v>
      </c>
      <c r="X305" s="25">
        <f t="shared" si="14"/>
        <v>41682.913449074891</v>
      </c>
    </row>
    <row r="306" spans="3:24" x14ac:dyDescent="0.25">
      <c r="C306" s="33">
        <v>304</v>
      </c>
      <c r="D306" s="33">
        <v>2</v>
      </c>
      <c r="E306" s="5" t="s">
        <v>745</v>
      </c>
      <c r="F306" s="6">
        <v>53</v>
      </c>
      <c r="G306" s="6">
        <v>55</v>
      </c>
      <c r="H306">
        <v>1304</v>
      </c>
      <c r="I306" s="39">
        <f t="shared" si="15"/>
        <v>41716.663854167484</v>
      </c>
      <c r="J306" s="39"/>
      <c r="K306" t="s">
        <v>1754</v>
      </c>
      <c r="L306">
        <v>1304</v>
      </c>
      <c r="M306" s="39">
        <f t="shared" si="16"/>
        <v>41716.663854167484</v>
      </c>
      <c r="N306" s="6">
        <v>32</v>
      </c>
      <c r="O306" s="6">
        <v>0</v>
      </c>
      <c r="P306" s="6">
        <v>0</v>
      </c>
      <c r="V306" s="1">
        <v>41683.909953703704</v>
      </c>
      <c r="X306" s="25">
        <f t="shared" si="14"/>
        <v>41682.913460648968</v>
      </c>
    </row>
    <row r="307" spans="3:24" x14ac:dyDescent="0.25">
      <c r="C307" s="33">
        <v>305</v>
      </c>
      <c r="D307" s="33">
        <v>2</v>
      </c>
      <c r="E307" s="5" t="s">
        <v>746</v>
      </c>
      <c r="F307" s="6">
        <v>53</v>
      </c>
      <c r="G307" s="6">
        <v>55</v>
      </c>
      <c r="H307">
        <v>1305</v>
      </c>
      <c r="I307" s="39">
        <f t="shared" si="15"/>
        <v>41716.663865741561</v>
      </c>
      <c r="J307" s="39"/>
      <c r="K307" t="s">
        <v>1755</v>
      </c>
      <c r="L307">
        <v>1305</v>
      </c>
      <c r="M307" s="39">
        <f t="shared" si="16"/>
        <v>41716.663865741561</v>
      </c>
      <c r="N307" s="6">
        <v>32</v>
      </c>
      <c r="O307" s="6">
        <v>0</v>
      </c>
      <c r="P307" s="6">
        <v>0</v>
      </c>
      <c r="V307" s="1">
        <v>41683.909953703704</v>
      </c>
      <c r="X307" s="25">
        <f t="shared" si="14"/>
        <v>41682.913472223045</v>
      </c>
    </row>
    <row r="308" spans="3:24" x14ac:dyDescent="0.25">
      <c r="C308" s="33">
        <v>306</v>
      </c>
      <c r="D308" s="33">
        <v>2</v>
      </c>
      <c r="E308" s="5" t="s">
        <v>747</v>
      </c>
      <c r="F308" s="6">
        <v>53</v>
      </c>
      <c r="G308" s="6">
        <v>55</v>
      </c>
      <c r="H308">
        <v>1306</v>
      </c>
      <c r="I308" s="39">
        <f t="shared" si="15"/>
        <v>41716.663877315637</v>
      </c>
      <c r="J308" s="39"/>
      <c r="K308" t="s">
        <v>1756</v>
      </c>
      <c r="L308">
        <v>1306</v>
      </c>
      <c r="M308" s="39">
        <f t="shared" si="16"/>
        <v>41716.663877315637</v>
      </c>
      <c r="N308" s="6">
        <v>32</v>
      </c>
      <c r="O308" s="6">
        <v>0</v>
      </c>
      <c r="P308" s="6">
        <v>0</v>
      </c>
      <c r="V308" s="1">
        <v>41683.909953703704</v>
      </c>
      <c r="X308" s="25">
        <f t="shared" si="14"/>
        <v>41682.913483797121</v>
      </c>
    </row>
    <row r="309" spans="3:24" x14ac:dyDescent="0.25">
      <c r="C309" s="33">
        <v>307</v>
      </c>
      <c r="D309" s="33">
        <v>2</v>
      </c>
      <c r="E309" s="5" t="s">
        <v>748</v>
      </c>
      <c r="F309" s="6">
        <v>53</v>
      </c>
      <c r="G309" s="6">
        <v>55</v>
      </c>
      <c r="H309">
        <v>1307</v>
      </c>
      <c r="I309" s="39">
        <f t="shared" si="15"/>
        <v>41716.663888889714</v>
      </c>
      <c r="J309" s="39"/>
      <c r="K309" t="s">
        <v>1757</v>
      </c>
      <c r="L309">
        <v>1307</v>
      </c>
      <c r="M309" s="39">
        <f t="shared" si="16"/>
        <v>41716.663888889714</v>
      </c>
      <c r="N309" s="6">
        <v>32</v>
      </c>
      <c r="O309" s="6">
        <v>0</v>
      </c>
      <c r="P309" s="6">
        <v>0</v>
      </c>
      <c r="V309" s="1">
        <v>41683.909953703704</v>
      </c>
      <c r="X309" s="25">
        <f t="shared" si="14"/>
        <v>41682.913495371198</v>
      </c>
    </row>
    <row r="310" spans="3:24" x14ac:dyDescent="0.25">
      <c r="C310" s="33">
        <v>308</v>
      </c>
      <c r="D310" s="33">
        <v>2</v>
      </c>
      <c r="E310" s="5" t="s">
        <v>749</v>
      </c>
      <c r="F310" s="6">
        <v>53</v>
      </c>
      <c r="G310" s="6">
        <v>55</v>
      </c>
      <c r="H310">
        <v>1308</v>
      </c>
      <c r="I310" s="39">
        <f t="shared" si="15"/>
        <v>41716.663900463791</v>
      </c>
      <c r="J310" s="39"/>
      <c r="K310" t="s">
        <v>1758</v>
      </c>
      <c r="L310">
        <v>1308</v>
      </c>
      <c r="M310" s="39">
        <f t="shared" si="16"/>
        <v>41716.663900463791</v>
      </c>
      <c r="N310" s="6">
        <v>32</v>
      </c>
      <c r="O310" s="6">
        <v>0</v>
      </c>
      <c r="P310" s="6">
        <v>0</v>
      </c>
      <c r="V310" s="1">
        <v>41683.909953703704</v>
      </c>
      <c r="X310" s="25">
        <f t="shared" si="14"/>
        <v>41682.913506945275</v>
      </c>
    </row>
    <row r="311" spans="3:24" x14ac:dyDescent="0.25">
      <c r="C311" s="33">
        <v>309</v>
      </c>
      <c r="D311" s="33">
        <v>2</v>
      </c>
      <c r="E311" s="5" t="s">
        <v>750</v>
      </c>
      <c r="F311" s="6">
        <v>53</v>
      </c>
      <c r="G311" s="6">
        <v>55</v>
      </c>
      <c r="H311">
        <v>1309</v>
      </c>
      <c r="I311" s="39">
        <f t="shared" si="15"/>
        <v>41716.663912037868</v>
      </c>
      <c r="J311" s="39"/>
      <c r="K311" t="s">
        <v>1759</v>
      </c>
      <c r="L311">
        <v>1309</v>
      </c>
      <c r="M311" s="39">
        <f t="shared" si="16"/>
        <v>41716.663912037868</v>
      </c>
      <c r="N311" s="6">
        <v>32</v>
      </c>
      <c r="O311" s="6">
        <v>0</v>
      </c>
      <c r="P311" s="6">
        <v>0</v>
      </c>
      <c r="V311" s="1">
        <v>41683.909953703704</v>
      </c>
      <c r="X311" s="25">
        <f t="shared" si="14"/>
        <v>41682.913518519352</v>
      </c>
    </row>
    <row r="312" spans="3:24" x14ac:dyDescent="0.25">
      <c r="C312" s="33">
        <v>310</v>
      </c>
      <c r="D312" s="33">
        <v>2</v>
      </c>
      <c r="E312" s="5" t="s">
        <v>751</v>
      </c>
      <c r="F312" s="6">
        <v>53</v>
      </c>
      <c r="G312" s="6">
        <v>55</v>
      </c>
      <c r="H312">
        <v>1310</v>
      </c>
      <c r="I312" s="39">
        <f t="shared" si="15"/>
        <v>41716.663923611944</v>
      </c>
      <c r="J312" s="39"/>
      <c r="K312" t="s">
        <v>1760</v>
      </c>
      <c r="L312">
        <v>1310</v>
      </c>
      <c r="M312" s="39">
        <f t="shared" si="16"/>
        <v>41716.663923611944</v>
      </c>
      <c r="N312" s="6">
        <v>32</v>
      </c>
      <c r="O312" s="6">
        <v>0</v>
      </c>
      <c r="P312" s="6">
        <v>0</v>
      </c>
      <c r="V312" s="1">
        <v>41683.909953703704</v>
      </c>
      <c r="X312" s="25">
        <f t="shared" si="14"/>
        <v>41682.913530093429</v>
      </c>
    </row>
    <row r="313" spans="3:24" x14ac:dyDescent="0.25">
      <c r="C313" s="33">
        <v>311</v>
      </c>
      <c r="D313" s="33">
        <v>2</v>
      </c>
      <c r="E313" s="5" t="s">
        <v>752</v>
      </c>
      <c r="F313" s="6">
        <v>53</v>
      </c>
      <c r="G313" s="6">
        <v>55</v>
      </c>
      <c r="H313">
        <v>1311</v>
      </c>
      <c r="I313" s="39">
        <f t="shared" si="15"/>
        <v>41716.663935186021</v>
      </c>
      <c r="J313" s="39"/>
      <c r="K313" t="s">
        <v>1761</v>
      </c>
      <c r="L313">
        <v>1311</v>
      </c>
      <c r="M313" s="39">
        <f t="shared" si="16"/>
        <v>41716.663935186021</v>
      </c>
      <c r="N313" s="6">
        <v>32</v>
      </c>
      <c r="O313" s="6">
        <v>0</v>
      </c>
      <c r="P313" s="6">
        <v>0</v>
      </c>
      <c r="V313" s="1">
        <v>41683.909953703704</v>
      </c>
      <c r="X313" s="25">
        <f t="shared" si="14"/>
        <v>41682.913541667505</v>
      </c>
    </row>
    <row r="314" spans="3:24" x14ac:dyDescent="0.25">
      <c r="C314" s="33">
        <v>312</v>
      </c>
      <c r="D314" s="33">
        <v>2</v>
      </c>
      <c r="E314" s="5" t="s">
        <v>753</v>
      </c>
      <c r="F314" s="6">
        <v>53</v>
      </c>
      <c r="G314" s="6">
        <v>55</v>
      </c>
      <c r="H314">
        <v>1312</v>
      </c>
      <c r="I314" s="39">
        <f t="shared" si="15"/>
        <v>41716.663946760098</v>
      </c>
      <c r="J314" s="39"/>
      <c r="K314" t="s">
        <v>1762</v>
      </c>
      <c r="L314">
        <v>1312</v>
      </c>
      <c r="M314" s="39">
        <f t="shared" si="16"/>
        <v>41716.663946760098</v>
      </c>
      <c r="N314" s="6">
        <v>32</v>
      </c>
      <c r="O314" s="6">
        <v>0</v>
      </c>
      <c r="P314" s="6">
        <v>0</v>
      </c>
      <c r="V314" s="1">
        <v>41683.909953703704</v>
      </c>
      <c r="X314" s="25">
        <f t="shared" si="14"/>
        <v>41682.913553241582</v>
      </c>
    </row>
    <row r="315" spans="3:24" x14ac:dyDescent="0.25">
      <c r="C315" s="33">
        <v>313</v>
      </c>
      <c r="D315" s="33">
        <v>2</v>
      </c>
      <c r="E315" s="5" t="s">
        <v>754</v>
      </c>
      <c r="F315" s="6">
        <v>53</v>
      </c>
      <c r="G315" s="6">
        <v>55</v>
      </c>
      <c r="H315">
        <v>1313</v>
      </c>
      <c r="I315" s="39">
        <f t="shared" si="15"/>
        <v>41716.663958334175</v>
      </c>
      <c r="J315" s="39"/>
      <c r="K315" t="s">
        <v>1763</v>
      </c>
      <c r="L315">
        <v>1313</v>
      </c>
      <c r="M315" s="39">
        <f t="shared" si="16"/>
        <v>41716.663958334175</v>
      </c>
      <c r="N315" s="6">
        <v>32</v>
      </c>
      <c r="O315" s="6">
        <v>0</v>
      </c>
      <c r="P315" s="6">
        <v>0</v>
      </c>
      <c r="V315" s="1">
        <v>41683.909953703704</v>
      </c>
      <c r="X315" s="25">
        <f t="shared" si="14"/>
        <v>41682.913564815659</v>
      </c>
    </row>
    <row r="316" spans="3:24" x14ac:dyDescent="0.25">
      <c r="C316" s="33">
        <v>314</v>
      </c>
      <c r="D316" s="33">
        <v>2</v>
      </c>
      <c r="E316" s="5" t="s">
        <v>755</v>
      </c>
      <c r="F316" s="6">
        <v>53</v>
      </c>
      <c r="G316" s="6">
        <v>55</v>
      </c>
      <c r="H316">
        <v>1314</v>
      </c>
      <c r="I316" s="39">
        <f t="shared" si="15"/>
        <v>41716.663969908252</v>
      </c>
      <c r="J316" s="39"/>
      <c r="K316" t="s">
        <v>1764</v>
      </c>
      <c r="L316">
        <v>1314</v>
      </c>
      <c r="M316" s="39">
        <f t="shared" si="16"/>
        <v>41716.663969908252</v>
      </c>
      <c r="N316" s="6">
        <v>32</v>
      </c>
      <c r="O316" s="6">
        <v>0</v>
      </c>
      <c r="P316" s="6">
        <v>0</v>
      </c>
      <c r="V316" s="1">
        <v>41683.909953703704</v>
      </c>
      <c r="X316" s="25">
        <f t="shared" si="14"/>
        <v>41682.913576389736</v>
      </c>
    </row>
    <row r="317" spans="3:24" x14ac:dyDescent="0.25">
      <c r="C317" s="33">
        <v>315</v>
      </c>
      <c r="D317" s="33">
        <v>2</v>
      </c>
      <c r="E317" s="5" t="s">
        <v>756</v>
      </c>
      <c r="F317" s="6">
        <v>53</v>
      </c>
      <c r="G317" s="6">
        <v>55</v>
      </c>
      <c r="H317">
        <v>1315</v>
      </c>
      <c r="I317" s="39">
        <f t="shared" si="15"/>
        <v>41716.663981482328</v>
      </c>
      <c r="J317" s="39"/>
      <c r="K317" t="s">
        <v>1765</v>
      </c>
      <c r="L317">
        <v>1315</v>
      </c>
      <c r="M317" s="39">
        <f t="shared" si="16"/>
        <v>41716.663981482328</v>
      </c>
      <c r="N317" s="6">
        <v>32</v>
      </c>
      <c r="O317" s="6">
        <v>0</v>
      </c>
      <c r="P317" s="6">
        <v>0</v>
      </c>
      <c r="V317" s="1">
        <v>41683.909953703704</v>
      </c>
      <c r="X317" s="25">
        <f t="shared" si="14"/>
        <v>41682.913587963812</v>
      </c>
    </row>
    <row r="318" spans="3:24" x14ac:dyDescent="0.25">
      <c r="C318" s="33">
        <v>316</v>
      </c>
      <c r="D318" s="33">
        <v>2</v>
      </c>
      <c r="E318" s="5" t="s">
        <v>757</v>
      </c>
      <c r="F318" s="6">
        <v>53</v>
      </c>
      <c r="G318" s="6">
        <v>55</v>
      </c>
      <c r="H318">
        <v>1316</v>
      </c>
      <c r="I318" s="39">
        <f t="shared" si="15"/>
        <v>41716.663993056405</v>
      </c>
      <c r="J318" s="39"/>
      <c r="K318" t="s">
        <v>1766</v>
      </c>
      <c r="L318">
        <v>1316</v>
      </c>
      <c r="M318" s="39">
        <f t="shared" si="16"/>
        <v>41716.663993056405</v>
      </c>
      <c r="N318" s="6">
        <v>32</v>
      </c>
      <c r="O318" s="6">
        <v>0</v>
      </c>
      <c r="P318" s="6">
        <v>0</v>
      </c>
      <c r="V318" s="1">
        <v>41683.909953703704</v>
      </c>
      <c r="X318" s="25">
        <f t="shared" si="14"/>
        <v>41682.913599537889</v>
      </c>
    </row>
    <row r="319" spans="3:24" x14ac:dyDescent="0.25">
      <c r="C319" s="33">
        <v>317</v>
      </c>
      <c r="D319" s="33">
        <v>2</v>
      </c>
      <c r="E319" s="5" t="s">
        <v>758</v>
      </c>
      <c r="F319" s="6">
        <v>53</v>
      </c>
      <c r="G319" s="6">
        <v>55</v>
      </c>
      <c r="H319">
        <v>1317</v>
      </c>
      <c r="I319" s="39">
        <f t="shared" si="15"/>
        <v>41716.664004630482</v>
      </c>
      <c r="J319" s="39"/>
      <c r="K319" t="s">
        <v>1767</v>
      </c>
      <c r="L319">
        <v>1317</v>
      </c>
      <c r="M319" s="39">
        <f t="shared" si="16"/>
        <v>41716.664004630482</v>
      </c>
      <c r="N319" s="6">
        <v>32</v>
      </c>
      <c r="O319" s="6">
        <v>0</v>
      </c>
      <c r="P319" s="6">
        <v>0</v>
      </c>
      <c r="V319" s="1">
        <v>41683.909953703704</v>
      </c>
      <c r="X319" s="25">
        <f t="shared" si="14"/>
        <v>41682.913611111966</v>
      </c>
    </row>
    <row r="320" spans="3:24" x14ac:dyDescent="0.25">
      <c r="C320" s="33">
        <v>318</v>
      </c>
      <c r="D320" s="33">
        <v>2</v>
      </c>
      <c r="E320" s="5" t="s">
        <v>759</v>
      </c>
      <c r="F320" s="6">
        <v>53</v>
      </c>
      <c r="G320" s="6">
        <v>55</v>
      </c>
      <c r="H320">
        <v>1318</v>
      </c>
      <c r="I320" s="39">
        <f t="shared" si="15"/>
        <v>41716.664016204559</v>
      </c>
      <c r="J320" s="39"/>
      <c r="K320" t="s">
        <v>1768</v>
      </c>
      <c r="L320">
        <v>1318</v>
      </c>
      <c r="M320" s="39">
        <f t="shared" si="16"/>
        <v>41716.664016204559</v>
      </c>
      <c r="N320" s="6">
        <v>32</v>
      </c>
      <c r="O320" s="6">
        <v>0</v>
      </c>
      <c r="P320" s="6">
        <v>0</v>
      </c>
      <c r="V320" s="1">
        <v>41683.909953703704</v>
      </c>
      <c r="X320" s="25">
        <f t="shared" si="14"/>
        <v>41682.913622686043</v>
      </c>
    </row>
    <row r="321" spans="3:24" x14ac:dyDescent="0.25">
      <c r="C321" s="33">
        <v>319</v>
      </c>
      <c r="D321" s="33">
        <v>2</v>
      </c>
      <c r="E321" s="5" t="s">
        <v>760</v>
      </c>
      <c r="F321" s="6">
        <v>53</v>
      </c>
      <c r="G321" s="6">
        <v>55</v>
      </c>
      <c r="H321">
        <v>1319</v>
      </c>
      <c r="I321" s="39">
        <f t="shared" si="15"/>
        <v>41716.664027778635</v>
      </c>
      <c r="J321" s="39"/>
      <c r="K321" t="s">
        <v>1769</v>
      </c>
      <c r="L321">
        <v>1319</v>
      </c>
      <c r="M321" s="39">
        <f t="shared" si="16"/>
        <v>41716.664027778635</v>
      </c>
      <c r="N321" s="6">
        <v>32</v>
      </c>
      <c r="O321" s="6">
        <v>0</v>
      </c>
      <c r="P321" s="6">
        <v>0</v>
      </c>
      <c r="V321" s="1">
        <v>41683.909953703704</v>
      </c>
      <c r="X321" s="25">
        <f t="shared" si="14"/>
        <v>41682.91363426012</v>
      </c>
    </row>
    <row r="322" spans="3:24" x14ac:dyDescent="0.25">
      <c r="C322" s="33">
        <v>320</v>
      </c>
      <c r="D322" s="33">
        <v>2</v>
      </c>
      <c r="E322" s="5" t="s">
        <v>761</v>
      </c>
      <c r="F322" s="6">
        <v>53</v>
      </c>
      <c r="G322" s="6">
        <v>55</v>
      </c>
      <c r="H322">
        <v>1320</v>
      </c>
      <c r="I322" s="39">
        <f t="shared" si="15"/>
        <v>41716.664039352712</v>
      </c>
      <c r="J322" s="39"/>
      <c r="K322" t="s">
        <v>1770</v>
      </c>
      <c r="L322">
        <v>1320</v>
      </c>
      <c r="M322" s="39">
        <f t="shared" si="16"/>
        <v>41716.664039352712</v>
      </c>
      <c r="N322" s="6">
        <v>32</v>
      </c>
      <c r="O322" s="6">
        <v>0</v>
      </c>
      <c r="P322" s="6">
        <v>0</v>
      </c>
      <c r="V322" s="1">
        <v>41683.909953703704</v>
      </c>
      <c r="X322" s="25">
        <f t="shared" si="14"/>
        <v>41682.913645834196</v>
      </c>
    </row>
    <row r="323" spans="3:24" x14ac:dyDescent="0.25">
      <c r="C323" s="33">
        <v>321</v>
      </c>
      <c r="D323" s="33">
        <v>2</v>
      </c>
      <c r="E323" s="5" t="s">
        <v>762</v>
      </c>
      <c r="F323" s="6">
        <v>53</v>
      </c>
      <c r="G323" s="6">
        <v>55</v>
      </c>
      <c r="H323">
        <v>1321</v>
      </c>
      <c r="I323" s="39">
        <f t="shared" si="15"/>
        <v>41716.664050926789</v>
      </c>
      <c r="J323" s="39"/>
      <c r="K323" t="s">
        <v>1771</v>
      </c>
      <c r="L323">
        <v>1321</v>
      </c>
      <c r="M323" s="39">
        <f t="shared" si="16"/>
        <v>41716.664050926789</v>
      </c>
      <c r="N323" s="6">
        <v>32</v>
      </c>
      <c r="O323" s="6">
        <v>0</v>
      </c>
      <c r="P323" s="6">
        <v>0</v>
      </c>
      <c r="V323" s="1">
        <v>41683.909953703704</v>
      </c>
      <c r="X323" s="25">
        <f t="shared" si="14"/>
        <v>41682.913657408273</v>
      </c>
    </row>
    <row r="324" spans="3:24" x14ac:dyDescent="0.25">
      <c r="C324" s="33">
        <v>322</v>
      </c>
      <c r="D324" s="33">
        <v>2</v>
      </c>
      <c r="E324" s="5" t="s">
        <v>763</v>
      </c>
      <c r="F324" s="6">
        <v>53</v>
      </c>
      <c r="G324" s="6">
        <v>55</v>
      </c>
      <c r="H324">
        <v>1322</v>
      </c>
      <c r="I324" s="39">
        <f t="shared" si="15"/>
        <v>41716.664062500866</v>
      </c>
      <c r="J324" s="39"/>
      <c r="K324" t="s">
        <v>1772</v>
      </c>
      <c r="L324">
        <v>1322</v>
      </c>
      <c r="M324" s="39">
        <f t="shared" si="16"/>
        <v>41716.664062500866</v>
      </c>
      <c r="N324" s="6">
        <v>32</v>
      </c>
      <c r="O324" s="6">
        <v>0</v>
      </c>
      <c r="P324" s="6">
        <v>0</v>
      </c>
      <c r="V324" s="1">
        <v>41683.909953703704</v>
      </c>
      <c r="X324" s="25">
        <f t="shared" si="14"/>
        <v>41682.91366898235</v>
      </c>
    </row>
    <row r="325" spans="3:24" x14ac:dyDescent="0.25">
      <c r="C325" s="33">
        <v>323</v>
      </c>
      <c r="D325" s="33">
        <v>2</v>
      </c>
      <c r="E325" s="5" t="s">
        <v>764</v>
      </c>
      <c r="F325" s="6">
        <v>53</v>
      </c>
      <c r="G325" s="6">
        <v>55</v>
      </c>
      <c r="H325">
        <v>1323</v>
      </c>
      <c r="I325" s="39">
        <f t="shared" si="15"/>
        <v>41716.664074074943</v>
      </c>
      <c r="J325" s="39"/>
      <c r="K325" t="s">
        <v>1773</v>
      </c>
      <c r="L325">
        <v>1323</v>
      </c>
      <c r="M325" s="39">
        <f t="shared" si="16"/>
        <v>41716.664074074943</v>
      </c>
      <c r="N325" s="6">
        <v>32</v>
      </c>
      <c r="O325" s="6">
        <v>0</v>
      </c>
      <c r="P325" s="6">
        <v>0</v>
      </c>
      <c r="V325" s="1">
        <v>41683.909953703704</v>
      </c>
      <c r="X325" s="25">
        <f t="shared" si="14"/>
        <v>41682.913680556427</v>
      </c>
    </row>
    <row r="326" spans="3:24" x14ac:dyDescent="0.25">
      <c r="C326" s="33">
        <v>324</v>
      </c>
      <c r="D326" s="33">
        <v>2</v>
      </c>
      <c r="E326" s="5" t="s">
        <v>765</v>
      </c>
      <c r="F326" s="6">
        <v>53</v>
      </c>
      <c r="G326" s="6">
        <v>55</v>
      </c>
      <c r="H326">
        <v>1324</v>
      </c>
      <c r="I326" s="39">
        <f t="shared" si="15"/>
        <v>41716.664085649019</v>
      </c>
      <c r="J326" s="39"/>
      <c r="K326" t="s">
        <v>1774</v>
      </c>
      <c r="L326">
        <v>1324</v>
      </c>
      <c r="M326" s="39">
        <f t="shared" si="16"/>
        <v>41716.664085649019</v>
      </c>
      <c r="N326" s="6">
        <v>32</v>
      </c>
      <c r="O326" s="6">
        <v>0</v>
      </c>
      <c r="P326" s="6">
        <v>0</v>
      </c>
      <c r="V326" s="1">
        <v>41683.909953703704</v>
      </c>
      <c r="X326" s="25">
        <f t="shared" ref="X326:X389" si="17">X325+1/86400</f>
        <v>41682.913692130503</v>
      </c>
    </row>
    <row r="327" spans="3:24" x14ac:dyDescent="0.25">
      <c r="C327" s="33">
        <v>325</v>
      </c>
      <c r="D327" s="33">
        <v>2</v>
      </c>
      <c r="E327" s="5" t="s">
        <v>766</v>
      </c>
      <c r="F327" s="6">
        <v>53</v>
      </c>
      <c r="G327" s="6">
        <v>55</v>
      </c>
      <c r="H327">
        <v>1325</v>
      </c>
      <c r="I327" s="39">
        <f t="shared" ref="I327:I390" si="18">I326+1/86400</f>
        <v>41716.664097223096</v>
      </c>
      <c r="J327" s="39"/>
      <c r="K327" t="s">
        <v>1775</v>
      </c>
      <c r="L327">
        <v>1325</v>
      </c>
      <c r="M327" s="39">
        <f t="shared" ref="M327:M390" si="19">M326+1/86400</f>
        <v>41716.664097223096</v>
      </c>
      <c r="N327" s="6">
        <v>32</v>
      </c>
      <c r="O327" s="6">
        <v>0</v>
      </c>
      <c r="P327" s="6">
        <v>0</v>
      </c>
      <c r="V327" s="1">
        <v>41683.909953703704</v>
      </c>
      <c r="X327" s="25">
        <f t="shared" si="17"/>
        <v>41682.91370370458</v>
      </c>
    </row>
    <row r="328" spans="3:24" x14ac:dyDescent="0.25">
      <c r="C328" s="33">
        <v>326</v>
      </c>
      <c r="D328" s="33">
        <v>2</v>
      </c>
      <c r="E328" s="5" t="s">
        <v>767</v>
      </c>
      <c r="F328" s="6">
        <v>53</v>
      </c>
      <c r="G328" s="6">
        <v>55</v>
      </c>
      <c r="H328">
        <v>1326</v>
      </c>
      <c r="I328" s="39">
        <f t="shared" si="18"/>
        <v>41716.664108797173</v>
      </c>
      <c r="J328" s="39"/>
      <c r="K328" t="s">
        <v>1776</v>
      </c>
      <c r="L328">
        <v>1326</v>
      </c>
      <c r="M328" s="39">
        <f t="shared" si="19"/>
        <v>41716.664108797173</v>
      </c>
      <c r="N328" s="6">
        <v>32</v>
      </c>
      <c r="O328" s="6">
        <v>0</v>
      </c>
      <c r="P328" s="6">
        <v>0</v>
      </c>
      <c r="V328" s="1">
        <v>41683.909953703704</v>
      </c>
      <c r="X328" s="25">
        <f t="shared" si="17"/>
        <v>41682.913715278657</v>
      </c>
    </row>
    <row r="329" spans="3:24" x14ac:dyDescent="0.25">
      <c r="C329" s="33">
        <v>327</v>
      </c>
      <c r="D329" s="33">
        <v>2</v>
      </c>
      <c r="E329" s="5" t="s">
        <v>768</v>
      </c>
      <c r="F329" s="6">
        <v>53</v>
      </c>
      <c r="G329" s="6">
        <v>55</v>
      </c>
      <c r="H329">
        <v>1327</v>
      </c>
      <c r="I329" s="39">
        <f t="shared" si="18"/>
        <v>41716.66412037125</v>
      </c>
      <c r="J329" s="39"/>
      <c r="K329" t="s">
        <v>1777</v>
      </c>
      <c r="L329">
        <v>1327</v>
      </c>
      <c r="M329" s="39">
        <f t="shared" si="19"/>
        <v>41716.66412037125</v>
      </c>
      <c r="N329" s="6">
        <v>32</v>
      </c>
      <c r="O329" s="6">
        <v>0</v>
      </c>
      <c r="P329" s="6">
        <v>0</v>
      </c>
      <c r="V329" s="1">
        <v>41683.909953703704</v>
      </c>
      <c r="X329" s="25">
        <f t="shared" si="17"/>
        <v>41682.913726852734</v>
      </c>
    </row>
    <row r="330" spans="3:24" x14ac:dyDescent="0.25">
      <c r="C330" s="33">
        <v>328</v>
      </c>
      <c r="D330" s="33">
        <v>2</v>
      </c>
      <c r="E330" s="5" t="s">
        <v>769</v>
      </c>
      <c r="F330" s="6">
        <v>53</v>
      </c>
      <c r="G330" s="6">
        <v>55</v>
      </c>
      <c r="H330">
        <v>1328</v>
      </c>
      <c r="I330" s="39">
        <f t="shared" si="18"/>
        <v>41716.664131945327</v>
      </c>
      <c r="J330" s="39"/>
      <c r="K330" t="s">
        <v>1778</v>
      </c>
      <c r="L330">
        <v>1328</v>
      </c>
      <c r="M330" s="39">
        <f t="shared" si="19"/>
        <v>41716.664131945327</v>
      </c>
      <c r="N330" s="6">
        <v>32</v>
      </c>
      <c r="O330" s="6">
        <v>0</v>
      </c>
      <c r="P330" s="6">
        <v>0</v>
      </c>
      <c r="V330" s="1">
        <v>41683.909953703704</v>
      </c>
      <c r="X330" s="25">
        <f t="shared" si="17"/>
        <v>41682.913738426811</v>
      </c>
    </row>
    <row r="331" spans="3:24" x14ac:dyDescent="0.25">
      <c r="C331" s="33">
        <v>329</v>
      </c>
      <c r="D331" s="33">
        <v>2</v>
      </c>
      <c r="E331" s="5" t="s">
        <v>770</v>
      </c>
      <c r="F331" s="6">
        <v>53</v>
      </c>
      <c r="G331" s="6">
        <v>55</v>
      </c>
      <c r="H331">
        <v>1329</v>
      </c>
      <c r="I331" s="39">
        <f t="shared" si="18"/>
        <v>41716.664143519403</v>
      </c>
      <c r="J331" s="39"/>
      <c r="K331" t="s">
        <v>1779</v>
      </c>
      <c r="L331">
        <v>1329</v>
      </c>
      <c r="M331" s="39">
        <f t="shared" si="19"/>
        <v>41716.664143519403</v>
      </c>
      <c r="N331" s="6">
        <v>32</v>
      </c>
      <c r="O331" s="6">
        <v>0</v>
      </c>
      <c r="P331" s="6">
        <v>0</v>
      </c>
      <c r="V331" s="1">
        <v>41683.909953703704</v>
      </c>
      <c r="X331" s="25">
        <f t="shared" si="17"/>
        <v>41682.913750000887</v>
      </c>
    </row>
    <row r="332" spans="3:24" x14ac:dyDescent="0.25">
      <c r="C332" s="33">
        <v>330</v>
      </c>
      <c r="D332" s="33">
        <v>2</v>
      </c>
      <c r="E332" s="5" t="s">
        <v>771</v>
      </c>
      <c r="F332" s="6">
        <v>53</v>
      </c>
      <c r="G332" s="6">
        <v>55</v>
      </c>
      <c r="H332">
        <v>1330</v>
      </c>
      <c r="I332" s="39">
        <f t="shared" si="18"/>
        <v>41716.66415509348</v>
      </c>
      <c r="J332" s="39"/>
      <c r="K332" t="s">
        <v>1780</v>
      </c>
      <c r="L332">
        <v>1330</v>
      </c>
      <c r="M332" s="39">
        <f t="shared" si="19"/>
        <v>41716.66415509348</v>
      </c>
      <c r="N332" s="6">
        <v>32</v>
      </c>
      <c r="O332" s="6">
        <v>0</v>
      </c>
      <c r="P332" s="6">
        <v>0</v>
      </c>
      <c r="V332" s="1">
        <v>41683.909953703704</v>
      </c>
      <c r="X332" s="25">
        <f t="shared" si="17"/>
        <v>41682.913761574964</v>
      </c>
    </row>
    <row r="333" spans="3:24" x14ac:dyDescent="0.25">
      <c r="C333" s="33">
        <v>331</v>
      </c>
      <c r="D333" s="33">
        <v>2</v>
      </c>
      <c r="E333" s="5" t="s">
        <v>772</v>
      </c>
      <c r="F333" s="6">
        <v>53</v>
      </c>
      <c r="G333" s="6">
        <v>55</v>
      </c>
      <c r="H333">
        <v>1331</v>
      </c>
      <c r="I333" s="39">
        <f t="shared" si="18"/>
        <v>41716.664166667557</v>
      </c>
      <c r="J333" s="39"/>
      <c r="K333" t="s">
        <v>1781</v>
      </c>
      <c r="L333">
        <v>1331</v>
      </c>
      <c r="M333" s="39">
        <f t="shared" si="19"/>
        <v>41716.664166667557</v>
      </c>
      <c r="N333" s="6">
        <v>32</v>
      </c>
      <c r="O333" s="6">
        <v>0</v>
      </c>
      <c r="P333" s="6">
        <v>0</v>
      </c>
      <c r="V333" s="1">
        <v>41683.909953703704</v>
      </c>
      <c r="X333" s="25">
        <f t="shared" si="17"/>
        <v>41682.913773149041</v>
      </c>
    </row>
    <row r="334" spans="3:24" x14ac:dyDescent="0.25">
      <c r="C334" s="33">
        <v>332</v>
      </c>
      <c r="D334" s="33">
        <v>2</v>
      </c>
      <c r="E334" s="5" t="s">
        <v>773</v>
      </c>
      <c r="F334" s="6">
        <v>53</v>
      </c>
      <c r="G334" s="6">
        <v>55</v>
      </c>
      <c r="H334">
        <v>1332</v>
      </c>
      <c r="I334" s="39">
        <f t="shared" si="18"/>
        <v>41716.664178241634</v>
      </c>
      <c r="J334" s="39"/>
      <c r="K334" t="s">
        <v>1782</v>
      </c>
      <c r="L334">
        <v>1332</v>
      </c>
      <c r="M334" s="39">
        <f t="shared" si="19"/>
        <v>41716.664178241634</v>
      </c>
      <c r="N334" s="6">
        <v>32</v>
      </c>
      <c r="O334" s="6">
        <v>0</v>
      </c>
      <c r="P334" s="6">
        <v>0</v>
      </c>
      <c r="V334" s="1">
        <v>41683.909953703704</v>
      </c>
      <c r="X334" s="25">
        <f t="shared" si="17"/>
        <v>41682.913784723118</v>
      </c>
    </row>
    <row r="335" spans="3:24" x14ac:dyDescent="0.25">
      <c r="C335" s="33">
        <v>333</v>
      </c>
      <c r="D335" s="33">
        <v>2</v>
      </c>
      <c r="E335" s="5" t="s">
        <v>774</v>
      </c>
      <c r="F335" s="6">
        <v>53</v>
      </c>
      <c r="G335" s="6">
        <v>55</v>
      </c>
      <c r="H335">
        <v>1333</v>
      </c>
      <c r="I335" s="39">
        <f t="shared" si="18"/>
        <v>41716.66418981571</v>
      </c>
      <c r="J335" s="39"/>
      <c r="K335" t="s">
        <v>1783</v>
      </c>
      <c r="L335">
        <v>1333</v>
      </c>
      <c r="M335" s="39">
        <f t="shared" si="19"/>
        <v>41716.66418981571</v>
      </c>
      <c r="N335" s="6">
        <v>32</v>
      </c>
      <c r="O335" s="6">
        <v>0</v>
      </c>
      <c r="P335" s="6">
        <v>0</v>
      </c>
      <c r="V335" s="1">
        <v>41683.909953703704</v>
      </c>
      <c r="X335" s="25">
        <f t="shared" si="17"/>
        <v>41682.913796297194</v>
      </c>
    </row>
    <row r="336" spans="3:24" x14ac:dyDescent="0.25">
      <c r="C336" s="33">
        <v>334</v>
      </c>
      <c r="D336" s="33">
        <v>2</v>
      </c>
      <c r="E336" s="5" t="s">
        <v>775</v>
      </c>
      <c r="F336" s="6">
        <v>53</v>
      </c>
      <c r="G336" s="6">
        <v>55</v>
      </c>
      <c r="H336">
        <v>1334</v>
      </c>
      <c r="I336" s="39">
        <f t="shared" si="18"/>
        <v>41716.664201389787</v>
      </c>
      <c r="J336" s="39"/>
      <c r="K336" t="s">
        <v>1784</v>
      </c>
      <c r="L336">
        <v>1334</v>
      </c>
      <c r="M336" s="39">
        <f t="shared" si="19"/>
        <v>41716.664201389787</v>
      </c>
      <c r="N336" s="6">
        <v>32</v>
      </c>
      <c r="O336" s="6">
        <v>0</v>
      </c>
      <c r="P336" s="6">
        <v>0</v>
      </c>
      <c r="V336" s="1">
        <v>41683.909953703704</v>
      </c>
      <c r="X336" s="25">
        <f t="shared" si="17"/>
        <v>41682.913807871271</v>
      </c>
    </row>
    <row r="337" spans="3:24" x14ac:dyDescent="0.25">
      <c r="C337" s="33">
        <v>335</v>
      </c>
      <c r="D337" s="33">
        <v>2</v>
      </c>
      <c r="E337" s="5" t="s">
        <v>776</v>
      </c>
      <c r="F337" s="6">
        <v>53</v>
      </c>
      <c r="G337" s="6">
        <v>55</v>
      </c>
      <c r="H337">
        <v>1335</v>
      </c>
      <c r="I337" s="39">
        <f t="shared" si="18"/>
        <v>41716.664212963864</v>
      </c>
      <c r="J337" s="39"/>
      <c r="K337" t="s">
        <v>1785</v>
      </c>
      <c r="L337">
        <v>1335</v>
      </c>
      <c r="M337" s="39">
        <f t="shared" si="19"/>
        <v>41716.664212963864</v>
      </c>
      <c r="N337" s="6">
        <v>32</v>
      </c>
      <c r="O337" s="6">
        <v>0</v>
      </c>
      <c r="P337" s="6">
        <v>0</v>
      </c>
      <c r="V337" s="1">
        <v>41683.909953703704</v>
      </c>
      <c r="X337" s="25">
        <f t="shared" si="17"/>
        <v>41682.913819445348</v>
      </c>
    </row>
    <row r="338" spans="3:24" x14ac:dyDescent="0.25">
      <c r="C338" s="33">
        <v>336</v>
      </c>
      <c r="D338" s="33">
        <v>2</v>
      </c>
      <c r="E338" s="5" t="s">
        <v>777</v>
      </c>
      <c r="F338" s="6">
        <v>53</v>
      </c>
      <c r="G338" s="6">
        <v>55</v>
      </c>
      <c r="H338">
        <v>1336</v>
      </c>
      <c r="I338" s="39">
        <f t="shared" si="18"/>
        <v>41716.664224537941</v>
      </c>
      <c r="J338" s="39"/>
      <c r="K338" t="s">
        <v>1786</v>
      </c>
      <c r="L338">
        <v>1336</v>
      </c>
      <c r="M338" s="39">
        <f t="shared" si="19"/>
        <v>41716.664224537941</v>
      </c>
      <c r="N338" s="6">
        <v>32</v>
      </c>
      <c r="O338" s="6">
        <v>0</v>
      </c>
      <c r="P338" s="6">
        <v>0</v>
      </c>
      <c r="V338" s="1">
        <v>41683.909953703704</v>
      </c>
      <c r="X338" s="25">
        <f t="shared" si="17"/>
        <v>41682.913831019425</v>
      </c>
    </row>
    <row r="339" spans="3:24" x14ac:dyDescent="0.25">
      <c r="C339" s="33">
        <v>337</v>
      </c>
      <c r="D339" s="33">
        <v>2</v>
      </c>
      <c r="E339" s="5" t="s">
        <v>778</v>
      </c>
      <c r="F339" s="6">
        <v>53</v>
      </c>
      <c r="G339" s="6">
        <v>55</v>
      </c>
      <c r="H339">
        <v>1337</v>
      </c>
      <c r="I339" s="39">
        <f t="shared" si="18"/>
        <v>41716.664236112018</v>
      </c>
      <c r="J339" s="39"/>
      <c r="K339" t="s">
        <v>1787</v>
      </c>
      <c r="L339">
        <v>1337</v>
      </c>
      <c r="M339" s="39">
        <f t="shared" si="19"/>
        <v>41716.664236112018</v>
      </c>
      <c r="N339" s="6">
        <v>32</v>
      </c>
      <c r="O339" s="6">
        <v>0</v>
      </c>
      <c r="P339" s="6">
        <v>0</v>
      </c>
      <c r="V339" s="1">
        <v>41683.909953703704</v>
      </c>
      <c r="X339" s="25">
        <f t="shared" si="17"/>
        <v>41682.913842593502</v>
      </c>
    </row>
    <row r="340" spans="3:24" x14ac:dyDescent="0.25">
      <c r="C340" s="33">
        <v>338</v>
      </c>
      <c r="D340" s="33">
        <v>2</v>
      </c>
      <c r="E340" s="5" t="s">
        <v>779</v>
      </c>
      <c r="F340" s="6">
        <v>53</v>
      </c>
      <c r="G340" s="6">
        <v>55</v>
      </c>
      <c r="H340">
        <v>1338</v>
      </c>
      <c r="I340" s="39">
        <f t="shared" si="18"/>
        <v>41716.664247686094</v>
      </c>
      <c r="J340" s="39"/>
      <c r="K340" t="s">
        <v>1788</v>
      </c>
      <c r="L340">
        <v>1338</v>
      </c>
      <c r="M340" s="39">
        <f t="shared" si="19"/>
        <v>41716.664247686094</v>
      </c>
      <c r="N340" s="6">
        <v>32</v>
      </c>
      <c r="O340" s="6">
        <v>0</v>
      </c>
      <c r="P340" s="6">
        <v>0</v>
      </c>
      <c r="V340" s="1">
        <v>41683.909953703704</v>
      </c>
      <c r="X340" s="25">
        <f t="shared" si="17"/>
        <v>41682.913854167578</v>
      </c>
    </row>
    <row r="341" spans="3:24" x14ac:dyDescent="0.25">
      <c r="C341" s="33">
        <v>339</v>
      </c>
      <c r="D341" s="33">
        <v>2</v>
      </c>
      <c r="E341" s="5" t="s">
        <v>780</v>
      </c>
      <c r="F341" s="6">
        <v>53</v>
      </c>
      <c r="G341" s="6">
        <v>55</v>
      </c>
      <c r="H341">
        <v>1339</v>
      </c>
      <c r="I341" s="39">
        <f t="shared" si="18"/>
        <v>41716.664259260171</v>
      </c>
      <c r="J341" s="39"/>
      <c r="K341" t="s">
        <v>1789</v>
      </c>
      <c r="L341">
        <v>1339</v>
      </c>
      <c r="M341" s="39">
        <f t="shared" si="19"/>
        <v>41716.664259260171</v>
      </c>
      <c r="N341" s="6">
        <v>32</v>
      </c>
      <c r="O341" s="6">
        <v>0</v>
      </c>
      <c r="P341" s="6">
        <v>0</v>
      </c>
      <c r="V341" s="1">
        <v>41683.909953703704</v>
      </c>
      <c r="X341" s="25">
        <f t="shared" si="17"/>
        <v>41682.913865741655</v>
      </c>
    </row>
    <row r="342" spans="3:24" x14ac:dyDescent="0.25">
      <c r="C342" s="33">
        <v>340</v>
      </c>
      <c r="D342" s="33">
        <v>2</v>
      </c>
      <c r="E342" s="5" t="s">
        <v>781</v>
      </c>
      <c r="F342" s="6">
        <v>53</v>
      </c>
      <c r="G342" s="6">
        <v>55</v>
      </c>
      <c r="H342">
        <v>1340</v>
      </c>
      <c r="I342" s="39">
        <f t="shared" si="18"/>
        <v>41716.664270834248</v>
      </c>
      <c r="J342" s="39"/>
      <c r="K342" t="s">
        <v>1790</v>
      </c>
      <c r="L342">
        <v>1340</v>
      </c>
      <c r="M342" s="39">
        <f t="shared" si="19"/>
        <v>41716.664270834248</v>
      </c>
      <c r="N342" s="6">
        <v>32</v>
      </c>
      <c r="O342" s="6">
        <v>0</v>
      </c>
      <c r="P342" s="6">
        <v>0</v>
      </c>
      <c r="V342" s="1">
        <v>41683.909953703704</v>
      </c>
      <c r="X342" s="25">
        <f t="shared" si="17"/>
        <v>41682.913877315732</v>
      </c>
    </row>
    <row r="343" spans="3:24" x14ac:dyDescent="0.25">
      <c r="C343" s="33">
        <v>341</v>
      </c>
      <c r="D343" s="33">
        <v>2</v>
      </c>
      <c r="E343" s="5" t="s">
        <v>782</v>
      </c>
      <c r="F343" s="6">
        <v>53</v>
      </c>
      <c r="G343" s="6">
        <v>55</v>
      </c>
      <c r="H343">
        <v>1341</v>
      </c>
      <c r="I343" s="39">
        <f t="shared" si="18"/>
        <v>41716.664282408325</v>
      </c>
      <c r="J343" s="39"/>
      <c r="K343" t="s">
        <v>1791</v>
      </c>
      <c r="L343">
        <v>1341</v>
      </c>
      <c r="M343" s="39">
        <f t="shared" si="19"/>
        <v>41716.664282408325</v>
      </c>
      <c r="N343" s="6">
        <v>32</v>
      </c>
      <c r="O343" s="6">
        <v>0</v>
      </c>
      <c r="P343" s="6">
        <v>0</v>
      </c>
      <c r="V343" s="1">
        <v>41683.909953703704</v>
      </c>
      <c r="X343" s="25">
        <f t="shared" si="17"/>
        <v>41682.913888889809</v>
      </c>
    </row>
    <row r="344" spans="3:24" x14ac:dyDescent="0.25">
      <c r="C344" s="33">
        <v>342</v>
      </c>
      <c r="D344" s="33">
        <v>2</v>
      </c>
      <c r="E344" s="5" t="s">
        <v>783</v>
      </c>
      <c r="F344" s="6">
        <v>53</v>
      </c>
      <c r="G344" s="6">
        <v>55</v>
      </c>
      <c r="H344">
        <v>1342</v>
      </c>
      <c r="I344" s="39">
        <f t="shared" si="18"/>
        <v>41716.664293982401</v>
      </c>
      <c r="J344" s="39"/>
      <c r="K344" t="s">
        <v>1792</v>
      </c>
      <c r="L344">
        <v>1342</v>
      </c>
      <c r="M344" s="39">
        <f t="shared" si="19"/>
        <v>41716.664293982401</v>
      </c>
      <c r="N344" s="6">
        <v>32</v>
      </c>
      <c r="O344" s="6">
        <v>0</v>
      </c>
      <c r="P344" s="6">
        <v>0</v>
      </c>
      <c r="V344" s="1">
        <v>41683.909953703704</v>
      </c>
      <c r="X344" s="25">
        <f t="shared" si="17"/>
        <v>41682.913900463886</v>
      </c>
    </row>
    <row r="345" spans="3:24" x14ac:dyDescent="0.25">
      <c r="C345" s="33">
        <v>343</v>
      </c>
      <c r="D345" s="33">
        <v>2</v>
      </c>
      <c r="E345" s="5" t="s">
        <v>784</v>
      </c>
      <c r="F345" s="6">
        <v>53</v>
      </c>
      <c r="G345" s="6">
        <v>55</v>
      </c>
      <c r="H345">
        <v>1343</v>
      </c>
      <c r="I345" s="39">
        <f t="shared" si="18"/>
        <v>41716.664305556478</v>
      </c>
      <c r="J345" s="39"/>
      <c r="K345" t="s">
        <v>1793</v>
      </c>
      <c r="L345">
        <v>1343</v>
      </c>
      <c r="M345" s="39">
        <f t="shared" si="19"/>
        <v>41716.664305556478</v>
      </c>
      <c r="N345" s="6">
        <v>32</v>
      </c>
      <c r="O345" s="6">
        <v>0</v>
      </c>
      <c r="P345" s="6">
        <v>0</v>
      </c>
      <c r="V345" s="1">
        <v>41683.909953703704</v>
      </c>
      <c r="X345" s="25">
        <f t="shared" si="17"/>
        <v>41682.913912037962</v>
      </c>
    </row>
    <row r="346" spans="3:24" x14ac:dyDescent="0.25">
      <c r="C346" s="33">
        <v>344</v>
      </c>
      <c r="D346" s="33">
        <v>2</v>
      </c>
      <c r="E346" s="5" t="s">
        <v>785</v>
      </c>
      <c r="F346" s="6">
        <v>53</v>
      </c>
      <c r="G346" s="6">
        <v>55</v>
      </c>
      <c r="H346">
        <v>1344</v>
      </c>
      <c r="I346" s="39">
        <f t="shared" si="18"/>
        <v>41716.664317130555</v>
      </c>
      <c r="J346" s="39"/>
      <c r="K346" t="s">
        <v>1794</v>
      </c>
      <c r="L346">
        <v>1344</v>
      </c>
      <c r="M346" s="39">
        <f t="shared" si="19"/>
        <v>41716.664317130555</v>
      </c>
      <c r="N346" s="6">
        <v>32</v>
      </c>
      <c r="O346" s="6">
        <v>0</v>
      </c>
      <c r="P346" s="6">
        <v>0</v>
      </c>
      <c r="V346" s="1">
        <v>41683.909953703704</v>
      </c>
      <c r="X346" s="25">
        <f t="shared" si="17"/>
        <v>41682.913923612039</v>
      </c>
    </row>
    <row r="347" spans="3:24" x14ac:dyDescent="0.25">
      <c r="C347" s="33">
        <v>345</v>
      </c>
      <c r="D347" s="33">
        <v>2</v>
      </c>
      <c r="E347" s="5" t="s">
        <v>786</v>
      </c>
      <c r="F347" s="6">
        <v>53</v>
      </c>
      <c r="G347" s="6">
        <v>55</v>
      </c>
      <c r="H347">
        <v>1345</v>
      </c>
      <c r="I347" s="39">
        <f t="shared" si="18"/>
        <v>41716.664328704632</v>
      </c>
      <c r="J347" s="39"/>
      <c r="K347" t="s">
        <v>1795</v>
      </c>
      <c r="L347">
        <v>1345</v>
      </c>
      <c r="M347" s="39">
        <f t="shared" si="19"/>
        <v>41716.664328704632</v>
      </c>
      <c r="N347" s="6">
        <v>32</v>
      </c>
      <c r="O347" s="6">
        <v>0</v>
      </c>
      <c r="P347" s="6">
        <v>0</v>
      </c>
      <c r="V347" s="1">
        <v>41683.909953703704</v>
      </c>
      <c r="X347" s="25">
        <f t="shared" si="17"/>
        <v>41682.913935186116</v>
      </c>
    </row>
    <row r="348" spans="3:24" x14ac:dyDescent="0.25">
      <c r="C348" s="33">
        <v>346</v>
      </c>
      <c r="D348" s="33">
        <v>2</v>
      </c>
      <c r="E348" s="5" t="s">
        <v>787</v>
      </c>
      <c r="F348" s="6">
        <v>53</v>
      </c>
      <c r="G348" s="6">
        <v>55</v>
      </c>
      <c r="H348">
        <v>1346</v>
      </c>
      <c r="I348" s="39">
        <f t="shared" si="18"/>
        <v>41716.664340278709</v>
      </c>
      <c r="J348" s="39"/>
      <c r="K348" t="s">
        <v>1796</v>
      </c>
      <c r="L348">
        <v>1346</v>
      </c>
      <c r="M348" s="39">
        <f t="shared" si="19"/>
        <v>41716.664340278709</v>
      </c>
      <c r="N348" s="6">
        <v>32</v>
      </c>
      <c r="O348" s="6">
        <v>0</v>
      </c>
      <c r="P348" s="6">
        <v>0</v>
      </c>
      <c r="V348" s="1">
        <v>41683.909953703704</v>
      </c>
      <c r="X348" s="25">
        <f t="shared" si="17"/>
        <v>41682.913946760193</v>
      </c>
    </row>
    <row r="349" spans="3:24" x14ac:dyDescent="0.25">
      <c r="C349" s="33">
        <v>347</v>
      </c>
      <c r="D349" s="33">
        <v>2</v>
      </c>
      <c r="E349" s="5" t="s">
        <v>788</v>
      </c>
      <c r="F349" s="6">
        <v>53</v>
      </c>
      <c r="G349" s="6">
        <v>55</v>
      </c>
      <c r="H349">
        <v>1347</v>
      </c>
      <c r="I349" s="39">
        <f t="shared" si="18"/>
        <v>41716.664351852785</v>
      </c>
      <c r="J349" s="39"/>
      <c r="K349" t="s">
        <v>1797</v>
      </c>
      <c r="L349">
        <v>1347</v>
      </c>
      <c r="M349" s="39">
        <f t="shared" si="19"/>
        <v>41716.664351852785</v>
      </c>
      <c r="N349" s="6">
        <v>32</v>
      </c>
      <c r="O349" s="6">
        <v>0</v>
      </c>
      <c r="P349" s="6">
        <v>0</v>
      </c>
      <c r="V349" s="1">
        <v>41683.909953703704</v>
      </c>
      <c r="X349" s="25">
        <f t="shared" si="17"/>
        <v>41682.913958334269</v>
      </c>
    </row>
    <row r="350" spans="3:24" x14ac:dyDescent="0.25">
      <c r="C350" s="33">
        <v>348</v>
      </c>
      <c r="D350" s="33">
        <v>2</v>
      </c>
      <c r="E350" s="5" t="s">
        <v>789</v>
      </c>
      <c r="F350" s="6">
        <v>53</v>
      </c>
      <c r="G350" s="6">
        <v>55</v>
      </c>
      <c r="H350">
        <v>1348</v>
      </c>
      <c r="I350" s="39">
        <f t="shared" si="18"/>
        <v>41716.664363426862</v>
      </c>
      <c r="J350" s="39"/>
      <c r="K350" t="s">
        <v>1798</v>
      </c>
      <c r="L350">
        <v>1348</v>
      </c>
      <c r="M350" s="39">
        <f t="shared" si="19"/>
        <v>41716.664363426862</v>
      </c>
      <c r="N350" s="6">
        <v>32</v>
      </c>
      <c r="O350" s="6">
        <v>0</v>
      </c>
      <c r="P350" s="6">
        <v>0</v>
      </c>
      <c r="V350" s="1">
        <v>41683.909953703704</v>
      </c>
      <c r="X350" s="25">
        <f t="shared" si="17"/>
        <v>41682.913969908346</v>
      </c>
    </row>
    <row r="351" spans="3:24" x14ac:dyDescent="0.25">
      <c r="C351" s="33">
        <v>349</v>
      </c>
      <c r="D351" s="33">
        <v>2</v>
      </c>
      <c r="E351" s="5" t="s">
        <v>790</v>
      </c>
      <c r="F351" s="6">
        <v>53</v>
      </c>
      <c r="G351" s="6">
        <v>55</v>
      </c>
      <c r="H351">
        <v>1349</v>
      </c>
      <c r="I351" s="39">
        <f t="shared" si="18"/>
        <v>41716.664375000939</v>
      </c>
      <c r="J351" s="39"/>
      <c r="K351" t="s">
        <v>1799</v>
      </c>
      <c r="L351">
        <v>1349</v>
      </c>
      <c r="M351" s="39">
        <f t="shared" si="19"/>
        <v>41716.664375000939</v>
      </c>
      <c r="N351" s="6">
        <v>32</v>
      </c>
      <c r="O351" s="6">
        <v>0</v>
      </c>
      <c r="P351" s="6">
        <v>0</v>
      </c>
      <c r="V351" s="1">
        <v>41683.909953703704</v>
      </c>
      <c r="X351" s="25">
        <f t="shared" si="17"/>
        <v>41682.913981482423</v>
      </c>
    </row>
    <row r="352" spans="3:24" x14ac:dyDescent="0.25">
      <c r="C352" s="33">
        <v>350</v>
      </c>
      <c r="D352" s="33">
        <v>2</v>
      </c>
      <c r="E352" s="5" t="s">
        <v>791</v>
      </c>
      <c r="F352" s="6">
        <v>53</v>
      </c>
      <c r="G352" s="6">
        <v>55</v>
      </c>
      <c r="H352">
        <v>1350</v>
      </c>
      <c r="I352" s="39">
        <f t="shared" si="18"/>
        <v>41716.664386575016</v>
      </c>
      <c r="J352" s="39"/>
      <c r="K352" t="s">
        <v>1800</v>
      </c>
      <c r="L352">
        <v>1350</v>
      </c>
      <c r="M352" s="39">
        <f t="shared" si="19"/>
        <v>41716.664386575016</v>
      </c>
      <c r="N352" s="6">
        <v>32</v>
      </c>
      <c r="O352" s="6">
        <v>0</v>
      </c>
      <c r="P352" s="6">
        <v>0</v>
      </c>
      <c r="V352" s="1">
        <v>41683.909953703704</v>
      </c>
      <c r="X352" s="25">
        <f t="shared" si="17"/>
        <v>41682.9139930565</v>
      </c>
    </row>
    <row r="353" spans="3:24" x14ac:dyDescent="0.25">
      <c r="C353" s="33">
        <v>351</v>
      </c>
      <c r="D353" s="33">
        <v>2</v>
      </c>
      <c r="E353" s="5" t="s">
        <v>792</v>
      </c>
      <c r="F353" s="6">
        <v>53</v>
      </c>
      <c r="G353" s="6">
        <v>55</v>
      </c>
      <c r="H353">
        <v>1351</v>
      </c>
      <c r="I353" s="39">
        <f t="shared" si="18"/>
        <v>41716.664398149092</v>
      </c>
      <c r="J353" s="39"/>
      <c r="K353" t="s">
        <v>1801</v>
      </c>
      <c r="L353">
        <v>1351</v>
      </c>
      <c r="M353" s="39">
        <f t="shared" si="19"/>
        <v>41716.664398149092</v>
      </c>
      <c r="N353" s="6">
        <v>32</v>
      </c>
      <c r="O353" s="6">
        <v>0</v>
      </c>
      <c r="P353" s="6">
        <v>0</v>
      </c>
      <c r="V353" s="1">
        <v>41683.909953703704</v>
      </c>
      <c r="X353" s="25">
        <f t="shared" si="17"/>
        <v>41682.914004630577</v>
      </c>
    </row>
    <row r="354" spans="3:24" x14ac:dyDescent="0.25">
      <c r="C354" s="33">
        <v>352</v>
      </c>
      <c r="D354" s="33">
        <v>2</v>
      </c>
      <c r="E354" s="5" t="s">
        <v>793</v>
      </c>
      <c r="F354" s="6">
        <v>53</v>
      </c>
      <c r="G354" s="6">
        <v>55</v>
      </c>
      <c r="H354">
        <v>1352</v>
      </c>
      <c r="I354" s="39">
        <f t="shared" si="18"/>
        <v>41716.664409723169</v>
      </c>
      <c r="J354" s="39"/>
      <c r="K354" t="s">
        <v>1802</v>
      </c>
      <c r="L354">
        <v>1352</v>
      </c>
      <c r="M354" s="39">
        <f t="shared" si="19"/>
        <v>41716.664409723169</v>
      </c>
      <c r="N354" s="6">
        <v>32</v>
      </c>
      <c r="O354" s="6">
        <v>0</v>
      </c>
      <c r="P354" s="6">
        <v>0</v>
      </c>
      <c r="V354" s="1">
        <v>41683.909953703704</v>
      </c>
      <c r="X354" s="25">
        <f t="shared" si="17"/>
        <v>41682.914016204653</v>
      </c>
    </row>
    <row r="355" spans="3:24" x14ac:dyDescent="0.25">
      <c r="C355" s="33">
        <v>353</v>
      </c>
      <c r="D355" s="33">
        <v>2</v>
      </c>
      <c r="E355" s="5" t="s">
        <v>794</v>
      </c>
      <c r="F355" s="6">
        <v>53</v>
      </c>
      <c r="G355" s="6">
        <v>55</v>
      </c>
      <c r="H355">
        <v>1353</v>
      </c>
      <c r="I355" s="39">
        <f t="shared" si="18"/>
        <v>41716.664421297246</v>
      </c>
      <c r="J355" s="39"/>
      <c r="K355" t="s">
        <v>1803</v>
      </c>
      <c r="L355">
        <v>1353</v>
      </c>
      <c r="M355" s="39">
        <f t="shared" si="19"/>
        <v>41716.664421297246</v>
      </c>
      <c r="N355" s="6">
        <v>32</v>
      </c>
      <c r="O355" s="6">
        <v>0</v>
      </c>
      <c r="P355" s="6">
        <v>0</v>
      </c>
      <c r="V355" s="1">
        <v>41683.909953703704</v>
      </c>
      <c r="X355" s="25">
        <f t="shared" si="17"/>
        <v>41682.91402777873</v>
      </c>
    </row>
    <row r="356" spans="3:24" x14ac:dyDescent="0.25">
      <c r="C356" s="33">
        <v>354</v>
      </c>
      <c r="D356" s="33">
        <v>2</v>
      </c>
      <c r="E356" s="5" t="s">
        <v>795</v>
      </c>
      <c r="F356" s="6">
        <v>53</v>
      </c>
      <c r="G356" s="6">
        <v>55</v>
      </c>
      <c r="H356">
        <v>1354</v>
      </c>
      <c r="I356" s="39">
        <f t="shared" si="18"/>
        <v>41716.664432871323</v>
      </c>
      <c r="J356" s="39"/>
      <c r="K356" t="s">
        <v>1804</v>
      </c>
      <c r="L356">
        <v>1354</v>
      </c>
      <c r="M356" s="39">
        <f t="shared" si="19"/>
        <v>41716.664432871323</v>
      </c>
      <c r="N356" s="6">
        <v>32</v>
      </c>
      <c r="O356" s="6">
        <v>0</v>
      </c>
      <c r="P356" s="6">
        <v>0</v>
      </c>
      <c r="V356" s="1">
        <v>41683.909953703704</v>
      </c>
      <c r="X356" s="25">
        <f t="shared" si="17"/>
        <v>41682.914039352807</v>
      </c>
    </row>
    <row r="357" spans="3:24" x14ac:dyDescent="0.25">
      <c r="C357" s="33">
        <v>355</v>
      </c>
      <c r="D357" s="33">
        <v>2</v>
      </c>
      <c r="E357" s="5" t="s">
        <v>796</v>
      </c>
      <c r="F357" s="6">
        <v>53</v>
      </c>
      <c r="G357" s="6">
        <v>55</v>
      </c>
      <c r="H357">
        <v>1355</v>
      </c>
      <c r="I357" s="39">
        <f t="shared" si="18"/>
        <v>41716.6644444454</v>
      </c>
      <c r="J357" s="39"/>
      <c r="K357" t="s">
        <v>1805</v>
      </c>
      <c r="L357">
        <v>1355</v>
      </c>
      <c r="M357" s="39">
        <f t="shared" si="19"/>
        <v>41716.6644444454</v>
      </c>
      <c r="N357" s="6">
        <v>32</v>
      </c>
      <c r="O357" s="6">
        <v>0</v>
      </c>
      <c r="P357" s="6">
        <v>0</v>
      </c>
      <c r="V357" s="1">
        <v>41683.909953703704</v>
      </c>
      <c r="X357" s="25">
        <f t="shared" si="17"/>
        <v>41682.914050926884</v>
      </c>
    </row>
    <row r="358" spans="3:24" x14ac:dyDescent="0.25">
      <c r="C358" s="33">
        <v>356</v>
      </c>
      <c r="D358" s="33">
        <v>2</v>
      </c>
      <c r="E358" s="5" t="s">
        <v>797</v>
      </c>
      <c r="F358" s="6">
        <v>53</v>
      </c>
      <c r="G358" s="6">
        <v>55</v>
      </c>
      <c r="H358">
        <v>1356</v>
      </c>
      <c r="I358" s="39">
        <f t="shared" si="18"/>
        <v>41716.664456019476</v>
      </c>
      <c r="J358" s="39"/>
      <c r="K358" t="s">
        <v>1806</v>
      </c>
      <c r="L358">
        <v>1356</v>
      </c>
      <c r="M358" s="39">
        <f t="shared" si="19"/>
        <v>41716.664456019476</v>
      </c>
      <c r="N358" s="6">
        <v>32</v>
      </c>
      <c r="O358" s="6">
        <v>0</v>
      </c>
      <c r="P358" s="6">
        <v>0</v>
      </c>
      <c r="V358" s="1">
        <v>41683.909953703704</v>
      </c>
      <c r="X358" s="25">
        <f t="shared" si="17"/>
        <v>41682.91406250096</v>
      </c>
    </row>
    <row r="359" spans="3:24" x14ac:dyDescent="0.25">
      <c r="C359" s="33">
        <v>357</v>
      </c>
      <c r="D359" s="33">
        <v>2</v>
      </c>
      <c r="E359" s="5" t="s">
        <v>798</v>
      </c>
      <c r="F359" s="6">
        <v>53</v>
      </c>
      <c r="G359" s="6">
        <v>55</v>
      </c>
      <c r="H359">
        <v>1357</v>
      </c>
      <c r="I359" s="39">
        <f t="shared" si="18"/>
        <v>41716.664467593553</v>
      </c>
      <c r="J359" s="39"/>
      <c r="K359" t="s">
        <v>1807</v>
      </c>
      <c r="L359">
        <v>1357</v>
      </c>
      <c r="M359" s="39">
        <f t="shared" si="19"/>
        <v>41716.664467593553</v>
      </c>
      <c r="N359" s="6">
        <v>32</v>
      </c>
      <c r="O359" s="6">
        <v>0</v>
      </c>
      <c r="P359" s="6">
        <v>0</v>
      </c>
      <c r="V359" s="1">
        <v>41683.909953703704</v>
      </c>
      <c r="X359" s="25">
        <f t="shared" si="17"/>
        <v>41682.914074075037</v>
      </c>
    </row>
    <row r="360" spans="3:24" x14ac:dyDescent="0.25">
      <c r="C360" s="33">
        <v>358</v>
      </c>
      <c r="D360" s="33">
        <v>2</v>
      </c>
      <c r="E360" s="5" t="s">
        <v>799</v>
      </c>
      <c r="F360" s="6">
        <v>53</v>
      </c>
      <c r="G360" s="6">
        <v>55</v>
      </c>
      <c r="H360">
        <v>1358</v>
      </c>
      <c r="I360" s="39">
        <f t="shared" si="18"/>
        <v>41716.66447916763</v>
      </c>
      <c r="J360" s="39"/>
      <c r="K360" t="s">
        <v>1808</v>
      </c>
      <c r="L360">
        <v>1358</v>
      </c>
      <c r="M360" s="39">
        <f t="shared" si="19"/>
        <v>41716.66447916763</v>
      </c>
      <c r="N360" s="6">
        <v>32</v>
      </c>
      <c r="O360" s="6">
        <v>0</v>
      </c>
      <c r="P360" s="6">
        <v>0</v>
      </c>
      <c r="V360" s="1">
        <v>41683.909953703704</v>
      </c>
      <c r="X360" s="25">
        <f t="shared" si="17"/>
        <v>41682.914085649114</v>
      </c>
    </row>
    <row r="361" spans="3:24" x14ac:dyDescent="0.25">
      <c r="C361" s="33">
        <v>359</v>
      </c>
      <c r="D361" s="33">
        <v>2</v>
      </c>
      <c r="E361" s="5" t="s">
        <v>800</v>
      </c>
      <c r="F361" s="6">
        <v>53</v>
      </c>
      <c r="G361" s="6">
        <v>55</v>
      </c>
      <c r="H361">
        <v>1359</v>
      </c>
      <c r="I361" s="39">
        <f t="shared" si="18"/>
        <v>41716.664490741707</v>
      </c>
      <c r="J361" s="39"/>
      <c r="K361" t="s">
        <v>1809</v>
      </c>
      <c r="L361">
        <v>1359</v>
      </c>
      <c r="M361" s="39">
        <f t="shared" si="19"/>
        <v>41716.664490741707</v>
      </c>
      <c r="N361" s="6">
        <v>32</v>
      </c>
      <c r="O361" s="6">
        <v>0</v>
      </c>
      <c r="P361" s="6">
        <v>0</v>
      </c>
      <c r="V361" s="1">
        <v>41683.909953703704</v>
      </c>
      <c r="X361" s="25">
        <f t="shared" si="17"/>
        <v>41682.914097223191</v>
      </c>
    </row>
    <row r="362" spans="3:24" x14ac:dyDescent="0.25">
      <c r="C362" s="33">
        <v>360</v>
      </c>
      <c r="D362" s="33">
        <v>2</v>
      </c>
      <c r="E362" s="5" t="s">
        <v>801</v>
      </c>
      <c r="F362" s="6">
        <v>53</v>
      </c>
      <c r="G362" s="6">
        <v>55</v>
      </c>
      <c r="H362">
        <v>1360</v>
      </c>
      <c r="I362" s="39">
        <f t="shared" si="18"/>
        <v>41716.664502315783</v>
      </c>
      <c r="J362" s="39"/>
      <c r="K362" t="s">
        <v>1810</v>
      </c>
      <c r="L362">
        <v>1360</v>
      </c>
      <c r="M362" s="39">
        <f t="shared" si="19"/>
        <v>41716.664502315783</v>
      </c>
      <c r="N362" s="6">
        <v>32</v>
      </c>
      <c r="O362" s="6">
        <v>0</v>
      </c>
      <c r="P362" s="6">
        <v>0</v>
      </c>
      <c r="V362" s="1">
        <v>41683.909953703704</v>
      </c>
      <c r="X362" s="25">
        <f t="shared" si="17"/>
        <v>41682.914108797268</v>
      </c>
    </row>
    <row r="363" spans="3:24" x14ac:dyDescent="0.25">
      <c r="C363" s="33">
        <v>361</v>
      </c>
      <c r="D363" s="33">
        <v>2</v>
      </c>
      <c r="E363" s="5" t="s">
        <v>802</v>
      </c>
      <c r="F363" s="6">
        <v>53</v>
      </c>
      <c r="G363" s="6">
        <v>55</v>
      </c>
      <c r="H363">
        <v>1361</v>
      </c>
      <c r="I363" s="39">
        <f t="shared" si="18"/>
        <v>41716.66451388986</v>
      </c>
      <c r="J363" s="39"/>
      <c r="K363" t="s">
        <v>1811</v>
      </c>
      <c r="L363">
        <v>1361</v>
      </c>
      <c r="M363" s="39">
        <f t="shared" si="19"/>
        <v>41716.66451388986</v>
      </c>
      <c r="N363" s="6">
        <v>32</v>
      </c>
      <c r="O363" s="6">
        <v>0</v>
      </c>
      <c r="P363" s="6">
        <v>0</v>
      </c>
      <c r="V363" s="1">
        <v>41683.909953703704</v>
      </c>
      <c r="X363" s="25">
        <f t="shared" si="17"/>
        <v>41682.914120371344</v>
      </c>
    </row>
    <row r="364" spans="3:24" x14ac:dyDescent="0.25">
      <c r="C364" s="33">
        <v>362</v>
      </c>
      <c r="D364" s="33">
        <v>2</v>
      </c>
      <c r="E364" s="5" t="s">
        <v>803</v>
      </c>
      <c r="F364" s="6">
        <v>53</v>
      </c>
      <c r="G364" s="6">
        <v>55</v>
      </c>
      <c r="H364">
        <v>1362</v>
      </c>
      <c r="I364" s="39">
        <f t="shared" si="18"/>
        <v>41716.664525463937</v>
      </c>
      <c r="J364" s="39"/>
      <c r="K364" t="s">
        <v>1812</v>
      </c>
      <c r="L364">
        <v>1362</v>
      </c>
      <c r="M364" s="39">
        <f t="shared" si="19"/>
        <v>41716.664525463937</v>
      </c>
      <c r="N364" s="6">
        <v>32</v>
      </c>
      <c r="O364" s="6">
        <v>0</v>
      </c>
      <c r="P364" s="6">
        <v>0</v>
      </c>
      <c r="V364" s="1">
        <v>41683.909953703704</v>
      </c>
      <c r="X364" s="25">
        <f t="shared" si="17"/>
        <v>41682.914131945421</v>
      </c>
    </row>
    <row r="365" spans="3:24" x14ac:dyDescent="0.25">
      <c r="C365" s="33">
        <v>363</v>
      </c>
      <c r="D365" s="33">
        <v>2</v>
      </c>
      <c r="E365" s="5" t="s">
        <v>804</v>
      </c>
      <c r="F365" s="6">
        <v>53</v>
      </c>
      <c r="G365" s="6">
        <v>55</v>
      </c>
      <c r="H365">
        <v>1363</v>
      </c>
      <c r="I365" s="39">
        <f t="shared" si="18"/>
        <v>41716.664537038014</v>
      </c>
      <c r="J365" s="39"/>
      <c r="K365" t="s">
        <v>1813</v>
      </c>
      <c r="L365">
        <v>1363</v>
      </c>
      <c r="M365" s="39">
        <f t="shared" si="19"/>
        <v>41716.664537038014</v>
      </c>
      <c r="N365" s="6">
        <v>32</v>
      </c>
      <c r="O365" s="6">
        <v>0</v>
      </c>
      <c r="P365" s="6">
        <v>0</v>
      </c>
      <c r="V365" s="1">
        <v>41683.909953703704</v>
      </c>
      <c r="X365" s="25">
        <f t="shared" si="17"/>
        <v>41682.914143519498</v>
      </c>
    </row>
    <row r="366" spans="3:24" x14ac:dyDescent="0.25">
      <c r="C366" s="33">
        <v>364</v>
      </c>
      <c r="D366" s="33">
        <v>2</v>
      </c>
      <c r="E366" s="5" t="s">
        <v>805</v>
      </c>
      <c r="F366" s="6">
        <v>53</v>
      </c>
      <c r="G366" s="6">
        <v>55</v>
      </c>
      <c r="H366">
        <v>1364</v>
      </c>
      <c r="I366" s="39">
        <f t="shared" si="18"/>
        <v>41716.664548612091</v>
      </c>
      <c r="J366" s="39"/>
      <c r="K366" t="s">
        <v>1814</v>
      </c>
      <c r="L366">
        <v>1364</v>
      </c>
      <c r="M366" s="39">
        <f t="shared" si="19"/>
        <v>41716.664548612091</v>
      </c>
      <c r="N366" s="6">
        <v>32</v>
      </c>
      <c r="O366" s="6">
        <v>0</v>
      </c>
      <c r="P366" s="6">
        <v>0</v>
      </c>
      <c r="V366" s="1">
        <v>41683.909953703704</v>
      </c>
      <c r="X366" s="25">
        <f t="shared" si="17"/>
        <v>41682.914155093575</v>
      </c>
    </row>
    <row r="367" spans="3:24" x14ac:dyDescent="0.25">
      <c r="C367" s="33">
        <v>365</v>
      </c>
      <c r="D367" s="33">
        <v>2</v>
      </c>
      <c r="E367" s="5" t="s">
        <v>806</v>
      </c>
      <c r="F367" s="6">
        <v>53</v>
      </c>
      <c r="G367" s="6">
        <v>55</v>
      </c>
      <c r="H367">
        <v>1365</v>
      </c>
      <c r="I367" s="39">
        <f t="shared" si="18"/>
        <v>41716.664560186167</v>
      </c>
      <c r="J367" s="39"/>
      <c r="K367" t="s">
        <v>1815</v>
      </c>
      <c r="L367">
        <v>1365</v>
      </c>
      <c r="M367" s="39">
        <f t="shared" si="19"/>
        <v>41716.664560186167</v>
      </c>
      <c r="N367" s="6">
        <v>32</v>
      </c>
      <c r="O367" s="6">
        <v>0</v>
      </c>
      <c r="P367" s="6">
        <v>0</v>
      </c>
      <c r="V367" s="1">
        <v>41683.909953703704</v>
      </c>
      <c r="X367" s="25">
        <f t="shared" si="17"/>
        <v>41682.914166667651</v>
      </c>
    </row>
    <row r="368" spans="3:24" x14ac:dyDescent="0.25">
      <c r="C368" s="33">
        <v>366</v>
      </c>
      <c r="D368" s="33">
        <v>2</v>
      </c>
      <c r="E368" s="5" t="s">
        <v>807</v>
      </c>
      <c r="F368" s="6">
        <v>53</v>
      </c>
      <c r="G368" s="6">
        <v>55</v>
      </c>
      <c r="H368">
        <v>1366</v>
      </c>
      <c r="I368" s="39">
        <f t="shared" si="18"/>
        <v>41716.664571760244</v>
      </c>
      <c r="J368" s="39"/>
      <c r="K368" t="s">
        <v>1816</v>
      </c>
      <c r="L368">
        <v>1366</v>
      </c>
      <c r="M368" s="39">
        <f t="shared" si="19"/>
        <v>41716.664571760244</v>
      </c>
      <c r="N368" s="6">
        <v>32</v>
      </c>
      <c r="O368" s="6">
        <v>0</v>
      </c>
      <c r="P368" s="6">
        <v>0</v>
      </c>
      <c r="V368" s="1">
        <v>41683.909953703704</v>
      </c>
      <c r="X368" s="25">
        <f t="shared" si="17"/>
        <v>41682.914178241728</v>
      </c>
    </row>
    <row r="369" spans="3:24" x14ac:dyDescent="0.25">
      <c r="C369" s="33">
        <v>367</v>
      </c>
      <c r="D369" s="33">
        <v>2</v>
      </c>
      <c r="E369" s="5" t="s">
        <v>808</v>
      </c>
      <c r="F369" s="6">
        <v>53</v>
      </c>
      <c r="G369" s="6">
        <v>55</v>
      </c>
      <c r="H369">
        <v>1367</v>
      </c>
      <c r="I369" s="39">
        <f t="shared" si="18"/>
        <v>41716.664583334321</v>
      </c>
      <c r="J369" s="39"/>
      <c r="K369" t="s">
        <v>1817</v>
      </c>
      <c r="L369">
        <v>1367</v>
      </c>
      <c r="M369" s="39">
        <f t="shared" si="19"/>
        <v>41716.664583334321</v>
      </c>
      <c r="N369" s="6">
        <v>32</v>
      </c>
      <c r="O369" s="6">
        <v>0</v>
      </c>
      <c r="P369" s="6">
        <v>0</v>
      </c>
      <c r="V369" s="1">
        <v>41683.909953703704</v>
      </c>
      <c r="X369" s="25">
        <f t="shared" si="17"/>
        <v>41682.914189815805</v>
      </c>
    </row>
    <row r="370" spans="3:24" x14ac:dyDescent="0.25">
      <c r="C370" s="33">
        <v>368</v>
      </c>
      <c r="D370" s="33">
        <v>2</v>
      </c>
      <c r="E370" s="5" t="s">
        <v>809</v>
      </c>
      <c r="F370" s="6">
        <v>53</v>
      </c>
      <c r="G370" s="6">
        <v>55</v>
      </c>
      <c r="H370">
        <v>1368</v>
      </c>
      <c r="I370" s="39">
        <f t="shared" si="18"/>
        <v>41716.664594908398</v>
      </c>
      <c r="J370" s="39"/>
      <c r="K370" t="s">
        <v>1818</v>
      </c>
      <c r="L370">
        <v>1368</v>
      </c>
      <c r="M370" s="39">
        <f t="shared" si="19"/>
        <v>41716.664594908398</v>
      </c>
      <c r="N370" s="6">
        <v>32</v>
      </c>
      <c r="O370" s="6">
        <v>0</v>
      </c>
      <c r="P370" s="6">
        <v>0</v>
      </c>
      <c r="V370" s="1">
        <v>41683.909953703704</v>
      </c>
      <c r="X370" s="25">
        <f t="shared" si="17"/>
        <v>41682.914201389882</v>
      </c>
    </row>
    <row r="371" spans="3:24" x14ac:dyDescent="0.25">
      <c r="C371" s="33">
        <v>369</v>
      </c>
      <c r="D371" s="33">
        <v>2</v>
      </c>
      <c r="E371" s="5" t="s">
        <v>810</v>
      </c>
      <c r="F371" s="6">
        <v>53</v>
      </c>
      <c r="G371" s="6">
        <v>55</v>
      </c>
      <c r="H371">
        <v>1369</v>
      </c>
      <c r="I371" s="39">
        <f t="shared" si="18"/>
        <v>41716.664606482474</v>
      </c>
      <c r="J371" s="39"/>
      <c r="K371" t="s">
        <v>1819</v>
      </c>
      <c r="L371">
        <v>1369</v>
      </c>
      <c r="M371" s="39">
        <f t="shared" si="19"/>
        <v>41716.664606482474</v>
      </c>
      <c r="N371" s="6">
        <v>32</v>
      </c>
      <c r="O371" s="6">
        <v>0</v>
      </c>
      <c r="P371" s="6">
        <v>0</v>
      </c>
      <c r="V371" s="1">
        <v>41683.909953703704</v>
      </c>
      <c r="X371" s="25">
        <f t="shared" si="17"/>
        <v>41682.914212963959</v>
      </c>
    </row>
    <row r="372" spans="3:24" x14ac:dyDescent="0.25">
      <c r="C372" s="33">
        <v>370</v>
      </c>
      <c r="D372" s="33">
        <v>2</v>
      </c>
      <c r="E372" s="5" t="s">
        <v>811</v>
      </c>
      <c r="F372" s="6">
        <v>53</v>
      </c>
      <c r="G372" s="6">
        <v>55</v>
      </c>
      <c r="H372">
        <v>1370</v>
      </c>
      <c r="I372" s="39">
        <f t="shared" si="18"/>
        <v>41716.664618056551</v>
      </c>
      <c r="J372" s="39"/>
      <c r="K372" t="s">
        <v>1820</v>
      </c>
      <c r="L372">
        <v>1370</v>
      </c>
      <c r="M372" s="39">
        <f t="shared" si="19"/>
        <v>41716.664618056551</v>
      </c>
      <c r="N372" s="6">
        <v>32</v>
      </c>
      <c r="O372" s="6">
        <v>0</v>
      </c>
      <c r="P372" s="6">
        <v>0</v>
      </c>
      <c r="V372" s="1">
        <v>41683.909953703704</v>
      </c>
      <c r="X372" s="25">
        <f t="shared" si="17"/>
        <v>41682.914224538035</v>
      </c>
    </row>
    <row r="373" spans="3:24" x14ac:dyDescent="0.25">
      <c r="C373" s="33">
        <v>371</v>
      </c>
      <c r="D373" s="33">
        <v>2</v>
      </c>
      <c r="E373" s="5" t="s">
        <v>812</v>
      </c>
      <c r="F373" s="6">
        <v>53</v>
      </c>
      <c r="G373" s="6">
        <v>55</v>
      </c>
      <c r="H373">
        <v>1371</v>
      </c>
      <c r="I373" s="39">
        <f t="shared" si="18"/>
        <v>41716.664629630628</v>
      </c>
      <c r="J373" s="39"/>
      <c r="K373" t="s">
        <v>1821</v>
      </c>
      <c r="L373">
        <v>1371</v>
      </c>
      <c r="M373" s="39">
        <f t="shared" si="19"/>
        <v>41716.664629630628</v>
      </c>
      <c r="N373" s="6">
        <v>32</v>
      </c>
      <c r="O373" s="6">
        <v>0</v>
      </c>
      <c r="P373" s="6">
        <v>0</v>
      </c>
      <c r="V373" s="1">
        <v>41683.909953703704</v>
      </c>
      <c r="X373" s="25">
        <f t="shared" si="17"/>
        <v>41682.914236112112</v>
      </c>
    </row>
    <row r="374" spans="3:24" x14ac:dyDescent="0.25">
      <c r="C374" s="33">
        <v>372</v>
      </c>
      <c r="D374" s="33">
        <v>2</v>
      </c>
      <c r="E374" s="5" t="s">
        <v>813</v>
      </c>
      <c r="F374" s="6">
        <v>53</v>
      </c>
      <c r="G374" s="6">
        <v>55</v>
      </c>
      <c r="H374">
        <v>1372</v>
      </c>
      <c r="I374" s="39">
        <f t="shared" si="18"/>
        <v>41716.664641204705</v>
      </c>
      <c r="J374" s="39"/>
      <c r="K374" t="s">
        <v>1822</v>
      </c>
      <c r="L374">
        <v>1372</v>
      </c>
      <c r="M374" s="39">
        <f t="shared" si="19"/>
        <v>41716.664641204705</v>
      </c>
      <c r="N374" s="6">
        <v>32</v>
      </c>
      <c r="O374" s="6">
        <v>0</v>
      </c>
      <c r="P374" s="6">
        <v>0</v>
      </c>
      <c r="V374" s="1">
        <v>41683.909953703704</v>
      </c>
      <c r="X374" s="25">
        <f t="shared" si="17"/>
        <v>41682.914247686189</v>
      </c>
    </row>
    <row r="375" spans="3:24" x14ac:dyDescent="0.25">
      <c r="C375" s="33">
        <v>373</v>
      </c>
      <c r="D375" s="33">
        <v>2</v>
      </c>
      <c r="E375" s="5" t="s">
        <v>814</v>
      </c>
      <c r="F375" s="6">
        <v>53</v>
      </c>
      <c r="G375" s="6">
        <v>55</v>
      </c>
      <c r="H375">
        <v>1373</v>
      </c>
      <c r="I375" s="39">
        <f t="shared" si="18"/>
        <v>41716.664652778782</v>
      </c>
      <c r="J375" s="39"/>
      <c r="K375" t="s">
        <v>1823</v>
      </c>
      <c r="L375">
        <v>1373</v>
      </c>
      <c r="M375" s="39">
        <f t="shared" si="19"/>
        <v>41716.664652778782</v>
      </c>
      <c r="N375" s="6">
        <v>32</v>
      </c>
      <c r="O375" s="6">
        <v>0</v>
      </c>
      <c r="P375" s="6">
        <v>0</v>
      </c>
      <c r="V375" s="1">
        <v>41683.909953703704</v>
      </c>
      <c r="X375" s="25">
        <f t="shared" si="17"/>
        <v>41682.914259260266</v>
      </c>
    </row>
    <row r="376" spans="3:24" x14ac:dyDescent="0.25">
      <c r="C376" s="33">
        <v>374</v>
      </c>
      <c r="D376" s="33">
        <v>2</v>
      </c>
      <c r="E376" s="5" t="s">
        <v>815</v>
      </c>
      <c r="F376" s="6">
        <v>53</v>
      </c>
      <c r="G376" s="6">
        <v>55</v>
      </c>
      <c r="H376">
        <v>1374</v>
      </c>
      <c r="I376" s="39">
        <f t="shared" si="18"/>
        <v>41716.664664352858</v>
      </c>
      <c r="J376" s="39"/>
      <c r="K376" t="s">
        <v>1824</v>
      </c>
      <c r="L376">
        <v>1374</v>
      </c>
      <c r="M376" s="39">
        <f t="shared" si="19"/>
        <v>41716.664664352858</v>
      </c>
      <c r="N376" s="6">
        <v>32</v>
      </c>
      <c r="O376" s="6">
        <v>0</v>
      </c>
      <c r="P376" s="6">
        <v>0</v>
      </c>
      <c r="V376" s="1">
        <v>41683.909953703704</v>
      </c>
      <c r="X376" s="25">
        <f t="shared" si="17"/>
        <v>41682.914270834342</v>
      </c>
    </row>
    <row r="377" spans="3:24" x14ac:dyDescent="0.25">
      <c r="C377" s="33">
        <v>375</v>
      </c>
      <c r="D377" s="33">
        <v>2</v>
      </c>
      <c r="E377" s="5" t="s">
        <v>816</v>
      </c>
      <c r="F377" s="6">
        <v>53</v>
      </c>
      <c r="G377" s="6">
        <v>55</v>
      </c>
      <c r="H377">
        <v>1375</v>
      </c>
      <c r="I377" s="39">
        <f t="shared" si="18"/>
        <v>41716.664675926935</v>
      </c>
      <c r="J377" s="39"/>
      <c r="K377" t="s">
        <v>1825</v>
      </c>
      <c r="L377">
        <v>1375</v>
      </c>
      <c r="M377" s="39">
        <f t="shared" si="19"/>
        <v>41716.664675926935</v>
      </c>
      <c r="N377" s="6">
        <v>32</v>
      </c>
      <c r="O377" s="6">
        <v>0</v>
      </c>
      <c r="P377" s="6">
        <v>0</v>
      </c>
      <c r="V377" s="1">
        <v>41683.909953703704</v>
      </c>
      <c r="X377" s="25">
        <f t="shared" si="17"/>
        <v>41682.914282408419</v>
      </c>
    </row>
    <row r="378" spans="3:24" x14ac:dyDescent="0.25">
      <c r="C378" s="33">
        <v>376</v>
      </c>
      <c r="D378" s="33">
        <v>2</v>
      </c>
      <c r="E378" s="5" t="s">
        <v>817</v>
      </c>
      <c r="F378" s="6">
        <v>53</v>
      </c>
      <c r="G378" s="6">
        <v>55</v>
      </c>
      <c r="H378">
        <v>1376</v>
      </c>
      <c r="I378" s="39">
        <f t="shared" si="18"/>
        <v>41716.664687501012</v>
      </c>
      <c r="J378" s="39"/>
      <c r="K378" t="s">
        <v>1826</v>
      </c>
      <c r="L378">
        <v>1376</v>
      </c>
      <c r="M378" s="39">
        <f t="shared" si="19"/>
        <v>41716.664687501012</v>
      </c>
      <c r="N378" s="6">
        <v>32</v>
      </c>
      <c r="O378" s="6">
        <v>0</v>
      </c>
      <c r="P378" s="6">
        <v>0</v>
      </c>
      <c r="V378" s="1">
        <v>41683.909953703704</v>
      </c>
      <c r="X378" s="25">
        <f t="shared" si="17"/>
        <v>41682.914293982496</v>
      </c>
    </row>
    <row r="379" spans="3:24" x14ac:dyDescent="0.25">
      <c r="C379" s="33">
        <v>377</v>
      </c>
      <c r="D379" s="33">
        <v>2</v>
      </c>
      <c r="E379" s="5" t="s">
        <v>818</v>
      </c>
      <c r="F379" s="6">
        <v>53</v>
      </c>
      <c r="G379" s="6">
        <v>55</v>
      </c>
      <c r="H379">
        <v>1377</v>
      </c>
      <c r="I379" s="39">
        <f t="shared" si="18"/>
        <v>41716.664699075089</v>
      </c>
      <c r="J379" s="39"/>
      <c r="K379" t="s">
        <v>1827</v>
      </c>
      <c r="L379">
        <v>1377</v>
      </c>
      <c r="M379" s="39">
        <f t="shared" si="19"/>
        <v>41716.664699075089</v>
      </c>
      <c r="N379" s="6">
        <v>32</v>
      </c>
      <c r="O379" s="6">
        <v>0</v>
      </c>
      <c r="P379" s="6">
        <v>0</v>
      </c>
      <c r="V379" s="1">
        <v>41683.909953703704</v>
      </c>
      <c r="X379" s="25">
        <f t="shared" si="17"/>
        <v>41682.914305556573</v>
      </c>
    </row>
    <row r="380" spans="3:24" x14ac:dyDescent="0.25">
      <c r="C380" s="33">
        <v>378</v>
      </c>
      <c r="D380" s="33">
        <v>2</v>
      </c>
      <c r="E380" s="5" t="s">
        <v>819</v>
      </c>
      <c r="F380" s="6">
        <v>53</v>
      </c>
      <c r="G380" s="6">
        <v>55</v>
      </c>
      <c r="H380">
        <v>1378</v>
      </c>
      <c r="I380" s="39">
        <f t="shared" si="18"/>
        <v>41716.664710649165</v>
      </c>
      <c r="J380" s="39"/>
      <c r="K380" t="s">
        <v>1828</v>
      </c>
      <c r="L380">
        <v>1378</v>
      </c>
      <c r="M380" s="39">
        <f t="shared" si="19"/>
        <v>41716.664710649165</v>
      </c>
      <c r="N380" s="6">
        <v>32</v>
      </c>
      <c r="O380" s="6">
        <v>0</v>
      </c>
      <c r="P380" s="6">
        <v>0</v>
      </c>
      <c r="V380" s="1">
        <v>41683.909953703704</v>
      </c>
      <c r="X380" s="25">
        <f t="shared" si="17"/>
        <v>41682.91431713065</v>
      </c>
    </row>
    <row r="381" spans="3:24" x14ac:dyDescent="0.25">
      <c r="C381" s="33">
        <v>379</v>
      </c>
      <c r="D381" s="33">
        <v>2</v>
      </c>
      <c r="E381" s="5" t="s">
        <v>820</v>
      </c>
      <c r="F381" s="6">
        <v>53</v>
      </c>
      <c r="G381" s="6">
        <v>55</v>
      </c>
      <c r="H381">
        <v>1379</v>
      </c>
      <c r="I381" s="39">
        <f t="shared" si="18"/>
        <v>41716.664722223242</v>
      </c>
      <c r="J381" s="39"/>
      <c r="K381" t="s">
        <v>1829</v>
      </c>
      <c r="L381">
        <v>1379</v>
      </c>
      <c r="M381" s="39">
        <f t="shared" si="19"/>
        <v>41716.664722223242</v>
      </c>
      <c r="N381" s="6">
        <v>32</v>
      </c>
      <c r="O381" s="6">
        <v>0</v>
      </c>
      <c r="P381" s="6">
        <v>0</v>
      </c>
      <c r="V381" s="1">
        <v>41683.909953703704</v>
      </c>
      <c r="X381" s="25">
        <f t="shared" si="17"/>
        <v>41682.914328704726</v>
      </c>
    </row>
    <row r="382" spans="3:24" x14ac:dyDescent="0.25">
      <c r="C382" s="33">
        <v>380</v>
      </c>
      <c r="D382" s="33">
        <v>2</v>
      </c>
      <c r="E382" s="5" t="s">
        <v>821</v>
      </c>
      <c r="F382" s="6">
        <v>53</v>
      </c>
      <c r="G382" s="6">
        <v>55</v>
      </c>
      <c r="H382">
        <v>1380</v>
      </c>
      <c r="I382" s="39">
        <f t="shared" si="18"/>
        <v>41716.664733797319</v>
      </c>
      <c r="J382" s="39"/>
      <c r="K382" t="s">
        <v>1830</v>
      </c>
      <c r="L382">
        <v>1380</v>
      </c>
      <c r="M382" s="39">
        <f t="shared" si="19"/>
        <v>41716.664733797319</v>
      </c>
      <c r="N382" s="6">
        <v>32</v>
      </c>
      <c r="O382" s="6">
        <v>0</v>
      </c>
      <c r="P382" s="6">
        <v>0</v>
      </c>
      <c r="V382" s="1">
        <v>41683.909953703704</v>
      </c>
      <c r="X382" s="25">
        <f t="shared" si="17"/>
        <v>41682.914340278803</v>
      </c>
    </row>
    <row r="383" spans="3:24" x14ac:dyDescent="0.25">
      <c r="C383" s="33">
        <v>381</v>
      </c>
      <c r="D383" s="33">
        <v>2</v>
      </c>
      <c r="E383" s="5" t="s">
        <v>822</v>
      </c>
      <c r="F383" s="6">
        <v>53</v>
      </c>
      <c r="G383" s="6">
        <v>55</v>
      </c>
      <c r="H383">
        <v>1381</v>
      </c>
      <c r="I383" s="39">
        <f t="shared" si="18"/>
        <v>41716.664745371396</v>
      </c>
      <c r="J383" s="39"/>
      <c r="K383" t="s">
        <v>1831</v>
      </c>
      <c r="L383">
        <v>1381</v>
      </c>
      <c r="M383" s="39">
        <f t="shared" si="19"/>
        <v>41716.664745371396</v>
      </c>
      <c r="N383" s="6">
        <v>32</v>
      </c>
      <c r="O383" s="6">
        <v>0</v>
      </c>
      <c r="P383" s="6">
        <v>0</v>
      </c>
      <c r="V383" s="1">
        <v>41683.909953703704</v>
      </c>
      <c r="X383" s="25">
        <f t="shared" si="17"/>
        <v>41682.91435185288</v>
      </c>
    </row>
    <row r="384" spans="3:24" x14ac:dyDescent="0.25">
      <c r="C384" s="33">
        <v>382</v>
      </c>
      <c r="D384" s="33">
        <v>2</v>
      </c>
      <c r="E384" s="5" t="s">
        <v>823</v>
      </c>
      <c r="F384" s="6">
        <v>53</v>
      </c>
      <c r="G384" s="6">
        <v>55</v>
      </c>
      <c r="H384">
        <v>1382</v>
      </c>
      <c r="I384" s="39">
        <f t="shared" si="18"/>
        <v>41716.664756945473</v>
      </c>
      <c r="J384" s="39"/>
      <c r="K384" t="s">
        <v>1832</v>
      </c>
      <c r="L384">
        <v>1382</v>
      </c>
      <c r="M384" s="39">
        <f t="shared" si="19"/>
        <v>41716.664756945473</v>
      </c>
      <c r="N384" s="6">
        <v>32</v>
      </c>
      <c r="O384" s="6">
        <v>0</v>
      </c>
      <c r="P384" s="6">
        <v>0</v>
      </c>
      <c r="V384" s="1">
        <v>41683.909953703704</v>
      </c>
      <c r="X384" s="25">
        <f t="shared" si="17"/>
        <v>41682.914363426957</v>
      </c>
    </row>
    <row r="385" spans="3:24" x14ac:dyDescent="0.25">
      <c r="C385" s="33">
        <v>383</v>
      </c>
      <c r="D385" s="33">
        <v>2</v>
      </c>
      <c r="E385" s="5" t="s">
        <v>824</v>
      </c>
      <c r="F385" s="6">
        <v>53</v>
      </c>
      <c r="G385" s="6">
        <v>55</v>
      </c>
      <c r="H385">
        <v>1383</v>
      </c>
      <c r="I385" s="39">
        <f t="shared" si="18"/>
        <v>41716.664768519549</v>
      </c>
      <c r="J385" s="39"/>
      <c r="K385" t="s">
        <v>1833</v>
      </c>
      <c r="L385">
        <v>1383</v>
      </c>
      <c r="M385" s="39">
        <f t="shared" si="19"/>
        <v>41716.664768519549</v>
      </c>
      <c r="N385" s="6">
        <v>32</v>
      </c>
      <c r="O385" s="6">
        <v>0</v>
      </c>
      <c r="P385" s="6">
        <v>0</v>
      </c>
      <c r="V385" s="1">
        <v>41683.909953703704</v>
      </c>
      <c r="X385" s="25">
        <f t="shared" si="17"/>
        <v>41682.914375001033</v>
      </c>
    </row>
    <row r="386" spans="3:24" x14ac:dyDescent="0.25">
      <c r="C386" s="33">
        <v>384</v>
      </c>
      <c r="D386" s="33">
        <v>2</v>
      </c>
      <c r="E386" s="5" t="s">
        <v>825</v>
      </c>
      <c r="F386" s="6">
        <v>53</v>
      </c>
      <c r="G386" s="6">
        <v>55</v>
      </c>
      <c r="H386">
        <v>1384</v>
      </c>
      <c r="I386" s="39">
        <f t="shared" si="18"/>
        <v>41716.664780093626</v>
      </c>
      <c r="J386" s="39"/>
      <c r="K386" t="s">
        <v>1834</v>
      </c>
      <c r="L386">
        <v>1384</v>
      </c>
      <c r="M386" s="39">
        <f t="shared" si="19"/>
        <v>41716.664780093626</v>
      </c>
      <c r="N386" s="6">
        <v>32</v>
      </c>
      <c r="O386" s="6">
        <v>0</v>
      </c>
      <c r="P386" s="6">
        <v>0</v>
      </c>
      <c r="V386" s="1">
        <v>41683.909953703704</v>
      </c>
      <c r="X386" s="25">
        <f t="shared" si="17"/>
        <v>41682.91438657511</v>
      </c>
    </row>
    <row r="387" spans="3:24" x14ac:dyDescent="0.25">
      <c r="C387" s="33">
        <v>385</v>
      </c>
      <c r="D387" s="33">
        <v>2</v>
      </c>
      <c r="E387" s="5" t="s">
        <v>826</v>
      </c>
      <c r="F387" s="6">
        <v>53</v>
      </c>
      <c r="G387" s="6">
        <v>55</v>
      </c>
      <c r="H387">
        <v>1385</v>
      </c>
      <c r="I387" s="39">
        <f t="shared" si="18"/>
        <v>41716.664791667703</v>
      </c>
      <c r="J387" s="39"/>
      <c r="K387" t="s">
        <v>1835</v>
      </c>
      <c r="L387">
        <v>1385</v>
      </c>
      <c r="M387" s="39">
        <f t="shared" si="19"/>
        <v>41716.664791667703</v>
      </c>
      <c r="N387" s="6">
        <v>32</v>
      </c>
      <c r="O387" s="6">
        <v>0</v>
      </c>
      <c r="P387" s="6">
        <v>0</v>
      </c>
      <c r="V387" s="1">
        <v>41683.909953703704</v>
      </c>
      <c r="X387" s="25">
        <f t="shared" si="17"/>
        <v>41682.914398149187</v>
      </c>
    </row>
    <row r="388" spans="3:24" x14ac:dyDescent="0.25">
      <c r="C388" s="33">
        <v>386</v>
      </c>
      <c r="D388" s="33">
        <v>2</v>
      </c>
      <c r="E388" s="5" t="s">
        <v>827</v>
      </c>
      <c r="F388" s="6">
        <v>53</v>
      </c>
      <c r="G388" s="6">
        <v>55</v>
      </c>
      <c r="H388">
        <v>1386</v>
      </c>
      <c r="I388" s="39">
        <f t="shared" si="18"/>
        <v>41716.66480324178</v>
      </c>
      <c r="J388" s="39"/>
      <c r="K388" t="s">
        <v>1836</v>
      </c>
      <c r="L388">
        <v>1386</v>
      </c>
      <c r="M388" s="39">
        <f t="shared" si="19"/>
        <v>41716.66480324178</v>
      </c>
      <c r="N388" s="6">
        <v>32</v>
      </c>
      <c r="O388" s="6">
        <v>0</v>
      </c>
      <c r="P388" s="6">
        <v>0</v>
      </c>
      <c r="V388" s="1">
        <v>41683.909953703704</v>
      </c>
      <c r="X388" s="25">
        <f t="shared" si="17"/>
        <v>41682.914409723264</v>
      </c>
    </row>
    <row r="389" spans="3:24" x14ac:dyDescent="0.25">
      <c r="C389" s="33">
        <v>387</v>
      </c>
      <c r="D389" s="33">
        <v>2</v>
      </c>
      <c r="E389" s="5" t="s">
        <v>828</v>
      </c>
      <c r="F389" s="6">
        <v>53</v>
      </c>
      <c r="G389" s="6">
        <v>55</v>
      </c>
      <c r="H389">
        <v>1387</v>
      </c>
      <c r="I389" s="39">
        <f t="shared" si="18"/>
        <v>41716.664814815857</v>
      </c>
      <c r="J389" s="39"/>
      <c r="K389" t="s">
        <v>1837</v>
      </c>
      <c r="L389">
        <v>1387</v>
      </c>
      <c r="M389" s="39">
        <f t="shared" si="19"/>
        <v>41716.664814815857</v>
      </c>
      <c r="N389" s="6">
        <v>32</v>
      </c>
      <c r="O389" s="6">
        <v>0</v>
      </c>
      <c r="P389" s="6">
        <v>0</v>
      </c>
      <c r="V389" s="1">
        <v>41683.909953703704</v>
      </c>
      <c r="X389" s="25">
        <f t="shared" si="17"/>
        <v>41682.914421297341</v>
      </c>
    </row>
    <row r="390" spans="3:24" x14ac:dyDescent="0.25">
      <c r="C390" s="33">
        <v>388</v>
      </c>
      <c r="D390" s="33">
        <v>2</v>
      </c>
      <c r="E390" s="5" t="s">
        <v>829</v>
      </c>
      <c r="F390" s="6">
        <v>53</v>
      </c>
      <c r="G390" s="6">
        <v>55</v>
      </c>
      <c r="H390">
        <v>1388</v>
      </c>
      <c r="I390" s="39">
        <f t="shared" si="18"/>
        <v>41716.664826389933</v>
      </c>
      <c r="J390" s="39"/>
      <c r="K390" t="s">
        <v>1838</v>
      </c>
      <c r="L390">
        <v>1388</v>
      </c>
      <c r="M390" s="39">
        <f t="shared" si="19"/>
        <v>41716.664826389933</v>
      </c>
      <c r="N390" s="6">
        <v>32</v>
      </c>
      <c r="O390" s="6">
        <v>0</v>
      </c>
      <c r="P390" s="6">
        <v>0</v>
      </c>
      <c r="V390" s="1">
        <v>41683.909953703704</v>
      </c>
      <c r="X390" s="25">
        <f t="shared" ref="X390:X453" si="20">X389+1/86400</f>
        <v>41682.914432871417</v>
      </c>
    </row>
    <row r="391" spans="3:24" x14ac:dyDescent="0.25">
      <c r="C391" s="33">
        <v>389</v>
      </c>
      <c r="D391" s="33">
        <v>2</v>
      </c>
      <c r="E391" s="5" t="s">
        <v>830</v>
      </c>
      <c r="F391" s="6">
        <v>53</v>
      </c>
      <c r="G391" s="6">
        <v>55</v>
      </c>
      <c r="H391">
        <v>1389</v>
      </c>
      <c r="I391" s="39">
        <f t="shared" ref="I391:I454" si="21">I390+1/86400</f>
        <v>41716.66483796401</v>
      </c>
      <c r="J391" s="39"/>
      <c r="K391" t="s">
        <v>1839</v>
      </c>
      <c r="L391">
        <v>1389</v>
      </c>
      <c r="M391" s="39">
        <f t="shared" ref="M391:M454" si="22">M390+1/86400</f>
        <v>41716.66483796401</v>
      </c>
      <c r="N391" s="6">
        <v>32</v>
      </c>
      <c r="O391" s="6">
        <v>0</v>
      </c>
      <c r="P391" s="6">
        <v>0</v>
      </c>
      <c r="V391" s="1">
        <v>41683.909953703704</v>
      </c>
      <c r="X391" s="25">
        <f t="shared" si="20"/>
        <v>41682.914444445494</v>
      </c>
    </row>
    <row r="392" spans="3:24" x14ac:dyDescent="0.25">
      <c r="C392" s="33">
        <v>390</v>
      </c>
      <c r="D392" s="33">
        <v>2</v>
      </c>
      <c r="E392" s="5" t="s">
        <v>831</v>
      </c>
      <c r="F392" s="6">
        <v>53</v>
      </c>
      <c r="G392" s="6">
        <v>55</v>
      </c>
      <c r="H392">
        <v>1390</v>
      </c>
      <c r="I392" s="39">
        <f t="shared" si="21"/>
        <v>41716.664849538087</v>
      </c>
      <c r="J392" s="39"/>
      <c r="K392" t="s">
        <v>1840</v>
      </c>
      <c r="L392">
        <v>1390</v>
      </c>
      <c r="M392" s="39">
        <f t="shared" si="22"/>
        <v>41716.664849538087</v>
      </c>
      <c r="N392" s="6">
        <v>32</v>
      </c>
      <c r="O392" s="6">
        <v>0</v>
      </c>
      <c r="P392" s="6">
        <v>0</v>
      </c>
      <c r="V392" s="1">
        <v>41683.909953703704</v>
      </c>
      <c r="X392" s="25">
        <f t="shared" si="20"/>
        <v>41682.914456019571</v>
      </c>
    </row>
    <row r="393" spans="3:24" x14ac:dyDescent="0.25">
      <c r="C393" s="33">
        <v>391</v>
      </c>
      <c r="D393" s="33">
        <v>2</v>
      </c>
      <c r="E393" s="5" t="s">
        <v>832</v>
      </c>
      <c r="F393" s="6">
        <v>53</v>
      </c>
      <c r="G393" s="6">
        <v>55</v>
      </c>
      <c r="H393">
        <v>1391</v>
      </c>
      <c r="I393" s="39">
        <f t="shared" si="21"/>
        <v>41716.664861112164</v>
      </c>
      <c r="J393" s="39"/>
      <c r="K393" t="s">
        <v>1841</v>
      </c>
      <c r="L393">
        <v>1391</v>
      </c>
      <c r="M393" s="39">
        <f t="shared" si="22"/>
        <v>41716.664861112164</v>
      </c>
      <c r="N393" s="6">
        <v>32</v>
      </c>
      <c r="O393" s="6">
        <v>0</v>
      </c>
      <c r="P393" s="6">
        <v>0</v>
      </c>
      <c r="V393" s="1">
        <v>41683.909953703704</v>
      </c>
      <c r="X393" s="25">
        <f t="shared" si="20"/>
        <v>41682.914467593648</v>
      </c>
    </row>
    <row r="394" spans="3:24" x14ac:dyDescent="0.25">
      <c r="C394" s="33">
        <v>392</v>
      </c>
      <c r="D394" s="33">
        <v>2</v>
      </c>
      <c r="E394" s="5" t="s">
        <v>833</v>
      </c>
      <c r="F394" s="6">
        <v>53</v>
      </c>
      <c r="G394" s="6">
        <v>55</v>
      </c>
      <c r="H394">
        <v>1392</v>
      </c>
      <c r="I394" s="39">
        <f t="shared" si="21"/>
        <v>41716.66487268624</v>
      </c>
      <c r="J394" s="39"/>
      <c r="K394" t="s">
        <v>1842</v>
      </c>
      <c r="L394">
        <v>1392</v>
      </c>
      <c r="M394" s="39">
        <f t="shared" si="22"/>
        <v>41716.66487268624</v>
      </c>
      <c r="N394" s="6">
        <v>32</v>
      </c>
      <c r="O394" s="6">
        <v>0</v>
      </c>
      <c r="P394" s="6">
        <v>0</v>
      </c>
      <c r="V394" s="1">
        <v>41683.909953703704</v>
      </c>
      <c r="X394" s="25">
        <f t="shared" si="20"/>
        <v>41682.914479167724</v>
      </c>
    </row>
    <row r="395" spans="3:24" x14ac:dyDescent="0.25">
      <c r="C395" s="33">
        <v>393</v>
      </c>
      <c r="D395" s="33">
        <v>2</v>
      </c>
      <c r="E395" s="5" t="s">
        <v>834</v>
      </c>
      <c r="F395" s="6">
        <v>53</v>
      </c>
      <c r="G395" s="6">
        <v>55</v>
      </c>
      <c r="H395">
        <v>1393</v>
      </c>
      <c r="I395" s="39">
        <f t="shared" si="21"/>
        <v>41716.664884260317</v>
      </c>
      <c r="J395" s="39"/>
      <c r="K395" t="s">
        <v>1843</v>
      </c>
      <c r="L395">
        <v>1393</v>
      </c>
      <c r="M395" s="39">
        <f t="shared" si="22"/>
        <v>41716.664884260317</v>
      </c>
      <c r="N395" s="6">
        <v>32</v>
      </c>
      <c r="O395" s="6">
        <v>0</v>
      </c>
      <c r="P395" s="6">
        <v>0</v>
      </c>
      <c r="V395" s="1">
        <v>41683.909953703704</v>
      </c>
      <c r="X395" s="25">
        <f t="shared" si="20"/>
        <v>41682.914490741801</v>
      </c>
    </row>
    <row r="396" spans="3:24" x14ac:dyDescent="0.25">
      <c r="C396" s="33">
        <v>394</v>
      </c>
      <c r="D396" s="33">
        <v>2</v>
      </c>
      <c r="E396" s="5" t="s">
        <v>835</v>
      </c>
      <c r="F396" s="6">
        <v>53</v>
      </c>
      <c r="G396" s="6">
        <v>55</v>
      </c>
      <c r="H396">
        <v>1394</v>
      </c>
      <c r="I396" s="39">
        <f t="shared" si="21"/>
        <v>41716.664895834394</v>
      </c>
      <c r="J396" s="39"/>
      <c r="K396" t="s">
        <v>1844</v>
      </c>
      <c r="L396">
        <v>1394</v>
      </c>
      <c r="M396" s="39">
        <f t="shared" si="22"/>
        <v>41716.664895834394</v>
      </c>
      <c r="N396" s="6">
        <v>32</v>
      </c>
      <c r="O396" s="6">
        <v>0</v>
      </c>
      <c r="P396" s="6">
        <v>0</v>
      </c>
      <c r="V396" s="1">
        <v>41683.909953703704</v>
      </c>
      <c r="X396" s="25">
        <f t="shared" si="20"/>
        <v>41682.914502315878</v>
      </c>
    </row>
    <row r="397" spans="3:24" x14ac:dyDescent="0.25">
      <c r="C397" s="33">
        <v>395</v>
      </c>
      <c r="D397" s="33">
        <v>2</v>
      </c>
      <c r="E397" s="5" t="s">
        <v>836</v>
      </c>
      <c r="F397" s="6">
        <v>53</v>
      </c>
      <c r="G397" s="6">
        <v>55</v>
      </c>
      <c r="H397">
        <v>1395</v>
      </c>
      <c r="I397" s="39">
        <f t="shared" si="21"/>
        <v>41716.664907408471</v>
      </c>
      <c r="J397" s="39"/>
      <c r="K397" t="s">
        <v>1845</v>
      </c>
      <c r="L397">
        <v>1395</v>
      </c>
      <c r="M397" s="39">
        <f t="shared" si="22"/>
        <v>41716.664907408471</v>
      </c>
      <c r="N397" s="6">
        <v>32</v>
      </c>
      <c r="O397" s="6">
        <v>0</v>
      </c>
      <c r="P397" s="6">
        <v>0</v>
      </c>
      <c r="V397" s="1">
        <v>41683.909953703704</v>
      </c>
      <c r="X397" s="25">
        <f t="shared" si="20"/>
        <v>41682.914513889955</v>
      </c>
    </row>
    <row r="398" spans="3:24" x14ac:dyDescent="0.25">
      <c r="C398" s="33">
        <v>396</v>
      </c>
      <c r="D398" s="33">
        <v>2</v>
      </c>
      <c r="E398" s="5" t="s">
        <v>837</v>
      </c>
      <c r="F398" s="6">
        <v>53</v>
      </c>
      <c r="G398" s="6">
        <v>55</v>
      </c>
      <c r="H398">
        <v>1396</v>
      </c>
      <c r="I398" s="39">
        <f t="shared" si="21"/>
        <v>41716.664918982548</v>
      </c>
      <c r="J398" s="39"/>
      <c r="K398" t="s">
        <v>1846</v>
      </c>
      <c r="L398">
        <v>1396</v>
      </c>
      <c r="M398" s="39">
        <f t="shared" si="22"/>
        <v>41716.664918982548</v>
      </c>
      <c r="N398" s="6">
        <v>32</v>
      </c>
      <c r="O398" s="6">
        <v>0</v>
      </c>
      <c r="P398" s="6">
        <v>0</v>
      </c>
      <c r="V398" s="1">
        <v>41683.909953703704</v>
      </c>
      <c r="X398" s="25">
        <f t="shared" si="20"/>
        <v>41682.914525464032</v>
      </c>
    </row>
    <row r="399" spans="3:24" x14ac:dyDescent="0.25">
      <c r="C399" s="33">
        <v>397</v>
      </c>
      <c r="D399" s="33">
        <v>2</v>
      </c>
      <c r="E399" s="5" t="s">
        <v>838</v>
      </c>
      <c r="F399" s="6">
        <v>53</v>
      </c>
      <c r="G399" s="6">
        <v>55</v>
      </c>
      <c r="H399">
        <v>1397</v>
      </c>
      <c r="I399" s="39">
        <f t="shared" si="21"/>
        <v>41716.664930556624</v>
      </c>
      <c r="J399" s="39"/>
      <c r="K399" t="s">
        <v>1847</v>
      </c>
      <c r="L399">
        <v>1397</v>
      </c>
      <c r="M399" s="39">
        <f t="shared" si="22"/>
        <v>41716.664930556624</v>
      </c>
      <c r="N399" s="6">
        <v>32</v>
      </c>
      <c r="O399" s="6">
        <v>0</v>
      </c>
      <c r="P399" s="6">
        <v>0</v>
      </c>
      <c r="V399" s="1">
        <v>41683.909953703704</v>
      </c>
      <c r="X399" s="25">
        <f t="shared" si="20"/>
        <v>41682.914537038108</v>
      </c>
    </row>
    <row r="400" spans="3:24" x14ac:dyDescent="0.25">
      <c r="C400" s="33">
        <v>398</v>
      </c>
      <c r="D400" s="33">
        <v>2</v>
      </c>
      <c r="E400" s="5" t="s">
        <v>839</v>
      </c>
      <c r="F400" s="6">
        <v>53</v>
      </c>
      <c r="G400" s="6">
        <v>55</v>
      </c>
      <c r="H400">
        <v>1398</v>
      </c>
      <c r="I400" s="39">
        <f t="shared" si="21"/>
        <v>41716.664942130701</v>
      </c>
      <c r="J400" s="39"/>
      <c r="K400" t="s">
        <v>1848</v>
      </c>
      <c r="L400">
        <v>1398</v>
      </c>
      <c r="M400" s="39">
        <f t="shared" si="22"/>
        <v>41716.664942130701</v>
      </c>
      <c r="N400" s="6">
        <v>32</v>
      </c>
      <c r="O400" s="6">
        <v>0</v>
      </c>
      <c r="P400" s="6">
        <v>0</v>
      </c>
      <c r="V400" s="1">
        <v>41683.909953703704</v>
      </c>
      <c r="X400" s="25">
        <f t="shared" si="20"/>
        <v>41682.914548612185</v>
      </c>
    </row>
    <row r="401" spans="3:24" x14ac:dyDescent="0.25">
      <c r="C401" s="33">
        <v>399</v>
      </c>
      <c r="D401" s="33">
        <v>2</v>
      </c>
      <c r="E401" s="5" t="s">
        <v>840</v>
      </c>
      <c r="F401" s="6">
        <v>53</v>
      </c>
      <c r="G401" s="6">
        <v>55</v>
      </c>
      <c r="H401">
        <v>1399</v>
      </c>
      <c r="I401" s="39">
        <f t="shared" si="21"/>
        <v>41716.664953704778</v>
      </c>
      <c r="J401" s="39"/>
      <c r="K401" t="s">
        <v>1849</v>
      </c>
      <c r="L401">
        <v>1399</v>
      </c>
      <c r="M401" s="39">
        <f t="shared" si="22"/>
        <v>41716.664953704778</v>
      </c>
      <c r="N401" s="6">
        <v>32</v>
      </c>
      <c r="O401" s="6">
        <v>0</v>
      </c>
      <c r="P401" s="6">
        <v>0</v>
      </c>
      <c r="V401" s="1">
        <v>41683.909953703704</v>
      </c>
      <c r="X401" s="25">
        <f t="shared" si="20"/>
        <v>41682.914560186262</v>
      </c>
    </row>
    <row r="402" spans="3:24" x14ac:dyDescent="0.25">
      <c r="C402" s="33">
        <v>400</v>
      </c>
      <c r="D402" s="33">
        <v>2</v>
      </c>
      <c r="E402" s="5" t="s">
        <v>841</v>
      </c>
      <c r="F402" s="6">
        <v>53</v>
      </c>
      <c r="G402" s="6">
        <v>55</v>
      </c>
      <c r="H402">
        <v>1400</v>
      </c>
      <c r="I402" s="39">
        <f t="shared" si="21"/>
        <v>41716.664965278855</v>
      </c>
      <c r="J402" s="39"/>
      <c r="K402" t="s">
        <v>1850</v>
      </c>
      <c r="L402">
        <v>1400</v>
      </c>
      <c r="M402" s="39">
        <f t="shared" si="22"/>
        <v>41716.664965278855</v>
      </c>
      <c r="N402" s="6">
        <v>32</v>
      </c>
      <c r="O402" s="6">
        <v>0</v>
      </c>
      <c r="P402" s="6">
        <v>0</v>
      </c>
      <c r="V402" s="1">
        <v>41683.909953703704</v>
      </c>
      <c r="X402" s="25">
        <f t="shared" si="20"/>
        <v>41682.914571760339</v>
      </c>
    </row>
    <row r="403" spans="3:24" x14ac:dyDescent="0.25">
      <c r="C403" s="33">
        <v>401</v>
      </c>
      <c r="D403" s="33">
        <v>2</v>
      </c>
      <c r="E403" s="5" t="s">
        <v>842</v>
      </c>
      <c r="F403" s="6">
        <v>53</v>
      </c>
      <c r="G403" s="6">
        <v>55</v>
      </c>
      <c r="H403">
        <v>1401</v>
      </c>
      <c r="I403" s="39">
        <f t="shared" si="21"/>
        <v>41716.664976852931</v>
      </c>
      <c r="J403" s="39"/>
      <c r="K403" t="s">
        <v>1851</v>
      </c>
      <c r="L403">
        <v>1401</v>
      </c>
      <c r="M403" s="39">
        <f t="shared" si="22"/>
        <v>41716.664976852931</v>
      </c>
      <c r="N403" s="6">
        <v>32</v>
      </c>
      <c r="O403" s="6">
        <v>0</v>
      </c>
      <c r="P403" s="6">
        <v>0</v>
      </c>
      <c r="V403" s="1">
        <v>41683.909953703704</v>
      </c>
      <c r="X403" s="25">
        <f t="shared" si="20"/>
        <v>41682.914583334416</v>
      </c>
    </row>
    <row r="404" spans="3:24" x14ac:dyDescent="0.25">
      <c r="C404" s="33">
        <v>402</v>
      </c>
      <c r="D404" s="33">
        <v>2</v>
      </c>
      <c r="E404" s="5" t="s">
        <v>843</v>
      </c>
      <c r="F404" s="6">
        <v>53</v>
      </c>
      <c r="G404" s="6">
        <v>55</v>
      </c>
      <c r="H404">
        <v>1402</v>
      </c>
      <c r="I404" s="39">
        <f t="shared" si="21"/>
        <v>41716.664988427008</v>
      </c>
      <c r="J404" s="39"/>
      <c r="K404" t="s">
        <v>1852</v>
      </c>
      <c r="L404">
        <v>1402</v>
      </c>
      <c r="M404" s="39">
        <f t="shared" si="22"/>
        <v>41716.664988427008</v>
      </c>
      <c r="N404" s="6">
        <v>32</v>
      </c>
      <c r="O404" s="6">
        <v>0</v>
      </c>
      <c r="P404" s="6">
        <v>0</v>
      </c>
      <c r="V404" s="1">
        <v>41683.909953703704</v>
      </c>
      <c r="X404" s="25">
        <f t="shared" si="20"/>
        <v>41682.914594908492</v>
      </c>
    </row>
    <row r="405" spans="3:24" x14ac:dyDescent="0.25">
      <c r="C405" s="33">
        <v>403</v>
      </c>
      <c r="D405" s="33">
        <v>2</v>
      </c>
      <c r="E405" s="5" t="s">
        <v>844</v>
      </c>
      <c r="F405" s="6">
        <v>53</v>
      </c>
      <c r="G405" s="6">
        <v>55</v>
      </c>
      <c r="H405">
        <v>1403</v>
      </c>
      <c r="I405" s="39">
        <f t="shared" si="21"/>
        <v>41716.665000001085</v>
      </c>
      <c r="J405" s="39"/>
      <c r="K405" t="s">
        <v>1853</v>
      </c>
      <c r="L405">
        <v>1403</v>
      </c>
      <c r="M405" s="39">
        <f t="shared" si="22"/>
        <v>41716.665000001085</v>
      </c>
      <c r="N405" s="6">
        <v>32</v>
      </c>
      <c r="O405" s="6">
        <v>0</v>
      </c>
      <c r="P405" s="6">
        <v>0</v>
      </c>
      <c r="V405" s="1">
        <v>41683.909953703704</v>
      </c>
      <c r="X405" s="25">
        <f t="shared" si="20"/>
        <v>41682.914606482569</v>
      </c>
    </row>
    <row r="406" spans="3:24" x14ac:dyDescent="0.25">
      <c r="C406" s="33">
        <v>404</v>
      </c>
      <c r="D406" s="33">
        <v>2</v>
      </c>
      <c r="E406" s="5" t="s">
        <v>845</v>
      </c>
      <c r="F406" s="6">
        <v>53</v>
      </c>
      <c r="G406" s="6">
        <v>55</v>
      </c>
      <c r="H406">
        <v>1404</v>
      </c>
      <c r="I406" s="39">
        <f t="shared" si="21"/>
        <v>41716.665011575162</v>
      </c>
      <c r="J406" s="39"/>
      <c r="K406" t="s">
        <v>1854</v>
      </c>
      <c r="L406">
        <v>1404</v>
      </c>
      <c r="M406" s="39">
        <f t="shared" si="22"/>
        <v>41716.665011575162</v>
      </c>
      <c r="N406" s="6">
        <v>32</v>
      </c>
      <c r="O406" s="6">
        <v>0</v>
      </c>
      <c r="P406" s="6">
        <v>0</v>
      </c>
      <c r="V406" s="1">
        <v>41683.909953703704</v>
      </c>
      <c r="X406" s="25">
        <f t="shared" si="20"/>
        <v>41682.914618056646</v>
      </c>
    </row>
    <row r="407" spans="3:24" x14ac:dyDescent="0.25">
      <c r="C407" s="33">
        <v>405</v>
      </c>
      <c r="D407" s="33">
        <v>2</v>
      </c>
      <c r="E407" s="5" t="s">
        <v>846</v>
      </c>
      <c r="F407" s="6">
        <v>53</v>
      </c>
      <c r="G407" s="6">
        <v>55</v>
      </c>
      <c r="H407">
        <v>1405</v>
      </c>
      <c r="I407" s="39">
        <f t="shared" si="21"/>
        <v>41716.665023149239</v>
      </c>
      <c r="J407" s="39"/>
      <c r="K407" t="s">
        <v>1855</v>
      </c>
      <c r="L407">
        <v>1405</v>
      </c>
      <c r="M407" s="39">
        <f t="shared" si="22"/>
        <v>41716.665023149239</v>
      </c>
      <c r="N407" s="6">
        <v>32</v>
      </c>
      <c r="O407" s="6">
        <v>0</v>
      </c>
      <c r="P407" s="6">
        <v>0</v>
      </c>
      <c r="V407" s="1">
        <v>41683.909953703704</v>
      </c>
      <c r="X407" s="25">
        <f t="shared" si="20"/>
        <v>41682.914629630723</v>
      </c>
    </row>
    <row r="408" spans="3:24" x14ac:dyDescent="0.25">
      <c r="C408" s="33">
        <v>406</v>
      </c>
      <c r="D408" s="33">
        <v>2</v>
      </c>
      <c r="E408" s="5" t="s">
        <v>847</v>
      </c>
      <c r="F408" s="6">
        <v>53</v>
      </c>
      <c r="G408" s="6">
        <v>55</v>
      </c>
      <c r="H408">
        <v>1406</v>
      </c>
      <c r="I408" s="39">
        <f t="shared" si="21"/>
        <v>41716.665034723315</v>
      </c>
      <c r="J408" s="39"/>
      <c r="K408" t="s">
        <v>1856</v>
      </c>
      <c r="L408">
        <v>1406</v>
      </c>
      <c r="M408" s="39">
        <f t="shared" si="22"/>
        <v>41716.665034723315</v>
      </c>
      <c r="N408" s="6">
        <v>32</v>
      </c>
      <c r="O408" s="6">
        <v>0</v>
      </c>
      <c r="P408" s="6">
        <v>0</v>
      </c>
      <c r="V408" s="1">
        <v>41683.909953703704</v>
      </c>
      <c r="X408" s="25">
        <f t="shared" si="20"/>
        <v>41682.914641204799</v>
      </c>
    </row>
    <row r="409" spans="3:24" x14ac:dyDescent="0.25">
      <c r="C409" s="33">
        <v>407</v>
      </c>
      <c r="D409" s="33">
        <v>2</v>
      </c>
      <c r="E409" s="5" t="s">
        <v>848</v>
      </c>
      <c r="F409" s="6">
        <v>53</v>
      </c>
      <c r="G409" s="6">
        <v>55</v>
      </c>
      <c r="H409">
        <v>1407</v>
      </c>
      <c r="I409" s="39">
        <f t="shared" si="21"/>
        <v>41716.665046297392</v>
      </c>
      <c r="J409" s="39"/>
      <c r="K409" t="s">
        <v>1857</v>
      </c>
      <c r="L409">
        <v>1407</v>
      </c>
      <c r="M409" s="39">
        <f t="shared" si="22"/>
        <v>41716.665046297392</v>
      </c>
      <c r="N409" s="6">
        <v>32</v>
      </c>
      <c r="O409" s="6">
        <v>0</v>
      </c>
      <c r="P409" s="6">
        <v>0</v>
      </c>
      <c r="V409" s="1">
        <v>41683.909953703704</v>
      </c>
      <c r="X409" s="25">
        <f t="shared" si="20"/>
        <v>41682.914652778876</v>
      </c>
    </row>
    <row r="410" spans="3:24" x14ac:dyDescent="0.25">
      <c r="C410" s="33">
        <v>408</v>
      </c>
      <c r="D410" s="33">
        <v>2</v>
      </c>
      <c r="E410" s="5" t="s">
        <v>849</v>
      </c>
      <c r="F410" s="6">
        <v>53</v>
      </c>
      <c r="G410" s="6">
        <v>55</v>
      </c>
      <c r="H410">
        <v>1408</v>
      </c>
      <c r="I410" s="39">
        <f t="shared" si="21"/>
        <v>41716.665057871469</v>
      </c>
      <c r="J410" s="39"/>
      <c r="K410" t="s">
        <v>1858</v>
      </c>
      <c r="L410">
        <v>1408</v>
      </c>
      <c r="M410" s="39">
        <f t="shared" si="22"/>
        <v>41716.665057871469</v>
      </c>
      <c r="N410" s="6">
        <v>32</v>
      </c>
      <c r="O410" s="6">
        <v>0</v>
      </c>
      <c r="P410" s="6">
        <v>0</v>
      </c>
      <c r="V410" s="1">
        <v>41683.909953703704</v>
      </c>
      <c r="X410" s="25">
        <f t="shared" si="20"/>
        <v>41682.914664352953</v>
      </c>
    </row>
    <row r="411" spans="3:24" x14ac:dyDescent="0.25">
      <c r="C411" s="33">
        <v>409</v>
      </c>
      <c r="D411" s="33">
        <v>2</v>
      </c>
      <c r="E411" s="5" t="s">
        <v>850</v>
      </c>
      <c r="F411" s="6">
        <v>53</v>
      </c>
      <c r="G411" s="6">
        <v>55</v>
      </c>
      <c r="H411">
        <v>1409</v>
      </c>
      <c r="I411" s="39">
        <f t="shared" si="21"/>
        <v>41716.665069445546</v>
      </c>
      <c r="J411" s="39"/>
      <c r="K411" t="s">
        <v>1859</v>
      </c>
      <c r="L411">
        <v>1409</v>
      </c>
      <c r="M411" s="39">
        <f t="shared" si="22"/>
        <v>41716.665069445546</v>
      </c>
      <c r="N411" s="6">
        <v>32</v>
      </c>
      <c r="O411" s="6">
        <v>0</v>
      </c>
      <c r="P411" s="6">
        <v>0</v>
      </c>
      <c r="V411" s="1">
        <v>41683.909953703704</v>
      </c>
      <c r="X411" s="25">
        <f t="shared" si="20"/>
        <v>41682.91467592703</v>
      </c>
    </row>
    <row r="412" spans="3:24" x14ac:dyDescent="0.25">
      <c r="C412" s="33">
        <v>410</v>
      </c>
      <c r="D412" s="33">
        <v>2</v>
      </c>
      <c r="E412" s="5" t="s">
        <v>851</v>
      </c>
      <c r="F412" s="6">
        <v>53</v>
      </c>
      <c r="G412" s="6">
        <v>55</v>
      </c>
      <c r="H412">
        <v>1410</v>
      </c>
      <c r="I412" s="39">
        <f t="shared" si="21"/>
        <v>41716.665081019622</v>
      </c>
      <c r="J412" s="39"/>
      <c r="K412" t="s">
        <v>1860</v>
      </c>
      <c r="L412">
        <v>1410</v>
      </c>
      <c r="M412" s="39">
        <f t="shared" si="22"/>
        <v>41716.665081019622</v>
      </c>
      <c r="N412" s="6">
        <v>32</v>
      </c>
      <c r="O412" s="6">
        <v>0</v>
      </c>
      <c r="P412" s="6">
        <v>0</v>
      </c>
      <c r="V412" s="1">
        <v>41683.909953703704</v>
      </c>
      <c r="X412" s="25">
        <f t="shared" si="20"/>
        <v>41682.914687501107</v>
      </c>
    </row>
    <row r="413" spans="3:24" x14ac:dyDescent="0.25">
      <c r="C413" s="33">
        <v>411</v>
      </c>
      <c r="D413" s="33">
        <v>2</v>
      </c>
      <c r="E413" s="5" t="s">
        <v>852</v>
      </c>
      <c r="F413" s="6">
        <v>53</v>
      </c>
      <c r="G413" s="6">
        <v>55</v>
      </c>
      <c r="H413">
        <v>1411</v>
      </c>
      <c r="I413" s="39">
        <f t="shared" si="21"/>
        <v>41716.665092593699</v>
      </c>
      <c r="J413" s="39"/>
      <c r="K413" t="s">
        <v>1861</v>
      </c>
      <c r="L413">
        <v>1411</v>
      </c>
      <c r="M413" s="39">
        <f t="shared" si="22"/>
        <v>41716.665092593699</v>
      </c>
      <c r="N413" s="6">
        <v>32</v>
      </c>
      <c r="O413" s="6">
        <v>0</v>
      </c>
      <c r="P413" s="6">
        <v>0</v>
      </c>
      <c r="V413" s="1">
        <v>41683.909953703704</v>
      </c>
      <c r="X413" s="25">
        <f t="shared" si="20"/>
        <v>41682.914699075183</v>
      </c>
    </row>
    <row r="414" spans="3:24" x14ac:dyDescent="0.25">
      <c r="C414" s="33">
        <v>412</v>
      </c>
      <c r="D414" s="33">
        <v>2</v>
      </c>
      <c r="E414" s="5" t="s">
        <v>853</v>
      </c>
      <c r="F414" s="6">
        <v>53</v>
      </c>
      <c r="G414" s="6">
        <v>55</v>
      </c>
      <c r="H414">
        <v>1412</v>
      </c>
      <c r="I414" s="39">
        <f t="shared" si="21"/>
        <v>41716.665104167776</v>
      </c>
      <c r="J414" s="39"/>
      <c r="K414" t="s">
        <v>1862</v>
      </c>
      <c r="L414">
        <v>1412</v>
      </c>
      <c r="M414" s="39">
        <f t="shared" si="22"/>
        <v>41716.665104167776</v>
      </c>
      <c r="N414" s="6">
        <v>32</v>
      </c>
      <c r="O414" s="6">
        <v>0</v>
      </c>
      <c r="P414" s="6">
        <v>0</v>
      </c>
      <c r="V414" s="1">
        <v>41683.909953703704</v>
      </c>
      <c r="X414" s="25">
        <f t="shared" si="20"/>
        <v>41682.91471064926</v>
      </c>
    </row>
    <row r="415" spans="3:24" x14ac:dyDescent="0.25">
      <c r="C415" s="33">
        <v>413</v>
      </c>
      <c r="D415" s="33">
        <v>2</v>
      </c>
      <c r="E415" s="5" t="s">
        <v>854</v>
      </c>
      <c r="F415" s="6">
        <v>53</v>
      </c>
      <c r="G415" s="6">
        <v>55</v>
      </c>
      <c r="H415">
        <v>1413</v>
      </c>
      <c r="I415" s="39">
        <f t="shared" si="21"/>
        <v>41716.665115741853</v>
      </c>
      <c r="J415" s="39"/>
      <c r="K415" t="s">
        <v>1863</v>
      </c>
      <c r="L415">
        <v>1413</v>
      </c>
      <c r="M415" s="39">
        <f t="shared" si="22"/>
        <v>41716.665115741853</v>
      </c>
      <c r="N415" s="6">
        <v>32</v>
      </c>
      <c r="O415" s="6">
        <v>0</v>
      </c>
      <c r="P415" s="6">
        <v>0</v>
      </c>
      <c r="V415" s="1">
        <v>41683.909953703704</v>
      </c>
      <c r="X415" s="25">
        <f t="shared" si="20"/>
        <v>41682.914722223337</v>
      </c>
    </row>
    <row r="416" spans="3:24" x14ac:dyDescent="0.25">
      <c r="C416" s="33">
        <v>414</v>
      </c>
      <c r="D416" s="33">
        <v>2</v>
      </c>
      <c r="E416" s="5" t="s">
        <v>855</v>
      </c>
      <c r="F416" s="6">
        <v>53</v>
      </c>
      <c r="G416" s="6">
        <v>55</v>
      </c>
      <c r="H416">
        <v>1414</v>
      </c>
      <c r="I416" s="39">
        <f t="shared" si="21"/>
        <v>41716.66512731593</v>
      </c>
      <c r="J416" s="39"/>
      <c r="K416" t="s">
        <v>1864</v>
      </c>
      <c r="L416">
        <v>1414</v>
      </c>
      <c r="M416" s="39">
        <f t="shared" si="22"/>
        <v>41716.66512731593</v>
      </c>
      <c r="N416" s="6">
        <v>32</v>
      </c>
      <c r="O416" s="6">
        <v>0</v>
      </c>
      <c r="P416" s="6">
        <v>0</v>
      </c>
      <c r="V416" s="1">
        <v>41683.909953703704</v>
      </c>
      <c r="X416" s="25">
        <f t="shared" si="20"/>
        <v>41682.914733797414</v>
      </c>
    </row>
    <row r="417" spans="3:24" x14ac:dyDescent="0.25">
      <c r="C417" s="33">
        <v>415</v>
      </c>
      <c r="D417" s="33">
        <v>2</v>
      </c>
      <c r="E417" s="5" t="s">
        <v>856</v>
      </c>
      <c r="F417" s="6">
        <v>53</v>
      </c>
      <c r="G417" s="6">
        <v>55</v>
      </c>
      <c r="H417">
        <v>1415</v>
      </c>
      <c r="I417" s="39">
        <f t="shared" si="21"/>
        <v>41716.665138890006</v>
      </c>
      <c r="J417" s="39"/>
      <c r="K417" t="s">
        <v>1865</v>
      </c>
      <c r="L417">
        <v>1415</v>
      </c>
      <c r="M417" s="39">
        <f t="shared" si="22"/>
        <v>41716.665138890006</v>
      </c>
      <c r="N417" s="6">
        <v>32</v>
      </c>
      <c r="O417" s="6">
        <v>0</v>
      </c>
      <c r="P417" s="6">
        <v>0</v>
      </c>
      <c r="V417" s="1">
        <v>41683.909953703704</v>
      </c>
      <c r="X417" s="25">
        <f t="shared" si="20"/>
        <v>41682.91474537149</v>
      </c>
    </row>
    <row r="418" spans="3:24" x14ac:dyDescent="0.25">
      <c r="C418" s="33">
        <v>416</v>
      </c>
      <c r="D418" s="33">
        <v>2</v>
      </c>
      <c r="E418" s="5" t="s">
        <v>857</v>
      </c>
      <c r="F418" s="6">
        <v>53</v>
      </c>
      <c r="G418" s="6">
        <v>55</v>
      </c>
      <c r="H418">
        <v>1416</v>
      </c>
      <c r="I418" s="39">
        <f t="shared" si="21"/>
        <v>41716.665150464083</v>
      </c>
      <c r="J418" s="39"/>
      <c r="K418" t="s">
        <v>1866</v>
      </c>
      <c r="L418">
        <v>1416</v>
      </c>
      <c r="M418" s="39">
        <f t="shared" si="22"/>
        <v>41716.665150464083</v>
      </c>
      <c r="N418" s="6">
        <v>32</v>
      </c>
      <c r="O418" s="6">
        <v>0</v>
      </c>
      <c r="P418" s="6">
        <v>0</v>
      </c>
      <c r="V418" s="1">
        <v>41683.909953703704</v>
      </c>
      <c r="X418" s="25">
        <f t="shared" si="20"/>
        <v>41682.914756945567</v>
      </c>
    </row>
    <row r="419" spans="3:24" x14ac:dyDescent="0.25">
      <c r="C419" s="33">
        <v>417</v>
      </c>
      <c r="D419" s="33">
        <v>2</v>
      </c>
      <c r="E419" s="5" t="s">
        <v>858</v>
      </c>
      <c r="F419" s="6">
        <v>53</v>
      </c>
      <c r="G419" s="6">
        <v>55</v>
      </c>
      <c r="H419">
        <v>1417</v>
      </c>
      <c r="I419" s="39">
        <f t="shared" si="21"/>
        <v>41716.66516203816</v>
      </c>
      <c r="J419" s="39"/>
      <c r="K419" t="s">
        <v>1867</v>
      </c>
      <c r="L419">
        <v>1417</v>
      </c>
      <c r="M419" s="39">
        <f t="shared" si="22"/>
        <v>41716.66516203816</v>
      </c>
      <c r="N419" s="6">
        <v>32</v>
      </c>
      <c r="O419" s="6">
        <v>0</v>
      </c>
      <c r="P419" s="6">
        <v>0</v>
      </c>
      <c r="V419" s="1">
        <v>41683.909953703704</v>
      </c>
      <c r="X419" s="25">
        <f t="shared" si="20"/>
        <v>41682.914768519644</v>
      </c>
    </row>
    <row r="420" spans="3:24" x14ac:dyDescent="0.25">
      <c r="C420" s="33">
        <v>418</v>
      </c>
      <c r="D420" s="33">
        <v>2</v>
      </c>
      <c r="E420" s="5" t="s">
        <v>859</v>
      </c>
      <c r="F420" s="6">
        <v>53</v>
      </c>
      <c r="G420" s="6">
        <v>55</v>
      </c>
      <c r="H420">
        <v>1418</v>
      </c>
      <c r="I420" s="39">
        <f t="shared" si="21"/>
        <v>41716.665173612237</v>
      </c>
      <c r="J420" s="39"/>
      <c r="K420" t="s">
        <v>1868</v>
      </c>
      <c r="L420">
        <v>1418</v>
      </c>
      <c r="M420" s="39">
        <f t="shared" si="22"/>
        <v>41716.665173612237</v>
      </c>
      <c r="N420" s="6">
        <v>32</v>
      </c>
      <c r="O420" s="6">
        <v>0</v>
      </c>
      <c r="P420" s="6">
        <v>0</v>
      </c>
      <c r="V420" s="1">
        <v>41683.909953703704</v>
      </c>
      <c r="X420" s="25">
        <f t="shared" si="20"/>
        <v>41682.914780093721</v>
      </c>
    </row>
    <row r="421" spans="3:24" x14ac:dyDescent="0.25">
      <c r="C421" s="33">
        <v>419</v>
      </c>
      <c r="D421" s="33">
        <v>2</v>
      </c>
      <c r="E421" s="5" t="s">
        <v>860</v>
      </c>
      <c r="F421" s="6">
        <v>53</v>
      </c>
      <c r="G421" s="6">
        <v>55</v>
      </c>
      <c r="H421">
        <v>1419</v>
      </c>
      <c r="I421" s="39">
        <f t="shared" si="21"/>
        <v>41716.665185186313</v>
      </c>
      <c r="J421" s="39"/>
      <c r="K421" t="s">
        <v>1869</v>
      </c>
      <c r="L421">
        <v>1419</v>
      </c>
      <c r="M421" s="39">
        <f t="shared" si="22"/>
        <v>41716.665185186313</v>
      </c>
      <c r="N421" s="6">
        <v>32</v>
      </c>
      <c r="O421" s="6">
        <v>0</v>
      </c>
      <c r="P421" s="6">
        <v>0</v>
      </c>
      <c r="V421" s="1">
        <v>41683.909953703704</v>
      </c>
      <c r="X421" s="25">
        <f t="shared" si="20"/>
        <v>41682.914791667798</v>
      </c>
    </row>
    <row r="422" spans="3:24" x14ac:dyDescent="0.25">
      <c r="C422" s="33">
        <v>420</v>
      </c>
      <c r="D422" s="33">
        <v>2</v>
      </c>
      <c r="E422" s="5" t="s">
        <v>861</v>
      </c>
      <c r="F422" s="6">
        <v>53</v>
      </c>
      <c r="G422" s="6">
        <v>55</v>
      </c>
      <c r="H422">
        <v>1420</v>
      </c>
      <c r="I422" s="39">
        <f t="shared" si="21"/>
        <v>41716.66519676039</v>
      </c>
      <c r="J422" s="39"/>
      <c r="K422" t="s">
        <v>1870</v>
      </c>
      <c r="L422">
        <v>1420</v>
      </c>
      <c r="M422" s="39">
        <f t="shared" si="22"/>
        <v>41716.66519676039</v>
      </c>
      <c r="N422" s="6">
        <v>32</v>
      </c>
      <c r="O422" s="6">
        <v>0</v>
      </c>
      <c r="P422" s="6">
        <v>0</v>
      </c>
      <c r="V422" s="1">
        <v>41683.909953703704</v>
      </c>
      <c r="X422" s="25">
        <f t="shared" si="20"/>
        <v>41682.914803241874</v>
      </c>
    </row>
    <row r="423" spans="3:24" x14ac:dyDescent="0.25">
      <c r="C423" s="33">
        <v>421</v>
      </c>
      <c r="D423" s="33">
        <v>2</v>
      </c>
      <c r="E423" s="5" t="s">
        <v>862</v>
      </c>
      <c r="F423" s="6">
        <v>53</v>
      </c>
      <c r="G423" s="6">
        <v>55</v>
      </c>
      <c r="H423">
        <v>1421</v>
      </c>
      <c r="I423" s="39">
        <f t="shared" si="21"/>
        <v>41716.665208334467</v>
      </c>
      <c r="J423" s="39"/>
      <c r="K423" t="s">
        <v>1871</v>
      </c>
      <c r="L423">
        <v>1421</v>
      </c>
      <c r="M423" s="39">
        <f t="shared" si="22"/>
        <v>41716.665208334467</v>
      </c>
      <c r="N423" s="6">
        <v>32</v>
      </c>
      <c r="O423" s="6">
        <v>0</v>
      </c>
      <c r="P423" s="6">
        <v>0</v>
      </c>
      <c r="V423" s="1">
        <v>41683.909953703704</v>
      </c>
      <c r="X423" s="25">
        <f t="shared" si="20"/>
        <v>41682.914814815951</v>
      </c>
    </row>
    <row r="424" spans="3:24" x14ac:dyDescent="0.25">
      <c r="C424" s="33">
        <v>422</v>
      </c>
      <c r="D424" s="33">
        <v>2</v>
      </c>
      <c r="E424" s="5" t="s">
        <v>863</v>
      </c>
      <c r="F424" s="6">
        <v>53</v>
      </c>
      <c r="G424" s="6">
        <v>55</v>
      </c>
      <c r="H424">
        <v>1422</v>
      </c>
      <c r="I424" s="39">
        <f t="shared" si="21"/>
        <v>41716.665219908544</v>
      </c>
      <c r="J424" s="39"/>
      <c r="K424" t="s">
        <v>1872</v>
      </c>
      <c r="L424">
        <v>1422</v>
      </c>
      <c r="M424" s="39">
        <f t="shared" si="22"/>
        <v>41716.665219908544</v>
      </c>
      <c r="N424" s="6">
        <v>32</v>
      </c>
      <c r="O424" s="6">
        <v>0</v>
      </c>
      <c r="P424" s="6">
        <v>0</v>
      </c>
      <c r="V424" s="1">
        <v>41683.909953703704</v>
      </c>
      <c r="X424" s="25">
        <f t="shared" si="20"/>
        <v>41682.914826390028</v>
      </c>
    </row>
    <row r="425" spans="3:24" x14ac:dyDescent="0.25">
      <c r="C425" s="33">
        <v>423</v>
      </c>
      <c r="D425" s="33">
        <v>2</v>
      </c>
      <c r="E425" s="5" t="s">
        <v>864</v>
      </c>
      <c r="F425" s="6">
        <v>53</v>
      </c>
      <c r="G425" s="6">
        <v>55</v>
      </c>
      <c r="H425">
        <v>1423</v>
      </c>
      <c r="I425" s="39">
        <f t="shared" si="21"/>
        <v>41716.665231482621</v>
      </c>
      <c r="J425" s="39"/>
      <c r="K425" t="s">
        <v>1873</v>
      </c>
      <c r="L425">
        <v>1423</v>
      </c>
      <c r="M425" s="39">
        <f t="shared" si="22"/>
        <v>41716.665231482621</v>
      </c>
      <c r="N425" s="6">
        <v>32</v>
      </c>
      <c r="O425" s="6">
        <v>0</v>
      </c>
      <c r="P425" s="6">
        <v>0</v>
      </c>
      <c r="V425" s="1">
        <v>41683.909953703704</v>
      </c>
      <c r="X425" s="25">
        <f t="shared" si="20"/>
        <v>41682.914837964105</v>
      </c>
    </row>
    <row r="426" spans="3:24" x14ac:dyDescent="0.25">
      <c r="C426" s="33">
        <v>424</v>
      </c>
      <c r="D426" s="33">
        <v>2</v>
      </c>
      <c r="E426" s="5" t="s">
        <v>865</v>
      </c>
      <c r="F426" s="6">
        <v>53</v>
      </c>
      <c r="G426" s="6">
        <v>55</v>
      </c>
      <c r="H426">
        <v>1424</v>
      </c>
      <c r="I426" s="39">
        <f t="shared" si="21"/>
        <v>41716.665243056697</v>
      </c>
      <c r="J426" s="39"/>
      <c r="K426" t="s">
        <v>1874</v>
      </c>
      <c r="L426">
        <v>1424</v>
      </c>
      <c r="M426" s="39">
        <f t="shared" si="22"/>
        <v>41716.665243056697</v>
      </c>
      <c r="N426" s="6">
        <v>32</v>
      </c>
      <c r="O426" s="6">
        <v>0</v>
      </c>
      <c r="P426" s="6">
        <v>0</v>
      </c>
      <c r="V426" s="1">
        <v>41683.909953703704</v>
      </c>
      <c r="X426" s="25">
        <f t="shared" si="20"/>
        <v>41682.914849538181</v>
      </c>
    </row>
    <row r="427" spans="3:24" x14ac:dyDescent="0.25">
      <c r="C427" s="33">
        <v>425</v>
      </c>
      <c r="D427" s="33">
        <v>2</v>
      </c>
      <c r="E427" s="5" t="s">
        <v>866</v>
      </c>
      <c r="F427" s="6">
        <v>53</v>
      </c>
      <c r="G427" s="6">
        <v>55</v>
      </c>
      <c r="H427">
        <v>1425</v>
      </c>
      <c r="I427" s="39">
        <f t="shared" si="21"/>
        <v>41716.665254630774</v>
      </c>
      <c r="J427" s="39"/>
      <c r="K427" t="s">
        <v>1875</v>
      </c>
      <c r="L427">
        <v>1425</v>
      </c>
      <c r="M427" s="39">
        <f t="shared" si="22"/>
        <v>41716.665254630774</v>
      </c>
      <c r="N427" s="6">
        <v>32</v>
      </c>
      <c r="O427" s="6">
        <v>0</v>
      </c>
      <c r="P427" s="6">
        <v>0</v>
      </c>
      <c r="V427" s="1">
        <v>41683.909953703704</v>
      </c>
      <c r="X427" s="25">
        <f t="shared" si="20"/>
        <v>41682.914861112258</v>
      </c>
    </row>
    <row r="428" spans="3:24" x14ac:dyDescent="0.25">
      <c r="C428" s="33">
        <v>426</v>
      </c>
      <c r="D428" s="33">
        <v>2</v>
      </c>
      <c r="E428" s="5" t="s">
        <v>867</v>
      </c>
      <c r="F428" s="6">
        <v>53</v>
      </c>
      <c r="G428" s="6">
        <v>55</v>
      </c>
      <c r="H428">
        <v>1426</v>
      </c>
      <c r="I428" s="39">
        <f t="shared" si="21"/>
        <v>41716.665266204851</v>
      </c>
      <c r="J428" s="39"/>
      <c r="K428" t="s">
        <v>1876</v>
      </c>
      <c r="L428">
        <v>1426</v>
      </c>
      <c r="M428" s="39">
        <f t="shared" si="22"/>
        <v>41716.665266204851</v>
      </c>
      <c r="N428" s="6">
        <v>32</v>
      </c>
      <c r="O428" s="6">
        <v>0</v>
      </c>
      <c r="P428" s="6">
        <v>0</v>
      </c>
      <c r="V428" s="1">
        <v>41683.909953703704</v>
      </c>
      <c r="X428" s="25">
        <f t="shared" si="20"/>
        <v>41682.914872686335</v>
      </c>
    </row>
    <row r="429" spans="3:24" x14ac:dyDescent="0.25">
      <c r="C429" s="33">
        <v>427</v>
      </c>
      <c r="D429" s="33">
        <v>2</v>
      </c>
      <c r="E429" s="5" t="s">
        <v>868</v>
      </c>
      <c r="F429" s="6">
        <v>53</v>
      </c>
      <c r="G429" s="6">
        <v>55</v>
      </c>
      <c r="H429">
        <v>1427</v>
      </c>
      <c r="I429" s="39">
        <f t="shared" si="21"/>
        <v>41716.665277778928</v>
      </c>
      <c r="J429" s="39"/>
      <c r="K429" t="s">
        <v>1877</v>
      </c>
      <c r="L429">
        <v>1427</v>
      </c>
      <c r="M429" s="39">
        <f t="shared" si="22"/>
        <v>41716.665277778928</v>
      </c>
      <c r="N429" s="6">
        <v>32</v>
      </c>
      <c r="O429" s="6">
        <v>0</v>
      </c>
      <c r="P429" s="6">
        <v>0</v>
      </c>
      <c r="V429" s="1">
        <v>41683.909953703704</v>
      </c>
      <c r="X429" s="25">
        <f t="shared" si="20"/>
        <v>41682.914884260412</v>
      </c>
    </row>
    <row r="430" spans="3:24" x14ac:dyDescent="0.25">
      <c r="C430" s="33">
        <v>428</v>
      </c>
      <c r="D430" s="33">
        <v>2</v>
      </c>
      <c r="E430" s="5" t="s">
        <v>869</v>
      </c>
      <c r="F430" s="6">
        <v>53</v>
      </c>
      <c r="G430" s="6">
        <v>55</v>
      </c>
      <c r="H430">
        <v>1428</v>
      </c>
      <c r="I430" s="39">
        <f t="shared" si="21"/>
        <v>41716.665289353004</v>
      </c>
      <c r="J430" s="39"/>
      <c r="K430" t="s">
        <v>1878</v>
      </c>
      <c r="L430">
        <v>1428</v>
      </c>
      <c r="M430" s="39">
        <f t="shared" si="22"/>
        <v>41716.665289353004</v>
      </c>
      <c r="N430" s="6">
        <v>32</v>
      </c>
      <c r="O430" s="6">
        <v>0</v>
      </c>
      <c r="P430" s="6">
        <v>0</v>
      </c>
      <c r="V430" s="1">
        <v>41683.909953703704</v>
      </c>
      <c r="X430" s="25">
        <f t="shared" si="20"/>
        <v>41682.914895834489</v>
      </c>
    </row>
    <row r="431" spans="3:24" x14ac:dyDescent="0.25">
      <c r="C431" s="33">
        <v>429</v>
      </c>
      <c r="D431" s="33">
        <v>2</v>
      </c>
      <c r="E431" s="5" t="s">
        <v>870</v>
      </c>
      <c r="F431" s="6">
        <v>53</v>
      </c>
      <c r="G431" s="6">
        <v>55</v>
      </c>
      <c r="H431">
        <v>1429</v>
      </c>
      <c r="I431" s="39">
        <f t="shared" si="21"/>
        <v>41716.665300927081</v>
      </c>
      <c r="J431" s="39"/>
      <c r="K431" t="s">
        <v>1879</v>
      </c>
      <c r="L431">
        <v>1429</v>
      </c>
      <c r="M431" s="39">
        <f t="shared" si="22"/>
        <v>41716.665300927081</v>
      </c>
      <c r="N431" s="6">
        <v>32</v>
      </c>
      <c r="O431" s="6">
        <v>0</v>
      </c>
      <c r="P431" s="6">
        <v>0</v>
      </c>
      <c r="V431" s="1">
        <v>41683.909953703704</v>
      </c>
      <c r="X431" s="25">
        <f t="shared" si="20"/>
        <v>41682.914907408565</v>
      </c>
    </row>
    <row r="432" spans="3:24" x14ac:dyDescent="0.25">
      <c r="C432" s="33">
        <v>430</v>
      </c>
      <c r="D432" s="33">
        <v>2</v>
      </c>
      <c r="E432" s="5" t="s">
        <v>871</v>
      </c>
      <c r="F432" s="6">
        <v>53</v>
      </c>
      <c r="G432" s="6">
        <v>55</v>
      </c>
      <c r="H432">
        <v>1430</v>
      </c>
      <c r="I432" s="39">
        <f t="shared" si="21"/>
        <v>41716.665312501158</v>
      </c>
      <c r="J432" s="39"/>
      <c r="K432" t="s">
        <v>1880</v>
      </c>
      <c r="L432">
        <v>1430</v>
      </c>
      <c r="M432" s="39">
        <f t="shared" si="22"/>
        <v>41716.665312501158</v>
      </c>
      <c r="N432" s="6">
        <v>32</v>
      </c>
      <c r="O432" s="6">
        <v>0</v>
      </c>
      <c r="P432" s="6">
        <v>0</v>
      </c>
      <c r="V432" s="1">
        <v>41683.909953703704</v>
      </c>
      <c r="X432" s="25">
        <f t="shared" si="20"/>
        <v>41682.914918982642</v>
      </c>
    </row>
    <row r="433" spans="3:24" x14ac:dyDescent="0.25">
      <c r="C433" s="33">
        <v>431</v>
      </c>
      <c r="D433" s="33">
        <v>2</v>
      </c>
      <c r="E433" s="5" t="s">
        <v>872</v>
      </c>
      <c r="F433" s="6">
        <v>53</v>
      </c>
      <c r="G433" s="6">
        <v>55</v>
      </c>
      <c r="H433">
        <v>1431</v>
      </c>
      <c r="I433" s="39">
        <f t="shared" si="21"/>
        <v>41716.665324075235</v>
      </c>
      <c r="J433" s="39"/>
      <c r="K433" t="s">
        <v>1881</v>
      </c>
      <c r="L433">
        <v>1431</v>
      </c>
      <c r="M433" s="39">
        <f t="shared" si="22"/>
        <v>41716.665324075235</v>
      </c>
      <c r="N433" s="6">
        <v>32</v>
      </c>
      <c r="O433" s="6">
        <v>0</v>
      </c>
      <c r="P433" s="6">
        <v>0</v>
      </c>
      <c r="V433" s="1">
        <v>41683.909953703704</v>
      </c>
      <c r="X433" s="25">
        <f t="shared" si="20"/>
        <v>41682.914930556719</v>
      </c>
    </row>
    <row r="434" spans="3:24" x14ac:dyDescent="0.25">
      <c r="C434" s="33">
        <v>432</v>
      </c>
      <c r="D434" s="33">
        <v>2</v>
      </c>
      <c r="E434" s="5" t="s">
        <v>873</v>
      </c>
      <c r="F434" s="6">
        <v>53</v>
      </c>
      <c r="G434" s="6">
        <v>55</v>
      </c>
      <c r="H434">
        <v>1432</v>
      </c>
      <c r="I434" s="39">
        <f t="shared" si="21"/>
        <v>41716.665335649312</v>
      </c>
      <c r="J434" s="39"/>
      <c r="K434" t="s">
        <v>1882</v>
      </c>
      <c r="L434">
        <v>1432</v>
      </c>
      <c r="M434" s="39">
        <f t="shared" si="22"/>
        <v>41716.665335649312</v>
      </c>
      <c r="N434" s="6">
        <v>32</v>
      </c>
      <c r="O434" s="6">
        <v>0</v>
      </c>
      <c r="P434" s="6">
        <v>0</v>
      </c>
      <c r="V434" s="1">
        <v>41683.909953703704</v>
      </c>
      <c r="X434" s="25">
        <f t="shared" si="20"/>
        <v>41682.914942130796</v>
      </c>
    </row>
    <row r="435" spans="3:24" x14ac:dyDescent="0.25">
      <c r="C435" s="33">
        <v>433</v>
      </c>
      <c r="D435" s="33">
        <v>2</v>
      </c>
      <c r="E435" s="5" t="s">
        <v>874</v>
      </c>
      <c r="F435" s="6">
        <v>53</v>
      </c>
      <c r="G435" s="6">
        <v>55</v>
      </c>
      <c r="H435">
        <v>1433</v>
      </c>
      <c r="I435" s="39">
        <f t="shared" si="21"/>
        <v>41716.665347223388</v>
      </c>
      <c r="J435" s="39"/>
      <c r="K435" t="s">
        <v>1883</v>
      </c>
      <c r="L435">
        <v>1433</v>
      </c>
      <c r="M435" s="39">
        <f t="shared" si="22"/>
        <v>41716.665347223388</v>
      </c>
      <c r="N435" s="6">
        <v>32</v>
      </c>
      <c r="O435" s="6">
        <v>0</v>
      </c>
      <c r="P435" s="6">
        <v>0</v>
      </c>
      <c r="V435" s="1">
        <v>41683.909953703704</v>
      </c>
      <c r="X435" s="25">
        <f t="shared" si="20"/>
        <v>41682.914953704872</v>
      </c>
    </row>
    <row r="436" spans="3:24" x14ac:dyDescent="0.25">
      <c r="C436" s="33">
        <v>434</v>
      </c>
      <c r="D436" s="33">
        <v>2</v>
      </c>
      <c r="E436" s="5" t="s">
        <v>875</v>
      </c>
      <c r="F436" s="6">
        <v>53</v>
      </c>
      <c r="G436" s="6">
        <v>55</v>
      </c>
      <c r="H436">
        <v>1434</v>
      </c>
      <c r="I436" s="39">
        <f t="shared" si="21"/>
        <v>41716.665358797465</v>
      </c>
      <c r="J436" s="39"/>
      <c r="K436" t="s">
        <v>1884</v>
      </c>
      <c r="L436">
        <v>1434</v>
      </c>
      <c r="M436" s="39">
        <f t="shared" si="22"/>
        <v>41716.665358797465</v>
      </c>
      <c r="N436" s="6">
        <v>32</v>
      </c>
      <c r="O436" s="6">
        <v>0</v>
      </c>
      <c r="P436" s="6">
        <v>0</v>
      </c>
      <c r="V436" s="1">
        <v>41683.909953703704</v>
      </c>
      <c r="X436" s="25">
        <f t="shared" si="20"/>
        <v>41682.914965278949</v>
      </c>
    </row>
    <row r="437" spans="3:24" x14ac:dyDescent="0.25">
      <c r="C437" s="33">
        <v>435</v>
      </c>
      <c r="D437" s="33">
        <v>2</v>
      </c>
      <c r="E437" s="5" t="s">
        <v>876</v>
      </c>
      <c r="F437" s="6">
        <v>53</v>
      </c>
      <c r="G437" s="6">
        <v>55</v>
      </c>
      <c r="H437">
        <v>1435</v>
      </c>
      <c r="I437" s="39">
        <f t="shared" si="21"/>
        <v>41716.665370371542</v>
      </c>
      <c r="J437" s="39"/>
      <c r="K437" t="s">
        <v>1885</v>
      </c>
      <c r="L437">
        <v>1435</v>
      </c>
      <c r="M437" s="39">
        <f t="shared" si="22"/>
        <v>41716.665370371542</v>
      </c>
      <c r="N437" s="6">
        <v>32</v>
      </c>
      <c r="O437" s="6">
        <v>0</v>
      </c>
      <c r="P437" s="6">
        <v>0</v>
      </c>
      <c r="V437" s="1">
        <v>41683.909953703704</v>
      </c>
      <c r="X437" s="25">
        <f t="shared" si="20"/>
        <v>41682.914976853026</v>
      </c>
    </row>
    <row r="438" spans="3:24" x14ac:dyDescent="0.25">
      <c r="C438" s="33">
        <v>436</v>
      </c>
      <c r="D438" s="33">
        <v>2</v>
      </c>
      <c r="E438" s="5" t="s">
        <v>877</v>
      </c>
      <c r="F438" s="6">
        <v>53</v>
      </c>
      <c r="G438" s="6">
        <v>55</v>
      </c>
      <c r="H438">
        <v>1436</v>
      </c>
      <c r="I438" s="39">
        <f t="shared" si="21"/>
        <v>41716.665381945619</v>
      </c>
      <c r="J438" s="39"/>
      <c r="K438" t="s">
        <v>1886</v>
      </c>
      <c r="L438">
        <v>1436</v>
      </c>
      <c r="M438" s="39">
        <f t="shared" si="22"/>
        <v>41716.665381945619</v>
      </c>
      <c r="N438" s="6">
        <v>32</v>
      </c>
      <c r="O438" s="6">
        <v>0</v>
      </c>
      <c r="P438" s="6">
        <v>0</v>
      </c>
      <c r="V438" s="1">
        <v>41683.909953703704</v>
      </c>
      <c r="X438" s="25">
        <f t="shared" si="20"/>
        <v>41682.914988427103</v>
      </c>
    </row>
    <row r="439" spans="3:24" x14ac:dyDescent="0.25">
      <c r="C439" s="33">
        <v>437</v>
      </c>
      <c r="D439" s="33">
        <v>2</v>
      </c>
      <c r="E439" s="5" t="s">
        <v>878</v>
      </c>
      <c r="F439" s="6">
        <v>53</v>
      </c>
      <c r="G439" s="6">
        <v>55</v>
      </c>
      <c r="H439">
        <v>1437</v>
      </c>
      <c r="I439" s="39">
        <f t="shared" si="21"/>
        <v>41716.665393519695</v>
      </c>
      <c r="J439" s="39"/>
      <c r="K439" t="s">
        <v>1887</v>
      </c>
      <c r="L439">
        <v>1437</v>
      </c>
      <c r="M439" s="39">
        <f t="shared" si="22"/>
        <v>41716.665393519695</v>
      </c>
      <c r="N439" s="6">
        <v>32</v>
      </c>
      <c r="O439" s="6">
        <v>0</v>
      </c>
      <c r="P439" s="6">
        <v>0</v>
      </c>
      <c r="V439" s="1">
        <v>41683.909953703704</v>
      </c>
      <c r="X439" s="25">
        <f t="shared" si="20"/>
        <v>41682.91500000118</v>
      </c>
    </row>
    <row r="440" spans="3:24" x14ac:dyDescent="0.25">
      <c r="C440" s="33">
        <v>438</v>
      </c>
      <c r="D440" s="33">
        <v>2</v>
      </c>
      <c r="E440" s="5" t="s">
        <v>879</v>
      </c>
      <c r="F440" s="6">
        <v>53</v>
      </c>
      <c r="G440" s="6">
        <v>55</v>
      </c>
      <c r="H440">
        <v>1438</v>
      </c>
      <c r="I440" s="39">
        <f t="shared" si="21"/>
        <v>41716.665405093772</v>
      </c>
      <c r="J440" s="39"/>
      <c r="K440" t="s">
        <v>1888</v>
      </c>
      <c r="L440">
        <v>1438</v>
      </c>
      <c r="M440" s="39">
        <f t="shared" si="22"/>
        <v>41716.665405093772</v>
      </c>
      <c r="N440" s="6">
        <v>32</v>
      </c>
      <c r="O440" s="6">
        <v>0</v>
      </c>
      <c r="P440" s="6">
        <v>0</v>
      </c>
      <c r="V440" s="1">
        <v>41683.909953703704</v>
      </c>
      <c r="X440" s="25">
        <f t="shared" si="20"/>
        <v>41682.915011575256</v>
      </c>
    </row>
    <row r="441" spans="3:24" x14ac:dyDescent="0.25">
      <c r="C441" s="33">
        <v>439</v>
      </c>
      <c r="D441" s="33">
        <v>2</v>
      </c>
      <c r="E441" s="5" t="s">
        <v>880</v>
      </c>
      <c r="F441" s="6">
        <v>53</v>
      </c>
      <c r="G441" s="6">
        <v>55</v>
      </c>
      <c r="H441">
        <v>1439</v>
      </c>
      <c r="I441" s="39">
        <f t="shared" si="21"/>
        <v>41716.665416667849</v>
      </c>
      <c r="J441" s="39"/>
      <c r="K441" t="s">
        <v>1889</v>
      </c>
      <c r="L441">
        <v>1439</v>
      </c>
      <c r="M441" s="39">
        <f t="shared" si="22"/>
        <v>41716.665416667849</v>
      </c>
      <c r="N441" s="6">
        <v>32</v>
      </c>
      <c r="O441" s="6">
        <v>0</v>
      </c>
      <c r="P441" s="6">
        <v>0</v>
      </c>
      <c r="V441" s="1">
        <v>41683.909953703704</v>
      </c>
      <c r="X441" s="25">
        <f t="shared" si="20"/>
        <v>41682.915023149333</v>
      </c>
    </row>
    <row r="442" spans="3:24" x14ac:dyDescent="0.25">
      <c r="C442" s="33">
        <v>440</v>
      </c>
      <c r="D442" s="33">
        <v>2</v>
      </c>
      <c r="E442" s="5" t="s">
        <v>881</v>
      </c>
      <c r="F442" s="6">
        <v>53</v>
      </c>
      <c r="G442" s="6">
        <v>55</v>
      </c>
      <c r="H442">
        <v>1440</v>
      </c>
      <c r="I442" s="39">
        <f t="shared" si="21"/>
        <v>41716.665428241926</v>
      </c>
      <c r="J442" s="39"/>
      <c r="K442" t="s">
        <v>1890</v>
      </c>
      <c r="L442">
        <v>1440</v>
      </c>
      <c r="M442" s="39">
        <f t="shared" si="22"/>
        <v>41716.665428241926</v>
      </c>
      <c r="N442" s="6">
        <v>32</v>
      </c>
      <c r="O442" s="6">
        <v>0</v>
      </c>
      <c r="P442" s="6">
        <v>0</v>
      </c>
      <c r="V442" s="1">
        <v>41683.909953703704</v>
      </c>
      <c r="X442" s="25">
        <f t="shared" si="20"/>
        <v>41682.91503472341</v>
      </c>
    </row>
    <row r="443" spans="3:24" x14ac:dyDescent="0.25">
      <c r="C443" s="33">
        <v>441</v>
      </c>
      <c r="D443" s="33">
        <v>2</v>
      </c>
      <c r="E443" s="5" t="s">
        <v>882</v>
      </c>
      <c r="F443" s="6">
        <v>53</v>
      </c>
      <c r="G443" s="6">
        <v>55</v>
      </c>
      <c r="H443">
        <v>1441</v>
      </c>
      <c r="I443" s="39">
        <f t="shared" si="21"/>
        <v>41716.665439816003</v>
      </c>
      <c r="J443" s="39"/>
      <c r="K443" t="s">
        <v>1891</v>
      </c>
      <c r="L443">
        <v>1441</v>
      </c>
      <c r="M443" s="39">
        <f t="shared" si="22"/>
        <v>41716.665439816003</v>
      </c>
      <c r="N443" s="6">
        <v>32</v>
      </c>
      <c r="O443" s="6">
        <v>0</v>
      </c>
      <c r="P443" s="6">
        <v>0</v>
      </c>
      <c r="V443" s="1">
        <v>41683.909953703704</v>
      </c>
      <c r="X443" s="25">
        <f t="shared" si="20"/>
        <v>41682.915046297487</v>
      </c>
    </row>
    <row r="444" spans="3:24" x14ac:dyDescent="0.25">
      <c r="C444" s="33">
        <v>442</v>
      </c>
      <c r="D444" s="33">
        <v>2</v>
      </c>
      <c r="E444" s="5" t="s">
        <v>883</v>
      </c>
      <c r="F444" s="6">
        <v>53</v>
      </c>
      <c r="G444" s="6">
        <v>55</v>
      </c>
      <c r="H444">
        <v>1442</v>
      </c>
      <c r="I444" s="39">
        <f t="shared" si="21"/>
        <v>41716.665451390079</v>
      </c>
      <c r="J444" s="39"/>
      <c r="K444" t="s">
        <v>1892</v>
      </c>
      <c r="L444">
        <v>1442</v>
      </c>
      <c r="M444" s="39">
        <f t="shared" si="22"/>
        <v>41716.665451390079</v>
      </c>
      <c r="N444" s="6">
        <v>32</v>
      </c>
      <c r="O444" s="6">
        <v>0</v>
      </c>
      <c r="P444" s="6">
        <v>0</v>
      </c>
      <c r="V444" s="1">
        <v>41683.909953703704</v>
      </c>
      <c r="X444" s="25">
        <f t="shared" si="20"/>
        <v>41682.915057871563</v>
      </c>
    </row>
    <row r="445" spans="3:24" x14ac:dyDescent="0.25">
      <c r="C445" s="33">
        <v>443</v>
      </c>
      <c r="D445" s="33">
        <v>2</v>
      </c>
      <c r="E445" s="5" t="s">
        <v>884</v>
      </c>
      <c r="F445" s="6">
        <v>53</v>
      </c>
      <c r="G445" s="6">
        <v>55</v>
      </c>
      <c r="H445">
        <v>1443</v>
      </c>
      <c r="I445" s="39">
        <f t="shared" si="21"/>
        <v>41716.665462964156</v>
      </c>
      <c r="J445" s="39"/>
      <c r="K445" t="s">
        <v>1893</v>
      </c>
      <c r="L445">
        <v>1443</v>
      </c>
      <c r="M445" s="39">
        <f t="shared" si="22"/>
        <v>41716.665462964156</v>
      </c>
      <c r="N445" s="6">
        <v>32</v>
      </c>
      <c r="O445" s="6">
        <v>0</v>
      </c>
      <c r="P445" s="6">
        <v>0</v>
      </c>
      <c r="V445" s="1">
        <v>41683.909953703704</v>
      </c>
      <c r="X445" s="25">
        <f t="shared" si="20"/>
        <v>41682.91506944564</v>
      </c>
    </row>
    <row r="446" spans="3:24" x14ac:dyDescent="0.25">
      <c r="C446" s="33">
        <v>444</v>
      </c>
      <c r="D446" s="33">
        <v>2</v>
      </c>
      <c r="E446" s="5" t="s">
        <v>885</v>
      </c>
      <c r="F446" s="6">
        <v>53</v>
      </c>
      <c r="G446" s="6">
        <v>55</v>
      </c>
      <c r="H446">
        <v>1444</v>
      </c>
      <c r="I446" s="39">
        <f t="shared" si="21"/>
        <v>41716.665474538233</v>
      </c>
      <c r="J446" s="39"/>
      <c r="K446" t="s">
        <v>1894</v>
      </c>
      <c r="L446">
        <v>1444</v>
      </c>
      <c r="M446" s="39">
        <f t="shared" si="22"/>
        <v>41716.665474538233</v>
      </c>
      <c r="N446" s="6">
        <v>32</v>
      </c>
      <c r="O446" s="6">
        <v>0</v>
      </c>
      <c r="P446" s="6">
        <v>0</v>
      </c>
      <c r="V446" s="1">
        <v>41683.909953703704</v>
      </c>
      <c r="X446" s="25">
        <f t="shared" si="20"/>
        <v>41682.915081019717</v>
      </c>
    </row>
    <row r="447" spans="3:24" x14ac:dyDescent="0.25">
      <c r="C447" s="33">
        <v>445</v>
      </c>
      <c r="D447" s="33">
        <v>2</v>
      </c>
      <c r="E447" s="5" t="s">
        <v>886</v>
      </c>
      <c r="F447" s="6">
        <v>53</v>
      </c>
      <c r="G447" s="6">
        <v>55</v>
      </c>
      <c r="H447">
        <v>1445</v>
      </c>
      <c r="I447" s="39">
        <f t="shared" si="21"/>
        <v>41716.66548611231</v>
      </c>
      <c r="J447" s="39"/>
      <c r="K447" t="s">
        <v>1895</v>
      </c>
      <c r="L447">
        <v>1445</v>
      </c>
      <c r="M447" s="39">
        <f t="shared" si="22"/>
        <v>41716.66548611231</v>
      </c>
      <c r="N447" s="6">
        <v>32</v>
      </c>
      <c r="O447" s="6">
        <v>0</v>
      </c>
      <c r="P447" s="6">
        <v>0</v>
      </c>
      <c r="V447" s="1">
        <v>41683.909953703704</v>
      </c>
      <c r="X447" s="25">
        <f t="shared" si="20"/>
        <v>41682.915092593794</v>
      </c>
    </row>
    <row r="448" spans="3:24" x14ac:dyDescent="0.25">
      <c r="C448" s="33">
        <v>446</v>
      </c>
      <c r="D448" s="33">
        <v>2</v>
      </c>
      <c r="E448" s="5" t="s">
        <v>887</v>
      </c>
      <c r="F448" s="6">
        <v>53</v>
      </c>
      <c r="G448" s="6">
        <v>55</v>
      </c>
      <c r="H448">
        <v>1446</v>
      </c>
      <c r="I448" s="39">
        <f t="shared" si="21"/>
        <v>41716.665497686387</v>
      </c>
      <c r="J448" s="39"/>
      <c r="K448" t="s">
        <v>1896</v>
      </c>
      <c r="L448">
        <v>1446</v>
      </c>
      <c r="M448" s="39">
        <f t="shared" si="22"/>
        <v>41716.665497686387</v>
      </c>
      <c r="N448" s="6">
        <v>32</v>
      </c>
      <c r="O448" s="6">
        <v>0</v>
      </c>
      <c r="P448" s="6">
        <v>0</v>
      </c>
      <c r="V448" s="1">
        <v>41683.909953703704</v>
      </c>
      <c r="X448" s="25">
        <f t="shared" si="20"/>
        <v>41682.915104167871</v>
      </c>
    </row>
    <row r="449" spans="3:24" x14ac:dyDescent="0.25">
      <c r="C449" s="33">
        <v>447</v>
      </c>
      <c r="D449" s="33">
        <v>2</v>
      </c>
      <c r="E449" s="5" t="s">
        <v>888</v>
      </c>
      <c r="F449" s="6">
        <v>53</v>
      </c>
      <c r="G449" s="6">
        <v>55</v>
      </c>
      <c r="H449">
        <v>1447</v>
      </c>
      <c r="I449" s="39">
        <f t="shared" si="21"/>
        <v>41716.665509260463</v>
      </c>
      <c r="J449" s="39"/>
      <c r="K449" t="s">
        <v>1897</v>
      </c>
      <c r="L449">
        <v>1447</v>
      </c>
      <c r="M449" s="39">
        <f t="shared" si="22"/>
        <v>41716.665509260463</v>
      </c>
      <c r="N449" s="6">
        <v>32</v>
      </c>
      <c r="O449" s="6">
        <v>0</v>
      </c>
      <c r="P449" s="6">
        <v>0</v>
      </c>
      <c r="V449" s="1">
        <v>41683.909953703704</v>
      </c>
      <c r="X449" s="25">
        <f t="shared" si="20"/>
        <v>41682.915115741947</v>
      </c>
    </row>
    <row r="450" spans="3:24" x14ac:dyDescent="0.25">
      <c r="C450" s="33">
        <v>448</v>
      </c>
      <c r="D450" s="33">
        <v>2</v>
      </c>
      <c r="E450" s="5" t="s">
        <v>889</v>
      </c>
      <c r="F450" s="6">
        <v>53</v>
      </c>
      <c r="G450" s="6">
        <v>55</v>
      </c>
      <c r="H450">
        <v>1448</v>
      </c>
      <c r="I450" s="39">
        <f t="shared" si="21"/>
        <v>41716.66552083454</v>
      </c>
      <c r="J450" s="39"/>
      <c r="K450" t="s">
        <v>1898</v>
      </c>
      <c r="L450">
        <v>1448</v>
      </c>
      <c r="M450" s="39">
        <f t="shared" si="22"/>
        <v>41716.66552083454</v>
      </c>
      <c r="N450" s="6">
        <v>32</v>
      </c>
      <c r="O450" s="6">
        <v>0</v>
      </c>
      <c r="P450" s="6">
        <v>0</v>
      </c>
      <c r="V450" s="1">
        <v>41683.909953703704</v>
      </c>
      <c r="X450" s="25">
        <f t="shared" si="20"/>
        <v>41682.915127316024</v>
      </c>
    </row>
    <row r="451" spans="3:24" x14ac:dyDescent="0.25">
      <c r="C451" s="33">
        <v>449</v>
      </c>
      <c r="D451" s="33">
        <v>2</v>
      </c>
      <c r="E451" s="5" t="s">
        <v>890</v>
      </c>
      <c r="F451" s="6">
        <v>53</v>
      </c>
      <c r="G451" s="6">
        <v>55</v>
      </c>
      <c r="H451">
        <v>1449</v>
      </c>
      <c r="I451" s="39">
        <f t="shared" si="21"/>
        <v>41716.665532408617</v>
      </c>
      <c r="J451" s="39"/>
      <c r="K451" t="s">
        <v>1899</v>
      </c>
      <c r="L451">
        <v>1449</v>
      </c>
      <c r="M451" s="39">
        <f t="shared" si="22"/>
        <v>41716.665532408617</v>
      </c>
      <c r="N451" s="6">
        <v>32</v>
      </c>
      <c r="O451" s="6">
        <v>0</v>
      </c>
      <c r="P451" s="6">
        <v>0</v>
      </c>
      <c r="V451" s="1">
        <v>41683.909953703704</v>
      </c>
      <c r="X451" s="25">
        <f t="shared" si="20"/>
        <v>41682.915138890101</v>
      </c>
    </row>
    <row r="452" spans="3:24" x14ac:dyDescent="0.25">
      <c r="C452" s="33">
        <v>450</v>
      </c>
      <c r="D452" s="33">
        <v>2</v>
      </c>
      <c r="E452" s="5" t="s">
        <v>891</v>
      </c>
      <c r="F452" s="6">
        <v>53</v>
      </c>
      <c r="G452" s="6">
        <v>55</v>
      </c>
      <c r="H452">
        <v>1450</v>
      </c>
      <c r="I452" s="39">
        <f t="shared" si="21"/>
        <v>41716.665543982694</v>
      </c>
      <c r="J452" s="39"/>
      <c r="K452" t="s">
        <v>1900</v>
      </c>
      <c r="L452">
        <v>1450</v>
      </c>
      <c r="M452" s="39">
        <f t="shared" si="22"/>
        <v>41716.665543982694</v>
      </c>
      <c r="N452" s="6">
        <v>32</v>
      </c>
      <c r="O452" s="6">
        <v>0</v>
      </c>
      <c r="P452" s="6">
        <v>0</v>
      </c>
      <c r="V452" s="1">
        <v>41683.909953703704</v>
      </c>
      <c r="X452" s="25">
        <f t="shared" si="20"/>
        <v>41682.915150464178</v>
      </c>
    </row>
    <row r="453" spans="3:24" x14ac:dyDescent="0.25">
      <c r="C453" s="33">
        <v>451</v>
      </c>
      <c r="D453" s="33">
        <v>2</v>
      </c>
      <c r="E453" s="5" t="s">
        <v>892</v>
      </c>
      <c r="F453" s="6">
        <v>53</v>
      </c>
      <c r="G453" s="6">
        <v>55</v>
      </c>
      <c r="H453">
        <v>1451</v>
      </c>
      <c r="I453" s="39">
        <f t="shared" si="21"/>
        <v>41716.66555555677</v>
      </c>
      <c r="J453" s="39"/>
      <c r="K453" t="s">
        <v>1901</v>
      </c>
      <c r="L453">
        <v>1451</v>
      </c>
      <c r="M453" s="39">
        <f t="shared" si="22"/>
        <v>41716.66555555677</v>
      </c>
      <c r="N453" s="6">
        <v>32</v>
      </c>
      <c r="O453" s="6">
        <v>0</v>
      </c>
      <c r="P453" s="6">
        <v>0</v>
      </c>
      <c r="V453" s="1">
        <v>41683.909953703704</v>
      </c>
      <c r="X453" s="25">
        <f t="shared" si="20"/>
        <v>41682.915162038254</v>
      </c>
    </row>
    <row r="454" spans="3:24" x14ac:dyDescent="0.25">
      <c r="C454" s="33">
        <v>452</v>
      </c>
      <c r="D454" s="33">
        <v>2</v>
      </c>
      <c r="E454" s="5" t="s">
        <v>893</v>
      </c>
      <c r="F454" s="6">
        <v>53</v>
      </c>
      <c r="G454" s="6">
        <v>55</v>
      </c>
      <c r="H454">
        <v>1452</v>
      </c>
      <c r="I454" s="39">
        <f t="shared" si="21"/>
        <v>41716.665567130847</v>
      </c>
      <c r="J454" s="39"/>
      <c r="K454" t="s">
        <v>1902</v>
      </c>
      <c r="L454">
        <v>1452</v>
      </c>
      <c r="M454" s="39">
        <f t="shared" si="22"/>
        <v>41716.665567130847</v>
      </c>
      <c r="N454" s="6">
        <v>32</v>
      </c>
      <c r="O454" s="6">
        <v>0</v>
      </c>
      <c r="P454" s="6">
        <v>0</v>
      </c>
      <c r="V454" s="1">
        <v>41683.909953703704</v>
      </c>
      <c r="X454" s="25">
        <f t="shared" ref="X454:X517" si="23">X453+1/86400</f>
        <v>41682.915173612331</v>
      </c>
    </row>
    <row r="455" spans="3:24" x14ac:dyDescent="0.25">
      <c r="C455" s="33">
        <v>453</v>
      </c>
      <c r="D455" s="33">
        <v>2</v>
      </c>
      <c r="E455" s="5" t="s">
        <v>894</v>
      </c>
      <c r="F455" s="6">
        <v>53</v>
      </c>
      <c r="G455" s="6">
        <v>55</v>
      </c>
      <c r="H455">
        <v>1453</v>
      </c>
      <c r="I455" s="39">
        <f t="shared" ref="I455:I518" si="24">I454+1/86400</f>
        <v>41716.665578704924</v>
      </c>
      <c r="J455" s="39"/>
      <c r="K455" t="s">
        <v>1903</v>
      </c>
      <c r="L455">
        <v>1453</v>
      </c>
      <c r="M455" s="39">
        <f t="shared" ref="M455:M518" si="25">M454+1/86400</f>
        <v>41716.665578704924</v>
      </c>
      <c r="N455" s="6">
        <v>32</v>
      </c>
      <c r="O455" s="6">
        <v>0</v>
      </c>
      <c r="P455" s="6">
        <v>0</v>
      </c>
      <c r="V455" s="1">
        <v>41683.909953703704</v>
      </c>
      <c r="X455" s="25">
        <f t="shared" si="23"/>
        <v>41682.915185186408</v>
      </c>
    </row>
    <row r="456" spans="3:24" x14ac:dyDescent="0.25">
      <c r="C456" s="33">
        <v>454</v>
      </c>
      <c r="D456" s="33">
        <v>2</v>
      </c>
      <c r="E456" s="5" t="s">
        <v>895</v>
      </c>
      <c r="F456" s="6">
        <v>53</v>
      </c>
      <c r="G456" s="6">
        <v>55</v>
      </c>
      <c r="H456">
        <v>1454</v>
      </c>
      <c r="I456" s="39">
        <f t="shared" si="24"/>
        <v>41716.665590279001</v>
      </c>
      <c r="J456" s="39"/>
      <c r="K456" t="s">
        <v>1904</v>
      </c>
      <c r="L456">
        <v>1454</v>
      </c>
      <c r="M456" s="39">
        <f t="shared" si="25"/>
        <v>41716.665590279001</v>
      </c>
      <c r="N456" s="6">
        <v>32</v>
      </c>
      <c r="O456" s="6">
        <v>0</v>
      </c>
      <c r="P456" s="6">
        <v>0</v>
      </c>
      <c r="V456" s="1">
        <v>41683.909953703704</v>
      </c>
      <c r="X456" s="25">
        <f t="shared" si="23"/>
        <v>41682.915196760485</v>
      </c>
    </row>
    <row r="457" spans="3:24" x14ac:dyDescent="0.25">
      <c r="C457" s="33">
        <v>455</v>
      </c>
      <c r="D457" s="33">
        <v>2</v>
      </c>
      <c r="E457" s="5" t="s">
        <v>896</v>
      </c>
      <c r="F457" s="6">
        <v>53</v>
      </c>
      <c r="G457" s="6">
        <v>55</v>
      </c>
      <c r="H457">
        <v>1455</v>
      </c>
      <c r="I457" s="39">
        <f t="shared" si="24"/>
        <v>41716.665601853078</v>
      </c>
      <c r="J457" s="39"/>
      <c r="K457" t="s">
        <v>1905</v>
      </c>
      <c r="L457">
        <v>1455</v>
      </c>
      <c r="M457" s="39">
        <f t="shared" si="25"/>
        <v>41716.665601853078</v>
      </c>
      <c r="N457" s="6">
        <v>32</v>
      </c>
      <c r="O457" s="6">
        <v>0</v>
      </c>
      <c r="P457" s="6">
        <v>0</v>
      </c>
      <c r="V457" s="1">
        <v>41683.909953703704</v>
      </c>
      <c r="X457" s="25">
        <f t="shared" si="23"/>
        <v>41682.915208334562</v>
      </c>
    </row>
    <row r="458" spans="3:24" x14ac:dyDescent="0.25">
      <c r="C458" s="33">
        <v>456</v>
      </c>
      <c r="D458" s="33">
        <v>2</v>
      </c>
      <c r="E458" s="5" t="s">
        <v>897</v>
      </c>
      <c r="F458" s="6">
        <v>53</v>
      </c>
      <c r="G458" s="6">
        <v>55</v>
      </c>
      <c r="H458">
        <v>1456</v>
      </c>
      <c r="I458" s="39">
        <f t="shared" si="24"/>
        <v>41716.665613427154</v>
      </c>
      <c r="J458" s="39"/>
      <c r="K458" t="s">
        <v>1906</v>
      </c>
      <c r="L458">
        <v>1456</v>
      </c>
      <c r="M458" s="39">
        <f t="shared" si="25"/>
        <v>41716.665613427154</v>
      </c>
      <c r="N458" s="6">
        <v>32</v>
      </c>
      <c r="O458" s="6">
        <v>0</v>
      </c>
      <c r="P458" s="6">
        <v>0</v>
      </c>
      <c r="V458" s="1">
        <v>41683.909953703704</v>
      </c>
      <c r="X458" s="25">
        <f t="shared" si="23"/>
        <v>41682.915219908638</v>
      </c>
    </row>
    <row r="459" spans="3:24" x14ac:dyDescent="0.25">
      <c r="C459" s="33">
        <v>457</v>
      </c>
      <c r="D459" s="33">
        <v>2</v>
      </c>
      <c r="E459" s="5" t="s">
        <v>898</v>
      </c>
      <c r="F459" s="6">
        <v>53</v>
      </c>
      <c r="G459" s="6">
        <v>55</v>
      </c>
      <c r="H459">
        <v>1457</v>
      </c>
      <c r="I459" s="39">
        <f t="shared" si="24"/>
        <v>41716.665625001231</v>
      </c>
      <c r="J459" s="39"/>
      <c r="K459" t="s">
        <v>1907</v>
      </c>
      <c r="L459">
        <v>1457</v>
      </c>
      <c r="M459" s="39">
        <f t="shared" si="25"/>
        <v>41716.665625001231</v>
      </c>
      <c r="N459" s="6">
        <v>32</v>
      </c>
      <c r="O459" s="6">
        <v>0</v>
      </c>
      <c r="P459" s="6">
        <v>0</v>
      </c>
      <c r="V459" s="1">
        <v>41683.909953703704</v>
      </c>
      <c r="X459" s="25">
        <f t="shared" si="23"/>
        <v>41682.915231482715</v>
      </c>
    </row>
    <row r="460" spans="3:24" x14ac:dyDescent="0.25">
      <c r="C460" s="33">
        <v>458</v>
      </c>
      <c r="D460" s="33">
        <v>2</v>
      </c>
      <c r="E460" s="5" t="s">
        <v>899</v>
      </c>
      <c r="F460" s="6">
        <v>53</v>
      </c>
      <c r="G460" s="6">
        <v>55</v>
      </c>
      <c r="H460">
        <v>1458</v>
      </c>
      <c r="I460" s="39">
        <f t="shared" si="24"/>
        <v>41716.665636575308</v>
      </c>
      <c r="J460" s="39"/>
      <c r="K460" t="s">
        <v>1908</v>
      </c>
      <c r="L460">
        <v>1458</v>
      </c>
      <c r="M460" s="39">
        <f t="shared" si="25"/>
        <v>41716.665636575308</v>
      </c>
      <c r="N460" s="6">
        <v>32</v>
      </c>
      <c r="O460" s="6">
        <v>0</v>
      </c>
      <c r="P460" s="6">
        <v>0</v>
      </c>
      <c r="V460" s="1">
        <v>41683.909953703704</v>
      </c>
      <c r="X460" s="25">
        <f t="shared" si="23"/>
        <v>41682.915243056792</v>
      </c>
    </row>
    <row r="461" spans="3:24" x14ac:dyDescent="0.25">
      <c r="C461" s="33">
        <v>459</v>
      </c>
      <c r="D461" s="33">
        <v>2</v>
      </c>
      <c r="E461" s="5" t="s">
        <v>900</v>
      </c>
      <c r="F461" s="6">
        <v>53</v>
      </c>
      <c r="G461" s="6">
        <v>55</v>
      </c>
      <c r="H461">
        <v>1459</v>
      </c>
      <c r="I461" s="39">
        <f t="shared" si="24"/>
        <v>41716.665648149385</v>
      </c>
      <c r="J461" s="39"/>
      <c r="K461" t="s">
        <v>1909</v>
      </c>
      <c r="L461">
        <v>1459</v>
      </c>
      <c r="M461" s="39">
        <f t="shared" si="25"/>
        <v>41716.665648149385</v>
      </c>
      <c r="N461" s="6">
        <v>32</v>
      </c>
      <c r="O461" s="6">
        <v>0</v>
      </c>
      <c r="P461" s="6">
        <v>0</v>
      </c>
      <c r="V461" s="1">
        <v>41683.909953703704</v>
      </c>
      <c r="X461" s="25">
        <f t="shared" si="23"/>
        <v>41682.915254630869</v>
      </c>
    </row>
    <row r="462" spans="3:24" x14ac:dyDescent="0.25">
      <c r="C462" s="33">
        <v>460</v>
      </c>
      <c r="D462" s="33">
        <v>2</v>
      </c>
      <c r="E462" s="5" t="s">
        <v>901</v>
      </c>
      <c r="F462" s="6">
        <v>53</v>
      </c>
      <c r="G462" s="6">
        <v>55</v>
      </c>
      <c r="H462">
        <v>1460</v>
      </c>
      <c r="I462" s="39">
        <f t="shared" si="24"/>
        <v>41716.665659723461</v>
      </c>
      <c r="J462" s="39"/>
      <c r="K462" t="s">
        <v>1910</v>
      </c>
      <c r="L462">
        <v>1460</v>
      </c>
      <c r="M462" s="39">
        <f t="shared" si="25"/>
        <v>41716.665659723461</v>
      </c>
      <c r="N462" s="6">
        <v>32</v>
      </c>
      <c r="O462" s="6">
        <v>0</v>
      </c>
      <c r="P462" s="6">
        <v>0</v>
      </c>
      <c r="V462" s="1">
        <v>41683.909953703704</v>
      </c>
      <c r="X462" s="25">
        <f t="shared" si="23"/>
        <v>41682.915266204946</v>
      </c>
    </row>
    <row r="463" spans="3:24" x14ac:dyDescent="0.25">
      <c r="C463" s="33">
        <v>461</v>
      </c>
      <c r="D463" s="33">
        <v>2</v>
      </c>
      <c r="E463" s="5" t="s">
        <v>902</v>
      </c>
      <c r="F463" s="6">
        <v>53</v>
      </c>
      <c r="G463" s="6">
        <v>55</v>
      </c>
      <c r="H463">
        <v>1461</v>
      </c>
      <c r="I463" s="39">
        <f t="shared" si="24"/>
        <v>41716.665671297538</v>
      </c>
      <c r="J463" s="39"/>
      <c r="K463" t="s">
        <v>1911</v>
      </c>
      <c r="L463">
        <v>1461</v>
      </c>
      <c r="M463" s="39">
        <f t="shared" si="25"/>
        <v>41716.665671297538</v>
      </c>
      <c r="N463" s="6">
        <v>32</v>
      </c>
      <c r="O463" s="6">
        <v>0</v>
      </c>
      <c r="P463" s="6">
        <v>0</v>
      </c>
      <c r="V463" s="1">
        <v>41683.909953703704</v>
      </c>
      <c r="X463" s="25">
        <f t="shared" si="23"/>
        <v>41682.915277779022</v>
      </c>
    </row>
    <row r="464" spans="3:24" x14ac:dyDescent="0.25">
      <c r="C464" s="33">
        <v>462</v>
      </c>
      <c r="D464" s="33">
        <v>2</v>
      </c>
      <c r="E464" s="5" t="s">
        <v>903</v>
      </c>
      <c r="F464" s="6">
        <v>53</v>
      </c>
      <c r="G464" s="6">
        <v>55</v>
      </c>
      <c r="H464">
        <v>1462</v>
      </c>
      <c r="I464" s="39">
        <f t="shared" si="24"/>
        <v>41716.665682871615</v>
      </c>
      <c r="J464" s="39"/>
      <c r="K464" t="s">
        <v>1912</v>
      </c>
      <c r="L464">
        <v>1462</v>
      </c>
      <c r="M464" s="39">
        <f t="shared" si="25"/>
        <v>41716.665682871615</v>
      </c>
      <c r="N464" s="6">
        <v>32</v>
      </c>
      <c r="O464" s="6">
        <v>0</v>
      </c>
      <c r="P464" s="6">
        <v>0</v>
      </c>
      <c r="V464" s="1">
        <v>41683.909953703704</v>
      </c>
      <c r="X464" s="25">
        <f t="shared" si="23"/>
        <v>41682.915289353099</v>
      </c>
    </row>
    <row r="465" spans="3:24" x14ac:dyDescent="0.25">
      <c r="C465" s="33">
        <v>463</v>
      </c>
      <c r="D465" s="33">
        <v>2</v>
      </c>
      <c r="E465" s="5" t="s">
        <v>904</v>
      </c>
      <c r="F465" s="6">
        <v>53</v>
      </c>
      <c r="G465" s="6">
        <v>55</v>
      </c>
      <c r="H465">
        <v>1463</v>
      </c>
      <c r="I465" s="39">
        <f t="shared" si="24"/>
        <v>41716.665694445692</v>
      </c>
      <c r="J465" s="39"/>
      <c r="K465" t="s">
        <v>1913</v>
      </c>
      <c r="L465">
        <v>1463</v>
      </c>
      <c r="M465" s="39">
        <f t="shared" si="25"/>
        <v>41716.665694445692</v>
      </c>
      <c r="N465" s="6">
        <v>32</v>
      </c>
      <c r="O465" s="6">
        <v>0</v>
      </c>
      <c r="P465" s="6">
        <v>0</v>
      </c>
      <c r="V465" s="1">
        <v>41683.909953703704</v>
      </c>
      <c r="X465" s="25">
        <f t="shared" si="23"/>
        <v>41682.915300927176</v>
      </c>
    </row>
    <row r="466" spans="3:24" x14ac:dyDescent="0.25">
      <c r="C466" s="33">
        <v>464</v>
      </c>
      <c r="D466" s="33">
        <v>2</v>
      </c>
      <c r="E466" s="5" t="s">
        <v>905</v>
      </c>
      <c r="F466" s="6">
        <v>53</v>
      </c>
      <c r="G466" s="6">
        <v>55</v>
      </c>
      <c r="H466">
        <v>1464</v>
      </c>
      <c r="I466" s="39">
        <f t="shared" si="24"/>
        <v>41716.665706019769</v>
      </c>
      <c r="J466" s="39"/>
      <c r="K466" t="s">
        <v>1914</v>
      </c>
      <c r="L466">
        <v>1464</v>
      </c>
      <c r="M466" s="39">
        <f t="shared" si="25"/>
        <v>41716.665706019769</v>
      </c>
      <c r="N466" s="6">
        <v>32</v>
      </c>
      <c r="O466" s="6">
        <v>0</v>
      </c>
      <c r="P466" s="6">
        <v>0</v>
      </c>
      <c r="V466" s="1">
        <v>41683.909953703704</v>
      </c>
      <c r="X466" s="25">
        <f t="shared" si="23"/>
        <v>41682.915312501253</v>
      </c>
    </row>
    <row r="467" spans="3:24" x14ac:dyDescent="0.25">
      <c r="C467" s="33">
        <v>465</v>
      </c>
      <c r="D467" s="33">
        <v>2</v>
      </c>
      <c r="E467" s="5" t="s">
        <v>906</v>
      </c>
      <c r="F467" s="6">
        <v>53</v>
      </c>
      <c r="G467" s="6">
        <v>55</v>
      </c>
      <c r="H467">
        <v>1465</v>
      </c>
      <c r="I467" s="39">
        <f t="shared" si="24"/>
        <v>41716.665717593845</v>
      </c>
      <c r="J467" s="39"/>
      <c r="K467" t="s">
        <v>1915</v>
      </c>
      <c r="L467">
        <v>1465</v>
      </c>
      <c r="M467" s="39">
        <f t="shared" si="25"/>
        <v>41716.665717593845</v>
      </c>
      <c r="N467" s="6">
        <v>32</v>
      </c>
      <c r="O467" s="6">
        <v>0</v>
      </c>
      <c r="P467" s="6">
        <v>0</v>
      </c>
      <c r="V467" s="1">
        <v>41683.909953703704</v>
      </c>
      <c r="X467" s="25">
        <f t="shared" si="23"/>
        <v>41682.915324075329</v>
      </c>
    </row>
    <row r="468" spans="3:24" x14ac:dyDescent="0.25">
      <c r="C468" s="33">
        <v>466</v>
      </c>
      <c r="D468" s="33">
        <v>2</v>
      </c>
      <c r="E468" s="5" t="s">
        <v>907</v>
      </c>
      <c r="F468" s="6">
        <v>53</v>
      </c>
      <c r="G468" s="6">
        <v>55</v>
      </c>
      <c r="H468">
        <v>1466</v>
      </c>
      <c r="I468" s="39">
        <f t="shared" si="24"/>
        <v>41716.665729167922</v>
      </c>
      <c r="J468" s="39"/>
      <c r="K468" t="s">
        <v>1916</v>
      </c>
      <c r="L468">
        <v>1466</v>
      </c>
      <c r="M468" s="39">
        <f t="shared" si="25"/>
        <v>41716.665729167922</v>
      </c>
      <c r="N468" s="6">
        <v>32</v>
      </c>
      <c r="O468" s="6">
        <v>0</v>
      </c>
      <c r="P468" s="6">
        <v>0</v>
      </c>
      <c r="V468" s="1">
        <v>41683.909953703704</v>
      </c>
      <c r="X468" s="25">
        <f t="shared" si="23"/>
        <v>41682.915335649406</v>
      </c>
    </row>
    <row r="469" spans="3:24" x14ac:dyDescent="0.25">
      <c r="C469" s="33">
        <v>467</v>
      </c>
      <c r="D469" s="33">
        <v>2</v>
      </c>
      <c r="E469" s="5" t="s">
        <v>908</v>
      </c>
      <c r="F469" s="6">
        <v>53</v>
      </c>
      <c r="G469" s="6">
        <v>55</v>
      </c>
      <c r="H469">
        <v>1467</v>
      </c>
      <c r="I469" s="39">
        <f t="shared" si="24"/>
        <v>41716.665740741999</v>
      </c>
      <c r="J469" s="39"/>
      <c r="K469" t="s">
        <v>1917</v>
      </c>
      <c r="L469">
        <v>1467</v>
      </c>
      <c r="M469" s="39">
        <f t="shared" si="25"/>
        <v>41716.665740741999</v>
      </c>
      <c r="N469" s="6">
        <v>32</v>
      </c>
      <c r="O469" s="6">
        <v>0</v>
      </c>
      <c r="P469" s="6">
        <v>0</v>
      </c>
      <c r="V469" s="1">
        <v>41683.909953703704</v>
      </c>
      <c r="X469" s="25">
        <f t="shared" si="23"/>
        <v>41682.915347223483</v>
      </c>
    </row>
    <row r="470" spans="3:24" x14ac:dyDescent="0.25">
      <c r="C470" s="33">
        <v>468</v>
      </c>
      <c r="D470" s="33">
        <v>2</v>
      </c>
      <c r="E470" s="5" t="s">
        <v>909</v>
      </c>
      <c r="F470" s="6">
        <v>53</v>
      </c>
      <c r="G470" s="6">
        <v>55</v>
      </c>
      <c r="H470">
        <v>1468</v>
      </c>
      <c r="I470" s="39">
        <f t="shared" si="24"/>
        <v>41716.665752316076</v>
      </c>
      <c r="J470" s="39"/>
      <c r="K470" t="s">
        <v>1918</v>
      </c>
      <c r="L470">
        <v>1468</v>
      </c>
      <c r="M470" s="39">
        <f t="shared" si="25"/>
        <v>41716.665752316076</v>
      </c>
      <c r="N470" s="6">
        <v>32</v>
      </c>
      <c r="O470" s="6">
        <v>0</v>
      </c>
      <c r="P470" s="6">
        <v>0</v>
      </c>
      <c r="V470" s="1">
        <v>41683.909953703704</v>
      </c>
      <c r="X470" s="25">
        <f t="shared" si="23"/>
        <v>41682.91535879756</v>
      </c>
    </row>
    <row r="471" spans="3:24" x14ac:dyDescent="0.25">
      <c r="C471" s="33">
        <v>469</v>
      </c>
      <c r="D471" s="33">
        <v>2</v>
      </c>
      <c r="E471" s="5" t="s">
        <v>910</v>
      </c>
      <c r="F471" s="6">
        <v>53</v>
      </c>
      <c r="G471" s="6">
        <v>55</v>
      </c>
      <c r="H471">
        <v>1469</v>
      </c>
      <c r="I471" s="39">
        <f t="shared" si="24"/>
        <v>41716.665763890152</v>
      </c>
      <c r="J471" s="39"/>
      <c r="K471" t="s">
        <v>1919</v>
      </c>
      <c r="L471">
        <v>1469</v>
      </c>
      <c r="M471" s="39">
        <f t="shared" si="25"/>
        <v>41716.665763890152</v>
      </c>
      <c r="N471" s="6">
        <v>32</v>
      </c>
      <c r="O471" s="6">
        <v>0</v>
      </c>
      <c r="P471" s="6">
        <v>0</v>
      </c>
      <c r="V471" s="1">
        <v>41683.909953703704</v>
      </c>
      <c r="X471" s="25">
        <f t="shared" si="23"/>
        <v>41682.915370371637</v>
      </c>
    </row>
    <row r="472" spans="3:24" x14ac:dyDescent="0.25">
      <c r="C472" s="33">
        <v>470</v>
      </c>
      <c r="D472" s="33">
        <v>2</v>
      </c>
      <c r="E472" s="5" t="s">
        <v>911</v>
      </c>
      <c r="F472" s="6">
        <v>53</v>
      </c>
      <c r="G472" s="6">
        <v>55</v>
      </c>
      <c r="H472">
        <v>1470</v>
      </c>
      <c r="I472" s="39">
        <f t="shared" si="24"/>
        <v>41716.665775464229</v>
      </c>
      <c r="J472" s="39"/>
      <c r="K472" t="s">
        <v>1920</v>
      </c>
      <c r="L472">
        <v>1470</v>
      </c>
      <c r="M472" s="39">
        <f t="shared" si="25"/>
        <v>41716.665775464229</v>
      </c>
      <c r="N472" s="6">
        <v>32</v>
      </c>
      <c r="O472" s="6">
        <v>0</v>
      </c>
      <c r="P472" s="6">
        <v>0</v>
      </c>
      <c r="V472" s="1">
        <v>41683.909953703704</v>
      </c>
      <c r="X472" s="25">
        <f t="shared" si="23"/>
        <v>41682.915381945713</v>
      </c>
    </row>
    <row r="473" spans="3:24" x14ac:dyDescent="0.25">
      <c r="C473" s="33">
        <v>471</v>
      </c>
      <c r="D473" s="33">
        <v>2</v>
      </c>
      <c r="E473" s="5" t="s">
        <v>912</v>
      </c>
      <c r="F473" s="6">
        <v>53</v>
      </c>
      <c r="G473" s="6">
        <v>55</v>
      </c>
      <c r="H473">
        <v>1471</v>
      </c>
      <c r="I473" s="39">
        <f t="shared" si="24"/>
        <v>41716.665787038306</v>
      </c>
      <c r="J473" s="39"/>
      <c r="K473" t="s">
        <v>1921</v>
      </c>
      <c r="L473">
        <v>1471</v>
      </c>
      <c r="M473" s="39">
        <f t="shared" si="25"/>
        <v>41716.665787038306</v>
      </c>
      <c r="N473" s="6">
        <v>32</v>
      </c>
      <c r="O473" s="6">
        <v>0</v>
      </c>
      <c r="P473" s="6">
        <v>0</v>
      </c>
      <c r="V473" s="1">
        <v>41683.909953703704</v>
      </c>
      <c r="X473" s="25">
        <f t="shared" si="23"/>
        <v>41682.91539351979</v>
      </c>
    </row>
    <row r="474" spans="3:24" x14ac:dyDescent="0.25">
      <c r="C474" s="33">
        <v>472</v>
      </c>
      <c r="D474" s="33">
        <v>2</v>
      </c>
      <c r="E474" s="5" t="s">
        <v>913</v>
      </c>
      <c r="F474" s="6">
        <v>53</v>
      </c>
      <c r="G474" s="6">
        <v>55</v>
      </c>
      <c r="H474">
        <v>1472</v>
      </c>
      <c r="I474" s="39">
        <f t="shared" si="24"/>
        <v>41716.665798612383</v>
      </c>
      <c r="J474" s="39"/>
      <c r="K474" t="s">
        <v>1922</v>
      </c>
      <c r="L474">
        <v>1472</v>
      </c>
      <c r="M474" s="39">
        <f t="shared" si="25"/>
        <v>41716.665798612383</v>
      </c>
      <c r="N474" s="6">
        <v>32</v>
      </c>
      <c r="O474" s="6">
        <v>0</v>
      </c>
      <c r="P474" s="6">
        <v>0</v>
      </c>
      <c r="V474" s="1">
        <v>41683.909953703704</v>
      </c>
      <c r="X474" s="25">
        <f t="shared" si="23"/>
        <v>41682.915405093867</v>
      </c>
    </row>
    <row r="475" spans="3:24" x14ac:dyDescent="0.25">
      <c r="C475" s="33">
        <v>473</v>
      </c>
      <c r="D475" s="33">
        <v>2</v>
      </c>
      <c r="E475" s="5" t="s">
        <v>914</v>
      </c>
      <c r="F475" s="6">
        <v>53</v>
      </c>
      <c r="G475" s="6">
        <v>55</v>
      </c>
      <c r="H475">
        <v>1473</v>
      </c>
      <c r="I475" s="39">
        <f t="shared" si="24"/>
        <v>41716.66581018646</v>
      </c>
      <c r="J475" s="39"/>
      <c r="K475" t="s">
        <v>1923</v>
      </c>
      <c r="L475">
        <v>1473</v>
      </c>
      <c r="M475" s="39">
        <f t="shared" si="25"/>
        <v>41716.66581018646</v>
      </c>
      <c r="N475" s="6">
        <v>32</v>
      </c>
      <c r="O475" s="6">
        <v>0</v>
      </c>
      <c r="P475" s="6">
        <v>0</v>
      </c>
      <c r="V475" s="1">
        <v>41683.909953703704</v>
      </c>
      <c r="X475" s="25">
        <f t="shared" si="23"/>
        <v>41682.915416667944</v>
      </c>
    </row>
    <row r="476" spans="3:24" x14ac:dyDescent="0.25">
      <c r="C476" s="33">
        <v>474</v>
      </c>
      <c r="D476" s="33">
        <v>2</v>
      </c>
      <c r="E476" s="5" t="s">
        <v>915</v>
      </c>
      <c r="F476" s="6">
        <v>53</v>
      </c>
      <c r="G476" s="6">
        <v>55</v>
      </c>
      <c r="H476">
        <v>1474</v>
      </c>
      <c r="I476" s="39">
        <f t="shared" si="24"/>
        <v>41716.665821760536</v>
      </c>
      <c r="J476" s="39"/>
      <c r="K476" t="s">
        <v>1924</v>
      </c>
      <c r="L476">
        <v>1474</v>
      </c>
      <c r="M476" s="39">
        <f t="shared" si="25"/>
        <v>41716.665821760536</v>
      </c>
      <c r="N476" s="6">
        <v>32</v>
      </c>
      <c r="O476" s="6">
        <v>0</v>
      </c>
      <c r="P476" s="6">
        <v>0</v>
      </c>
      <c r="V476" s="1">
        <v>41683.909953703704</v>
      </c>
      <c r="X476" s="25">
        <f t="shared" si="23"/>
        <v>41682.91542824202</v>
      </c>
    </row>
    <row r="477" spans="3:24" x14ac:dyDescent="0.25">
      <c r="C477" s="33">
        <v>475</v>
      </c>
      <c r="D477" s="33">
        <v>2</v>
      </c>
      <c r="E477" s="5" t="s">
        <v>916</v>
      </c>
      <c r="F477" s="6">
        <v>53</v>
      </c>
      <c r="G477" s="6">
        <v>55</v>
      </c>
      <c r="H477">
        <v>1475</v>
      </c>
      <c r="I477" s="39">
        <f t="shared" si="24"/>
        <v>41716.665833334613</v>
      </c>
      <c r="J477" s="39"/>
      <c r="K477" t="s">
        <v>1925</v>
      </c>
      <c r="L477">
        <v>1475</v>
      </c>
      <c r="M477" s="39">
        <f t="shared" si="25"/>
        <v>41716.665833334613</v>
      </c>
      <c r="N477" s="6">
        <v>32</v>
      </c>
      <c r="O477" s="6">
        <v>0</v>
      </c>
      <c r="P477" s="6">
        <v>0</v>
      </c>
      <c r="V477" s="1">
        <v>41683.909953703704</v>
      </c>
      <c r="X477" s="25">
        <f t="shared" si="23"/>
        <v>41682.915439816097</v>
      </c>
    </row>
    <row r="478" spans="3:24" x14ac:dyDescent="0.25">
      <c r="C478" s="33">
        <v>476</v>
      </c>
      <c r="D478" s="33">
        <v>2</v>
      </c>
      <c r="E478" s="5" t="s">
        <v>917</v>
      </c>
      <c r="F478" s="6">
        <v>53</v>
      </c>
      <c r="G478" s="6">
        <v>55</v>
      </c>
      <c r="H478">
        <v>1476</v>
      </c>
      <c r="I478" s="39">
        <f t="shared" si="24"/>
        <v>41716.66584490869</v>
      </c>
      <c r="J478" s="39"/>
      <c r="K478" t="s">
        <v>1926</v>
      </c>
      <c r="L478">
        <v>1476</v>
      </c>
      <c r="M478" s="39">
        <f t="shared" si="25"/>
        <v>41716.66584490869</v>
      </c>
      <c r="N478" s="6">
        <v>32</v>
      </c>
      <c r="O478" s="6">
        <v>0</v>
      </c>
      <c r="P478" s="6">
        <v>0</v>
      </c>
      <c r="V478" s="1">
        <v>41683.909953703704</v>
      </c>
      <c r="X478" s="25">
        <f t="shared" si="23"/>
        <v>41682.915451390174</v>
      </c>
    </row>
    <row r="479" spans="3:24" x14ac:dyDescent="0.25">
      <c r="C479" s="33">
        <v>477</v>
      </c>
      <c r="D479" s="33">
        <v>2</v>
      </c>
      <c r="E479" s="5" t="s">
        <v>918</v>
      </c>
      <c r="F479" s="6">
        <v>53</v>
      </c>
      <c r="G479" s="6">
        <v>55</v>
      </c>
      <c r="H479">
        <v>1477</v>
      </c>
      <c r="I479" s="39">
        <f t="shared" si="24"/>
        <v>41716.665856482767</v>
      </c>
      <c r="J479" s="39"/>
      <c r="K479" t="s">
        <v>1927</v>
      </c>
      <c r="L479">
        <v>1477</v>
      </c>
      <c r="M479" s="39">
        <f t="shared" si="25"/>
        <v>41716.665856482767</v>
      </c>
      <c r="N479" s="6">
        <v>32</v>
      </c>
      <c r="O479" s="6">
        <v>0</v>
      </c>
      <c r="P479" s="6">
        <v>0</v>
      </c>
      <c r="V479" s="1">
        <v>41683.909953703704</v>
      </c>
      <c r="X479" s="25">
        <f t="shared" si="23"/>
        <v>41682.915462964251</v>
      </c>
    </row>
    <row r="480" spans="3:24" x14ac:dyDescent="0.25">
      <c r="C480" s="33">
        <v>478</v>
      </c>
      <c r="D480" s="33">
        <v>2</v>
      </c>
      <c r="E480" s="5" t="s">
        <v>919</v>
      </c>
      <c r="F480" s="6">
        <v>53</v>
      </c>
      <c r="G480" s="6">
        <v>55</v>
      </c>
      <c r="H480">
        <v>1478</v>
      </c>
      <c r="I480" s="39">
        <f t="shared" si="24"/>
        <v>41716.665868056843</v>
      </c>
      <c r="J480" s="39"/>
      <c r="K480" t="s">
        <v>1928</v>
      </c>
      <c r="L480">
        <v>1478</v>
      </c>
      <c r="M480" s="39">
        <f t="shared" si="25"/>
        <v>41716.665868056843</v>
      </c>
      <c r="N480" s="6">
        <v>32</v>
      </c>
      <c r="O480" s="6">
        <v>0</v>
      </c>
      <c r="P480" s="6">
        <v>0</v>
      </c>
      <c r="V480" s="1">
        <v>41683.909953703704</v>
      </c>
      <c r="X480" s="25">
        <f t="shared" si="23"/>
        <v>41682.915474538328</v>
      </c>
    </row>
    <row r="481" spans="3:24" x14ac:dyDescent="0.25">
      <c r="C481" s="33">
        <v>479</v>
      </c>
      <c r="D481" s="33">
        <v>2</v>
      </c>
      <c r="E481" s="5" t="s">
        <v>920</v>
      </c>
      <c r="F481" s="6">
        <v>53</v>
      </c>
      <c r="G481" s="6">
        <v>55</v>
      </c>
      <c r="H481">
        <v>1479</v>
      </c>
      <c r="I481" s="39">
        <f t="shared" si="24"/>
        <v>41716.66587963092</v>
      </c>
      <c r="J481" s="39"/>
      <c r="K481" t="s">
        <v>1929</v>
      </c>
      <c r="L481">
        <v>1479</v>
      </c>
      <c r="M481" s="39">
        <f t="shared" si="25"/>
        <v>41716.66587963092</v>
      </c>
      <c r="N481" s="6">
        <v>32</v>
      </c>
      <c r="O481" s="6">
        <v>0</v>
      </c>
      <c r="P481" s="6">
        <v>0</v>
      </c>
      <c r="V481" s="1">
        <v>41683.909953703704</v>
      </c>
      <c r="X481" s="25">
        <f t="shared" si="23"/>
        <v>41682.915486112404</v>
      </c>
    </row>
    <row r="482" spans="3:24" x14ac:dyDescent="0.25">
      <c r="C482" s="33">
        <v>480</v>
      </c>
      <c r="D482" s="33">
        <v>2</v>
      </c>
      <c r="E482" s="5" t="s">
        <v>921</v>
      </c>
      <c r="F482" s="6">
        <v>53</v>
      </c>
      <c r="G482" s="6">
        <v>55</v>
      </c>
      <c r="H482">
        <v>1480</v>
      </c>
      <c r="I482" s="39">
        <f t="shared" si="24"/>
        <v>41716.665891204997</v>
      </c>
      <c r="J482" s="39"/>
      <c r="K482" t="s">
        <v>1930</v>
      </c>
      <c r="L482">
        <v>1480</v>
      </c>
      <c r="M482" s="39">
        <f t="shared" si="25"/>
        <v>41716.665891204997</v>
      </c>
      <c r="N482" s="6">
        <v>32</v>
      </c>
      <c r="O482" s="6">
        <v>0</v>
      </c>
      <c r="P482" s="6">
        <v>0</v>
      </c>
      <c r="V482" s="1">
        <v>41683.909953703704</v>
      </c>
      <c r="X482" s="25">
        <f t="shared" si="23"/>
        <v>41682.915497686481</v>
      </c>
    </row>
    <row r="483" spans="3:24" x14ac:dyDescent="0.25">
      <c r="C483" s="33">
        <v>481</v>
      </c>
      <c r="D483" s="33">
        <v>2</v>
      </c>
      <c r="E483" s="5" t="s">
        <v>922</v>
      </c>
      <c r="F483" s="6">
        <v>53</v>
      </c>
      <c r="G483" s="6">
        <v>55</v>
      </c>
      <c r="H483">
        <v>1481</v>
      </c>
      <c r="I483" s="39">
        <f t="shared" si="24"/>
        <v>41716.665902779074</v>
      </c>
      <c r="J483" s="39"/>
      <c r="K483" t="s">
        <v>1931</v>
      </c>
      <c r="L483">
        <v>1481</v>
      </c>
      <c r="M483" s="39">
        <f t="shared" si="25"/>
        <v>41716.665902779074</v>
      </c>
      <c r="N483" s="6">
        <v>32</v>
      </c>
      <c r="O483" s="6">
        <v>0</v>
      </c>
      <c r="P483" s="6">
        <v>0</v>
      </c>
      <c r="V483" s="1">
        <v>41683.909953703704</v>
      </c>
      <c r="X483" s="25">
        <f t="shared" si="23"/>
        <v>41682.915509260558</v>
      </c>
    </row>
    <row r="484" spans="3:24" x14ac:dyDescent="0.25">
      <c r="C484" s="33">
        <v>482</v>
      </c>
      <c r="D484" s="33">
        <v>2</v>
      </c>
      <c r="E484" s="5" t="s">
        <v>923</v>
      </c>
      <c r="F484" s="6">
        <v>53</v>
      </c>
      <c r="G484" s="6">
        <v>55</v>
      </c>
      <c r="H484">
        <v>1482</v>
      </c>
      <c r="I484" s="39">
        <f t="shared" si="24"/>
        <v>41716.665914353151</v>
      </c>
      <c r="J484" s="39"/>
      <c r="K484" t="s">
        <v>1932</v>
      </c>
      <c r="L484">
        <v>1482</v>
      </c>
      <c r="M484" s="39">
        <f t="shared" si="25"/>
        <v>41716.665914353151</v>
      </c>
      <c r="N484" s="6">
        <v>32</v>
      </c>
      <c r="O484" s="6">
        <v>0</v>
      </c>
      <c r="P484" s="6">
        <v>0</v>
      </c>
      <c r="V484" s="1">
        <v>41683.909953703704</v>
      </c>
      <c r="X484" s="25">
        <f t="shared" si="23"/>
        <v>41682.915520834635</v>
      </c>
    </row>
    <row r="485" spans="3:24" x14ac:dyDescent="0.25">
      <c r="C485" s="33">
        <v>483</v>
      </c>
      <c r="D485" s="33">
        <v>2</v>
      </c>
      <c r="E485" s="5" t="s">
        <v>924</v>
      </c>
      <c r="F485" s="6">
        <v>53</v>
      </c>
      <c r="G485" s="6">
        <v>55</v>
      </c>
      <c r="H485">
        <v>1483</v>
      </c>
      <c r="I485" s="39">
        <f t="shared" si="24"/>
        <v>41716.665925927227</v>
      </c>
      <c r="J485" s="39"/>
      <c r="K485" t="s">
        <v>1933</v>
      </c>
      <c r="L485">
        <v>1483</v>
      </c>
      <c r="M485" s="39">
        <f t="shared" si="25"/>
        <v>41716.665925927227</v>
      </c>
      <c r="N485" s="6">
        <v>32</v>
      </c>
      <c r="O485" s="6">
        <v>0</v>
      </c>
      <c r="P485" s="6">
        <v>0</v>
      </c>
      <c r="V485" s="1">
        <v>41683.909953703704</v>
      </c>
      <c r="X485" s="25">
        <f t="shared" si="23"/>
        <v>41682.915532408711</v>
      </c>
    </row>
    <row r="486" spans="3:24" x14ac:dyDescent="0.25">
      <c r="C486" s="33">
        <v>484</v>
      </c>
      <c r="D486" s="33">
        <v>2</v>
      </c>
      <c r="E486" s="5" t="s">
        <v>925</v>
      </c>
      <c r="F486" s="6">
        <v>53</v>
      </c>
      <c r="G486" s="6">
        <v>55</v>
      </c>
      <c r="H486">
        <v>1484</v>
      </c>
      <c r="I486" s="39">
        <f t="shared" si="24"/>
        <v>41716.665937501304</v>
      </c>
      <c r="J486" s="39"/>
      <c r="K486" t="s">
        <v>1934</v>
      </c>
      <c r="L486">
        <v>1484</v>
      </c>
      <c r="M486" s="39">
        <f t="shared" si="25"/>
        <v>41716.665937501304</v>
      </c>
      <c r="N486" s="6">
        <v>32</v>
      </c>
      <c r="O486" s="6">
        <v>0</v>
      </c>
      <c r="P486" s="6">
        <v>0</v>
      </c>
      <c r="V486" s="1">
        <v>41683.909953703704</v>
      </c>
      <c r="X486" s="25">
        <f t="shared" si="23"/>
        <v>41682.915543982788</v>
      </c>
    </row>
    <row r="487" spans="3:24" x14ac:dyDescent="0.25">
      <c r="C487" s="33">
        <v>485</v>
      </c>
      <c r="D487" s="33">
        <v>2</v>
      </c>
      <c r="E487" s="5" t="s">
        <v>926</v>
      </c>
      <c r="F487" s="6">
        <v>53</v>
      </c>
      <c r="G487" s="6">
        <v>55</v>
      </c>
      <c r="H487">
        <v>1485</v>
      </c>
      <c r="I487" s="39">
        <f t="shared" si="24"/>
        <v>41716.665949075381</v>
      </c>
      <c r="J487" s="39"/>
      <c r="K487" t="s">
        <v>1935</v>
      </c>
      <c r="L487">
        <v>1485</v>
      </c>
      <c r="M487" s="39">
        <f t="shared" si="25"/>
        <v>41716.665949075381</v>
      </c>
      <c r="N487" s="6">
        <v>32</v>
      </c>
      <c r="O487" s="6">
        <v>0</v>
      </c>
      <c r="P487" s="6">
        <v>0</v>
      </c>
      <c r="V487" s="1">
        <v>41683.909953703704</v>
      </c>
      <c r="X487" s="25">
        <f t="shared" si="23"/>
        <v>41682.915555556865</v>
      </c>
    </row>
    <row r="488" spans="3:24" x14ac:dyDescent="0.25">
      <c r="C488" s="33">
        <v>486</v>
      </c>
      <c r="D488" s="33">
        <v>2</v>
      </c>
      <c r="E488" s="5" t="s">
        <v>927</v>
      </c>
      <c r="F488" s="6">
        <v>53</v>
      </c>
      <c r="G488" s="6">
        <v>55</v>
      </c>
      <c r="H488">
        <v>1486</v>
      </c>
      <c r="I488" s="39">
        <f t="shared" si="24"/>
        <v>41716.665960649458</v>
      </c>
      <c r="J488" s="39"/>
      <c r="K488" t="s">
        <v>1936</v>
      </c>
      <c r="L488">
        <v>1486</v>
      </c>
      <c r="M488" s="39">
        <f t="shared" si="25"/>
        <v>41716.665960649458</v>
      </c>
      <c r="N488" s="6">
        <v>32</v>
      </c>
      <c r="O488" s="6">
        <v>0</v>
      </c>
      <c r="P488" s="6">
        <v>0</v>
      </c>
      <c r="V488" s="1">
        <v>41683.909953703704</v>
      </c>
      <c r="X488" s="25">
        <f t="shared" si="23"/>
        <v>41682.915567130942</v>
      </c>
    </row>
    <row r="489" spans="3:24" x14ac:dyDescent="0.25">
      <c r="C489" s="33">
        <v>487</v>
      </c>
      <c r="D489" s="33">
        <v>2</v>
      </c>
      <c r="E489" s="5" t="s">
        <v>928</v>
      </c>
      <c r="F489" s="6">
        <v>53</v>
      </c>
      <c r="G489" s="6">
        <v>55</v>
      </c>
      <c r="H489">
        <v>1487</v>
      </c>
      <c r="I489" s="39">
        <f t="shared" si="24"/>
        <v>41716.665972223534</v>
      </c>
      <c r="J489" s="39"/>
      <c r="K489" t="s">
        <v>1937</v>
      </c>
      <c r="L489">
        <v>1487</v>
      </c>
      <c r="M489" s="39">
        <f t="shared" si="25"/>
        <v>41716.665972223534</v>
      </c>
      <c r="N489" s="6">
        <v>32</v>
      </c>
      <c r="O489" s="6">
        <v>0</v>
      </c>
      <c r="P489" s="6">
        <v>0</v>
      </c>
      <c r="V489" s="1">
        <v>41683.909953703704</v>
      </c>
      <c r="X489" s="25">
        <f t="shared" si="23"/>
        <v>41682.915578705019</v>
      </c>
    </row>
    <row r="490" spans="3:24" x14ac:dyDescent="0.25">
      <c r="C490" s="33">
        <v>488</v>
      </c>
      <c r="D490" s="33">
        <v>2</v>
      </c>
      <c r="E490" s="5" t="s">
        <v>929</v>
      </c>
      <c r="F490" s="6">
        <v>53</v>
      </c>
      <c r="G490" s="6">
        <v>55</v>
      </c>
      <c r="H490">
        <v>1488</v>
      </c>
      <c r="I490" s="39">
        <f t="shared" si="24"/>
        <v>41716.665983797611</v>
      </c>
      <c r="J490" s="39"/>
      <c r="K490" t="s">
        <v>1938</v>
      </c>
      <c r="L490">
        <v>1488</v>
      </c>
      <c r="M490" s="39">
        <f t="shared" si="25"/>
        <v>41716.665983797611</v>
      </c>
      <c r="N490" s="6">
        <v>32</v>
      </c>
      <c r="O490" s="6">
        <v>0</v>
      </c>
      <c r="P490" s="6">
        <v>0</v>
      </c>
      <c r="V490" s="1">
        <v>41683.909953703704</v>
      </c>
      <c r="X490" s="25">
        <f t="shared" si="23"/>
        <v>41682.915590279095</v>
      </c>
    </row>
    <row r="491" spans="3:24" x14ac:dyDescent="0.25">
      <c r="C491" s="33">
        <v>489</v>
      </c>
      <c r="D491" s="33">
        <v>2</v>
      </c>
      <c r="E491" s="5" t="s">
        <v>930</v>
      </c>
      <c r="F491" s="6">
        <v>53</v>
      </c>
      <c r="G491" s="6">
        <v>55</v>
      </c>
      <c r="H491">
        <v>1489</v>
      </c>
      <c r="I491" s="39">
        <f t="shared" si="24"/>
        <v>41716.665995371688</v>
      </c>
      <c r="J491" s="39"/>
      <c r="K491" t="s">
        <v>1939</v>
      </c>
      <c r="L491">
        <v>1489</v>
      </c>
      <c r="M491" s="39">
        <f t="shared" si="25"/>
        <v>41716.665995371688</v>
      </c>
      <c r="N491" s="6">
        <v>32</v>
      </c>
      <c r="O491" s="6">
        <v>0</v>
      </c>
      <c r="P491" s="6">
        <v>0</v>
      </c>
      <c r="V491" s="1">
        <v>41683.909953703704</v>
      </c>
      <c r="X491" s="25">
        <f t="shared" si="23"/>
        <v>41682.915601853172</v>
      </c>
    </row>
    <row r="492" spans="3:24" x14ac:dyDescent="0.25">
      <c r="C492" s="33">
        <v>490</v>
      </c>
      <c r="D492" s="33">
        <v>2</v>
      </c>
      <c r="E492" s="5" t="s">
        <v>931</v>
      </c>
      <c r="F492" s="6">
        <v>53</v>
      </c>
      <c r="G492" s="6">
        <v>55</v>
      </c>
      <c r="H492">
        <v>1490</v>
      </c>
      <c r="I492" s="39">
        <f t="shared" si="24"/>
        <v>41716.666006945765</v>
      </c>
      <c r="J492" s="39"/>
      <c r="K492" t="s">
        <v>1940</v>
      </c>
      <c r="L492">
        <v>1490</v>
      </c>
      <c r="M492" s="39">
        <f t="shared" si="25"/>
        <v>41716.666006945765</v>
      </c>
      <c r="N492" s="6">
        <v>32</v>
      </c>
      <c r="O492" s="6">
        <v>0</v>
      </c>
      <c r="P492" s="6">
        <v>0</v>
      </c>
      <c r="V492" s="1">
        <v>41683.909953703704</v>
      </c>
      <c r="X492" s="25">
        <f t="shared" si="23"/>
        <v>41682.915613427249</v>
      </c>
    </row>
    <row r="493" spans="3:24" x14ac:dyDescent="0.25">
      <c r="C493" s="33">
        <v>491</v>
      </c>
      <c r="D493" s="33">
        <v>2</v>
      </c>
      <c r="E493" s="5" t="s">
        <v>932</v>
      </c>
      <c r="F493" s="6">
        <v>53</v>
      </c>
      <c r="G493" s="6">
        <v>55</v>
      </c>
      <c r="H493">
        <v>1491</v>
      </c>
      <c r="I493" s="39">
        <f t="shared" si="24"/>
        <v>41716.666018519842</v>
      </c>
      <c r="J493" s="39"/>
      <c r="K493" t="s">
        <v>1941</v>
      </c>
      <c r="L493">
        <v>1491</v>
      </c>
      <c r="M493" s="39">
        <f t="shared" si="25"/>
        <v>41716.666018519842</v>
      </c>
      <c r="N493" s="6">
        <v>32</v>
      </c>
      <c r="O493" s="6">
        <v>0</v>
      </c>
      <c r="P493" s="6">
        <v>0</v>
      </c>
      <c r="V493" s="1">
        <v>41683.909953703704</v>
      </c>
      <c r="X493" s="25">
        <f t="shared" si="23"/>
        <v>41682.915625001326</v>
      </c>
    </row>
    <row r="494" spans="3:24" x14ac:dyDescent="0.25">
      <c r="C494" s="33">
        <v>492</v>
      </c>
      <c r="D494" s="33">
        <v>2</v>
      </c>
      <c r="E494" s="5" t="s">
        <v>933</v>
      </c>
      <c r="F494" s="6">
        <v>53</v>
      </c>
      <c r="G494" s="6">
        <v>55</v>
      </c>
      <c r="H494">
        <v>1492</v>
      </c>
      <c r="I494" s="39">
        <f t="shared" si="24"/>
        <v>41716.666030093918</v>
      </c>
      <c r="J494" s="39"/>
      <c r="K494" t="s">
        <v>1942</v>
      </c>
      <c r="L494">
        <v>1492</v>
      </c>
      <c r="M494" s="39">
        <f t="shared" si="25"/>
        <v>41716.666030093918</v>
      </c>
      <c r="N494" s="6">
        <v>32</v>
      </c>
      <c r="O494" s="6">
        <v>0</v>
      </c>
      <c r="P494" s="6">
        <v>0</v>
      </c>
      <c r="V494" s="1">
        <v>41683.909953703704</v>
      </c>
      <c r="X494" s="25">
        <f t="shared" si="23"/>
        <v>41682.915636575402</v>
      </c>
    </row>
    <row r="495" spans="3:24" x14ac:dyDescent="0.25">
      <c r="C495" s="33">
        <v>493</v>
      </c>
      <c r="D495" s="33">
        <v>2</v>
      </c>
      <c r="E495" s="5" t="s">
        <v>934</v>
      </c>
      <c r="F495" s="6">
        <v>53</v>
      </c>
      <c r="G495" s="6">
        <v>55</v>
      </c>
      <c r="H495">
        <v>1493</v>
      </c>
      <c r="I495" s="39">
        <f t="shared" si="24"/>
        <v>41716.666041667995</v>
      </c>
      <c r="J495" s="39"/>
      <c r="K495" t="s">
        <v>1943</v>
      </c>
      <c r="L495">
        <v>1493</v>
      </c>
      <c r="M495" s="39">
        <f t="shared" si="25"/>
        <v>41716.666041667995</v>
      </c>
      <c r="N495" s="6">
        <v>32</v>
      </c>
      <c r="O495" s="6">
        <v>0</v>
      </c>
      <c r="P495" s="6">
        <v>0</v>
      </c>
      <c r="V495" s="1">
        <v>41683.909953703704</v>
      </c>
      <c r="X495" s="25">
        <f t="shared" si="23"/>
        <v>41682.915648149479</v>
      </c>
    </row>
    <row r="496" spans="3:24" x14ac:dyDescent="0.25">
      <c r="C496" s="33">
        <v>494</v>
      </c>
      <c r="D496" s="33">
        <v>2</v>
      </c>
      <c r="E496" s="5" t="s">
        <v>935</v>
      </c>
      <c r="F496" s="6">
        <v>53</v>
      </c>
      <c r="G496" s="6">
        <v>55</v>
      </c>
      <c r="H496">
        <v>1494</v>
      </c>
      <c r="I496" s="39">
        <f t="shared" si="24"/>
        <v>41716.666053242072</v>
      </c>
      <c r="J496" s="39"/>
      <c r="K496" t="s">
        <v>1944</v>
      </c>
      <c r="L496">
        <v>1494</v>
      </c>
      <c r="M496" s="39">
        <f t="shared" si="25"/>
        <v>41716.666053242072</v>
      </c>
      <c r="N496" s="6">
        <v>32</v>
      </c>
      <c r="O496" s="6">
        <v>0</v>
      </c>
      <c r="P496" s="6">
        <v>0</v>
      </c>
      <c r="V496" s="1">
        <v>41683.909953703704</v>
      </c>
      <c r="X496" s="25">
        <f t="shared" si="23"/>
        <v>41682.915659723556</v>
      </c>
    </row>
    <row r="497" spans="3:24" x14ac:dyDescent="0.25">
      <c r="C497" s="33">
        <v>495</v>
      </c>
      <c r="D497" s="33">
        <v>2</v>
      </c>
      <c r="E497" s="5" t="s">
        <v>936</v>
      </c>
      <c r="F497" s="6">
        <v>53</v>
      </c>
      <c r="G497" s="6">
        <v>55</v>
      </c>
      <c r="H497">
        <v>1495</v>
      </c>
      <c r="I497" s="39">
        <f t="shared" si="24"/>
        <v>41716.666064816149</v>
      </c>
      <c r="J497" s="39"/>
      <c r="K497" t="s">
        <v>1945</v>
      </c>
      <c r="L497">
        <v>1495</v>
      </c>
      <c r="M497" s="39">
        <f t="shared" si="25"/>
        <v>41716.666064816149</v>
      </c>
      <c r="N497" s="6">
        <v>32</v>
      </c>
      <c r="O497" s="6">
        <v>0</v>
      </c>
      <c r="P497" s="6">
        <v>0</v>
      </c>
      <c r="V497" s="1">
        <v>41683.909953703704</v>
      </c>
      <c r="X497" s="25">
        <f t="shared" si="23"/>
        <v>41682.915671297633</v>
      </c>
    </row>
    <row r="498" spans="3:24" x14ac:dyDescent="0.25">
      <c r="C498" s="33">
        <v>496</v>
      </c>
      <c r="D498" s="33">
        <v>2</v>
      </c>
      <c r="E498" s="5" t="s">
        <v>937</v>
      </c>
      <c r="F498" s="6">
        <v>53</v>
      </c>
      <c r="G498" s="6">
        <v>55</v>
      </c>
      <c r="H498">
        <v>1496</v>
      </c>
      <c r="I498" s="39">
        <f t="shared" si="24"/>
        <v>41716.666076390225</v>
      </c>
      <c r="J498" s="39"/>
      <c r="K498" t="s">
        <v>1946</v>
      </c>
      <c r="L498">
        <v>1496</v>
      </c>
      <c r="M498" s="39">
        <f t="shared" si="25"/>
        <v>41716.666076390225</v>
      </c>
      <c r="N498" s="6">
        <v>32</v>
      </c>
      <c r="O498" s="6">
        <v>0</v>
      </c>
      <c r="P498" s="6">
        <v>0</v>
      </c>
      <c r="V498" s="1">
        <v>41683.909953703704</v>
      </c>
      <c r="X498" s="25">
        <f t="shared" si="23"/>
        <v>41682.91568287171</v>
      </c>
    </row>
    <row r="499" spans="3:24" x14ac:dyDescent="0.25">
      <c r="C499" s="33">
        <v>497</v>
      </c>
      <c r="D499" s="33">
        <v>2</v>
      </c>
      <c r="E499" s="5" t="s">
        <v>938</v>
      </c>
      <c r="F499" s="6">
        <v>53</v>
      </c>
      <c r="G499" s="6">
        <v>55</v>
      </c>
      <c r="H499">
        <v>1497</v>
      </c>
      <c r="I499" s="39">
        <f t="shared" si="24"/>
        <v>41716.666087964302</v>
      </c>
      <c r="J499" s="39"/>
      <c r="K499" t="s">
        <v>1947</v>
      </c>
      <c r="L499">
        <v>1497</v>
      </c>
      <c r="M499" s="39">
        <f t="shared" si="25"/>
        <v>41716.666087964302</v>
      </c>
      <c r="N499" s="6">
        <v>32</v>
      </c>
      <c r="O499" s="6">
        <v>0</v>
      </c>
      <c r="P499" s="6">
        <v>0</v>
      </c>
      <c r="V499" s="1">
        <v>41683.909953703704</v>
      </c>
      <c r="X499" s="25">
        <f t="shared" si="23"/>
        <v>41682.915694445786</v>
      </c>
    </row>
    <row r="500" spans="3:24" x14ac:dyDescent="0.25">
      <c r="C500" s="33">
        <v>498</v>
      </c>
      <c r="D500" s="33">
        <v>2</v>
      </c>
      <c r="E500" s="5" t="s">
        <v>939</v>
      </c>
      <c r="F500" s="6">
        <v>53</v>
      </c>
      <c r="G500" s="6">
        <v>55</v>
      </c>
      <c r="H500">
        <v>1498</v>
      </c>
      <c r="I500" s="39">
        <f t="shared" si="24"/>
        <v>41716.666099538379</v>
      </c>
      <c r="J500" s="39"/>
      <c r="K500" t="s">
        <v>1948</v>
      </c>
      <c r="L500">
        <v>1498</v>
      </c>
      <c r="M500" s="39">
        <f t="shared" si="25"/>
        <v>41716.666099538379</v>
      </c>
      <c r="N500" s="6">
        <v>32</v>
      </c>
      <c r="O500" s="6">
        <v>0</v>
      </c>
      <c r="P500" s="6">
        <v>0</v>
      </c>
      <c r="V500" s="1">
        <v>41683.909953703704</v>
      </c>
      <c r="X500" s="25">
        <f t="shared" si="23"/>
        <v>41682.915706019863</v>
      </c>
    </row>
    <row r="501" spans="3:24" x14ac:dyDescent="0.25">
      <c r="C501" s="33">
        <v>499</v>
      </c>
      <c r="D501" s="33">
        <v>2</v>
      </c>
      <c r="E501" s="5" t="s">
        <v>940</v>
      </c>
      <c r="F501" s="6">
        <v>53</v>
      </c>
      <c r="G501" s="6">
        <v>55</v>
      </c>
      <c r="H501">
        <v>1499</v>
      </c>
      <c r="I501" s="39">
        <f t="shared" si="24"/>
        <v>41716.666111112456</v>
      </c>
      <c r="J501" s="39"/>
      <c r="K501" t="s">
        <v>1949</v>
      </c>
      <c r="L501">
        <v>1499</v>
      </c>
      <c r="M501" s="39">
        <f t="shared" si="25"/>
        <v>41716.666111112456</v>
      </c>
      <c r="N501" s="6">
        <v>32</v>
      </c>
      <c r="O501" s="6">
        <v>0</v>
      </c>
      <c r="P501" s="6">
        <v>0</v>
      </c>
      <c r="V501" s="1">
        <v>41683.909953703704</v>
      </c>
      <c r="X501" s="25">
        <f t="shared" si="23"/>
        <v>41682.91571759394</v>
      </c>
    </row>
    <row r="502" spans="3:24" x14ac:dyDescent="0.25">
      <c r="C502" s="33">
        <v>500</v>
      </c>
      <c r="D502" s="33">
        <v>2</v>
      </c>
      <c r="E502" s="5" t="s">
        <v>941</v>
      </c>
      <c r="F502" s="6">
        <v>53</v>
      </c>
      <c r="G502" s="6">
        <v>55</v>
      </c>
      <c r="H502">
        <v>1500</v>
      </c>
      <c r="I502" s="39">
        <f t="shared" si="24"/>
        <v>41716.666122686533</v>
      </c>
      <c r="J502" s="39"/>
      <c r="K502" t="s">
        <v>1950</v>
      </c>
      <c r="L502">
        <v>1500</v>
      </c>
      <c r="M502" s="39">
        <f t="shared" si="25"/>
        <v>41716.666122686533</v>
      </c>
      <c r="N502" s="6">
        <v>32</v>
      </c>
      <c r="O502" s="6">
        <v>0</v>
      </c>
      <c r="P502" s="6">
        <v>0</v>
      </c>
      <c r="V502" s="1">
        <v>41683.909953703704</v>
      </c>
      <c r="X502" s="25">
        <f t="shared" si="23"/>
        <v>41682.915729168017</v>
      </c>
    </row>
    <row r="503" spans="3:24" x14ac:dyDescent="0.25">
      <c r="C503" s="33">
        <v>501</v>
      </c>
      <c r="D503" s="33">
        <v>2</v>
      </c>
      <c r="E503" s="5" t="s">
        <v>942</v>
      </c>
      <c r="F503" s="6">
        <v>53</v>
      </c>
      <c r="G503" s="6">
        <v>55</v>
      </c>
      <c r="H503">
        <v>1501</v>
      </c>
      <c r="I503" s="39">
        <f t="shared" si="24"/>
        <v>41716.666134260609</v>
      </c>
      <c r="J503" s="39"/>
      <c r="K503" t="s">
        <v>1951</v>
      </c>
      <c r="L503">
        <v>1501</v>
      </c>
      <c r="M503" s="39">
        <f t="shared" si="25"/>
        <v>41716.666134260609</v>
      </c>
      <c r="N503" s="6">
        <v>32</v>
      </c>
      <c r="O503" s="6">
        <v>0</v>
      </c>
      <c r="P503" s="6">
        <v>0</v>
      </c>
      <c r="V503" s="1">
        <v>41683.909953703704</v>
      </c>
      <c r="X503" s="25">
        <f t="shared" si="23"/>
        <v>41682.915740742093</v>
      </c>
    </row>
    <row r="504" spans="3:24" x14ac:dyDescent="0.25">
      <c r="C504" s="33">
        <v>502</v>
      </c>
      <c r="D504" s="33">
        <v>2</v>
      </c>
      <c r="E504" s="5" t="s">
        <v>943</v>
      </c>
      <c r="F504" s="6">
        <v>53</v>
      </c>
      <c r="G504" s="6">
        <v>55</v>
      </c>
      <c r="H504">
        <v>1502</v>
      </c>
      <c r="I504" s="39">
        <f t="shared" si="24"/>
        <v>41716.666145834686</v>
      </c>
      <c r="J504" s="39"/>
      <c r="K504" t="s">
        <v>1952</v>
      </c>
      <c r="L504">
        <v>1502</v>
      </c>
      <c r="M504" s="39">
        <f t="shared" si="25"/>
        <v>41716.666145834686</v>
      </c>
      <c r="N504" s="6">
        <v>32</v>
      </c>
      <c r="O504" s="6">
        <v>0</v>
      </c>
      <c r="P504" s="6">
        <v>0</v>
      </c>
      <c r="V504" s="1">
        <v>41683.909953703704</v>
      </c>
      <c r="X504" s="25">
        <f t="shared" si="23"/>
        <v>41682.91575231617</v>
      </c>
    </row>
    <row r="505" spans="3:24" x14ac:dyDescent="0.25">
      <c r="C505" s="33">
        <v>503</v>
      </c>
      <c r="D505" s="33">
        <v>2</v>
      </c>
      <c r="E505" s="5" t="s">
        <v>944</v>
      </c>
      <c r="F505" s="6">
        <v>53</v>
      </c>
      <c r="G505" s="6">
        <v>55</v>
      </c>
      <c r="H505">
        <v>1503</v>
      </c>
      <c r="I505" s="39">
        <f t="shared" si="24"/>
        <v>41716.666157408763</v>
      </c>
      <c r="J505" s="39"/>
      <c r="K505" t="s">
        <v>1953</v>
      </c>
      <c r="L505">
        <v>1503</v>
      </c>
      <c r="M505" s="39">
        <f t="shared" si="25"/>
        <v>41716.666157408763</v>
      </c>
      <c r="N505" s="6">
        <v>32</v>
      </c>
      <c r="O505" s="6">
        <v>0</v>
      </c>
      <c r="P505" s="6">
        <v>0</v>
      </c>
      <c r="V505" s="1">
        <v>41683.909953703704</v>
      </c>
      <c r="X505" s="25">
        <f t="shared" si="23"/>
        <v>41682.915763890247</v>
      </c>
    </row>
    <row r="506" spans="3:24" x14ac:dyDescent="0.25">
      <c r="C506" s="33">
        <v>504</v>
      </c>
      <c r="D506" s="33">
        <v>2</v>
      </c>
      <c r="E506" s="5" t="s">
        <v>945</v>
      </c>
      <c r="F506" s="6">
        <v>53</v>
      </c>
      <c r="G506" s="6">
        <v>55</v>
      </c>
      <c r="H506">
        <v>1504</v>
      </c>
      <c r="I506" s="39">
        <f t="shared" si="24"/>
        <v>41716.66616898284</v>
      </c>
      <c r="J506" s="39"/>
      <c r="K506" t="s">
        <v>1954</v>
      </c>
      <c r="L506">
        <v>1504</v>
      </c>
      <c r="M506" s="39">
        <f t="shared" si="25"/>
        <v>41716.66616898284</v>
      </c>
      <c r="N506" s="6">
        <v>32</v>
      </c>
      <c r="O506" s="6">
        <v>0</v>
      </c>
      <c r="P506" s="6">
        <v>0</v>
      </c>
      <c r="V506" s="1">
        <v>41683.909953703704</v>
      </c>
      <c r="X506" s="25">
        <f t="shared" si="23"/>
        <v>41682.915775464324</v>
      </c>
    </row>
    <row r="507" spans="3:24" x14ac:dyDescent="0.25">
      <c r="C507" s="33">
        <v>505</v>
      </c>
      <c r="D507" s="33">
        <v>2</v>
      </c>
      <c r="E507" s="5" t="s">
        <v>946</v>
      </c>
      <c r="F507" s="6">
        <v>53</v>
      </c>
      <c r="G507" s="6">
        <v>55</v>
      </c>
      <c r="H507">
        <v>1505</v>
      </c>
      <c r="I507" s="39">
        <f t="shared" si="24"/>
        <v>41716.666180556917</v>
      </c>
      <c r="J507" s="39"/>
      <c r="K507" t="s">
        <v>1955</v>
      </c>
      <c r="L507">
        <v>1505</v>
      </c>
      <c r="M507" s="39">
        <f t="shared" si="25"/>
        <v>41716.666180556917</v>
      </c>
      <c r="N507" s="6">
        <v>32</v>
      </c>
      <c r="O507" s="6">
        <v>0</v>
      </c>
      <c r="P507" s="6">
        <v>0</v>
      </c>
      <c r="V507" s="1">
        <v>41683.909953703704</v>
      </c>
      <c r="X507" s="25">
        <f t="shared" si="23"/>
        <v>41682.915787038401</v>
      </c>
    </row>
    <row r="508" spans="3:24" x14ac:dyDescent="0.25">
      <c r="C508" s="33">
        <v>506</v>
      </c>
      <c r="D508" s="33">
        <v>2</v>
      </c>
      <c r="E508" s="5" t="s">
        <v>947</v>
      </c>
      <c r="F508" s="6">
        <v>53</v>
      </c>
      <c r="G508" s="6">
        <v>55</v>
      </c>
      <c r="H508">
        <v>1506</v>
      </c>
      <c r="I508" s="39">
        <f t="shared" si="24"/>
        <v>41716.666192130993</v>
      </c>
      <c r="J508" s="39"/>
      <c r="K508" t="s">
        <v>1956</v>
      </c>
      <c r="L508">
        <v>1506</v>
      </c>
      <c r="M508" s="39">
        <f t="shared" si="25"/>
        <v>41716.666192130993</v>
      </c>
      <c r="N508" s="6">
        <v>32</v>
      </c>
      <c r="O508" s="6">
        <v>0</v>
      </c>
      <c r="P508" s="6">
        <v>0</v>
      </c>
      <c r="V508" s="1">
        <v>41683.909953703704</v>
      </c>
      <c r="X508" s="25">
        <f t="shared" si="23"/>
        <v>41682.915798612477</v>
      </c>
    </row>
    <row r="509" spans="3:24" x14ac:dyDescent="0.25">
      <c r="C509" s="33">
        <v>507</v>
      </c>
      <c r="D509" s="33">
        <v>2</v>
      </c>
      <c r="E509" s="5" t="s">
        <v>948</v>
      </c>
      <c r="F509" s="6">
        <v>53</v>
      </c>
      <c r="G509" s="6">
        <v>55</v>
      </c>
      <c r="H509">
        <v>1507</v>
      </c>
      <c r="I509" s="39">
        <f t="shared" si="24"/>
        <v>41716.66620370507</v>
      </c>
      <c r="J509" s="39"/>
      <c r="K509" t="s">
        <v>1957</v>
      </c>
      <c r="L509">
        <v>1507</v>
      </c>
      <c r="M509" s="39">
        <f t="shared" si="25"/>
        <v>41716.66620370507</v>
      </c>
      <c r="N509" s="6">
        <v>32</v>
      </c>
      <c r="O509" s="6">
        <v>0</v>
      </c>
      <c r="P509" s="6">
        <v>0</v>
      </c>
      <c r="V509" s="1">
        <v>41683.909953703704</v>
      </c>
      <c r="X509" s="25">
        <f t="shared" si="23"/>
        <v>41682.915810186554</v>
      </c>
    </row>
    <row r="510" spans="3:24" x14ac:dyDescent="0.25">
      <c r="C510" s="33">
        <v>508</v>
      </c>
      <c r="D510" s="33">
        <v>2</v>
      </c>
      <c r="E510" s="5" t="s">
        <v>949</v>
      </c>
      <c r="F510" s="6">
        <v>53</v>
      </c>
      <c r="G510" s="6">
        <v>55</v>
      </c>
      <c r="H510">
        <v>1508</v>
      </c>
      <c r="I510" s="39">
        <f t="shared" si="24"/>
        <v>41716.666215279147</v>
      </c>
      <c r="J510" s="39"/>
      <c r="K510" t="s">
        <v>1958</v>
      </c>
      <c r="L510">
        <v>1508</v>
      </c>
      <c r="M510" s="39">
        <f t="shared" si="25"/>
        <v>41716.666215279147</v>
      </c>
      <c r="N510" s="6">
        <v>32</v>
      </c>
      <c r="O510" s="6">
        <v>0</v>
      </c>
      <c r="P510" s="6">
        <v>0</v>
      </c>
      <c r="V510" s="1">
        <v>41683.909953703704</v>
      </c>
      <c r="X510" s="25">
        <f t="shared" si="23"/>
        <v>41682.915821760631</v>
      </c>
    </row>
    <row r="511" spans="3:24" x14ac:dyDescent="0.25">
      <c r="C511" s="33">
        <v>509</v>
      </c>
      <c r="D511" s="33">
        <v>2</v>
      </c>
      <c r="E511" s="5" t="s">
        <v>950</v>
      </c>
      <c r="F511" s="6">
        <v>53</v>
      </c>
      <c r="G511" s="6">
        <v>55</v>
      </c>
      <c r="H511">
        <v>1509</v>
      </c>
      <c r="I511" s="39">
        <f t="shared" si="24"/>
        <v>41716.666226853224</v>
      </c>
      <c r="J511" s="39"/>
      <c r="K511" t="s">
        <v>1959</v>
      </c>
      <c r="L511">
        <v>1509</v>
      </c>
      <c r="M511" s="39">
        <f t="shared" si="25"/>
        <v>41716.666226853224</v>
      </c>
      <c r="N511" s="6">
        <v>32</v>
      </c>
      <c r="O511" s="6">
        <v>0</v>
      </c>
      <c r="P511" s="6">
        <v>0</v>
      </c>
      <c r="V511" s="1">
        <v>41683.909953703704</v>
      </c>
      <c r="X511" s="25">
        <f t="shared" si="23"/>
        <v>41682.915833334708</v>
      </c>
    </row>
    <row r="512" spans="3:24" x14ac:dyDescent="0.25">
      <c r="C512" s="33">
        <v>510</v>
      </c>
      <c r="D512" s="33">
        <v>2</v>
      </c>
      <c r="E512" s="5" t="s">
        <v>951</v>
      </c>
      <c r="F512" s="6">
        <v>53</v>
      </c>
      <c r="G512" s="6">
        <v>55</v>
      </c>
      <c r="H512">
        <v>1510</v>
      </c>
      <c r="I512" s="39">
        <f t="shared" si="24"/>
        <v>41716.6662384273</v>
      </c>
      <c r="J512" s="39"/>
      <c r="K512" t="s">
        <v>1960</v>
      </c>
      <c r="L512">
        <v>1510</v>
      </c>
      <c r="M512" s="39">
        <f t="shared" si="25"/>
        <v>41716.6662384273</v>
      </c>
      <c r="N512" s="6">
        <v>32</v>
      </c>
      <c r="O512" s="6">
        <v>0</v>
      </c>
      <c r="P512" s="6">
        <v>1</v>
      </c>
      <c r="V512" s="1">
        <v>41683.909953703704</v>
      </c>
      <c r="X512" s="25">
        <f t="shared" si="23"/>
        <v>41682.915844908784</v>
      </c>
    </row>
    <row r="513" spans="3:24" x14ac:dyDescent="0.25">
      <c r="C513" s="33">
        <v>511</v>
      </c>
      <c r="D513" s="33">
        <v>2</v>
      </c>
      <c r="E513" s="5" t="s">
        <v>952</v>
      </c>
      <c r="F513" s="6">
        <v>53</v>
      </c>
      <c r="G513" s="6">
        <v>55</v>
      </c>
      <c r="H513">
        <v>1511</v>
      </c>
      <c r="I513" s="39">
        <f t="shared" si="24"/>
        <v>41716.666250001377</v>
      </c>
      <c r="J513" s="39"/>
      <c r="K513" t="s">
        <v>1961</v>
      </c>
      <c r="L513">
        <v>1511</v>
      </c>
      <c r="M513" s="39">
        <f t="shared" si="25"/>
        <v>41716.666250001377</v>
      </c>
      <c r="N513" s="6">
        <v>32</v>
      </c>
      <c r="O513" s="6">
        <v>0</v>
      </c>
      <c r="P513" s="6">
        <v>1</v>
      </c>
      <c r="V513" s="1">
        <v>41683.909953703704</v>
      </c>
      <c r="X513" s="25">
        <f t="shared" si="23"/>
        <v>41682.915856482861</v>
      </c>
    </row>
    <row r="514" spans="3:24" x14ac:dyDescent="0.25">
      <c r="C514" s="33">
        <v>512</v>
      </c>
      <c r="D514" s="33">
        <v>2</v>
      </c>
      <c r="E514" s="5" t="s">
        <v>953</v>
      </c>
      <c r="F514" s="6">
        <v>53</v>
      </c>
      <c r="G514" s="6">
        <v>55</v>
      </c>
      <c r="H514">
        <v>1512</v>
      </c>
      <c r="I514" s="39">
        <f t="shared" si="24"/>
        <v>41716.666261575454</v>
      </c>
      <c r="J514" s="39"/>
      <c r="K514" t="s">
        <v>1962</v>
      </c>
      <c r="L514">
        <v>1512</v>
      </c>
      <c r="M514" s="39">
        <f t="shared" si="25"/>
        <v>41716.666261575454</v>
      </c>
      <c r="N514" s="6">
        <v>32</v>
      </c>
      <c r="O514" s="6">
        <v>0</v>
      </c>
      <c r="P514" s="6">
        <v>1</v>
      </c>
      <c r="V514" s="1">
        <v>41683.909953703704</v>
      </c>
      <c r="X514" s="25">
        <f t="shared" si="23"/>
        <v>41682.915868056938</v>
      </c>
    </row>
    <row r="515" spans="3:24" x14ac:dyDescent="0.25">
      <c r="C515" s="33">
        <v>513</v>
      </c>
      <c r="D515" s="33">
        <v>2</v>
      </c>
      <c r="E515" s="5" t="s">
        <v>954</v>
      </c>
      <c r="F515" s="6">
        <v>53</v>
      </c>
      <c r="G515" s="6">
        <v>55</v>
      </c>
      <c r="H515">
        <v>1513</v>
      </c>
      <c r="I515" s="39">
        <f t="shared" si="24"/>
        <v>41716.666273149531</v>
      </c>
      <c r="J515" s="39"/>
      <c r="K515" t="s">
        <v>1963</v>
      </c>
      <c r="L515">
        <v>1513</v>
      </c>
      <c r="M515" s="39">
        <f t="shared" si="25"/>
        <v>41716.666273149531</v>
      </c>
      <c r="N515" s="6">
        <v>32</v>
      </c>
      <c r="O515" s="6">
        <v>0</v>
      </c>
      <c r="P515" s="6">
        <v>1</v>
      </c>
      <c r="V515" s="1">
        <v>41683.909953703704</v>
      </c>
      <c r="X515" s="25">
        <f t="shared" si="23"/>
        <v>41682.915879631015</v>
      </c>
    </row>
    <row r="516" spans="3:24" x14ac:dyDescent="0.25">
      <c r="C516" s="33">
        <v>514</v>
      </c>
      <c r="D516" s="33">
        <v>2</v>
      </c>
      <c r="E516" s="5" t="s">
        <v>955</v>
      </c>
      <c r="F516" s="6">
        <v>53</v>
      </c>
      <c r="G516" s="6">
        <v>55</v>
      </c>
      <c r="H516">
        <v>1514</v>
      </c>
      <c r="I516" s="39">
        <f t="shared" si="24"/>
        <v>41716.666284723608</v>
      </c>
      <c r="J516" s="39"/>
      <c r="K516" t="s">
        <v>1964</v>
      </c>
      <c r="L516">
        <v>1514</v>
      </c>
      <c r="M516" s="39">
        <f t="shared" si="25"/>
        <v>41716.666284723608</v>
      </c>
      <c r="N516" s="6">
        <v>32</v>
      </c>
      <c r="O516" s="6">
        <v>0</v>
      </c>
      <c r="P516" s="6">
        <v>1</v>
      </c>
      <c r="V516" s="1">
        <v>41683.909953703704</v>
      </c>
      <c r="X516" s="25">
        <f t="shared" si="23"/>
        <v>41682.915891205092</v>
      </c>
    </row>
    <row r="517" spans="3:24" x14ac:dyDescent="0.25">
      <c r="C517" s="33">
        <v>515</v>
      </c>
      <c r="D517" s="33">
        <v>2</v>
      </c>
      <c r="E517" s="5" t="s">
        <v>956</v>
      </c>
      <c r="F517" s="6">
        <v>53</v>
      </c>
      <c r="G517" s="6">
        <v>55</v>
      </c>
      <c r="H517">
        <v>1515</v>
      </c>
      <c r="I517" s="39">
        <f t="shared" si="24"/>
        <v>41716.666296297684</v>
      </c>
      <c r="J517" s="39"/>
      <c r="K517" t="s">
        <v>1965</v>
      </c>
      <c r="L517">
        <v>1515</v>
      </c>
      <c r="M517" s="39">
        <f t="shared" si="25"/>
        <v>41716.666296297684</v>
      </c>
      <c r="N517" s="6">
        <v>32</v>
      </c>
      <c r="O517" s="6">
        <v>0</v>
      </c>
      <c r="P517" s="6">
        <v>1</v>
      </c>
      <c r="V517" s="1">
        <v>41683.909953703704</v>
      </c>
      <c r="X517" s="25">
        <f t="shared" si="23"/>
        <v>41682.915902779168</v>
      </c>
    </row>
    <row r="518" spans="3:24" x14ac:dyDescent="0.25">
      <c r="C518" s="33">
        <v>516</v>
      </c>
      <c r="D518" s="33">
        <v>2</v>
      </c>
      <c r="E518" s="5" t="s">
        <v>957</v>
      </c>
      <c r="F518" s="6">
        <v>53</v>
      </c>
      <c r="G518" s="6">
        <v>55</v>
      </c>
      <c r="H518">
        <v>1516</v>
      </c>
      <c r="I518" s="39">
        <f t="shared" si="24"/>
        <v>41716.666307871761</v>
      </c>
      <c r="J518" s="39"/>
      <c r="K518" t="s">
        <v>1966</v>
      </c>
      <c r="L518">
        <v>1516</v>
      </c>
      <c r="M518" s="39">
        <f t="shared" si="25"/>
        <v>41716.666307871761</v>
      </c>
      <c r="N518" s="6">
        <v>32</v>
      </c>
      <c r="O518" s="6">
        <v>0</v>
      </c>
      <c r="P518" s="6">
        <v>1</v>
      </c>
      <c r="V518" s="1">
        <v>41683.909953703704</v>
      </c>
      <c r="X518" s="25">
        <f t="shared" ref="X518:X581" si="26">X517+1/86400</f>
        <v>41682.915914353245</v>
      </c>
    </row>
    <row r="519" spans="3:24" x14ac:dyDescent="0.25">
      <c r="C519" s="33">
        <v>517</v>
      </c>
      <c r="D519" s="33">
        <v>2</v>
      </c>
      <c r="E519" s="5" t="s">
        <v>958</v>
      </c>
      <c r="F519" s="6">
        <v>53</v>
      </c>
      <c r="G519" s="6">
        <v>55</v>
      </c>
      <c r="H519">
        <v>1517</v>
      </c>
      <c r="I519" s="39">
        <f t="shared" ref="I519:I582" si="27">I518+1/86400</f>
        <v>41716.666319445838</v>
      </c>
      <c r="J519" s="39"/>
      <c r="K519" t="s">
        <v>1967</v>
      </c>
      <c r="L519">
        <v>1517</v>
      </c>
      <c r="M519" s="39">
        <f t="shared" ref="M519:M582" si="28">M518+1/86400</f>
        <v>41716.666319445838</v>
      </c>
      <c r="N519" s="6">
        <v>32</v>
      </c>
      <c r="O519" s="6">
        <v>0</v>
      </c>
      <c r="P519" s="6">
        <v>1</v>
      </c>
      <c r="V519" s="1">
        <v>41683.909953703704</v>
      </c>
      <c r="X519" s="25">
        <f t="shared" si="26"/>
        <v>41682.915925927322</v>
      </c>
    </row>
    <row r="520" spans="3:24" x14ac:dyDescent="0.25">
      <c r="C520" s="33">
        <v>518</v>
      </c>
      <c r="D520" s="33">
        <v>2</v>
      </c>
      <c r="E520" s="5" t="s">
        <v>959</v>
      </c>
      <c r="F520" s="6">
        <v>53</v>
      </c>
      <c r="G520" s="6">
        <v>55</v>
      </c>
      <c r="H520">
        <v>1518</v>
      </c>
      <c r="I520" s="39">
        <f t="shared" si="27"/>
        <v>41716.666331019915</v>
      </c>
      <c r="J520" s="39"/>
      <c r="K520" t="s">
        <v>1968</v>
      </c>
      <c r="L520">
        <v>1518</v>
      </c>
      <c r="M520" s="39">
        <f t="shared" si="28"/>
        <v>41716.666331019915</v>
      </c>
      <c r="N520" s="6">
        <v>32</v>
      </c>
      <c r="O520" s="6">
        <v>0</v>
      </c>
      <c r="P520" s="6">
        <v>1</v>
      </c>
      <c r="V520" s="1">
        <v>41683.909953703704</v>
      </c>
      <c r="X520" s="25">
        <f t="shared" si="26"/>
        <v>41682.915937501399</v>
      </c>
    </row>
    <row r="521" spans="3:24" x14ac:dyDescent="0.25">
      <c r="C521" s="33">
        <v>519</v>
      </c>
      <c r="D521" s="33">
        <v>2</v>
      </c>
      <c r="E521" s="5" t="s">
        <v>960</v>
      </c>
      <c r="F521" s="6">
        <v>53</v>
      </c>
      <c r="G521" s="6">
        <v>55</v>
      </c>
      <c r="H521">
        <v>1519</v>
      </c>
      <c r="I521" s="39">
        <f t="shared" si="27"/>
        <v>41716.666342593991</v>
      </c>
      <c r="J521" s="39"/>
      <c r="K521" t="s">
        <v>1969</v>
      </c>
      <c r="L521">
        <v>1519</v>
      </c>
      <c r="M521" s="39">
        <f t="shared" si="28"/>
        <v>41716.666342593991</v>
      </c>
      <c r="N521" s="6">
        <v>32</v>
      </c>
      <c r="O521" s="6">
        <v>0</v>
      </c>
      <c r="P521" s="6">
        <v>1</v>
      </c>
      <c r="V521" s="1">
        <v>41683.909953703704</v>
      </c>
      <c r="X521" s="25">
        <f t="shared" si="26"/>
        <v>41682.915949075476</v>
      </c>
    </row>
    <row r="522" spans="3:24" x14ac:dyDescent="0.25">
      <c r="C522" s="33">
        <v>520</v>
      </c>
      <c r="D522" s="33">
        <v>2</v>
      </c>
      <c r="E522" s="5" t="s">
        <v>961</v>
      </c>
      <c r="F522" s="6">
        <v>53</v>
      </c>
      <c r="G522" s="6">
        <v>55</v>
      </c>
      <c r="H522">
        <v>1520</v>
      </c>
      <c r="I522" s="39">
        <f t="shared" si="27"/>
        <v>41716.666354168068</v>
      </c>
      <c r="J522" s="39"/>
      <c r="K522" t="s">
        <v>1970</v>
      </c>
      <c r="L522">
        <v>1520</v>
      </c>
      <c r="M522" s="39">
        <f t="shared" si="28"/>
        <v>41716.666354168068</v>
      </c>
      <c r="N522" s="6">
        <v>32</v>
      </c>
      <c r="O522" s="6">
        <v>0</v>
      </c>
      <c r="P522" s="6">
        <v>1</v>
      </c>
      <c r="V522" s="1">
        <v>41683.909953703704</v>
      </c>
      <c r="X522" s="25">
        <f t="shared" si="26"/>
        <v>41682.915960649552</v>
      </c>
    </row>
    <row r="523" spans="3:24" x14ac:dyDescent="0.25">
      <c r="C523" s="33">
        <v>521</v>
      </c>
      <c r="D523" s="33">
        <v>2</v>
      </c>
      <c r="E523" s="5" t="s">
        <v>962</v>
      </c>
      <c r="F523" s="6">
        <v>53</v>
      </c>
      <c r="G523" s="6">
        <v>55</v>
      </c>
      <c r="H523">
        <v>1521</v>
      </c>
      <c r="I523" s="39">
        <f t="shared" si="27"/>
        <v>41716.666365742145</v>
      </c>
      <c r="J523" s="39"/>
      <c r="K523" t="s">
        <v>1971</v>
      </c>
      <c r="L523">
        <v>1521</v>
      </c>
      <c r="M523" s="39">
        <f t="shared" si="28"/>
        <v>41716.666365742145</v>
      </c>
      <c r="N523" s="6">
        <v>32</v>
      </c>
      <c r="O523" s="6">
        <v>0</v>
      </c>
      <c r="P523" s="6">
        <v>1</v>
      </c>
      <c r="V523" s="1">
        <v>41683.909953703704</v>
      </c>
      <c r="X523" s="25">
        <f t="shared" si="26"/>
        <v>41682.915972223629</v>
      </c>
    </row>
    <row r="524" spans="3:24" x14ac:dyDescent="0.25">
      <c r="C524" s="33">
        <v>522</v>
      </c>
      <c r="D524" s="33">
        <v>2</v>
      </c>
      <c r="E524" s="5" t="s">
        <v>963</v>
      </c>
      <c r="F524" s="6">
        <v>53</v>
      </c>
      <c r="G524" s="6">
        <v>55</v>
      </c>
      <c r="H524">
        <v>1522</v>
      </c>
      <c r="I524" s="39">
        <f t="shared" si="27"/>
        <v>41716.666377316222</v>
      </c>
      <c r="J524" s="39"/>
      <c r="K524" t="s">
        <v>1972</v>
      </c>
      <c r="L524">
        <v>1522</v>
      </c>
      <c r="M524" s="39">
        <f t="shared" si="28"/>
        <v>41716.666377316222</v>
      </c>
      <c r="N524" s="6">
        <v>32</v>
      </c>
      <c r="O524" s="6">
        <v>0</v>
      </c>
      <c r="P524" s="6">
        <v>1</v>
      </c>
      <c r="V524" s="1">
        <v>41683.909953703704</v>
      </c>
      <c r="X524" s="25">
        <f t="shared" si="26"/>
        <v>41682.915983797706</v>
      </c>
    </row>
    <row r="525" spans="3:24" x14ac:dyDescent="0.25">
      <c r="C525" s="33">
        <v>523</v>
      </c>
      <c r="D525" s="33">
        <v>2</v>
      </c>
      <c r="E525" s="5" t="s">
        <v>964</v>
      </c>
      <c r="F525" s="6">
        <v>53</v>
      </c>
      <c r="G525" s="6">
        <v>55</v>
      </c>
      <c r="H525">
        <v>1523</v>
      </c>
      <c r="I525" s="39">
        <f t="shared" si="27"/>
        <v>41716.666388890299</v>
      </c>
      <c r="J525" s="39"/>
      <c r="K525" t="s">
        <v>1973</v>
      </c>
      <c r="L525">
        <v>1523</v>
      </c>
      <c r="M525" s="39">
        <f t="shared" si="28"/>
        <v>41716.666388890299</v>
      </c>
      <c r="N525" s="6">
        <v>32</v>
      </c>
      <c r="O525" s="6">
        <v>0</v>
      </c>
      <c r="P525" s="6">
        <v>1</v>
      </c>
      <c r="V525" s="1">
        <v>41683.909953703704</v>
      </c>
      <c r="X525" s="25">
        <f t="shared" si="26"/>
        <v>41682.915995371783</v>
      </c>
    </row>
    <row r="526" spans="3:24" x14ac:dyDescent="0.25">
      <c r="C526" s="33">
        <v>524</v>
      </c>
      <c r="D526" s="33">
        <v>2</v>
      </c>
      <c r="E526" s="5" t="s">
        <v>965</v>
      </c>
      <c r="F526" s="6">
        <v>53</v>
      </c>
      <c r="G526" s="6">
        <v>55</v>
      </c>
      <c r="H526">
        <v>1524</v>
      </c>
      <c r="I526" s="39">
        <f t="shared" si="27"/>
        <v>41716.666400464375</v>
      </c>
      <c r="J526" s="39"/>
      <c r="K526" t="s">
        <v>1974</v>
      </c>
      <c r="L526">
        <v>1524</v>
      </c>
      <c r="M526" s="39">
        <f t="shared" si="28"/>
        <v>41716.666400464375</v>
      </c>
      <c r="N526" s="6">
        <v>32</v>
      </c>
      <c r="O526" s="6">
        <v>0</v>
      </c>
      <c r="P526" s="6">
        <v>1</v>
      </c>
      <c r="V526" s="1">
        <v>41683.909953703704</v>
      </c>
      <c r="X526" s="25">
        <f t="shared" si="26"/>
        <v>41682.916006945859</v>
      </c>
    </row>
    <row r="527" spans="3:24" x14ac:dyDescent="0.25">
      <c r="C527" s="33">
        <v>525</v>
      </c>
      <c r="D527" s="33">
        <v>2</v>
      </c>
      <c r="E527" s="5" t="s">
        <v>966</v>
      </c>
      <c r="F527" s="6">
        <v>53</v>
      </c>
      <c r="G527" s="6">
        <v>55</v>
      </c>
      <c r="H527">
        <v>1525</v>
      </c>
      <c r="I527" s="39">
        <f t="shared" si="27"/>
        <v>41716.666412038452</v>
      </c>
      <c r="J527" s="39"/>
      <c r="K527" t="s">
        <v>1975</v>
      </c>
      <c r="L527">
        <v>1525</v>
      </c>
      <c r="M527" s="39">
        <f t="shared" si="28"/>
        <v>41716.666412038452</v>
      </c>
      <c r="N527" s="6">
        <v>32</v>
      </c>
      <c r="O527" s="6">
        <v>0</v>
      </c>
      <c r="P527" s="6">
        <v>1</v>
      </c>
      <c r="V527" s="1">
        <v>41683.909953703704</v>
      </c>
      <c r="X527" s="25">
        <f t="shared" si="26"/>
        <v>41682.916018519936</v>
      </c>
    </row>
    <row r="528" spans="3:24" x14ac:dyDescent="0.25">
      <c r="C528" s="33">
        <v>526</v>
      </c>
      <c r="D528" s="33">
        <v>2</v>
      </c>
      <c r="E528" s="5" t="s">
        <v>967</v>
      </c>
      <c r="F528" s="6">
        <v>53</v>
      </c>
      <c r="G528" s="6">
        <v>55</v>
      </c>
      <c r="H528">
        <v>1526</v>
      </c>
      <c r="I528" s="39">
        <f t="shared" si="27"/>
        <v>41716.666423612529</v>
      </c>
      <c r="J528" s="39"/>
      <c r="K528" t="s">
        <v>1976</v>
      </c>
      <c r="L528">
        <v>1526</v>
      </c>
      <c r="M528" s="39">
        <f t="shared" si="28"/>
        <v>41716.666423612529</v>
      </c>
      <c r="N528" s="6">
        <v>32</v>
      </c>
      <c r="O528" s="6">
        <v>0</v>
      </c>
      <c r="P528" s="6">
        <v>1</v>
      </c>
      <c r="V528" s="1">
        <v>41683.909953703704</v>
      </c>
      <c r="X528" s="25">
        <f t="shared" si="26"/>
        <v>41682.916030094013</v>
      </c>
    </row>
    <row r="529" spans="3:24" x14ac:dyDescent="0.25">
      <c r="C529" s="33">
        <v>527</v>
      </c>
      <c r="D529" s="33">
        <v>2</v>
      </c>
      <c r="E529" s="5" t="s">
        <v>968</v>
      </c>
      <c r="F529" s="6">
        <v>53</v>
      </c>
      <c r="G529" s="6">
        <v>55</v>
      </c>
      <c r="H529">
        <v>1527</v>
      </c>
      <c r="I529" s="39">
        <f t="shared" si="27"/>
        <v>41716.666435186606</v>
      </c>
      <c r="J529" s="39"/>
      <c r="K529" t="s">
        <v>1977</v>
      </c>
      <c r="L529">
        <v>1527</v>
      </c>
      <c r="M529" s="39">
        <f t="shared" si="28"/>
        <v>41716.666435186606</v>
      </c>
      <c r="N529" s="6">
        <v>32</v>
      </c>
      <c r="O529" s="6">
        <v>0</v>
      </c>
      <c r="P529" s="6">
        <v>1</v>
      </c>
      <c r="V529" s="1">
        <v>41683.909953703704</v>
      </c>
      <c r="X529" s="25">
        <f t="shared" si="26"/>
        <v>41682.91604166809</v>
      </c>
    </row>
    <row r="530" spans="3:24" x14ac:dyDescent="0.25">
      <c r="C530" s="33">
        <v>528</v>
      </c>
      <c r="D530" s="33">
        <v>2</v>
      </c>
      <c r="E530" s="5" t="s">
        <v>969</v>
      </c>
      <c r="F530" s="6">
        <v>53</v>
      </c>
      <c r="G530" s="6">
        <v>55</v>
      </c>
      <c r="H530">
        <v>1528</v>
      </c>
      <c r="I530" s="39">
        <f t="shared" si="27"/>
        <v>41716.666446760682</v>
      </c>
      <c r="J530" s="39"/>
      <c r="K530" t="s">
        <v>1978</v>
      </c>
      <c r="L530">
        <v>1528</v>
      </c>
      <c r="M530" s="39">
        <f t="shared" si="28"/>
        <v>41716.666446760682</v>
      </c>
      <c r="N530" s="6">
        <v>32</v>
      </c>
      <c r="O530" s="6">
        <v>0</v>
      </c>
      <c r="P530" s="6">
        <v>1</v>
      </c>
      <c r="V530" s="1">
        <v>41683.909953703704</v>
      </c>
      <c r="X530" s="25">
        <f t="shared" si="26"/>
        <v>41682.916053242167</v>
      </c>
    </row>
    <row r="531" spans="3:24" x14ac:dyDescent="0.25">
      <c r="C531" s="33">
        <v>529</v>
      </c>
      <c r="D531" s="33">
        <v>2</v>
      </c>
      <c r="E531" s="5" t="s">
        <v>970</v>
      </c>
      <c r="F531" s="6">
        <v>53</v>
      </c>
      <c r="G531" s="6">
        <v>55</v>
      </c>
      <c r="H531">
        <v>1529</v>
      </c>
      <c r="I531" s="39">
        <f t="shared" si="27"/>
        <v>41716.666458334759</v>
      </c>
      <c r="J531" s="39"/>
      <c r="K531" t="s">
        <v>1979</v>
      </c>
      <c r="L531">
        <v>1529</v>
      </c>
      <c r="M531" s="39">
        <f t="shared" si="28"/>
        <v>41716.666458334759</v>
      </c>
      <c r="N531" s="6">
        <v>32</v>
      </c>
      <c r="O531" s="6">
        <v>0</v>
      </c>
      <c r="P531" s="6">
        <v>1</v>
      </c>
      <c r="V531" s="1">
        <v>41683.909953703704</v>
      </c>
      <c r="X531" s="25">
        <f t="shared" si="26"/>
        <v>41682.916064816243</v>
      </c>
    </row>
    <row r="532" spans="3:24" x14ac:dyDescent="0.25">
      <c r="C532" s="33">
        <v>530</v>
      </c>
      <c r="D532" s="33">
        <v>2</v>
      </c>
      <c r="E532" s="5" t="s">
        <v>971</v>
      </c>
      <c r="F532" s="6">
        <v>53</v>
      </c>
      <c r="G532" s="6">
        <v>55</v>
      </c>
      <c r="H532">
        <v>1530</v>
      </c>
      <c r="I532" s="39">
        <f t="shared" si="27"/>
        <v>41716.666469908836</v>
      </c>
      <c r="J532" s="39"/>
      <c r="K532" t="s">
        <v>1980</v>
      </c>
      <c r="L532">
        <v>1530</v>
      </c>
      <c r="M532" s="39">
        <f t="shared" si="28"/>
        <v>41716.666469908836</v>
      </c>
      <c r="N532" s="6">
        <v>32</v>
      </c>
      <c r="O532" s="6">
        <v>0</v>
      </c>
      <c r="P532" s="6">
        <v>1</v>
      </c>
      <c r="V532" s="1">
        <v>41683.909953703704</v>
      </c>
      <c r="X532" s="25">
        <f t="shared" si="26"/>
        <v>41682.91607639032</v>
      </c>
    </row>
    <row r="533" spans="3:24" x14ac:dyDescent="0.25">
      <c r="C533" s="33">
        <v>531</v>
      </c>
      <c r="D533" s="33">
        <v>2</v>
      </c>
      <c r="E533" s="5" t="s">
        <v>972</v>
      </c>
      <c r="F533" s="6">
        <v>53</v>
      </c>
      <c r="G533" s="6">
        <v>55</v>
      </c>
      <c r="H533">
        <v>1531</v>
      </c>
      <c r="I533" s="39">
        <f t="shared" si="27"/>
        <v>41716.666481482913</v>
      </c>
      <c r="J533" s="39"/>
      <c r="K533" t="s">
        <v>1981</v>
      </c>
      <c r="L533">
        <v>1531</v>
      </c>
      <c r="M533" s="39">
        <f t="shared" si="28"/>
        <v>41716.666481482913</v>
      </c>
      <c r="N533" s="6">
        <v>32</v>
      </c>
      <c r="O533" s="6">
        <v>0</v>
      </c>
      <c r="P533" s="6">
        <v>1</v>
      </c>
      <c r="V533" s="1">
        <v>41683.909953703704</v>
      </c>
      <c r="X533" s="25">
        <f t="shared" si="26"/>
        <v>41682.916087964397</v>
      </c>
    </row>
    <row r="534" spans="3:24" x14ac:dyDescent="0.25">
      <c r="C534" s="33">
        <v>532</v>
      </c>
      <c r="D534" s="33">
        <v>2</v>
      </c>
      <c r="E534" s="5" t="s">
        <v>973</v>
      </c>
      <c r="F534" s="6">
        <v>53</v>
      </c>
      <c r="G534" s="6">
        <v>55</v>
      </c>
      <c r="H534">
        <v>1532</v>
      </c>
      <c r="I534" s="39">
        <f t="shared" si="27"/>
        <v>41716.66649305699</v>
      </c>
      <c r="J534" s="39"/>
      <c r="K534" t="s">
        <v>1982</v>
      </c>
      <c r="L534">
        <v>1532</v>
      </c>
      <c r="M534" s="39">
        <f t="shared" si="28"/>
        <v>41716.66649305699</v>
      </c>
      <c r="N534" s="6">
        <v>32</v>
      </c>
      <c r="O534" s="6">
        <v>0</v>
      </c>
      <c r="P534" s="6">
        <v>1</v>
      </c>
      <c r="V534" s="1">
        <v>41683.909953703704</v>
      </c>
      <c r="X534" s="25">
        <f t="shared" si="26"/>
        <v>41682.916099538474</v>
      </c>
    </row>
    <row r="535" spans="3:24" x14ac:dyDescent="0.25">
      <c r="C535" s="33">
        <v>533</v>
      </c>
      <c r="D535" s="33">
        <v>2</v>
      </c>
      <c r="E535" s="5" t="s">
        <v>974</v>
      </c>
      <c r="F535" s="6">
        <v>53</v>
      </c>
      <c r="G535" s="6">
        <v>55</v>
      </c>
      <c r="H535">
        <v>1533</v>
      </c>
      <c r="I535" s="39">
        <f t="shared" si="27"/>
        <v>41716.666504631066</v>
      </c>
      <c r="J535" s="39"/>
      <c r="K535" t="s">
        <v>1983</v>
      </c>
      <c r="L535">
        <v>1533</v>
      </c>
      <c r="M535" s="39">
        <f t="shared" si="28"/>
        <v>41716.666504631066</v>
      </c>
      <c r="N535" s="6">
        <v>32</v>
      </c>
      <c r="O535" s="6">
        <v>0</v>
      </c>
      <c r="P535" s="6">
        <v>1</v>
      </c>
      <c r="V535" s="1">
        <v>41683.909953703704</v>
      </c>
      <c r="X535" s="25">
        <f t="shared" si="26"/>
        <v>41682.91611111255</v>
      </c>
    </row>
    <row r="536" spans="3:24" x14ac:dyDescent="0.25">
      <c r="C536" s="33">
        <v>534</v>
      </c>
      <c r="D536" s="33">
        <v>2</v>
      </c>
      <c r="E536" s="5" t="s">
        <v>975</v>
      </c>
      <c r="F536" s="6">
        <v>53</v>
      </c>
      <c r="G536" s="6">
        <v>55</v>
      </c>
      <c r="H536">
        <v>1534</v>
      </c>
      <c r="I536" s="39">
        <f t="shared" si="27"/>
        <v>41716.666516205143</v>
      </c>
      <c r="J536" s="39"/>
      <c r="K536" t="s">
        <v>1984</v>
      </c>
      <c r="L536">
        <v>1534</v>
      </c>
      <c r="M536" s="39">
        <f t="shared" si="28"/>
        <v>41716.666516205143</v>
      </c>
      <c r="N536" s="6">
        <v>32</v>
      </c>
      <c r="O536" s="6">
        <v>0</v>
      </c>
      <c r="P536" s="6">
        <v>1</v>
      </c>
      <c r="V536" s="1">
        <v>41683.909953703704</v>
      </c>
      <c r="X536" s="25">
        <f t="shared" si="26"/>
        <v>41682.916122686627</v>
      </c>
    </row>
    <row r="537" spans="3:24" x14ac:dyDescent="0.25">
      <c r="C537" s="33">
        <v>535</v>
      </c>
      <c r="D537" s="33">
        <v>2</v>
      </c>
      <c r="E537" s="5" t="s">
        <v>976</v>
      </c>
      <c r="F537" s="6">
        <v>53</v>
      </c>
      <c r="G537" s="6">
        <v>55</v>
      </c>
      <c r="H537">
        <v>1535</v>
      </c>
      <c r="I537" s="39">
        <f t="shared" si="27"/>
        <v>41716.66652777922</v>
      </c>
      <c r="J537" s="39"/>
      <c r="K537" t="s">
        <v>1985</v>
      </c>
      <c r="L537">
        <v>1535</v>
      </c>
      <c r="M537" s="39">
        <f t="shared" si="28"/>
        <v>41716.66652777922</v>
      </c>
      <c r="N537" s="6">
        <v>32</v>
      </c>
      <c r="O537" s="6">
        <v>0</v>
      </c>
      <c r="P537" s="6">
        <v>1</v>
      </c>
      <c r="V537" s="1">
        <v>41683.909953703704</v>
      </c>
      <c r="X537" s="25">
        <f t="shared" si="26"/>
        <v>41682.916134260704</v>
      </c>
    </row>
    <row r="538" spans="3:24" x14ac:dyDescent="0.25">
      <c r="C538" s="33">
        <v>536</v>
      </c>
      <c r="D538" s="33">
        <v>2</v>
      </c>
      <c r="E538" s="5" t="s">
        <v>977</v>
      </c>
      <c r="F538" s="6">
        <v>53</v>
      </c>
      <c r="G538" s="6">
        <v>55</v>
      </c>
      <c r="H538">
        <v>1536</v>
      </c>
      <c r="I538" s="39">
        <f t="shared" si="27"/>
        <v>41716.666539353297</v>
      </c>
      <c r="J538" s="39"/>
      <c r="K538" t="s">
        <v>1986</v>
      </c>
      <c r="L538">
        <v>1536</v>
      </c>
      <c r="M538" s="39">
        <f t="shared" si="28"/>
        <v>41716.666539353297</v>
      </c>
      <c r="N538" s="6">
        <v>32</v>
      </c>
      <c r="O538" s="6">
        <v>0</v>
      </c>
      <c r="P538" s="6">
        <v>1</v>
      </c>
      <c r="V538" s="1">
        <v>41683.909953703704</v>
      </c>
      <c r="X538" s="25">
        <f t="shared" si="26"/>
        <v>41682.916145834781</v>
      </c>
    </row>
    <row r="539" spans="3:24" x14ac:dyDescent="0.25">
      <c r="C539" s="33">
        <v>537</v>
      </c>
      <c r="D539" s="33">
        <v>2</v>
      </c>
      <c r="E539" s="5" t="s">
        <v>978</v>
      </c>
      <c r="F539" s="6">
        <v>53</v>
      </c>
      <c r="G539" s="6">
        <v>55</v>
      </c>
      <c r="H539">
        <v>1537</v>
      </c>
      <c r="I539" s="39">
        <f t="shared" si="27"/>
        <v>41716.666550927373</v>
      </c>
      <c r="J539" s="39"/>
      <c r="K539" t="s">
        <v>1987</v>
      </c>
      <c r="L539">
        <v>1537</v>
      </c>
      <c r="M539" s="39">
        <f t="shared" si="28"/>
        <v>41716.666550927373</v>
      </c>
      <c r="N539" s="6">
        <v>32</v>
      </c>
      <c r="O539" s="6">
        <v>0</v>
      </c>
      <c r="P539" s="6">
        <v>1</v>
      </c>
      <c r="V539" s="1">
        <v>41683.909953703704</v>
      </c>
      <c r="X539" s="25">
        <f t="shared" si="26"/>
        <v>41682.916157408858</v>
      </c>
    </row>
    <row r="540" spans="3:24" x14ac:dyDescent="0.25">
      <c r="C540" s="33">
        <v>538</v>
      </c>
      <c r="D540" s="33">
        <v>2</v>
      </c>
      <c r="E540" s="5" t="s">
        <v>979</v>
      </c>
      <c r="F540" s="6">
        <v>53</v>
      </c>
      <c r="G540" s="6">
        <v>55</v>
      </c>
      <c r="H540">
        <v>1538</v>
      </c>
      <c r="I540" s="39">
        <f t="shared" si="27"/>
        <v>41716.66656250145</v>
      </c>
      <c r="J540" s="39"/>
      <c r="K540" t="s">
        <v>1988</v>
      </c>
      <c r="L540">
        <v>1538</v>
      </c>
      <c r="M540" s="39">
        <f t="shared" si="28"/>
        <v>41716.66656250145</v>
      </c>
      <c r="N540" s="6">
        <v>32</v>
      </c>
      <c r="O540" s="6">
        <v>0</v>
      </c>
      <c r="P540" s="6">
        <v>1</v>
      </c>
      <c r="V540" s="1">
        <v>41683.909953703704</v>
      </c>
      <c r="X540" s="25">
        <f t="shared" si="26"/>
        <v>41682.916168982934</v>
      </c>
    </row>
    <row r="541" spans="3:24" x14ac:dyDescent="0.25">
      <c r="C541" s="33">
        <v>539</v>
      </c>
      <c r="D541" s="33">
        <v>2</v>
      </c>
      <c r="E541" s="5" t="s">
        <v>980</v>
      </c>
      <c r="F541" s="6">
        <v>53</v>
      </c>
      <c r="G541" s="6">
        <v>55</v>
      </c>
      <c r="H541">
        <v>1539</v>
      </c>
      <c r="I541" s="39">
        <f t="shared" si="27"/>
        <v>41716.666574075527</v>
      </c>
      <c r="J541" s="39"/>
      <c r="K541" t="s">
        <v>1989</v>
      </c>
      <c r="L541">
        <v>1539</v>
      </c>
      <c r="M541" s="39">
        <f t="shared" si="28"/>
        <v>41716.666574075527</v>
      </c>
      <c r="N541" s="6">
        <v>32</v>
      </c>
      <c r="O541" s="6">
        <v>0</v>
      </c>
      <c r="P541" s="6">
        <v>1</v>
      </c>
      <c r="V541" s="1">
        <v>41683.909953703704</v>
      </c>
      <c r="X541" s="25">
        <f t="shared" si="26"/>
        <v>41682.916180557011</v>
      </c>
    </row>
    <row r="542" spans="3:24" x14ac:dyDescent="0.25">
      <c r="C542" s="33">
        <v>540</v>
      </c>
      <c r="D542" s="33">
        <v>2</v>
      </c>
      <c r="E542" s="5" t="s">
        <v>981</v>
      </c>
      <c r="F542" s="6">
        <v>53</v>
      </c>
      <c r="G542" s="6">
        <v>55</v>
      </c>
      <c r="H542">
        <v>1540</v>
      </c>
      <c r="I542" s="39">
        <f t="shared" si="27"/>
        <v>41716.666585649604</v>
      </c>
      <c r="J542" s="39"/>
      <c r="K542" t="s">
        <v>1990</v>
      </c>
      <c r="L542">
        <v>1540</v>
      </c>
      <c r="M542" s="39">
        <f t="shared" si="28"/>
        <v>41716.666585649604</v>
      </c>
      <c r="N542" s="6">
        <v>32</v>
      </c>
      <c r="O542" s="6">
        <v>0</v>
      </c>
      <c r="P542" s="6">
        <v>1</v>
      </c>
      <c r="V542" s="1">
        <v>41683.909953703704</v>
      </c>
      <c r="X542" s="25">
        <f t="shared" si="26"/>
        <v>41682.916192131088</v>
      </c>
    </row>
    <row r="543" spans="3:24" x14ac:dyDescent="0.25">
      <c r="C543" s="33">
        <v>541</v>
      </c>
      <c r="D543" s="33">
        <v>2</v>
      </c>
      <c r="E543" s="5" t="s">
        <v>982</v>
      </c>
      <c r="F543" s="6">
        <v>53</v>
      </c>
      <c r="G543" s="6">
        <v>55</v>
      </c>
      <c r="H543">
        <v>1541</v>
      </c>
      <c r="I543" s="39">
        <f t="shared" si="27"/>
        <v>41716.666597223681</v>
      </c>
      <c r="J543" s="39"/>
      <c r="K543" t="s">
        <v>1991</v>
      </c>
      <c r="L543">
        <v>1541</v>
      </c>
      <c r="M543" s="39">
        <f t="shared" si="28"/>
        <v>41716.666597223681</v>
      </c>
      <c r="N543" s="6">
        <v>32</v>
      </c>
      <c r="O543" s="6">
        <v>0</v>
      </c>
      <c r="P543" s="6">
        <v>1</v>
      </c>
      <c r="V543" s="1">
        <v>41683.909953703704</v>
      </c>
      <c r="X543" s="25">
        <f t="shared" si="26"/>
        <v>41682.916203705165</v>
      </c>
    </row>
    <row r="544" spans="3:24" x14ac:dyDescent="0.25">
      <c r="C544" s="33">
        <v>542</v>
      </c>
      <c r="D544" s="33">
        <v>2</v>
      </c>
      <c r="E544" s="5" t="s">
        <v>983</v>
      </c>
      <c r="F544" s="6">
        <v>53</v>
      </c>
      <c r="G544" s="6">
        <v>55</v>
      </c>
      <c r="H544">
        <v>1542</v>
      </c>
      <c r="I544" s="39">
        <f t="shared" si="27"/>
        <v>41716.666608797757</v>
      </c>
      <c r="J544" s="39"/>
      <c r="K544" t="s">
        <v>1992</v>
      </c>
      <c r="L544">
        <v>1542</v>
      </c>
      <c r="M544" s="39">
        <f t="shared" si="28"/>
        <v>41716.666608797757</v>
      </c>
      <c r="N544" s="6">
        <v>32</v>
      </c>
      <c r="O544" s="6">
        <v>0</v>
      </c>
      <c r="P544" s="6">
        <v>1</v>
      </c>
      <c r="V544" s="1">
        <v>41683.909953703704</v>
      </c>
      <c r="X544" s="25">
        <f t="shared" si="26"/>
        <v>41682.916215279241</v>
      </c>
    </row>
    <row r="545" spans="3:24" x14ac:dyDescent="0.25">
      <c r="C545" s="33">
        <v>543</v>
      </c>
      <c r="D545" s="33">
        <v>2</v>
      </c>
      <c r="E545" s="5" t="s">
        <v>984</v>
      </c>
      <c r="F545" s="6">
        <v>53</v>
      </c>
      <c r="G545" s="6">
        <v>55</v>
      </c>
      <c r="H545">
        <v>1543</v>
      </c>
      <c r="I545" s="39">
        <f t="shared" si="27"/>
        <v>41716.666620371834</v>
      </c>
      <c r="J545" s="39"/>
      <c r="K545" t="s">
        <v>1993</v>
      </c>
      <c r="L545">
        <v>1543</v>
      </c>
      <c r="M545" s="39">
        <f t="shared" si="28"/>
        <v>41716.666620371834</v>
      </c>
      <c r="N545" s="6">
        <v>32</v>
      </c>
      <c r="O545" s="6">
        <v>0</v>
      </c>
      <c r="P545" s="6">
        <v>1</v>
      </c>
      <c r="V545" s="1">
        <v>41683.909953703704</v>
      </c>
      <c r="X545" s="25">
        <f t="shared" si="26"/>
        <v>41682.916226853318</v>
      </c>
    </row>
    <row r="546" spans="3:24" x14ac:dyDescent="0.25">
      <c r="C546" s="33">
        <v>544</v>
      </c>
      <c r="D546" s="33">
        <v>2</v>
      </c>
      <c r="E546" s="5" t="s">
        <v>985</v>
      </c>
      <c r="F546" s="6">
        <v>53</v>
      </c>
      <c r="G546" s="6">
        <v>55</v>
      </c>
      <c r="H546">
        <v>1544</v>
      </c>
      <c r="I546" s="39">
        <f t="shared" si="27"/>
        <v>41716.666631945911</v>
      </c>
      <c r="J546" s="39"/>
      <c r="K546" t="s">
        <v>1994</v>
      </c>
      <c r="L546">
        <v>1544</v>
      </c>
      <c r="M546" s="39">
        <f t="shared" si="28"/>
        <v>41716.666631945911</v>
      </c>
      <c r="N546" s="6">
        <v>32</v>
      </c>
      <c r="O546" s="6">
        <v>0</v>
      </c>
      <c r="P546" s="6">
        <v>1</v>
      </c>
      <c r="V546" s="1">
        <v>41683.909953703704</v>
      </c>
      <c r="X546" s="25">
        <f t="shared" si="26"/>
        <v>41682.916238427395</v>
      </c>
    </row>
    <row r="547" spans="3:24" x14ac:dyDescent="0.25">
      <c r="C547" s="33">
        <v>545</v>
      </c>
      <c r="D547" s="33">
        <v>2</v>
      </c>
      <c r="E547" s="5" t="s">
        <v>986</v>
      </c>
      <c r="F547" s="6">
        <v>53</v>
      </c>
      <c r="G547" s="6">
        <v>55</v>
      </c>
      <c r="H547">
        <v>1545</v>
      </c>
      <c r="I547" s="39">
        <f t="shared" si="27"/>
        <v>41716.666643519988</v>
      </c>
      <c r="J547" s="39"/>
      <c r="K547" t="s">
        <v>1995</v>
      </c>
      <c r="L547">
        <v>1545</v>
      </c>
      <c r="M547" s="39">
        <f t="shared" si="28"/>
        <v>41716.666643519988</v>
      </c>
      <c r="N547" s="6">
        <v>32</v>
      </c>
      <c r="O547" s="6">
        <v>0</v>
      </c>
      <c r="P547" s="6">
        <v>1</v>
      </c>
      <c r="V547" s="1">
        <v>41683.909953703704</v>
      </c>
      <c r="X547" s="25">
        <f t="shared" si="26"/>
        <v>41682.916250001472</v>
      </c>
    </row>
    <row r="548" spans="3:24" x14ac:dyDescent="0.25">
      <c r="C548" s="33">
        <v>546</v>
      </c>
      <c r="D548" s="33">
        <v>2</v>
      </c>
      <c r="E548" s="5" t="s">
        <v>987</v>
      </c>
      <c r="F548" s="6">
        <v>53</v>
      </c>
      <c r="G548" s="6">
        <v>55</v>
      </c>
      <c r="H548">
        <v>1546</v>
      </c>
      <c r="I548" s="39">
        <f t="shared" si="27"/>
        <v>41716.666655094064</v>
      </c>
      <c r="J548" s="39"/>
      <c r="K548" t="s">
        <v>1996</v>
      </c>
      <c r="L548">
        <v>1546</v>
      </c>
      <c r="M548" s="39">
        <f t="shared" si="28"/>
        <v>41716.666655094064</v>
      </c>
      <c r="N548" s="6">
        <v>32</v>
      </c>
      <c r="O548" s="6">
        <v>0</v>
      </c>
      <c r="P548" s="6">
        <v>1</v>
      </c>
      <c r="V548" s="1">
        <v>41683.909953703704</v>
      </c>
      <c r="X548" s="25">
        <f t="shared" si="26"/>
        <v>41682.916261575549</v>
      </c>
    </row>
    <row r="549" spans="3:24" x14ac:dyDescent="0.25">
      <c r="C549" s="33">
        <v>547</v>
      </c>
      <c r="D549" s="33">
        <v>2</v>
      </c>
      <c r="E549" s="5" t="s">
        <v>988</v>
      </c>
      <c r="F549" s="6">
        <v>53</v>
      </c>
      <c r="G549" s="6">
        <v>55</v>
      </c>
      <c r="H549">
        <v>1547</v>
      </c>
      <c r="I549" s="39">
        <f t="shared" si="27"/>
        <v>41716.666666668141</v>
      </c>
      <c r="J549" s="39"/>
      <c r="K549" t="s">
        <v>1997</v>
      </c>
      <c r="L549">
        <v>1547</v>
      </c>
      <c r="M549" s="39">
        <f t="shared" si="28"/>
        <v>41716.666666668141</v>
      </c>
      <c r="N549" s="6">
        <v>32</v>
      </c>
      <c r="O549" s="6">
        <v>0</v>
      </c>
      <c r="P549" s="6">
        <v>1</v>
      </c>
      <c r="V549" s="1">
        <v>41683.909953703704</v>
      </c>
      <c r="X549" s="25">
        <f t="shared" si="26"/>
        <v>41682.916273149625</v>
      </c>
    </row>
    <row r="550" spans="3:24" x14ac:dyDescent="0.25">
      <c r="C550" s="33">
        <v>548</v>
      </c>
      <c r="D550" s="33">
        <v>2</v>
      </c>
      <c r="E550" s="5" t="s">
        <v>989</v>
      </c>
      <c r="F550" s="6">
        <v>53</v>
      </c>
      <c r="G550" s="6">
        <v>55</v>
      </c>
      <c r="H550">
        <v>1548</v>
      </c>
      <c r="I550" s="39">
        <f t="shared" si="27"/>
        <v>41716.666678242218</v>
      </c>
      <c r="J550" s="39"/>
      <c r="K550" t="s">
        <v>1998</v>
      </c>
      <c r="L550">
        <v>1548</v>
      </c>
      <c r="M550" s="39">
        <f t="shared" si="28"/>
        <v>41716.666678242218</v>
      </c>
      <c r="N550" s="6">
        <v>32</v>
      </c>
      <c r="O550" s="6">
        <v>0</v>
      </c>
      <c r="P550" s="6">
        <v>1</v>
      </c>
      <c r="V550" s="1">
        <v>41683.909953703704</v>
      </c>
      <c r="X550" s="25">
        <f t="shared" si="26"/>
        <v>41682.916284723702</v>
      </c>
    </row>
    <row r="551" spans="3:24" x14ac:dyDescent="0.25">
      <c r="C551" s="33">
        <v>549</v>
      </c>
      <c r="D551" s="33">
        <v>2</v>
      </c>
      <c r="E551" s="5" t="s">
        <v>990</v>
      </c>
      <c r="F551" s="6">
        <v>53</v>
      </c>
      <c r="G551" s="6">
        <v>55</v>
      </c>
      <c r="H551">
        <v>1549</v>
      </c>
      <c r="I551" s="39">
        <f t="shared" si="27"/>
        <v>41716.666689816295</v>
      </c>
      <c r="J551" s="39"/>
      <c r="K551" t="s">
        <v>1999</v>
      </c>
      <c r="L551">
        <v>1549</v>
      </c>
      <c r="M551" s="39">
        <f t="shared" si="28"/>
        <v>41716.666689816295</v>
      </c>
      <c r="N551" s="6">
        <v>32</v>
      </c>
      <c r="O551" s="6">
        <v>0</v>
      </c>
      <c r="P551" s="6">
        <v>1</v>
      </c>
      <c r="V551" s="1">
        <v>41683.909953703704</v>
      </c>
      <c r="X551" s="25">
        <f t="shared" si="26"/>
        <v>41682.916296297779</v>
      </c>
    </row>
    <row r="552" spans="3:24" x14ac:dyDescent="0.25">
      <c r="C552" s="33">
        <v>550</v>
      </c>
      <c r="D552" s="33">
        <v>2</v>
      </c>
      <c r="E552" s="5" t="s">
        <v>991</v>
      </c>
      <c r="F552" s="6">
        <v>53</v>
      </c>
      <c r="G552" s="6">
        <v>55</v>
      </c>
      <c r="H552">
        <v>1550</v>
      </c>
      <c r="I552" s="39">
        <f t="shared" si="27"/>
        <v>41716.666701390372</v>
      </c>
      <c r="J552" s="39"/>
      <c r="K552" t="s">
        <v>2000</v>
      </c>
      <c r="L552">
        <v>1550</v>
      </c>
      <c r="M552" s="39">
        <f t="shared" si="28"/>
        <v>41716.666701390372</v>
      </c>
      <c r="N552" s="6">
        <v>32</v>
      </c>
      <c r="O552" s="6">
        <v>0</v>
      </c>
      <c r="P552" s="6">
        <v>1</v>
      </c>
      <c r="V552" s="1">
        <v>41683.909953703704</v>
      </c>
      <c r="X552" s="25">
        <f t="shared" si="26"/>
        <v>41682.916307871856</v>
      </c>
    </row>
    <row r="553" spans="3:24" x14ac:dyDescent="0.25">
      <c r="C553" s="33">
        <v>551</v>
      </c>
      <c r="D553" s="33">
        <v>2</v>
      </c>
      <c r="E553" s="5" t="s">
        <v>992</v>
      </c>
      <c r="F553" s="6">
        <v>53</v>
      </c>
      <c r="G553" s="6">
        <v>55</v>
      </c>
      <c r="H553">
        <v>1551</v>
      </c>
      <c r="I553" s="39">
        <f t="shared" si="27"/>
        <v>41716.666712964448</v>
      </c>
      <c r="J553" s="39"/>
      <c r="K553" t="s">
        <v>2001</v>
      </c>
      <c r="L553">
        <v>1551</v>
      </c>
      <c r="M553" s="39">
        <f t="shared" si="28"/>
        <v>41716.666712964448</v>
      </c>
      <c r="N553" s="6">
        <v>32</v>
      </c>
      <c r="O553" s="6">
        <v>0</v>
      </c>
      <c r="P553" s="6">
        <v>1</v>
      </c>
      <c r="V553" s="1">
        <v>41683.909953703704</v>
      </c>
      <c r="X553" s="25">
        <f t="shared" si="26"/>
        <v>41682.916319445932</v>
      </c>
    </row>
    <row r="554" spans="3:24" x14ac:dyDescent="0.25">
      <c r="C554" s="33">
        <v>552</v>
      </c>
      <c r="D554" s="33">
        <v>2</v>
      </c>
      <c r="E554" s="5" t="s">
        <v>993</v>
      </c>
      <c r="F554" s="6">
        <v>53</v>
      </c>
      <c r="G554" s="6">
        <v>55</v>
      </c>
      <c r="H554">
        <v>1552</v>
      </c>
      <c r="I554" s="39">
        <f t="shared" si="27"/>
        <v>41716.666724538525</v>
      </c>
      <c r="J554" s="39"/>
      <c r="K554" t="s">
        <v>2002</v>
      </c>
      <c r="L554">
        <v>1552</v>
      </c>
      <c r="M554" s="39">
        <f t="shared" si="28"/>
        <v>41716.666724538525</v>
      </c>
      <c r="N554" s="6">
        <v>32</v>
      </c>
      <c r="O554" s="6">
        <v>0</v>
      </c>
      <c r="P554" s="6">
        <v>1</v>
      </c>
      <c r="V554" s="1">
        <v>41683.909953703704</v>
      </c>
      <c r="X554" s="25">
        <f t="shared" si="26"/>
        <v>41682.916331020009</v>
      </c>
    </row>
    <row r="555" spans="3:24" x14ac:dyDescent="0.25">
      <c r="C555" s="33">
        <v>553</v>
      </c>
      <c r="D555" s="33">
        <v>2</v>
      </c>
      <c r="E555" s="5" t="s">
        <v>994</v>
      </c>
      <c r="F555" s="6">
        <v>53</v>
      </c>
      <c r="G555" s="6">
        <v>55</v>
      </c>
      <c r="H555">
        <v>1553</v>
      </c>
      <c r="I555" s="39">
        <f t="shared" si="27"/>
        <v>41716.666736112602</v>
      </c>
      <c r="J555" s="39"/>
      <c r="K555" t="s">
        <v>2003</v>
      </c>
      <c r="L555">
        <v>1553</v>
      </c>
      <c r="M555" s="39">
        <f t="shared" si="28"/>
        <v>41716.666736112602</v>
      </c>
      <c r="N555" s="6">
        <v>32</v>
      </c>
      <c r="O555" s="6">
        <v>0</v>
      </c>
      <c r="P555" s="6">
        <v>1</v>
      </c>
      <c r="V555" s="1">
        <v>41683.909953703704</v>
      </c>
      <c r="X555" s="25">
        <f t="shared" si="26"/>
        <v>41682.916342594086</v>
      </c>
    </row>
    <row r="556" spans="3:24" x14ac:dyDescent="0.25">
      <c r="C556" s="33">
        <v>554</v>
      </c>
      <c r="D556" s="33">
        <v>2</v>
      </c>
      <c r="E556" s="5" t="s">
        <v>995</v>
      </c>
      <c r="F556" s="6">
        <v>53</v>
      </c>
      <c r="G556" s="6">
        <v>55</v>
      </c>
      <c r="H556">
        <v>1554</v>
      </c>
      <c r="I556" s="39">
        <f t="shared" si="27"/>
        <v>41716.666747686679</v>
      </c>
      <c r="J556" s="39"/>
      <c r="K556" t="s">
        <v>2004</v>
      </c>
      <c r="L556">
        <v>1554</v>
      </c>
      <c r="M556" s="39">
        <f t="shared" si="28"/>
        <v>41716.666747686679</v>
      </c>
      <c r="N556" s="6">
        <v>32</v>
      </c>
      <c r="O556" s="6">
        <v>0</v>
      </c>
      <c r="P556" s="6">
        <v>1</v>
      </c>
      <c r="V556" s="1">
        <v>41683.909953703704</v>
      </c>
      <c r="X556" s="25">
        <f t="shared" si="26"/>
        <v>41682.916354168163</v>
      </c>
    </row>
    <row r="557" spans="3:24" x14ac:dyDescent="0.25">
      <c r="C557" s="33">
        <v>555</v>
      </c>
      <c r="D557" s="33">
        <v>2</v>
      </c>
      <c r="E557" s="5" t="s">
        <v>996</v>
      </c>
      <c r="F557" s="6">
        <v>53</v>
      </c>
      <c r="G557" s="6">
        <v>55</v>
      </c>
      <c r="H557">
        <v>1555</v>
      </c>
      <c r="I557" s="39">
        <f t="shared" si="27"/>
        <v>41716.666759260755</v>
      </c>
      <c r="J557" s="39"/>
      <c r="K557" t="s">
        <v>2005</v>
      </c>
      <c r="L557">
        <v>1555</v>
      </c>
      <c r="M557" s="39">
        <f t="shared" si="28"/>
        <v>41716.666759260755</v>
      </c>
      <c r="N557" s="6">
        <v>32</v>
      </c>
      <c r="O557" s="6">
        <v>0</v>
      </c>
      <c r="P557" s="6">
        <v>1</v>
      </c>
      <c r="V557" s="1">
        <v>41683.909953703704</v>
      </c>
      <c r="X557" s="25">
        <f t="shared" si="26"/>
        <v>41682.91636574224</v>
      </c>
    </row>
    <row r="558" spans="3:24" x14ac:dyDescent="0.25">
      <c r="C558" s="33">
        <v>556</v>
      </c>
      <c r="D558" s="33">
        <v>2</v>
      </c>
      <c r="E558" s="5" t="s">
        <v>997</v>
      </c>
      <c r="F558" s="6">
        <v>53</v>
      </c>
      <c r="G558" s="6">
        <v>55</v>
      </c>
      <c r="H558">
        <v>1556</v>
      </c>
      <c r="I558" s="39">
        <f t="shared" si="27"/>
        <v>41716.666770834832</v>
      </c>
      <c r="J558" s="39"/>
      <c r="K558" t="s">
        <v>2006</v>
      </c>
      <c r="L558">
        <v>1556</v>
      </c>
      <c r="M558" s="39">
        <f t="shared" si="28"/>
        <v>41716.666770834832</v>
      </c>
      <c r="N558" s="6">
        <v>32</v>
      </c>
      <c r="O558" s="6">
        <v>0</v>
      </c>
      <c r="P558" s="6">
        <v>1</v>
      </c>
      <c r="V558" s="1">
        <v>41683.909953703704</v>
      </c>
      <c r="X558" s="25">
        <f t="shared" si="26"/>
        <v>41682.916377316316</v>
      </c>
    </row>
    <row r="559" spans="3:24" x14ac:dyDescent="0.25">
      <c r="C559" s="33">
        <v>557</v>
      </c>
      <c r="D559" s="33">
        <v>2</v>
      </c>
      <c r="E559" s="5" t="s">
        <v>998</v>
      </c>
      <c r="F559" s="6">
        <v>53</v>
      </c>
      <c r="G559" s="6">
        <v>55</v>
      </c>
      <c r="H559">
        <v>1557</v>
      </c>
      <c r="I559" s="39">
        <f t="shared" si="27"/>
        <v>41716.666782408909</v>
      </c>
      <c r="J559" s="39"/>
      <c r="K559" t="s">
        <v>2007</v>
      </c>
      <c r="L559">
        <v>1557</v>
      </c>
      <c r="M559" s="39">
        <f t="shared" si="28"/>
        <v>41716.666782408909</v>
      </c>
      <c r="N559" s="6">
        <v>32</v>
      </c>
      <c r="O559" s="6">
        <v>0</v>
      </c>
      <c r="P559" s="6">
        <v>1</v>
      </c>
      <c r="V559" s="1">
        <v>41683.909953703704</v>
      </c>
      <c r="X559" s="25">
        <f t="shared" si="26"/>
        <v>41682.916388890393</v>
      </c>
    </row>
    <row r="560" spans="3:24" x14ac:dyDescent="0.25">
      <c r="C560" s="33">
        <v>558</v>
      </c>
      <c r="D560" s="33">
        <v>2</v>
      </c>
      <c r="E560" s="5" t="s">
        <v>999</v>
      </c>
      <c r="F560" s="6">
        <v>53</v>
      </c>
      <c r="G560" s="6">
        <v>55</v>
      </c>
      <c r="H560">
        <v>1558</v>
      </c>
      <c r="I560" s="39">
        <f t="shared" si="27"/>
        <v>41716.666793982986</v>
      </c>
      <c r="J560" s="39"/>
      <c r="K560" t="s">
        <v>2008</v>
      </c>
      <c r="L560">
        <v>1558</v>
      </c>
      <c r="M560" s="39">
        <f t="shared" si="28"/>
        <v>41716.666793982986</v>
      </c>
      <c r="N560" s="6">
        <v>32</v>
      </c>
      <c r="O560" s="6">
        <v>0</v>
      </c>
      <c r="P560" s="6">
        <v>1</v>
      </c>
      <c r="V560" s="1">
        <v>41683.909953703704</v>
      </c>
      <c r="X560" s="25">
        <f t="shared" si="26"/>
        <v>41682.91640046447</v>
      </c>
    </row>
    <row r="561" spans="3:24" x14ac:dyDescent="0.25">
      <c r="C561" s="33">
        <v>559</v>
      </c>
      <c r="D561" s="33">
        <v>2</v>
      </c>
      <c r="E561" s="5" t="s">
        <v>1000</v>
      </c>
      <c r="F561" s="6">
        <v>53</v>
      </c>
      <c r="G561" s="6">
        <v>55</v>
      </c>
      <c r="H561">
        <v>1559</v>
      </c>
      <c r="I561" s="39">
        <f t="shared" si="27"/>
        <v>41716.666805557063</v>
      </c>
      <c r="J561" s="39"/>
      <c r="K561" t="s">
        <v>2009</v>
      </c>
      <c r="L561">
        <v>1559</v>
      </c>
      <c r="M561" s="39">
        <f t="shared" si="28"/>
        <v>41716.666805557063</v>
      </c>
      <c r="N561" s="6">
        <v>32</v>
      </c>
      <c r="O561" s="6">
        <v>0</v>
      </c>
      <c r="P561" s="6">
        <v>1</v>
      </c>
      <c r="V561" s="1">
        <v>41683.909953703704</v>
      </c>
      <c r="X561" s="25">
        <f t="shared" si="26"/>
        <v>41682.916412038547</v>
      </c>
    </row>
    <row r="562" spans="3:24" x14ac:dyDescent="0.25">
      <c r="C562" s="33">
        <v>560</v>
      </c>
      <c r="D562" s="33">
        <v>2</v>
      </c>
      <c r="E562" s="5" t="s">
        <v>1001</v>
      </c>
      <c r="F562" s="6">
        <v>53</v>
      </c>
      <c r="G562" s="6">
        <v>55</v>
      </c>
      <c r="H562">
        <v>1560</v>
      </c>
      <c r="I562" s="39">
        <f t="shared" si="27"/>
        <v>41716.666817131139</v>
      </c>
      <c r="J562" s="39"/>
      <c r="K562" t="s">
        <v>2010</v>
      </c>
      <c r="L562">
        <v>1560</v>
      </c>
      <c r="M562" s="39">
        <f t="shared" si="28"/>
        <v>41716.666817131139</v>
      </c>
      <c r="N562" s="6">
        <v>32</v>
      </c>
      <c r="O562" s="6">
        <v>0</v>
      </c>
      <c r="P562" s="6">
        <v>1</v>
      </c>
      <c r="V562" s="1">
        <v>41683.909953703704</v>
      </c>
      <c r="X562" s="25">
        <f t="shared" si="26"/>
        <v>41682.916423612623</v>
      </c>
    </row>
    <row r="563" spans="3:24" x14ac:dyDescent="0.25">
      <c r="C563" s="33">
        <v>561</v>
      </c>
      <c r="D563" s="33">
        <v>2</v>
      </c>
      <c r="E563" s="5" t="s">
        <v>1002</v>
      </c>
      <c r="F563" s="6">
        <v>53</v>
      </c>
      <c r="G563" s="6">
        <v>55</v>
      </c>
      <c r="H563">
        <v>1561</v>
      </c>
      <c r="I563" s="39">
        <f t="shared" si="27"/>
        <v>41716.666828705216</v>
      </c>
      <c r="J563" s="39"/>
      <c r="K563" t="s">
        <v>2011</v>
      </c>
      <c r="L563">
        <v>1561</v>
      </c>
      <c r="M563" s="39">
        <f t="shared" si="28"/>
        <v>41716.666828705216</v>
      </c>
      <c r="N563" s="6">
        <v>32</v>
      </c>
      <c r="O563" s="6">
        <v>0</v>
      </c>
      <c r="P563" s="6">
        <v>1</v>
      </c>
      <c r="V563" s="1">
        <v>41683.909953703704</v>
      </c>
      <c r="X563" s="25">
        <f t="shared" si="26"/>
        <v>41682.9164351867</v>
      </c>
    </row>
    <row r="564" spans="3:24" x14ac:dyDescent="0.25">
      <c r="C564" s="33">
        <v>562</v>
      </c>
      <c r="D564" s="33">
        <v>2</v>
      </c>
      <c r="E564" s="5" t="s">
        <v>1003</v>
      </c>
      <c r="F564" s="6">
        <v>53</v>
      </c>
      <c r="G564" s="6">
        <v>55</v>
      </c>
      <c r="H564">
        <v>1562</v>
      </c>
      <c r="I564" s="39">
        <f t="shared" si="27"/>
        <v>41716.666840279293</v>
      </c>
      <c r="J564" s="39"/>
      <c r="K564" t="s">
        <v>2012</v>
      </c>
      <c r="L564">
        <v>1562</v>
      </c>
      <c r="M564" s="39">
        <f t="shared" si="28"/>
        <v>41716.666840279293</v>
      </c>
      <c r="N564" s="6">
        <v>32</v>
      </c>
      <c r="O564" s="6">
        <v>0</v>
      </c>
      <c r="P564" s="6">
        <v>1</v>
      </c>
      <c r="V564" s="1">
        <v>41683.909953703704</v>
      </c>
      <c r="X564" s="25">
        <f t="shared" si="26"/>
        <v>41682.916446760777</v>
      </c>
    </row>
    <row r="565" spans="3:24" x14ac:dyDescent="0.25">
      <c r="C565" s="33">
        <v>563</v>
      </c>
      <c r="D565" s="33">
        <v>2</v>
      </c>
      <c r="E565" s="5" t="s">
        <v>1004</v>
      </c>
      <c r="F565" s="6">
        <v>53</v>
      </c>
      <c r="G565" s="6">
        <v>55</v>
      </c>
      <c r="H565">
        <v>1563</v>
      </c>
      <c r="I565" s="39">
        <f t="shared" si="27"/>
        <v>41716.66685185337</v>
      </c>
      <c r="J565" s="39"/>
      <c r="K565" t="s">
        <v>2013</v>
      </c>
      <c r="L565">
        <v>1563</v>
      </c>
      <c r="M565" s="39">
        <f t="shared" si="28"/>
        <v>41716.66685185337</v>
      </c>
      <c r="N565" s="6">
        <v>32</v>
      </c>
      <c r="O565" s="6">
        <v>0</v>
      </c>
      <c r="P565" s="6">
        <v>1</v>
      </c>
      <c r="V565" s="1">
        <v>41683.909953703704</v>
      </c>
      <c r="X565" s="25">
        <f t="shared" si="26"/>
        <v>41682.916458334854</v>
      </c>
    </row>
    <row r="566" spans="3:24" x14ac:dyDescent="0.25">
      <c r="C566" s="33">
        <v>564</v>
      </c>
      <c r="D566" s="33">
        <v>2</v>
      </c>
      <c r="E566" s="5" t="s">
        <v>1005</v>
      </c>
      <c r="F566" s="6">
        <v>53</v>
      </c>
      <c r="G566" s="6">
        <v>55</v>
      </c>
      <c r="H566">
        <v>1564</v>
      </c>
      <c r="I566" s="39">
        <f t="shared" si="27"/>
        <v>41716.666863427447</v>
      </c>
      <c r="J566" s="39"/>
      <c r="K566" t="s">
        <v>2014</v>
      </c>
      <c r="L566">
        <v>1564</v>
      </c>
      <c r="M566" s="39">
        <f t="shared" si="28"/>
        <v>41716.666863427447</v>
      </c>
      <c r="N566" s="6">
        <v>32</v>
      </c>
      <c r="O566" s="6">
        <v>0</v>
      </c>
      <c r="P566" s="6">
        <v>1</v>
      </c>
      <c r="V566" s="1">
        <v>41683.909953703704</v>
      </c>
      <c r="X566" s="25">
        <f t="shared" si="26"/>
        <v>41682.916469908931</v>
      </c>
    </row>
    <row r="567" spans="3:24" x14ac:dyDescent="0.25">
      <c r="C567" s="33">
        <v>565</v>
      </c>
      <c r="D567" s="33">
        <v>2</v>
      </c>
      <c r="E567" s="5" t="s">
        <v>1006</v>
      </c>
      <c r="F567" s="6">
        <v>53</v>
      </c>
      <c r="G567" s="6">
        <v>55</v>
      </c>
      <c r="H567">
        <v>1565</v>
      </c>
      <c r="I567" s="39">
        <f t="shared" si="27"/>
        <v>41716.666875001523</v>
      </c>
      <c r="J567" s="39"/>
      <c r="K567" t="s">
        <v>2015</v>
      </c>
      <c r="L567">
        <v>1565</v>
      </c>
      <c r="M567" s="39">
        <f t="shared" si="28"/>
        <v>41716.666875001523</v>
      </c>
      <c r="N567" s="6">
        <v>32</v>
      </c>
      <c r="O567" s="6">
        <v>0</v>
      </c>
      <c r="P567" s="6">
        <v>1</v>
      </c>
      <c r="V567" s="1">
        <v>41683.909953703704</v>
      </c>
      <c r="X567" s="25">
        <f t="shared" si="26"/>
        <v>41682.916481483007</v>
      </c>
    </row>
    <row r="568" spans="3:24" x14ac:dyDescent="0.25">
      <c r="C568" s="33">
        <v>566</v>
      </c>
      <c r="D568" s="33">
        <v>2</v>
      </c>
      <c r="E568" s="5" t="s">
        <v>1007</v>
      </c>
      <c r="F568" s="6">
        <v>53</v>
      </c>
      <c r="G568" s="6">
        <v>55</v>
      </c>
      <c r="H568">
        <v>1566</v>
      </c>
      <c r="I568" s="39">
        <f t="shared" si="27"/>
        <v>41716.6668865756</v>
      </c>
      <c r="J568" s="39"/>
      <c r="K568" t="s">
        <v>2016</v>
      </c>
      <c r="L568">
        <v>1566</v>
      </c>
      <c r="M568" s="39">
        <f t="shared" si="28"/>
        <v>41716.6668865756</v>
      </c>
      <c r="N568" s="6">
        <v>32</v>
      </c>
      <c r="O568" s="6">
        <v>0</v>
      </c>
      <c r="P568" s="6">
        <v>1</v>
      </c>
      <c r="V568" s="1">
        <v>41683.909953703704</v>
      </c>
      <c r="X568" s="25">
        <f t="shared" si="26"/>
        <v>41682.916493057084</v>
      </c>
    </row>
    <row r="569" spans="3:24" x14ac:dyDescent="0.25">
      <c r="C569" s="33">
        <v>567</v>
      </c>
      <c r="D569" s="33">
        <v>2</v>
      </c>
      <c r="E569" s="5" t="s">
        <v>1008</v>
      </c>
      <c r="F569" s="6">
        <v>53</v>
      </c>
      <c r="G569" s="6">
        <v>55</v>
      </c>
      <c r="H569">
        <v>1567</v>
      </c>
      <c r="I569" s="39">
        <f t="shared" si="27"/>
        <v>41716.666898149677</v>
      </c>
      <c r="J569" s="39"/>
      <c r="K569" t="s">
        <v>2017</v>
      </c>
      <c r="L569">
        <v>1567</v>
      </c>
      <c r="M569" s="39">
        <f t="shared" si="28"/>
        <v>41716.666898149677</v>
      </c>
      <c r="N569" s="6">
        <v>32</v>
      </c>
      <c r="O569" s="6">
        <v>0</v>
      </c>
      <c r="P569" s="6">
        <v>1</v>
      </c>
      <c r="V569" s="1">
        <v>41683.909953703704</v>
      </c>
      <c r="X569" s="25">
        <f t="shared" si="26"/>
        <v>41682.916504631161</v>
      </c>
    </row>
    <row r="570" spans="3:24" x14ac:dyDescent="0.25">
      <c r="C570" s="33">
        <v>568</v>
      </c>
      <c r="D570" s="33">
        <v>2</v>
      </c>
      <c r="E570" s="5" t="s">
        <v>1009</v>
      </c>
      <c r="F570" s="6">
        <v>53</v>
      </c>
      <c r="G570" s="6">
        <v>55</v>
      </c>
      <c r="H570">
        <v>1568</v>
      </c>
      <c r="I570" s="39">
        <f t="shared" si="27"/>
        <v>41716.666909723754</v>
      </c>
      <c r="J570" s="39"/>
      <c r="K570" t="s">
        <v>2018</v>
      </c>
      <c r="L570">
        <v>1568</v>
      </c>
      <c r="M570" s="39">
        <f t="shared" si="28"/>
        <v>41716.666909723754</v>
      </c>
      <c r="N570" s="6">
        <v>32</v>
      </c>
      <c r="O570" s="6">
        <v>0</v>
      </c>
      <c r="P570" s="6">
        <v>1</v>
      </c>
      <c r="V570" s="1">
        <v>41683.909953703704</v>
      </c>
      <c r="X570" s="25">
        <f t="shared" si="26"/>
        <v>41682.916516205238</v>
      </c>
    </row>
    <row r="571" spans="3:24" x14ac:dyDescent="0.25">
      <c r="C571" s="33">
        <v>569</v>
      </c>
      <c r="D571" s="33">
        <v>2</v>
      </c>
      <c r="E571" s="5" t="s">
        <v>1010</v>
      </c>
      <c r="F571" s="6">
        <v>53</v>
      </c>
      <c r="G571" s="6">
        <v>55</v>
      </c>
      <c r="H571">
        <v>1569</v>
      </c>
      <c r="I571" s="39">
        <f t="shared" si="27"/>
        <v>41716.66692129783</v>
      </c>
      <c r="J571" s="39"/>
      <c r="K571" t="s">
        <v>2019</v>
      </c>
      <c r="L571">
        <v>1569</v>
      </c>
      <c r="M571" s="39">
        <f t="shared" si="28"/>
        <v>41716.66692129783</v>
      </c>
      <c r="N571" s="6">
        <v>32</v>
      </c>
      <c r="O571" s="6">
        <v>0</v>
      </c>
      <c r="P571" s="6">
        <v>1</v>
      </c>
      <c r="V571" s="1">
        <v>41683.909953703704</v>
      </c>
      <c r="X571" s="25">
        <f t="shared" si="26"/>
        <v>41682.916527779314</v>
      </c>
    </row>
    <row r="572" spans="3:24" x14ac:dyDescent="0.25">
      <c r="C572" s="33">
        <v>570</v>
      </c>
      <c r="D572" s="33">
        <v>2</v>
      </c>
      <c r="E572" s="5" t="s">
        <v>1011</v>
      </c>
      <c r="F572" s="6">
        <v>53</v>
      </c>
      <c r="G572" s="6">
        <v>55</v>
      </c>
      <c r="H572">
        <v>1570</v>
      </c>
      <c r="I572" s="39">
        <f t="shared" si="27"/>
        <v>41716.666932871907</v>
      </c>
      <c r="J572" s="39"/>
      <c r="K572" t="s">
        <v>2020</v>
      </c>
      <c r="L572">
        <v>1570</v>
      </c>
      <c r="M572" s="39">
        <f t="shared" si="28"/>
        <v>41716.666932871907</v>
      </c>
      <c r="N572" s="6">
        <v>32</v>
      </c>
      <c r="O572" s="6">
        <v>0</v>
      </c>
      <c r="P572" s="6">
        <v>1</v>
      </c>
      <c r="V572" s="1">
        <v>41683.909953703704</v>
      </c>
      <c r="X572" s="25">
        <f t="shared" si="26"/>
        <v>41682.916539353391</v>
      </c>
    </row>
    <row r="573" spans="3:24" x14ac:dyDescent="0.25">
      <c r="C573" s="33">
        <v>571</v>
      </c>
      <c r="D573" s="33">
        <v>2</v>
      </c>
      <c r="E573" s="5" t="s">
        <v>1012</v>
      </c>
      <c r="F573" s="6">
        <v>53</v>
      </c>
      <c r="G573" s="6">
        <v>55</v>
      </c>
      <c r="H573">
        <v>1571</v>
      </c>
      <c r="I573" s="39">
        <f t="shared" si="27"/>
        <v>41716.666944445984</v>
      </c>
      <c r="J573" s="39"/>
      <c r="K573" t="s">
        <v>2021</v>
      </c>
      <c r="L573">
        <v>1571</v>
      </c>
      <c r="M573" s="39">
        <f t="shared" si="28"/>
        <v>41716.666944445984</v>
      </c>
      <c r="N573" s="6">
        <v>32</v>
      </c>
      <c r="O573" s="6">
        <v>0</v>
      </c>
      <c r="P573" s="6">
        <v>1</v>
      </c>
      <c r="V573" s="1">
        <v>41683.909953703704</v>
      </c>
      <c r="X573" s="25">
        <f t="shared" si="26"/>
        <v>41682.916550927468</v>
      </c>
    </row>
    <row r="574" spans="3:24" x14ac:dyDescent="0.25">
      <c r="C574" s="33">
        <v>572</v>
      </c>
      <c r="D574" s="33">
        <v>2</v>
      </c>
      <c r="E574" s="5" t="s">
        <v>1013</v>
      </c>
      <c r="F574" s="6">
        <v>53</v>
      </c>
      <c r="G574" s="6">
        <v>55</v>
      </c>
      <c r="H574">
        <v>1572</v>
      </c>
      <c r="I574" s="39">
        <f t="shared" si="27"/>
        <v>41716.666956020061</v>
      </c>
      <c r="J574" s="39"/>
      <c r="K574" t="s">
        <v>2022</v>
      </c>
      <c r="L574">
        <v>1572</v>
      </c>
      <c r="M574" s="39">
        <f t="shared" si="28"/>
        <v>41716.666956020061</v>
      </c>
      <c r="N574" s="6">
        <v>32</v>
      </c>
      <c r="O574" s="6">
        <v>0</v>
      </c>
      <c r="P574" s="6">
        <v>1</v>
      </c>
      <c r="V574" s="1">
        <v>41683.909953703704</v>
      </c>
      <c r="X574" s="25">
        <f t="shared" si="26"/>
        <v>41682.916562501545</v>
      </c>
    </row>
    <row r="575" spans="3:24" x14ac:dyDescent="0.25">
      <c r="C575" s="33">
        <v>573</v>
      </c>
      <c r="D575" s="33">
        <v>2</v>
      </c>
      <c r="E575" s="5" t="s">
        <v>1014</v>
      </c>
      <c r="F575" s="6">
        <v>53</v>
      </c>
      <c r="G575" s="6">
        <v>55</v>
      </c>
      <c r="H575">
        <v>1573</v>
      </c>
      <c r="I575" s="39">
        <f t="shared" si="27"/>
        <v>41716.666967594138</v>
      </c>
      <c r="J575" s="39"/>
      <c r="K575" t="s">
        <v>2023</v>
      </c>
      <c r="L575">
        <v>1573</v>
      </c>
      <c r="M575" s="39">
        <f t="shared" si="28"/>
        <v>41716.666967594138</v>
      </c>
      <c r="N575" s="6">
        <v>32</v>
      </c>
      <c r="O575" s="6">
        <v>0</v>
      </c>
      <c r="P575" s="6">
        <v>1</v>
      </c>
      <c r="V575" s="1">
        <v>41683.909953703704</v>
      </c>
      <c r="X575" s="25">
        <f t="shared" si="26"/>
        <v>41682.916574075622</v>
      </c>
    </row>
    <row r="576" spans="3:24" x14ac:dyDescent="0.25">
      <c r="C576" s="33">
        <v>574</v>
      </c>
      <c r="D576" s="33">
        <v>2</v>
      </c>
      <c r="E576" s="5" t="s">
        <v>1015</v>
      </c>
      <c r="F576" s="6">
        <v>53</v>
      </c>
      <c r="G576" s="6">
        <v>55</v>
      </c>
      <c r="H576">
        <v>1574</v>
      </c>
      <c r="I576" s="39">
        <f t="shared" si="27"/>
        <v>41716.666979168214</v>
      </c>
      <c r="J576" s="39"/>
      <c r="K576" t="s">
        <v>2024</v>
      </c>
      <c r="L576">
        <v>1574</v>
      </c>
      <c r="M576" s="39">
        <f t="shared" si="28"/>
        <v>41716.666979168214</v>
      </c>
      <c r="N576" s="6">
        <v>32</v>
      </c>
      <c r="O576" s="6">
        <v>0</v>
      </c>
      <c r="P576" s="6">
        <v>1</v>
      </c>
      <c r="V576" s="1">
        <v>41683.909953703704</v>
      </c>
      <c r="X576" s="25">
        <f t="shared" si="26"/>
        <v>41682.916585649698</v>
      </c>
    </row>
    <row r="577" spans="3:24" x14ac:dyDescent="0.25">
      <c r="C577" s="33">
        <v>575</v>
      </c>
      <c r="D577" s="33">
        <v>2</v>
      </c>
      <c r="E577" s="5" t="s">
        <v>1016</v>
      </c>
      <c r="F577" s="6">
        <v>53</v>
      </c>
      <c r="G577" s="6">
        <v>55</v>
      </c>
      <c r="H577">
        <v>1575</v>
      </c>
      <c r="I577" s="39">
        <f t="shared" si="27"/>
        <v>41716.666990742291</v>
      </c>
      <c r="J577" s="39"/>
      <c r="K577" t="s">
        <v>2025</v>
      </c>
      <c r="L577">
        <v>1575</v>
      </c>
      <c r="M577" s="39">
        <f t="shared" si="28"/>
        <v>41716.666990742291</v>
      </c>
      <c r="N577" s="6">
        <v>32</v>
      </c>
      <c r="O577" s="6">
        <v>0</v>
      </c>
      <c r="P577" s="6">
        <v>1</v>
      </c>
      <c r="V577" s="1">
        <v>41683.90996527778</v>
      </c>
      <c r="X577" s="25">
        <f t="shared" si="26"/>
        <v>41682.916597223775</v>
      </c>
    </row>
    <row r="578" spans="3:24" x14ac:dyDescent="0.25">
      <c r="C578" s="33">
        <v>576</v>
      </c>
      <c r="D578" s="33">
        <v>2</v>
      </c>
      <c r="E578" s="5" t="s">
        <v>1017</v>
      </c>
      <c r="F578" s="6">
        <v>53</v>
      </c>
      <c r="G578" s="6">
        <v>55</v>
      </c>
      <c r="H578">
        <v>1576</v>
      </c>
      <c r="I578" s="39">
        <f t="shared" si="27"/>
        <v>41716.667002316368</v>
      </c>
      <c r="J578" s="39"/>
      <c r="K578" t="s">
        <v>2026</v>
      </c>
      <c r="L578">
        <v>1576</v>
      </c>
      <c r="M578" s="39">
        <f t="shared" si="28"/>
        <v>41716.667002316368</v>
      </c>
      <c r="N578" s="6">
        <v>32</v>
      </c>
      <c r="O578" s="6">
        <v>0</v>
      </c>
      <c r="P578" s="6">
        <v>1</v>
      </c>
      <c r="V578" s="1">
        <v>41683.90996527778</v>
      </c>
      <c r="X578" s="25">
        <f t="shared" si="26"/>
        <v>41682.916608797852</v>
      </c>
    </row>
    <row r="579" spans="3:24" x14ac:dyDescent="0.25">
      <c r="C579" s="33">
        <v>577</v>
      </c>
      <c r="D579" s="33">
        <v>2</v>
      </c>
      <c r="E579" s="5" t="s">
        <v>1018</v>
      </c>
      <c r="F579" s="6">
        <v>53</v>
      </c>
      <c r="G579" s="6">
        <v>55</v>
      </c>
      <c r="H579">
        <v>1577</v>
      </c>
      <c r="I579" s="39">
        <f t="shared" si="27"/>
        <v>41716.667013890445</v>
      </c>
      <c r="J579" s="39"/>
      <c r="K579" t="s">
        <v>2027</v>
      </c>
      <c r="L579">
        <v>1577</v>
      </c>
      <c r="M579" s="39">
        <f t="shared" si="28"/>
        <v>41716.667013890445</v>
      </c>
      <c r="N579" s="6">
        <v>32</v>
      </c>
      <c r="O579" s="6">
        <v>0</v>
      </c>
      <c r="P579" s="6">
        <v>1</v>
      </c>
      <c r="V579" s="1">
        <v>41683.90996527778</v>
      </c>
      <c r="X579" s="25">
        <f t="shared" si="26"/>
        <v>41682.916620371929</v>
      </c>
    </row>
    <row r="580" spans="3:24" x14ac:dyDescent="0.25">
      <c r="C580" s="33">
        <v>578</v>
      </c>
      <c r="D580" s="33">
        <v>2</v>
      </c>
      <c r="E580" s="5" t="s">
        <v>1019</v>
      </c>
      <c r="F580" s="6">
        <v>53</v>
      </c>
      <c r="G580" s="6">
        <v>55</v>
      </c>
      <c r="H580">
        <v>1578</v>
      </c>
      <c r="I580" s="39">
        <f t="shared" si="27"/>
        <v>41716.667025464521</v>
      </c>
      <c r="J580" s="39"/>
      <c r="K580" t="s">
        <v>2028</v>
      </c>
      <c r="L580">
        <v>1578</v>
      </c>
      <c r="M580" s="39">
        <f t="shared" si="28"/>
        <v>41716.667025464521</v>
      </c>
      <c r="N580" s="6">
        <v>32</v>
      </c>
      <c r="O580" s="6">
        <v>0</v>
      </c>
      <c r="P580" s="6">
        <v>1</v>
      </c>
      <c r="V580" s="1">
        <v>41683.90996527778</v>
      </c>
      <c r="X580" s="25">
        <f t="shared" si="26"/>
        <v>41682.916631946006</v>
      </c>
    </row>
    <row r="581" spans="3:24" x14ac:dyDescent="0.25">
      <c r="C581" s="33">
        <v>579</v>
      </c>
      <c r="D581" s="33">
        <v>2</v>
      </c>
      <c r="E581" s="5" t="s">
        <v>1020</v>
      </c>
      <c r="F581" s="6">
        <v>53</v>
      </c>
      <c r="G581" s="6">
        <v>55</v>
      </c>
      <c r="H581">
        <v>1579</v>
      </c>
      <c r="I581" s="39">
        <f t="shared" si="27"/>
        <v>41716.667037038598</v>
      </c>
      <c r="J581" s="39"/>
      <c r="K581" t="s">
        <v>2029</v>
      </c>
      <c r="L581">
        <v>1579</v>
      </c>
      <c r="M581" s="39">
        <f t="shared" si="28"/>
        <v>41716.667037038598</v>
      </c>
      <c r="N581" s="6">
        <v>32</v>
      </c>
      <c r="O581" s="6">
        <v>0</v>
      </c>
      <c r="P581" s="6">
        <v>1</v>
      </c>
      <c r="V581" s="1">
        <v>41683.90996527778</v>
      </c>
      <c r="X581" s="25">
        <f t="shared" si="26"/>
        <v>41682.916643520082</v>
      </c>
    </row>
    <row r="582" spans="3:24" x14ac:dyDescent="0.25">
      <c r="C582" s="33">
        <v>580</v>
      </c>
      <c r="D582" s="33">
        <v>2</v>
      </c>
      <c r="E582" s="5" t="s">
        <v>1021</v>
      </c>
      <c r="F582" s="6">
        <v>53</v>
      </c>
      <c r="G582" s="6">
        <v>55</v>
      </c>
      <c r="H582">
        <v>1580</v>
      </c>
      <c r="I582" s="39">
        <f t="shared" si="27"/>
        <v>41716.667048612675</v>
      </c>
      <c r="J582" s="39"/>
      <c r="K582" t="s">
        <v>2030</v>
      </c>
      <c r="L582">
        <v>1580</v>
      </c>
      <c r="M582" s="39">
        <f t="shared" si="28"/>
        <v>41716.667048612675</v>
      </c>
      <c r="N582" s="6">
        <v>32</v>
      </c>
      <c r="O582" s="6">
        <v>0</v>
      </c>
      <c r="P582" s="6">
        <v>1</v>
      </c>
      <c r="V582" s="1">
        <v>41683.90996527778</v>
      </c>
      <c r="X582" s="25">
        <f t="shared" ref="X582:X645" si="29">X581+1/86400</f>
        <v>41682.916655094159</v>
      </c>
    </row>
    <row r="583" spans="3:24" x14ac:dyDescent="0.25">
      <c r="C583" s="33">
        <v>581</v>
      </c>
      <c r="D583" s="33">
        <v>2</v>
      </c>
      <c r="E583" s="5" t="s">
        <v>1022</v>
      </c>
      <c r="F583" s="6">
        <v>53</v>
      </c>
      <c r="G583" s="6">
        <v>55</v>
      </c>
      <c r="H583">
        <v>1581</v>
      </c>
      <c r="I583" s="39">
        <f t="shared" ref="I583:I646" si="30">I582+1/86400</f>
        <v>41716.667060186752</v>
      </c>
      <c r="J583" s="39"/>
      <c r="K583" t="s">
        <v>2031</v>
      </c>
      <c r="L583">
        <v>1581</v>
      </c>
      <c r="M583" s="39">
        <f t="shared" ref="M583:M646" si="31">M582+1/86400</f>
        <v>41716.667060186752</v>
      </c>
      <c r="N583" s="6">
        <v>32</v>
      </c>
      <c r="O583" s="6">
        <v>0</v>
      </c>
      <c r="P583" s="6">
        <v>1</v>
      </c>
      <c r="V583" s="1">
        <v>41683.90996527778</v>
      </c>
      <c r="X583" s="25">
        <f t="shared" si="29"/>
        <v>41682.916666668236</v>
      </c>
    </row>
    <row r="584" spans="3:24" x14ac:dyDescent="0.25">
      <c r="C584" s="33">
        <v>582</v>
      </c>
      <c r="D584" s="33">
        <v>2</v>
      </c>
      <c r="E584" s="5" t="s">
        <v>1023</v>
      </c>
      <c r="F584" s="6">
        <v>53</v>
      </c>
      <c r="G584" s="6">
        <v>55</v>
      </c>
      <c r="H584">
        <v>1582</v>
      </c>
      <c r="I584" s="39">
        <f t="shared" si="30"/>
        <v>41716.667071760829</v>
      </c>
      <c r="J584" s="39"/>
      <c r="K584" t="s">
        <v>2032</v>
      </c>
      <c r="L584">
        <v>1582</v>
      </c>
      <c r="M584" s="39">
        <f t="shared" si="31"/>
        <v>41716.667071760829</v>
      </c>
      <c r="N584" s="6">
        <v>32</v>
      </c>
      <c r="O584" s="6">
        <v>0</v>
      </c>
      <c r="P584" s="6">
        <v>1</v>
      </c>
      <c r="V584" s="1">
        <v>41683.90996527778</v>
      </c>
      <c r="X584" s="25">
        <f t="shared" si="29"/>
        <v>41682.916678242313</v>
      </c>
    </row>
    <row r="585" spans="3:24" x14ac:dyDescent="0.25">
      <c r="C585" s="33">
        <v>583</v>
      </c>
      <c r="D585" s="33">
        <v>2</v>
      </c>
      <c r="E585" s="5" t="s">
        <v>1024</v>
      </c>
      <c r="F585" s="6">
        <v>53</v>
      </c>
      <c r="G585" s="6">
        <v>55</v>
      </c>
      <c r="H585">
        <v>1583</v>
      </c>
      <c r="I585" s="39">
        <f t="shared" si="30"/>
        <v>41716.667083334905</v>
      </c>
      <c r="J585" s="39"/>
      <c r="K585" t="s">
        <v>2033</v>
      </c>
      <c r="L585">
        <v>1583</v>
      </c>
      <c r="M585" s="39">
        <f t="shared" si="31"/>
        <v>41716.667083334905</v>
      </c>
      <c r="N585" s="6">
        <v>32</v>
      </c>
      <c r="O585" s="6">
        <v>0</v>
      </c>
      <c r="P585" s="6">
        <v>1</v>
      </c>
      <c r="V585" s="1">
        <v>41683.90996527778</v>
      </c>
      <c r="X585" s="25">
        <f t="shared" si="29"/>
        <v>41682.916689816389</v>
      </c>
    </row>
    <row r="586" spans="3:24" x14ac:dyDescent="0.25">
      <c r="C586" s="33">
        <v>584</v>
      </c>
      <c r="D586" s="33">
        <v>2</v>
      </c>
      <c r="E586" s="5" t="s">
        <v>1025</v>
      </c>
      <c r="F586" s="6">
        <v>53</v>
      </c>
      <c r="G586" s="6">
        <v>55</v>
      </c>
      <c r="H586">
        <v>1584</v>
      </c>
      <c r="I586" s="39">
        <f t="shared" si="30"/>
        <v>41716.667094908982</v>
      </c>
      <c r="J586" s="39"/>
      <c r="K586" t="s">
        <v>2034</v>
      </c>
      <c r="L586">
        <v>1584</v>
      </c>
      <c r="M586" s="39">
        <f t="shared" si="31"/>
        <v>41716.667094908982</v>
      </c>
      <c r="N586" s="6">
        <v>32</v>
      </c>
      <c r="O586" s="6">
        <v>0</v>
      </c>
      <c r="P586" s="6">
        <v>1</v>
      </c>
      <c r="V586" s="1">
        <v>41683.90996527778</v>
      </c>
      <c r="X586" s="25">
        <f t="shared" si="29"/>
        <v>41682.916701390466</v>
      </c>
    </row>
    <row r="587" spans="3:24" x14ac:dyDescent="0.25">
      <c r="C587" s="33">
        <v>585</v>
      </c>
      <c r="D587" s="33">
        <v>2</v>
      </c>
      <c r="E587" s="5" t="s">
        <v>1026</v>
      </c>
      <c r="F587" s="6">
        <v>53</v>
      </c>
      <c r="G587" s="6">
        <v>55</v>
      </c>
      <c r="H587">
        <v>1585</v>
      </c>
      <c r="I587" s="39">
        <f t="shared" si="30"/>
        <v>41716.667106483059</v>
      </c>
      <c r="J587" s="39"/>
      <c r="K587" t="s">
        <v>2035</v>
      </c>
      <c r="L587">
        <v>1585</v>
      </c>
      <c r="M587" s="39">
        <f t="shared" si="31"/>
        <v>41716.667106483059</v>
      </c>
      <c r="N587" s="6">
        <v>32</v>
      </c>
      <c r="O587" s="6">
        <v>0</v>
      </c>
      <c r="P587" s="6">
        <v>1</v>
      </c>
      <c r="V587" s="1">
        <v>41683.90996527778</v>
      </c>
      <c r="X587" s="25">
        <f t="shared" si="29"/>
        <v>41682.916712964543</v>
      </c>
    </row>
    <row r="588" spans="3:24" x14ac:dyDescent="0.25">
      <c r="C588" s="33">
        <v>586</v>
      </c>
      <c r="D588" s="33">
        <v>2</v>
      </c>
      <c r="E588" s="5" t="s">
        <v>1027</v>
      </c>
      <c r="F588" s="6">
        <v>53</v>
      </c>
      <c r="G588" s="6">
        <v>55</v>
      </c>
      <c r="H588">
        <v>1586</v>
      </c>
      <c r="I588" s="39">
        <f t="shared" si="30"/>
        <v>41716.667118057136</v>
      </c>
      <c r="J588" s="39"/>
      <c r="K588" t="s">
        <v>2036</v>
      </c>
      <c r="L588">
        <v>1586</v>
      </c>
      <c r="M588" s="39">
        <f t="shared" si="31"/>
        <v>41716.667118057136</v>
      </c>
      <c r="N588" s="6">
        <v>32</v>
      </c>
      <c r="O588" s="6">
        <v>0</v>
      </c>
      <c r="P588" s="6">
        <v>1</v>
      </c>
      <c r="V588" s="1">
        <v>41683.90996527778</v>
      </c>
      <c r="X588" s="25">
        <f t="shared" si="29"/>
        <v>41682.91672453862</v>
      </c>
    </row>
    <row r="589" spans="3:24" x14ac:dyDescent="0.25">
      <c r="C589" s="33">
        <v>587</v>
      </c>
      <c r="D589" s="33">
        <v>2</v>
      </c>
      <c r="E589" s="5" t="s">
        <v>1028</v>
      </c>
      <c r="F589" s="6">
        <v>53</v>
      </c>
      <c r="G589" s="6">
        <v>55</v>
      </c>
      <c r="H589">
        <v>1587</v>
      </c>
      <c r="I589" s="39">
        <f t="shared" si="30"/>
        <v>41716.667129631212</v>
      </c>
      <c r="J589" s="39"/>
      <c r="K589" t="s">
        <v>2037</v>
      </c>
      <c r="L589">
        <v>1587</v>
      </c>
      <c r="M589" s="39">
        <f t="shared" si="31"/>
        <v>41716.667129631212</v>
      </c>
      <c r="N589" s="6">
        <v>32</v>
      </c>
      <c r="O589" s="6">
        <v>0</v>
      </c>
      <c r="P589" s="6">
        <v>1</v>
      </c>
      <c r="V589" s="1">
        <v>41683.90996527778</v>
      </c>
      <c r="X589" s="25">
        <f t="shared" si="29"/>
        <v>41682.916736112697</v>
      </c>
    </row>
    <row r="590" spans="3:24" x14ac:dyDescent="0.25">
      <c r="C590" s="33">
        <v>588</v>
      </c>
      <c r="D590" s="33">
        <v>2</v>
      </c>
      <c r="E590" s="5" t="s">
        <v>1029</v>
      </c>
      <c r="F590" s="6">
        <v>53</v>
      </c>
      <c r="G590" s="6">
        <v>55</v>
      </c>
      <c r="H590">
        <v>1588</v>
      </c>
      <c r="I590" s="39">
        <f t="shared" si="30"/>
        <v>41716.667141205289</v>
      </c>
      <c r="J590" s="39"/>
      <c r="K590" t="s">
        <v>2038</v>
      </c>
      <c r="L590">
        <v>1588</v>
      </c>
      <c r="M590" s="39">
        <f t="shared" si="31"/>
        <v>41716.667141205289</v>
      </c>
      <c r="N590" s="6">
        <v>32</v>
      </c>
      <c r="O590" s="6">
        <v>0</v>
      </c>
      <c r="P590" s="6">
        <v>1</v>
      </c>
      <c r="V590" s="1">
        <v>41683.90996527778</v>
      </c>
      <c r="X590" s="25">
        <f t="shared" si="29"/>
        <v>41682.916747686773</v>
      </c>
    </row>
    <row r="591" spans="3:24" x14ac:dyDescent="0.25">
      <c r="C591" s="33">
        <v>589</v>
      </c>
      <c r="D591" s="33">
        <v>2</v>
      </c>
      <c r="E591" s="5" t="s">
        <v>1030</v>
      </c>
      <c r="F591" s="6">
        <v>53</v>
      </c>
      <c r="G591" s="6">
        <v>55</v>
      </c>
      <c r="H591">
        <v>1589</v>
      </c>
      <c r="I591" s="39">
        <f t="shared" si="30"/>
        <v>41716.667152779366</v>
      </c>
      <c r="J591" s="39"/>
      <c r="K591" t="s">
        <v>2039</v>
      </c>
      <c r="L591">
        <v>1589</v>
      </c>
      <c r="M591" s="39">
        <f t="shared" si="31"/>
        <v>41716.667152779366</v>
      </c>
      <c r="N591" s="6">
        <v>32</v>
      </c>
      <c r="O591" s="6">
        <v>0</v>
      </c>
      <c r="P591" s="6">
        <v>1</v>
      </c>
      <c r="V591" s="1">
        <v>41683.90996527778</v>
      </c>
      <c r="X591" s="25">
        <f t="shared" si="29"/>
        <v>41682.91675926085</v>
      </c>
    </row>
    <row r="592" spans="3:24" x14ac:dyDescent="0.25">
      <c r="C592" s="33">
        <v>590</v>
      </c>
      <c r="D592" s="33">
        <v>2</v>
      </c>
      <c r="E592" s="5" t="s">
        <v>1031</v>
      </c>
      <c r="F592" s="6">
        <v>53</v>
      </c>
      <c r="G592" s="6">
        <v>55</v>
      </c>
      <c r="H592">
        <v>1590</v>
      </c>
      <c r="I592" s="39">
        <f t="shared" si="30"/>
        <v>41716.667164353443</v>
      </c>
      <c r="J592" s="39"/>
      <c r="K592" t="s">
        <v>2040</v>
      </c>
      <c r="L592">
        <v>1590</v>
      </c>
      <c r="M592" s="39">
        <f t="shared" si="31"/>
        <v>41716.667164353443</v>
      </c>
      <c r="N592" s="6">
        <v>32</v>
      </c>
      <c r="O592" s="6">
        <v>0</v>
      </c>
      <c r="P592" s="6">
        <v>1</v>
      </c>
      <c r="V592" s="1">
        <v>41683.90996527778</v>
      </c>
      <c r="X592" s="25">
        <f t="shared" si="29"/>
        <v>41682.916770834927</v>
      </c>
    </row>
    <row r="593" spans="3:24" x14ac:dyDescent="0.25">
      <c r="C593" s="33">
        <v>591</v>
      </c>
      <c r="D593" s="33">
        <v>2</v>
      </c>
      <c r="E593" s="5" t="s">
        <v>1032</v>
      </c>
      <c r="F593" s="6">
        <v>53</v>
      </c>
      <c r="G593" s="6">
        <v>55</v>
      </c>
      <c r="H593">
        <v>1591</v>
      </c>
      <c r="I593" s="39">
        <f t="shared" si="30"/>
        <v>41716.66717592752</v>
      </c>
      <c r="J593" s="39"/>
      <c r="K593" t="s">
        <v>2041</v>
      </c>
      <c r="L593">
        <v>1591</v>
      </c>
      <c r="M593" s="39">
        <f t="shared" si="31"/>
        <v>41716.66717592752</v>
      </c>
      <c r="N593" s="6">
        <v>32</v>
      </c>
      <c r="O593" s="6">
        <v>0</v>
      </c>
      <c r="P593" s="6">
        <v>1</v>
      </c>
      <c r="V593" s="1">
        <v>41683.90996527778</v>
      </c>
      <c r="X593" s="25">
        <f t="shared" si="29"/>
        <v>41682.916782409004</v>
      </c>
    </row>
    <row r="594" spans="3:24" x14ac:dyDescent="0.25">
      <c r="C594" s="33">
        <v>592</v>
      </c>
      <c r="D594" s="33">
        <v>2</v>
      </c>
      <c r="E594" s="5" t="s">
        <v>1033</v>
      </c>
      <c r="F594" s="6">
        <v>53</v>
      </c>
      <c r="G594" s="6">
        <v>55</v>
      </c>
      <c r="H594">
        <v>1592</v>
      </c>
      <c r="I594" s="39">
        <f t="shared" si="30"/>
        <v>41716.667187501596</v>
      </c>
      <c r="J594" s="39"/>
      <c r="K594" t="s">
        <v>2042</v>
      </c>
      <c r="L594">
        <v>1592</v>
      </c>
      <c r="M594" s="39">
        <f t="shared" si="31"/>
        <v>41716.667187501596</v>
      </c>
      <c r="N594" s="6">
        <v>32</v>
      </c>
      <c r="O594" s="6">
        <v>0</v>
      </c>
      <c r="P594" s="6">
        <v>1</v>
      </c>
      <c r="V594" s="1">
        <v>41683.90996527778</v>
      </c>
      <c r="X594" s="25">
        <f t="shared" si="29"/>
        <v>41682.91679398308</v>
      </c>
    </row>
    <row r="595" spans="3:24" x14ac:dyDescent="0.25">
      <c r="C595" s="33">
        <v>593</v>
      </c>
      <c r="D595" s="33">
        <v>2</v>
      </c>
      <c r="E595" s="5" t="s">
        <v>1034</v>
      </c>
      <c r="F595" s="6">
        <v>53</v>
      </c>
      <c r="G595" s="6">
        <v>55</v>
      </c>
      <c r="H595">
        <v>1593</v>
      </c>
      <c r="I595" s="39">
        <f t="shared" si="30"/>
        <v>41716.667199075673</v>
      </c>
      <c r="J595" s="39"/>
      <c r="K595" t="s">
        <v>2043</v>
      </c>
      <c r="L595">
        <v>1593</v>
      </c>
      <c r="M595" s="39">
        <f t="shared" si="31"/>
        <v>41716.667199075673</v>
      </c>
      <c r="N595" s="6">
        <v>32</v>
      </c>
      <c r="O595" s="6">
        <v>0</v>
      </c>
      <c r="P595" s="6">
        <v>1</v>
      </c>
      <c r="V595" s="1">
        <v>41683.90996527778</v>
      </c>
      <c r="X595" s="25">
        <f t="shared" si="29"/>
        <v>41682.916805557157</v>
      </c>
    </row>
    <row r="596" spans="3:24" x14ac:dyDescent="0.25">
      <c r="C596" s="33">
        <v>594</v>
      </c>
      <c r="D596" s="33">
        <v>2</v>
      </c>
      <c r="E596" s="5" t="s">
        <v>1035</v>
      </c>
      <c r="F596" s="6">
        <v>53</v>
      </c>
      <c r="G596" s="6">
        <v>55</v>
      </c>
      <c r="H596">
        <v>1594</v>
      </c>
      <c r="I596" s="39">
        <f t="shared" si="30"/>
        <v>41716.66721064975</v>
      </c>
      <c r="J596" s="39"/>
      <c r="K596" t="s">
        <v>2044</v>
      </c>
      <c r="L596">
        <v>1594</v>
      </c>
      <c r="M596" s="39">
        <f t="shared" si="31"/>
        <v>41716.66721064975</v>
      </c>
      <c r="N596" s="6">
        <v>32</v>
      </c>
      <c r="O596" s="6">
        <v>0</v>
      </c>
      <c r="P596" s="6">
        <v>1</v>
      </c>
      <c r="V596" s="1">
        <v>41683.90996527778</v>
      </c>
      <c r="X596" s="25">
        <f t="shared" si="29"/>
        <v>41682.916817131234</v>
      </c>
    </row>
    <row r="597" spans="3:24" x14ac:dyDescent="0.25">
      <c r="C597" s="33">
        <v>595</v>
      </c>
      <c r="D597" s="33">
        <v>2</v>
      </c>
      <c r="E597" s="5" t="s">
        <v>1036</v>
      </c>
      <c r="F597" s="6">
        <v>53</v>
      </c>
      <c r="G597" s="6">
        <v>55</v>
      </c>
      <c r="H597">
        <v>1595</v>
      </c>
      <c r="I597" s="39">
        <f t="shared" si="30"/>
        <v>41716.667222223827</v>
      </c>
      <c r="J597" s="39"/>
      <c r="K597" t="s">
        <v>2045</v>
      </c>
      <c r="L597">
        <v>1595</v>
      </c>
      <c r="M597" s="39">
        <f t="shared" si="31"/>
        <v>41716.667222223827</v>
      </c>
      <c r="N597" s="6">
        <v>32</v>
      </c>
      <c r="O597" s="6">
        <v>0</v>
      </c>
      <c r="P597" s="6">
        <v>1</v>
      </c>
      <c r="V597" s="1">
        <v>41683.90996527778</v>
      </c>
      <c r="X597" s="25">
        <f t="shared" si="29"/>
        <v>41682.916828705311</v>
      </c>
    </row>
    <row r="598" spans="3:24" x14ac:dyDescent="0.25">
      <c r="C598" s="33">
        <v>596</v>
      </c>
      <c r="D598" s="33">
        <v>2</v>
      </c>
      <c r="E598" s="5" t="s">
        <v>1037</v>
      </c>
      <c r="F598" s="6">
        <v>53</v>
      </c>
      <c r="G598" s="6">
        <v>55</v>
      </c>
      <c r="H598">
        <v>1596</v>
      </c>
      <c r="I598" s="39">
        <f t="shared" si="30"/>
        <v>41716.667233797903</v>
      </c>
      <c r="J598" s="39"/>
      <c r="K598" t="s">
        <v>2046</v>
      </c>
      <c r="L598">
        <v>1596</v>
      </c>
      <c r="M598" s="39">
        <f t="shared" si="31"/>
        <v>41716.667233797903</v>
      </c>
      <c r="N598" s="6">
        <v>32</v>
      </c>
      <c r="O598" s="6">
        <v>0</v>
      </c>
      <c r="P598" s="6">
        <v>1</v>
      </c>
      <c r="V598" s="1">
        <v>41683.90996527778</v>
      </c>
      <c r="X598" s="25">
        <f t="shared" si="29"/>
        <v>41682.916840279388</v>
      </c>
    </row>
    <row r="599" spans="3:24" x14ac:dyDescent="0.25">
      <c r="C599" s="33">
        <v>597</v>
      </c>
      <c r="D599" s="33">
        <v>2</v>
      </c>
      <c r="E599" s="5" t="s">
        <v>1038</v>
      </c>
      <c r="F599" s="6">
        <v>53</v>
      </c>
      <c r="G599" s="6">
        <v>55</v>
      </c>
      <c r="H599">
        <v>1597</v>
      </c>
      <c r="I599" s="39">
        <f t="shared" si="30"/>
        <v>41716.66724537198</v>
      </c>
      <c r="J599" s="39"/>
      <c r="K599" t="s">
        <v>2047</v>
      </c>
      <c r="L599">
        <v>1597</v>
      </c>
      <c r="M599" s="39">
        <f t="shared" si="31"/>
        <v>41716.66724537198</v>
      </c>
      <c r="N599" s="6">
        <v>32</v>
      </c>
      <c r="O599" s="6">
        <v>0</v>
      </c>
      <c r="P599" s="6">
        <v>1</v>
      </c>
      <c r="V599" s="1">
        <v>41683.90996527778</v>
      </c>
      <c r="X599" s="25">
        <f t="shared" si="29"/>
        <v>41682.916851853464</v>
      </c>
    </row>
    <row r="600" spans="3:24" x14ac:dyDescent="0.25">
      <c r="C600" s="33">
        <v>598</v>
      </c>
      <c r="D600" s="33">
        <v>2</v>
      </c>
      <c r="E600" s="5" t="s">
        <v>1039</v>
      </c>
      <c r="F600" s="6">
        <v>53</v>
      </c>
      <c r="G600" s="6">
        <v>55</v>
      </c>
      <c r="H600">
        <v>1598</v>
      </c>
      <c r="I600" s="39">
        <f t="shared" si="30"/>
        <v>41716.667256946057</v>
      </c>
      <c r="J600" s="39"/>
      <c r="K600" t="s">
        <v>2048</v>
      </c>
      <c r="L600">
        <v>1598</v>
      </c>
      <c r="M600" s="39">
        <f t="shared" si="31"/>
        <v>41716.667256946057</v>
      </c>
      <c r="N600" s="6">
        <v>32</v>
      </c>
      <c r="O600" s="6">
        <v>0</v>
      </c>
      <c r="P600" s="6">
        <v>1</v>
      </c>
      <c r="V600" s="1">
        <v>41683.90996527778</v>
      </c>
      <c r="X600" s="25">
        <f t="shared" si="29"/>
        <v>41682.916863427541</v>
      </c>
    </row>
    <row r="601" spans="3:24" x14ac:dyDescent="0.25">
      <c r="C601" s="33">
        <v>599</v>
      </c>
      <c r="D601" s="33">
        <v>2</v>
      </c>
      <c r="E601" s="5" t="s">
        <v>1040</v>
      </c>
      <c r="F601" s="6">
        <v>53</v>
      </c>
      <c r="G601" s="6">
        <v>55</v>
      </c>
      <c r="H601">
        <v>1599</v>
      </c>
      <c r="I601" s="39">
        <f t="shared" si="30"/>
        <v>41716.667268520134</v>
      </c>
      <c r="J601" s="39"/>
      <c r="K601" t="s">
        <v>2049</v>
      </c>
      <c r="L601">
        <v>1599</v>
      </c>
      <c r="M601" s="39">
        <f t="shared" si="31"/>
        <v>41716.667268520134</v>
      </c>
      <c r="N601" s="6">
        <v>32</v>
      </c>
      <c r="O601" s="6">
        <v>0</v>
      </c>
      <c r="P601" s="6">
        <v>1</v>
      </c>
      <c r="V601" s="1">
        <v>41683.90996527778</v>
      </c>
      <c r="X601" s="25">
        <f t="shared" si="29"/>
        <v>41682.916875001618</v>
      </c>
    </row>
    <row r="602" spans="3:24" x14ac:dyDescent="0.25">
      <c r="C602" s="33">
        <v>600</v>
      </c>
      <c r="D602" s="33">
        <v>2</v>
      </c>
      <c r="E602" s="5" t="s">
        <v>1041</v>
      </c>
      <c r="F602" s="6">
        <v>53</v>
      </c>
      <c r="G602" s="6">
        <v>55</v>
      </c>
      <c r="H602">
        <v>1600</v>
      </c>
      <c r="I602" s="39">
        <f t="shared" si="30"/>
        <v>41716.667280094211</v>
      </c>
      <c r="J602" s="39"/>
      <c r="K602" t="s">
        <v>2050</v>
      </c>
      <c r="L602">
        <v>1600</v>
      </c>
      <c r="M602" s="39">
        <f t="shared" si="31"/>
        <v>41716.667280094211</v>
      </c>
      <c r="N602" s="6">
        <v>32</v>
      </c>
      <c r="O602" s="6">
        <v>0</v>
      </c>
      <c r="P602" s="6">
        <v>1</v>
      </c>
      <c r="V602" s="1">
        <v>41683.90996527778</v>
      </c>
      <c r="X602" s="25">
        <f t="shared" si="29"/>
        <v>41682.916886575695</v>
      </c>
    </row>
    <row r="603" spans="3:24" x14ac:dyDescent="0.25">
      <c r="C603" s="33">
        <v>601</v>
      </c>
      <c r="D603" s="33">
        <v>2</v>
      </c>
      <c r="E603" s="5" t="s">
        <v>1042</v>
      </c>
      <c r="F603" s="6">
        <v>53</v>
      </c>
      <c r="G603" s="6">
        <v>55</v>
      </c>
      <c r="H603">
        <v>1601</v>
      </c>
      <c r="I603" s="39">
        <f t="shared" si="30"/>
        <v>41716.667291668287</v>
      </c>
      <c r="J603" s="39"/>
      <c r="K603" t="s">
        <v>2051</v>
      </c>
      <c r="L603">
        <v>1601</v>
      </c>
      <c r="M603" s="39">
        <f t="shared" si="31"/>
        <v>41716.667291668287</v>
      </c>
      <c r="N603" s="6">
        <v>32</v>
      </c>
      <c r="O603" s="6">
        <v>0</v>
      </c>
      <c r="P603" s="6">
        <v>1</v>
      </c>
      <c r="V603" s="1">
        <v>41683.90996527778</v>
      </c>
      <c r="X603" s="25">
        <f t="shared" si="29"/>
        <v>41682.916898149771</v>
      </c>
    </row>
    <row r="604" spans="3:24" x14ac:dyDescent="0.25">
      <c r="C604" s="33">
        <v>602</v>
      </c>
      <c r="D604" s="33">
        <v>2</v>
      </c>
      <c r="E604" s="5" t="s">
        <v>1043</v>
      </c>
      <c r="F604" s="6">
        <v>53</v>
      </c>
      <c r="G604" s="6">
        <v>55</v>
      </c>
      <c r="H604">
        <v>1602</v>
      </c>
      <c r="I604" s="39">
        <f t="shared" si="30"/>
        <v>41716.667303242364</v>
      </c>
      <c r="J604" s="39"/>
      <c r="K604" t="s">
        <v>2052</v>
      </c>
      <c r="L604">
        <v>1602</v>
      </c>
      <c r="M604" s="39">
        <f t="shared" si="31"/>
        <v>41716.667303242364</v>
      </c>
      <c r="N604" s="6">
        <v>32</v>
      </c>
      <c r="O604" s="6">
        <v>0</v>
      </c>
      <c r="P604" s="6">
        <v>1</v>
      </c>
      <c r="V604" s="1">
        <v>41683.90996527778</v>
      </c>
      <c r="X604" s="25">
        <f t="shared" si="29"/>
        <v>41682.916909723848</v>
      </c>
    </row>
    <row r="605" spans="3:24" x14ac:dyDescent="0.25">
      <c r="C605" s="33">
        <v>603</v>
      </c>
      <c r="D605" s="33">
        <v>2</v>
      </c>
      <c r="E605" s="5" t="s">
        <v>1044</v>
      </c>
      <c r="F605" s="6">
        <v>53</v>
      </c>
      <c r="G605" s="6">
        <v>55</v>
      </c>
      <c r="H605">
        <v>1603</v>
      </c>
      <c r="I605" s="39">
        <f t="shared" si="30"/>
        <v>41716.667314816441</v>
      </c>
      <c r="J605" s="39"/>
      <c r="K605" t="s">
        <v>2053</v>
      </c>
      <c r="L605">
        <v>1603</v>
      </c>
      <c r="M605" s="39">
        <f t="shared" si="31"/>
        <v>41716.667314816441</v>
      </c>
      <c r="N605" s="6">
        <v>32</v>
      </c>
      <c r="O605" s="6">
        <v>0</v>
      </c>
      <c r="P605" s="6">
        <v>1</v>
      </c>
      <c r="V605" s="1">
        <v>41683.90996527778</v>
      </c>
      <c r="X605" s="25">
        <f t="shared" si="29"/>
        <v>41682.916921297925</v>
      </c>
    </row>
    <row r="606" spans="3:24" x14ac:dyDescent="0.25">
      <c r="C606" s="33">
        <v>604</v>
      </c>
      <c r="D606" s="33">
        <v>2</v>
      </c>
      <c r="E606" s="5" t="s">
        <v>1045</v>
      </c>
      <c r="F606" s="6">
        <v>53</v>
      </c>
      <c r="G606" s="6">
        <v>55</v>
      </c>
      <c r="H606">
        <v>1604</v>
      </c>
      <c r="I606" s="39">
        <f t="shared" si="30"/>
        <v>41716.667326390518</v>
      </c>
      <c r="J606" s="39"/>
      <c r="K606" t="s">
        <v>2054</v>
      </c>
      <c r="L606">
        <v>1604</v>
      </c>
      <c r="M606" s="39">
        <f t="shared" si="31"/>
        <v>41716.667326390518</v>
      </c>
      <c r="N606" s="6">
        <v>32</v>
      </c>
      <c r="O606" s="6">
        <v>0</v>
      </c>
      <c r="P606" s="6">
        <v>1</v>
      </c>
      <c r="V606" s="1">
        <v>41683.90996527778</v>
      </c>
      <c r="X606" s="25">
        <f t="shared" si="29"/>
        <v>41682.916932872002</v>
      </c>
    </row>
    <row r="607" spans="3:24" x14ac:dyDescent="0.25">
      <c r="C607" s="33">
        <v>605</v>
      </c>
      <c r="D607" s="33">
        <v>2</v>
      </c>
      <c r="E607" s="5" t="s">
        <v>1046</v>
      </c>
      <c r="F607" s="6">
        <v>53</v>
      </c>
      <c r="G607" s="6">
        <v>55</v>
      </c>
      <c r="H607">
        <v>1605</v>
      </c>
      <c r="I607" s="39">
        <f t="shared" si="30"/>
        <v>41716.667337964594</v>
      </c>
      <c r="J607" s="39"/>
      <c r="K607" t="s">
        <v>2055</v>
      </c>
      <c r="L607">
        <v>1605</v>
      </c>
      <c r="M607" s="39">
        <f t="shared" si="31"/>
        <v>41716.667337964594</v>
      </c>
      <c r="N607" s="6">
        <v>32</v>
      </c>
      <c r="O607" s="6">
        <v>0</v>
      </c>
      <c r="P607" s="6">
        <v>1</v>
      </c>
      <c r="V607" s="1">
        <v>41683.90996527778</v>
      </c>
      <c r="X607" s="25">
        <f t="shared" si="29"/>
        <v>41682.916944446079</v>
      </c>
    </row>
    <row r="608" spans="3:24" x14ac:dyDescent="0.25">
      <c r="C608" s="33">
        <v>606</v>
      </c>
      <c r="D608" s="33">
        <v>2</v>
      </c>
      <c r="E608" s="5" t="s">
        <v>1047</v>
      </c>
      <c r="F608" s="6">
        <v>53</v>
      </c>
      <c r="G608" s="6">
        <v>55</v>
      </c>
      <c r="H608">
        <v>1606</v>
      </c>
      <c r="I608" s="39">
        <f t="shared" si="30"/>
        <v>41716.667349538671</v>
      </c>
      <c r="J608" s="39"/>
      <c r="K608" t="s">
        <v>2056</v>
      </c>
      <c r="L608">
        <v>1606</v>
      </c>
      <c r="M608" s="39">
        <f t="shared" si="31"/>
        <v>41716.667349538671</v>
      </c>
      <c r="N608" s="6">
        <v>32</v>
      </c>
      <c r="O608" s="6">
        <v>0</v>
      </c>
      <c r="P608" s="6">
        <v>1</v>
      </c>
      <c r="V608" s="1">
        <v>41683.90996527778</v>
      </c>
      <c r="X608" s="25">
        <f t="shared" si="29"/>
        <v>41682.916956020155</v>
      </c>
    </row>
    <row r="609" spans="3:24" x14ac:dyDescent="0.25">
      <c r="C609" s="33">
        <v>607</v>
      </c>
      <c r="D609" s="33">
        <v>2</v>
      </c>
      <c r="E609" s="5" t="s">
        <v>1048</v>
      </c>
      <c r="F609" s="6">
        <v>53</v>
      </c>
      <c r="G609" s="6">
        <v>55</v>
      </c>
      <c r="H609">
        <v>1607</v>
      </c>
      <c r="I609" s="39">
        <f t="shared" si="30"/>
        <v>41716.667361112748</v>
      </c>
      <c r="J609" s="39"/>
      <c r="K609" t="s">
        <v>2057</v>
      </c>
      <c r="L609">
        <v>1607</v>
      </c>
      <c r="M609" s="39">
        <f t="shared" si="31"/>
        <v>41716.667361112748</v>
      </c>
      <c r="N609" s="6">
        <v>32</v>
      </c>
      <c r="O609" s="6">
        <v>0</v>
      </c>
      <c r="P609" s="6">
        <v>1</v>
      </c>
      <c r="V609" s="1">
        <v>41683.90996527778</v>
      </c>
      <c r="X609" s="25">
        <f t="shared" si="29"/>
        <v>41682.916967594232</v>
      </c>
    </row>
    <row r="610" spans="3:24" x14ac:dyDescent="0.25">
      <c r="C610" s="33">
        <v>608</v>
      </c>
      <c r="D610" s="33">
        <v>2</v>
      </c>
      <c r="E610" s="5" t="s">
        <v>1049</v>
      </c>
      <c r="F610" s="6">
        <v>53</v>
      </c>
      <c r="G610" s="6">
        <v>55</v>
      </c>
      <c r="H610">
        <v>1608</v>
      </c>
      <c r="I610" s="39">
        <f t="shared" si="30"/>
        <v>41716.667372686825</v>
      </c>
      <c r="J610" s="39"/>
      <c r="K610" t="s">
        <v>2058</v>
      </c>
      <c r="L610">
        <v>1608</v>
      </c>
      <c r="M610" s="39">
        <f t="shared" si="31"/>
        <v>41716.667372686825</v>
      </c>
      <c r="N610" s="6">
        <v>32</v>
      </c>
      <c r="O610" s="6">
        <v>0</v>
      </c>
      <c r="P610" s="6">
        <v>1</v>
      </c>
      <c r="V610" s="1">
        <v>41683.90996527778</v>
      </c>
      <c r="X610" s="25">
        <f t="shared" si="29"/>
        <v>41682.916979168309</v>
      </c>
    </row>
    <row r="611" spans="3:24" x14ac:dyDescent="0.25">
      <c r="C611" s="33">
        <v>609</v>
      </c>
      <c r="D611" s="33">
        <v>2</v>
      </c>
      <c r="E611" s="5" t="s">
        <v>1050</v>
      </c>
      <c r="F611" s="6">
        <v>53</v>
      </c>
      <c r="G611" s="6">
        <v>55</v>
      </c>
      <c r="H611">
        <v>1609</v>
      </c>
      <c r="I611" s="39">
        <f t="shared" si="30"/>
        <v>41716.667384260902</v>
      </c>
      <c r="J611" s="39"/>
      <c r="K611" t="s">
        <v>2059</v>
      </c>
      <c r="L611">
        <v>1609</v>
      </c>
      <c r="M611" s="39">
        <f t="shared" si="31"/>
        <v>41716.667384260902</v>
      </c>
      <c r="N611" s="6">
        <v>32</v>
      </c>
      <c r="O611" s="6">
        <v>0</v>
      </c>
      <c r="P611" s="6">
        <v>1</v>
      </c>
      <c r="V611" s="1">
        <v>41683.90996527778</v>
      </c>
      <c r="X611" s="25">
        <f t="shared" si="29"/>
        <v>41682.916990742386</v>
      </c>
    </row>
    <row r="612" spans="3:24" x14ac:dyDescent="0.25">
      <c r="C612" s="33">
        <v>610</v>
      </c>
      <c r="D612" s="33">
        <v>2</v>
      </c>
      <c r="E612" s="5" t="s">
        <v>1051</v>
      </c>
      <c r="F612" s="6">
        <v>53</v>
      </c>
      <c r="G612" s="6">
        <v>55</v>
      </c>
      <c r="H612">
        <v>1610</v>
      </c>
      <c r="I612" s="39">
        <f t="shared" si="30"/>
        <v>41716.667395834978</v>
      </c>
      <c r="J612" s="39"/>
      <c r="K612" t="s">
        <v>2060</v>
      </c>
      <c r="L612">
        <v>1610</v>
      </c>
      <c r="M612" s="39">
        <f t="shared" si="31"/>
        <v>41716.667395834978</v>
      </c>
      <c r="N612" s="6">
        <v>32</v>
      </c>
      <c r="O612" s="6">
        <v>0</v>
      </c>
      <c r="P612" s="6">
        <v>1</v>
      </c>
      <c r="V612" s="1">
        <v>41683.90996527778</v>
      </c>
      <c r="X612" s="25">
        <f t="shared" si="29"/>
        <v>41682.917002316462</v>
      </c>
    </row>
    <row r="613" spans="3:24" x14ac:dyDescent="0.25">
      <c r="C613" s="33">
        <v>611</v>
      </c>
      <c r="D613" s="33">
        <v>2</v>
      </c>
      <c r="E613" s="5" t="s">
        <v>1052</v>
      </c>
      <c r="F613" s="6">
        <v>53</v>
      </c>
      <c r="G613" s="6">
        <v>55</v>
      </c>
      <c r="H613">
        <v>1611</v>
      </c>
      <c r="I613" s="39">
        <f t="shared" si="30"/>
        <v>41716.667407409055</v>
      </c>
      <c r="J613" s="39"/>
      <c r="K613" t="s">
        <v>2061</v>
      </c>
      <c r="L613">
        <v>1611</v>
      </c>
      <c r="M613" s="39">
        <f t="shared" si="31"/>
        <v>41716.667407409055</v>
      </c>
      <c r="N613" s="6">
        <v>32</v>
      </c>
      <c r="O613" s="6">
        <v>0</v>
      </c>
      <c r="P613" s="6">
        <v>1</v>
      </c>
      <c r="V613" s="1">
        <v>41683.90996527778</v>
      </c>
      <c r="X613" s="25">
        <f t="shared" si="29"/>
        <v>41682.917013890539</v>
      </c>
    </row>
    <row r="614" spans="3:24" x14ac:dyDescent="0.25">
      <c r="C614" s="33">
        <v>612</v>
      </c>
      <c r="D614" s="33">
        <v>2</v>
      </c>
      <c r="E614" s="5" t="s">
        <v>1053</v>
      </c>
      <c r="F614" s="6">
        <v>53</v>
      </c>
      <c r="G614" s="6">
        <v>55</v>
      </c>
      <c r="H614">
        <v>1612</v>
      </c>
      <c r="I614" s="39">
        <f t="shared" si="30"/>
        <v>41716.667418983132</v>
      </c>
      <c r="J614" s="39"/>
      <c r="K614" t="s">
        <v>2062</v>
      </c>
      <c r="L614">
        <v>1612</v>
      </c>
      <c r="M614" s="39">
        <f t="shared" si="31"/>
        <v>41716.667418983132</v>
      </c>
      <c r="N614" s="6">
        <v>32</v>
      </c>
      <c r="O614" s="6">
        <v>0</v>
      </c>
      <c r="P614" s="6">
        <v>1</v>
      </c>
      <c r="V614" s="1">
        <v>41683.90996527778</v>
      </c>
      <c r="X614" s="25">
        <f t="shared" si="29"/>
        <v>41682.917025464616</v>
      </c>
    </row>
    <row r="615" spans="3:24" x14ac:dyDescent="0.25">
      <c r="C615" s="33">
        <v>613</v>
      </c>
      <c r="D615" s="33">
        <v>2</v>
      </c>
      <c r="E615" s="5" t="s">
        <v>1054</v>
      </c>
      <c r="F615" s="6">
        <v>53</v>
      </c>
      <c r="G615" s="6">
        <v>55</v>
      </c>
      <c r="H615">
        <v>1613</v>
      </c>
      <c r="I615" s="39">
        <f t="shared" si="30"/>
        <v>41716.667430557209</v>
      </c>
      <c r="J615" s="39"/>
      <c r="K615" t="s">
        <v>2063</v>
      </c>
      <c r="L615">
        <v>1613</v>
      </c>
      <c r="M615" s="39">
        <f t="shared" si="31"/>
        <v>41716.667430557209</v>
      </c>
      <c r="N615" s="6">
        <v>32</v>
      </c>
      <c r="O615" s="6">
        <v>0</v>
      </c>
      <c r="P615" s="6">
        <v>1</v>
      </c>
      <c r="V615" s="1">
        <v>41683.90996527778</v>
      </c>
      <c r="X615" s="25">
        <f t="shared" si="29"/>
        <v>41682.917037038693</v>
      </c>
    </row>
    <row r="616" spans="3:24" x14ac:dyDescent="0.25">
      <c r="C616" s="33">
        <v>614</v>
      </c>
      <c r="D616" s="33">
        <v>2</v>
      </c>
      <c r="E616" s="5" t="s">
        <v>1055</v>
      </c>
      <c r="F616" s="6">
        <v>53</v>
      </c>
      <c r="G616" s="6">
        <v>55</v>
      </c>
      <c r="H616">
        <v>1614</v>
      </c>
      <c r="I616" s="39">
        <f t="shared" si="30"/>
        <v>41716.667442131285</v>
      </c>
      <c r="J616" s="39"/>
      <c r="K616" t="s">
        <v>2064</v>
      </c>
      <c r="L616">
        <v>1614</v>
      </c>
      <c r="M616" s="39">
        <f t="shared" si="31"/>
        <v>41716.667442131285</v>
      </c>
      <c r="N616" s="6">
        <v>32</v>
      </c>
      <c r="O616" s="6">
        <v>0</v>
      </c>
      <c r="P616" s="6">
        <v>1</v>
      </c>
      <c r="V616" s="1">
        <v>41683.90996527778</v>
      </c>
      <c r="X616" s="25">
        <f t="shared" si="29"/>
        <v>41682.91704861277</v>
      </c>
    </row>
    <row r="617" spans="3:24" x14ac:dyDescent="0.25">
      <c r="C617" s="33">
        <v>615</v>
      </c>
      <c r="D617" s="33">
        <v>2</v>
      </c>
      <c r="E617" s="5" t="s">
        <v>1056</v>
      </c>
      <c r="F617" s="6">
        <v>53</v>
      </c>
      <c r="G617" s="6">
        <v>55</v>
      </c>
      <c r="H617">
        <v>1615</v>
      </c>
      <c r="I617" s="39">
        <f t="shared" si="30"/>
        <v>41716.667453705362</v>
      </c>
      <c r="J617" s="39"/>
      <c r="K617" t="s">
        <v>2065</v>
      </c>
      <c r="L617">
        <v>1615</v>
      </c>
      <c r="M617" s="39">
        <f t="shared" si="31"/>
        <v>41716.667453705362</v>
      </c>
      <c r="N617" s="6">
        <v>32</v>
      </c>
      <c r="O617" s="6">
        <v>0</v>
      </c>
      <c r="P617" s="6">
        <v>1</v>
      </c>
      <c r="V617" s="1">
        <v>41683.90996527778</v>
      </c>
      <c r="X617" s="25">
        <f t="shared" si="29"/>
        <v>41682.917060186846</v>
      </c>
    </row>
    <row r="618" spans="3:24" x14ac:dyDescent="0.25">
      <c r="C618" s="33">
        <v>616</v>
      </c>
      <c r="D618" s="33">
        <v>2</v>
      </c>
      <c r="E618" s="5" t="s">
        <v>1057</v>
      </c>
      <c r="F618" s="6">
        <v>53</v>
      </c>
      <c r="G618" s="6">
        <v>55</v>
      </c>
      <c r="H618">
        <v>1616</v>
      </c>
      <c r="I618" s="39">
        <f t="shared" si="30"/>
        <v>41716.667465279439</v>
      </c>
      <c r="J618" s="39"/>
      <c r="K618" t="s">
        <v>2066</v>
      </c>
      <c r="L618">
        <v>1616</v>
      </c>
      <c r="M618" s="39">
        <f t="shared" si="31"/>
        <v>41716.667465279439</v>
      </c>
      <c r="N618" s="6">
        <v>32</v>
      </c>
      <c r="O618" s="6">
        <v>0</v>
      </c>
      <c r="P618" s="6">
        <v>1</v>
      </c>
      <c r="V618" s="1">
        <v>41683.90996527778</v>
      </c>
      <c r="X618" s="25">
        <f t="shared" si="29"/>
        <v>41682.917071760923</v>
      </c>
    </row>
    <row r="619" spans="3:24" x14ac:dyDescent="0.25">
      <c r="C619" s="33">
        <v>617</v>
      </c>
      <c r="D619" s="33">
        <v>2</v>
      </c>
      <c r="E619" s="5" t="s">
        <v>1058</v>
      </c>
      <c r="F619" s="6">
        <v>53</v>
      </c>
      <c r="G619" s="6">
        <v>55</v>
      </c>
      <c r="H619">
        <v>1617</v>
      </c>
      <c r="I619" s="39">
        <f t="shared" si="30"/>
        <v>41716.667476853516</v>
      </c>
      <c r="J619" s="39"/>
      <c r="K619" t="s">
        <v>2067</v>
      </c>
      <c r="L619">
        <v>1617</v>
      </c>
      <c r="M619" s="39">
        <f t="shared" si="31"/>
        <v>41716.667476853516</v>
      </c>
      <c r="N619" s="6">
        <v>32</v>
      </c>
      <c r="O619" s="6">
        <v>0</v>
      </c>
      <c r="P619" s="6">
        <v>1</v>
      </c>
      <c r="V619" s="1">
        <v>41683.90996527778</v>
      </c>
      <c r="X619" s="25">
        <f t="shared" si="29"/>
        <v>41682.917083335</v>
      </c>
    </row>
    <row r="620" spans="3:24" x14ac:dyDescent="0.25">
      <c r="C620" s="33">
        <v>618</v>
      </c>
      <c r="D620" s="33">
        <v>2</v>
      </c>
      <c r="E620" s="5" t="s">
        <v>1059</v>
      </c>
      <c r="F620" s="6">
        <v>53</v>
      </c>
      <c r="G620" s="6">
        <v>55</v>
      </c>
      <c r="H620">
        <v>1618</v>
      </c>
      <c r="I620" s="39">
        <f t="shared" si="30"/>
        <v>41716.667488427593</v>
      </c>
      <c r="J620" s="39"/>
      <c r="K620" t="s">
        <v>2068</v>
      </c>
      <c r="L620">
        <v>1618</v>
      </c>
      <c r="M620" s="39">
        <f t="shared" si="31"/>
        <v>41716.667488427593</v>
      </c>
      <c r="N620" s="6">
        <v>32</v>
      </c>
      <c r="O620" s="6">
        <v>0</v>
      </c>
      <c r="P620" s="6">
        <v>1</v>
      </c>
      <c r="V620" s="1">
        <v>41683.90996527778</v>
      </c>
      <c r="X620" s="25">
        <f t="shared" si="29"/>
        <v>41682.917094909077</v>
      </c>
    </row>
    <row r="621" spans="3:24" x14ac:dyDescent="0.25">
      <c r="C621" s="33">
        <v>619</v>
      </c>
      <c r="D621" s="33">
        <v>2</v>
      </c>
      <c r="E621" s="5" t="s">
        <v>1060</v>
      </c>
      <c r="F621" s="6">
        <v>53</v>
      </c>
      <c r="G621" s="6">
        <v>55</v>
      </c>
      <c r="H621">
        <v>1619</v>
      </c>
      <c r="I621" s="39">
        <f t="shared" si="30"/>
        <v>41716.667500001669</v>
      </c>
      <c r="J621" s="39"/>
      <c r="K621" t="s">
        <v>2069</v>
      </c>
      <c r="L621">
        <v>1619</v>
      </c>
      <c r="M621" s="39">
        <f t="shared" si="31"/>
        <v>41716.667500001669</v>
      </c>
      <c r="N621" s="6">
        <v>32</v>
      </c>
      <c r="O621" s="6">
        <v>0</v>
      </c>
      <c r="P621" s="6">
        <v>1</v>
      </c>
      <c r="V621" s="1">
        <v>41683.90996527778</v>
      </c>
      <c r="X621" s="25">
        <f t="shared" si="29"/>
        <v>41682.917106483153</v>
      </c>
    </row>
    <row r="622" spans="3:24" x14ac:dyDescent="0.25">
      <c r="C622" s="33">
        <v>620</v>
      </c>
      <c r="D622" s="33">
        <v>2</v>
      </c>
      <c r="E622" s="5" t="s">
        <v>1061</v>
      </c>
      <c r="F622" s="6">
        <v>53</v>
      </c>
      <c r="G622" s="6">
        <v>55</v>
      </c>
      <c r="H622">
        <v>1620</v>
      </c>
      <c r="I622" s="39">
        <f t="shared" si="30"/>
        <v>41716.667511575746</v>
      </c>
      <c r="J622" s="39"/>
      <c r="K622" t="s">
        <v>2070</v>
      </c>
      <c r="L622">
        <v>1620</v>
      </c>
      <c r="M622" s="39">
        <f t="shared" si="31"/>
        <v>41716.667511575746</v>
      </c>
      <c r="N622" s="6">
        <v>32</v>
      </c>
      <c r="O622" s="6">
        <v>0</v>
      </c>
      <c r="P622" s="6">
        <v>1</v>
      </c>
      <c r="V622" s="1">
        <v>41683.90996527778</v>
      </c>
      <c r="X622" s="25">
        <f t="shared" si="29"/>
        <v>41682.91711805723</v>
      </c>
    </row>
    <row r="623" spans="3:24" x14ac:dyDescent="0.25">
      <c r="C623" s="33">
        <v>621</v>
      </c>
      <c r="D623" s="33">
        <v>2</v>
      </c>
      <c r="E623" s="5" t="s">
        <v>1062</v>
      </c>
      <c r="F623" s="6">
        <v>53</v>
      </c>
      <c r="G623" s="6">
        <v>55</v>
      </c>
      <c r="H623">
        <v>1621</v>
      </c>
      <c r="I623" s="39">
        <f t="shared" si="30"/>
        <v>41716.667523149823</v>
      </c>
      <c r="J623" s="39"/>
      <c r="K623" t="s">
        <v>2071</v>
      </c>
      <c r="L623">
        <v>1621</v>
      </c>
      <c r="M623" s="39">
        <f t="shared" si="31"/>
        <v>41716.667523149823</v>
      </c>
      <c r="N623" s="6">
        <v>32</v>
      </c>
      <c r="O623" s="6">
        <v>0</v>
      </c>
      <c r="P623" s="6">
        <v>1</v>
      </c>
      <c r="V623" s="1">
        <v>41683.90996527778</v>
      </c>
      <c r="X623" s="25">
        <f t="shared" si="29"/>
        <v>41682.917129631307</v>
      </c>
    </row>
    <row r="624" spans="3:24" x14ac:dyDescent="0.25">
      <c r="C624" s="33">
        <v>622</v>
      </c>
      <c r="D624" s="33">
        <v>2</v>
      </c>
      <c r="E624" s="5" t="s">
        <v>1063</v>
      </c>
      <c r="F624" s="6">
        <v>53</v>
      </c>
      <c r="G624" s="6">
        <v>55</v>
      </c>
      <c r="H624">
        <v>1622</v>
      </c>
      <c r="I624" s="39">
        <f t="shared" si="30"/>
        <v>41716.6675347239</v>
      </c>
      <c r="J624" s="39"/>
      <c r="K624" t="s">
        <v>2072</v>
      </c>
      <c r="L624">
        <v>1622</v>
      </c>
      <c r="M624" s="39">
        <f t="shared" si="31"/>
        <v>41716.6675347239</v>
      </c>
      <c r="N624" s="6">
        <v>32</v>
      </c>
      <c r="O624" s="6">
        <v>0</v>
      </c>
      <c r="P624" s="6">
        <v>1</v>
      </c>
      <c r="V624" s="1">
        <v>41683.90996527778</v>
      </c>
      <c r="X624" s="25">
        <f t="shared" si="29"/>
        <v>41682.917141205384</v>
      </c>
    </row>
    <row r="625" spans="3:24" x14ac:dyDescent="0.25">
      <c r="C625" s="33">
        <v>623</v>
      </c>
      <c r="D625" s="33">
        <v>2</v>
      </c>
      <c r="E625" s="5" t="s">
        <v>1064</v>
      </c>
      <c r="F625" s="6">
        <v>53</v>
      </c>
      <c r="G625" s="6">
        <v>55</v>
      </c>
      <c r="H625">
        <v>1623</v>
      </c>
      <c r="I625" s="39">
        <f t="shared" si="30"/>
        <v>41716.667546297977</v>
      </c>
      <c r="J625" s="39"/>
      <c r="K625" t="s">
        <v>2073</v>
      </c>
      <c r="L625">
        <v>1623</v>
      </c>
      <c r="M625" s="39">
        <f t="shared" si="31"/>
        <v>41716.667546297977</v>
      </c>
      <c r="N625" s="6">
        <v>32</v>
      </c>
      <c r="O625" s="6">
        <v>0</v>
      </c>
      <c r="P625" s="6">
        <v>1</v>
      </c>
      <c r="V625" s="1">
        <v>41683.90996527778</v>
      </c>
      <c r="X625" s="25">
        <f t="shared" si="29"/>
        <v>41682.917152779461</v>
      </c>
    </row>
    <row r="626" spans="3:24" x14ac:dyDescent="0.25">
      <c r="C626" s="33">
        <v>624</v>
      </c>
      <c r="D626" s="33">
        <v>2</v>
      </c>
      <c r="E626" s="5" t="s">
        <v>1065</v>
      </c>
      <c r="F626" s="6">
        <v>53</v>
      </c>
      <c r="G626" s="6">
        <v>55</v>
      </c>
      <c r="H626">
        <v>1624</v>
      </c>
      <c r="I626" s="39">
        <f t="shared" si="30"/>
        <v>41716.667557872053</v>
      </c>
      <c r="J626" s="39"/>
      <c r="K626" t="s">
        <v>2074</v>
      </c>
      <c r="L626">
        <v>1624</v>
      </c>
      <c r="M626" s="39">
        <f t="shared" si="31"/>
        <v>41716.667557872053</v>
      </c>
      <c r="N626" s="6">
        <v>32</v>
      </c>
      <c r="O626" s="6">
        <v>0</v>
      </c>
      <c r="P626" s="6">
        <v>1</v>
      </c>
      <c r="V626" s="1">
        <v>41683.90996527778</v>
      </c>
      <c r="X626" s="25">
        <f t="shared" si="29"/>
        <v>41682.917164353537</v>
      </c>
    </row>
    <row r="627" spans="3:24" x14ac:dyDescent="0.25">
      <c r="C627" s="33">
        <v>625</v>
      </c>
      <c r="D627" s="33">
        <v>2</v>
      </c>
      <c r="E627" s="5" t="s">
        <v>1066</v>
      </c>
      <c r="F627" s="6">
        <v>53</v>
      </c>
      <c r="G627" s="6">
        <v>55</v>
      </c>
      <c r="H627">
        <v>1625</v>
      </c>
      <c r="I627" s="39">
        <f t="shared" si="30"/>
        <v>41716.66756944613</v>
      </c>
      <c r="J627" s="39"/>
      <c r="K627" t="s">
        <v>2075</v>
      </c>
      <c r="L627">
        <v>1625</v>
      </c>
      <c r="M627" s="39">
        <f t="shared" si="31"/>
        <v>41716.66756944613</v>
      </c>
      <c r="N627" s="6">
        <v>32</v>
      </c>
      <c r="O627" s="6">
        <v>0</v>
      </c>
      <c r="P627" s="6">
        <v>1</v>
      </c>
      <c r="V627" s="1">
        <v>41683.90996527778</v>
      </c>
      <c r="X627" s="25">
        <f t="shared" si="29"/>
        <v>41682.917175927614</v>
      </c>
    </row>
    <row r="628" spans="3:24" x14ac:dyDescent="0.25">
      <c r="C628" s="33">
        <v>626</v>
      </c>
      <c r="D628" s="33">
        <v>2</v>
      </c>
      <c r="E628" s="5" t="s">
        <v>1067</v>
      </c>
      <c r="F628" s="6">
        <v>53</v>
      </c>
      <c r="G628" s="6">
        <v>55</v>
      </c>
      <c r="H628">
        <v>1626</v>
      </c>
      <c r="I628" s="39">
        <f t="shared" si="30"/>
        <v>41716.667581020207</v>
      </c>
      <c r="J628" s="39"/>
      <c r="K628" t="s">
        <v>2076</v>
      </c>
      <c r="L628">
        <v>1626</v>
      </c>
      <c r="M628" s="39">
        <f t="shared" si="31"/>
        <v>41716.667581020207</v>
      </c>
      <c r="N628" s="6">
        <v>32</v>
      </c>
      <c r="O628" s="6">
        <v>0</v>
      </c>
      <c r="P628" s="6">
        <v>1</v>
      </c>
      <c r="V628" s="1">
        <v>41683.90996527778</v>
      </c>
      <c r="X628" s="25">
        <f t="shared" si="29"/>
        <v>41682.917187501691</v>
      </c>
    </row>
    <row r="629" spans="3:24" x14ac:dyDescent="0.25">
      <c r="C629" s="33">
        <v>627</v>
      </c>
      <c r="D629" s="33">
        <v>2</v>
      </c>
      <c r="E629" s="5" t="s">
        <v>1068</v>
      </c>
      <c r="F629" s="6">
        <v>53</v>
      </c>
      <c r="G629" s="6">
        <v>55</v>
      </c>
      <c r="H629">
        <v>1627</v>
      </c>
      <c r="I629" s="39">
        <f t="shared" si="30"/>
        <v>41716.667592594284</v>
      </c>
      <c r="J629" s="39"/>
      <c r="K629" t="s">
        <v>2077</v>
      </c>
      <c r="L629">
        <v>1627</v>
      </c>
      <c r="M629" s="39">
        <f t="shared" si="31"/>
        <v>41716.667592594284</v>
      </c>
      <c r="N629" s="6">
        <v>32</v>
      </c>
      <c r="O629" s="6">
        <v>0</v>
      </c>
      <c r="P629" s="6">
        <v>1</v>
      </c>
      <c r="V629" s="1">
        <v>41683.90996527778</v>
      </c>
      <c r="X629" s="25">
        <f t="shared" si="29"/>
        <v>41682.917199075768</v>
      </c>
    </row>
    <row r="630" spans="3:24" x14ac:dyDescent="0.25">
      <c r="C630" s="33">
        <v>628</v>
      </c>
      <c r="D630" s="33">
        <v>2</v>
      </c>
      <c r="E630" s="5" t="s">
        <v>1069</v>
      </c>
      <c r="F630" s="6">
        <v>53</v>
      </c>
      <c r="G630" s="6">
        <v>55</v>
      </c>
      <c r="H630">
        <v>1628</v>
      </c>
      <c r="I630" s="39">
        <f t="shared" si="30"/>
        <v>41716.66760416836</v>
      </c>
      <c r="J630" s="39"/>
      <c r="K630" t="s">
        <v>2078</v>
      </c>
      <c r="L630">
        <v>1628</v>
      </c>
      <c r="M630" s="39">
        <f t="shared" si="31"/>
        <v>41716.66760416836</v>
      </c>
      <c r="N630" s="6">
        <v>32</v>
      </c>
      <c r="O630" s="6">
        <v>0</v>
      </c>
      <c r="P630" s="6">
        <v>1</v>
      </c>
      <c r="V630" s="1">
        <v>41683.90996527778</v>
      </c>
      <c r="X630" s="25">
        <f t="shared" si="29"/>
        <v>41682.917210649844</v>
      </c>
    </row>
    <row r="631" spans="3:24" x14ac:dyDescent="0.25">
      <c r="C631" s="33">
        <v>629</v>
      </c>
      <c r="D631" s="33">
        <v>2</v>
      </c>
      <c r="E631" s="5" t="s">
        <v>1070</v>
      </c>
      <c r="F631" s="6">
        <v>53</v>
      </c>
      <c r="G631" s="6">
        <v>55</v>
      </c>
      <c r="H631">
        <v>1629</v>
      </c>
      <c r="I631" s="39">
        <f t="shared" si="30"/>
        <v>41716.667615742437</v>
      </c>
      <c r="J631" s="39"/>
      <c r="K631" t="s">
        <v>2079</v>
      </c>
      <c r="L631">
        <v>1629</v>
      </c>
      <c r="M631" s="39">
        <f t="shared" si="31"/>
        <v>41716.667615742437</v>
      </c>
      <c r="N631" s="6">
        <v>32</v>
      </c>
      <c r="O631" s="6">
        <v>0</v>
      </c>
      <c r="P631" s="6">
        <v>1</v>
      </c>
      <c r="V631" s="1">
        <v>41683.90996527778</v>
      </c>
      <c r="X631" s="25">
        <f t="shared" si="29"/>
        <v>41682.917222223921</v>
      </c>
    </row>
    <row r="632" spans="3:24" x14ac:dyDescent="0.25">
      <c r="C632" s="33">
        <v>630</v>
      </c>
      <c r="D632" s="33">
        <v>2</v>
      </c>
      <c r="E632" s="5" t="s">
        <v>1071</v>
      </c>
      <c r="F632" s="6">
        <v>53</v>
      </c>
      <c r="G632" s="6">
        <v>55</v>
      </c>
      <c r="H632">
        <v>1630</v>
      </c>
      <c r="I632" s="39">
        <f t="shared" si="30"/>
        <v>41716.667627316514</v>
      </c>
      <c r="J632" s="39"/>
      <c r="K632" t="s">
        <v>2080</v>
      </c>
      <c r="L632">
        <v>1630</v>
      </c>
      <c r="M632" s="39">
        <f t="shared" si="31"/>
        <v>41716.667627316514</v>
      </c>
      <c r="N632" s="6">
        <v>32</v>
      </c>
      <c r="O632" s="6">
        <v>0</v>
      </c>
      <c r="P632" s="6">
        <v>1</v>
      </c>
      <c r="V632" s="1">
        <v>41683.90996527778</v>
      </c>
      <c r="X632" s="25">
        <f t="shared" si="29"/>
        <v>41682.917233797998</v>
      </c>
    </row>
    <row r="633" spans="3:24" x14ac:dyDescent="0.25">
      <c r="C633" s="33">
        <v>631</v>
      </c>
      <c r="D633" s="33">
        <v>2</v>
      </c>
      <c r="E633" s="5" t="s">
        <v>1072</v>
      </c>
      <c r="F633" s="6">
        <v>53</v>
      </c>
      <c r="G633" s="6">
        <v>55</v>
      </c>
      <c r="H633">
        <v>1631</v>
      </c>
      <c r="I633" s="39">
        <f t="shared" si="30"/>
        <v>41716.667638890591</v>
      </c>
      <c r="J633" s="39"/>
      <c r="K633" t="s">
        <v>2081</v>
      </c>
      <c r="L633">
        <v>1631</v>
      </c>
      <c r="M633" s="39">
        <f t="shared" si="31"/>
        <v>41716.667638890591</v>
      </c>
      <c r="N633" s="6">
        <v>32</v>
      </c>
      <c r="O633" s="6">
        <v>0</v>
      </c>
      <c r="P633" s="6">
        <v>1</v>
      </c>
      <c r="V633" s="1">
        <v>41683.90996527778</v>
      </c>
      <c r="X633" s="25">
        <f t="shared" si="29"/>
        <v>41682.917245372075</v>
      </c>
    </row>
    <row r="634" spans="3:24" x14ac:dyDescent="0.25">
      <c r="C634" s="33">
        <v>632</v>
      </c>
      <c r="D634" s="33">
        <v>2</v>
      </c>
      <c r="E634" s="5" t="s">
        <v>1073</v>
      </c>
      <c r="F634" s="6">
        <v>53</v>
      </c>
      <c r="G634" s="6">
        <v>55</v>
      </c>
      <c r="H634">
        <v>1632</v>
      </c>
      <c r="I634" s="39">
        <f t="shared" si="30"/>
        <v>41716.667650464668</v>
      </c>
      <c r="J634" s="39"/>
      <c r="K634" t="s">
        <v>2082</v>
      </c>
      <c r="L634">
        <v>1632</v>
      </c>
      <c r="M634" s="39">
        <f t="shared" si="31"/>
        <v>41716.667650464668</v>
      </c>
      <c r="N634" s="6">
        <v>32</v>
      </c>
      <c r="O634" s="6">
        <v>0</v>
      </c>
      <c r="P634" s="6">
        <v>1</v>
      </c>
      <c r="V634" s="1">
        <v>41683.90996527778</v>
      </c>
      <c r="X634" s="25">
        <f t="shared" si="29"/>
        <v>41682.917256946152</v>
      </c>
    </row>
    <row r="635" spans="3:24" x14ac:dyDescent="0.25">
      <c r="C635" s="33">
        <v>633</v>
      </c>
      <c r="D635" s="33">
        <v>2</v>
      </c>
      <c r="E635" s="5" t="s">
        <v>1074</v>
      </c>
      <c r="F635" s="6">
        <v>53</v>
      </c>
      <c r="G635" s="6">
        <v>55</v>
      </c>
      <c r="H635">
        <v>1633</v>
      </c>
      <c r="I635" s="39">
        <f t="shared" si="30"/>
        <v>41716.667662038744</v>
      </c>
      <c r="J635" s="39"/>
      <c r="K635" t="s">
        <v>2083</v>
      </c>
      <c r="L635">
        <v>1633</v>
      </c>
      <c r="M635" s="39">
        <f t="shared" si="31"/>
        <v>41716.667662038744</v>
      </c>
      <c r="N635" s="6">
        <v>32</v>
      </c>
      <c r="O635" s="6">
        <v>0</v>
      </c>
      <c r="P635" s="6">
        <v>1</v>
      </c>
      <c r="V635" s="1">
        <v>41683.90996527778</v>
      </c>
      <c r="X635" s="25">
        <f t="shared" si="29"/>
        <v>41682.917268520228</v>
      </c>
    </row>
    <row r="636" spans="3:24" x14ac:dyDescent="0.25">
      <c r="C636" s="33">
        <v>634</v>
      </c>
      <c r="D636" s="33">
        <v>2</v>
      </c>
      <c r="E636" s="5" t="s">
        <v>1075</v>
      </c>
      <c r="F636" s="6">
        <v>53</v>
      </c>
      <c r="G636" s="6">
        <v>55</v>
      </c>
      <c r="H636">
        <v>1634</v>
      </c>
      <c r="I636" s="39">
        <f t="shared" si="30"/>
        <v>41716.667673612821</v>
      </c>
      <c r="J636" s="39"/>
      <c r="K636" t="s">
        <v>2084</v>
      </c>
      <c r="L636">
        <v>1634</v>
      </c>
      <c r="M636" s="39">
        <f t="shared" si="31"/>
        <v>41716.667673612821</v>
      </c>
      <c r="N636" s="6">
        <v>32</v>
      </c>
      <c r="O636" s="6">
        <v>0</v>
      </c>
      <c r="P636" s="6">
        <v>1</v>
      </c>
      <c r="V636" s="1">
        <v>41683.90996527778</v>
      </c>
      <c r="X636" s="25">
        <f t="shared" si="29"/>
        <v>41682.917280094305</v>
      </c>
    </row>
    <row r="637" spans="3:24" x14ac:dyDescent="0.25">
      <c r="C637" s="33">
        <v>635</v>
      </c>
      <c r="D637" s="33">
        <v>2</v>
      </c>
      <c r="E637" s="5" t="s">
        <v>1076</v>
      </c>
      <c r="F637" s="6">
        <v>53</v>
      </c>
      <c r="G637" s="6">
        <v>55</v>
      </c>
      <c r="H637">
        <v>1635</v>
      </c>
      <c r="I637" s="39">
        <f t="shared" si="30"/>
        <v>41716.667685186898</v>
      </c>
      <c r="J637" s="39"/>
      <c r="K637" t="s">
        <v>2085</v>
      </c>
      <c r="L637">
        <v>1635</v>
      </c>
      <c r="M637" s="39">
        <f t="shared" si="31"/>
        <v>41716.667685186898</v>
      </c>
      <c r="N637" s="6">
        <v>32</v>
      </c>
      <c r="O637" s="6">
        <v>0</v>
      </c>
      <c r="P637" s="6">
        <v>1</v>
      </c>
      <c r="V637" s="1">
        <v>41683.90996527778</v>
      </c>
      <c r="X637" s="25">
        <f t="shared" si="29"/>
        <v>41682.917291668382</v>
      </c>
    </row>
    <row r="638" spans="3:24" x14ac:dyDescent="0.25">
      <c r="C638" s="33">
        <v>636</v>
      </c>
      <c r="D638" s="33">
        <v>2</v>
      </c>
      <c r="E638" s="5" t="s">
        <v>1077</v>
      </c>
      <c r="F638" s="6">
        <v>53</v>
      </c>
      <c r="G638" s="6">
        <v>55</v>
      </c>
      <c r="H638">
        <v>1636</v>
      </c>
      <c r="I638" s="39">
        <f t="shared" si="30"/>
        <v>41716.667696760975</v>
      </c>
      <c r="J638" s="39"/>
      <c r="K638" t="s">
        <v>2086</v>
      </c>
      <c r="L638">
        <v>1636</v>
      </c>
      <c r="M638" s="39">
        <f t="shared" si="31"/>
        <v>41716.667696760975</v>
      </c>
      <c r="N638" s="6">
        <v>32</v>
      </c>
      <c r="O638" s="6">
        <v>0</v>
      </c>
      <c r="P638" s="6">
        <v>1</v>
      </c>
      <c r="V638" s="1">
        <v>41683.90996527778</v>
      </c>
      <c r="X638" s="25">
        <f t="shared" si="29"/>
        <v>41682.917303242459</v>
      </c>
    </row>
    <row r="639" spans="3:24" x14ac:dyDescent="0.25">
      <c r="C639" s="33">
        <v>637</v>
      </c>
      <c r="D639" s="33">
        <v>2</v>
      </c>
      <c r="E639" s="5" t="s">
        <v>1078</v>
      </c>
      <c r="F639" s="6">
        <v>53</v>
      </c>
      <c r="G639" s="6">
        <v>55</v>
      </c>
      <c r="H639">
        <v>1637</v>
      </c>
      <c r="I639" s="39">
        <f t="shared" si="30"/>
        <v>41716.667708335051</v>
      </c>
      <c r="J639" s="39"/>
      <c r="K639" t="s">
        <v>2087</v>
      </c>
      <c r="L639">
        <v>1637</v>
      </c>
      <c r="M639" s="39">
        <f t="shared" si="31"/>
        <v>41716.667708335051</v>
      </c>
      <c r="N639" s="6">
        <v>32</v>
      </c>
      <c r="O639" s="6">
        <v>0</v>
      </c>
      <c r="P639" s="6">
        <v>1</v>
      </c>
      <c r="V639" s="1">
        <v>41683.90996527778</v>
      </c>
      <c r="X639" s="25">
        <f t="shared" si="29"/>
        <v>41682.917314816536</v>
      </c>
    </row>
    <row r="640" spans="3:24" x14ac:dyDescent="0.25">
      <c r="C640" s="33">
        <v>638</v>
      </c>
      <c r="D640" s="33">
        <v>2</v>
      </c>
      <c r="E640" s="5" t="s">
        <v>1079</v>
      </c>
      <c r="F640" s="6">
        <v>53</v>
      </c>
      <c r="G640" s="6">
        <v>55</v>
      </c>
      <c r="H640">
        <v>1638</v>
      </c>
      <c r="I640" s="39">
        <f t="shared" si="30"/>
        <v>41716.667719909128</v>
      </c>
      <c r="J640" s="39"/>
      <c r="K640" t="s">
        <v>2088</v>
      </c>
      <c r="L640">
        <v>1638</v>
      </c>
      <c r="M640" s="39">
        <f t="shared" si="31"/>
        <v>41716.667719909128</v>
      </c>
      <c r="N640" s="6">
        <v>32</v>
      </c>
      <c r="O640" s="6">
        <v>0</v>
      </c>
      <c r="P640" s="6">
        <v>1</v>
      </c>
      <c r="V640" s="1">
        <v>41683.90996527778</v>
      </c>
      <c r="X640" s="25">
        <f t="shared" si="29"/>
        <v>41682.917326390612</v>
      </c>
    </row>
    <row r="641" spans="3:24" x14ac:dyDescent="0.25">
      <c r="C641" s="33">
        <v>639</v>
      </c>
      <c r="D641" s="33">
        <v>2</v>
      </c>
      <c r="E641" s="5" t="s">
        <v>1080</v>
      </c>
      <c r="F641" s="6">
        <v>53</v>
      </c>
      <c r="G641" s="6">
        <v>55</v>
      </c>
      <c r="H641">
        <v>1639</v>
      </c>
      <c r="I641" s="39">
        <f t="shared" si="30"/>
        <v>41716.667731483205</v>
      </c>
      <c r="J641" s="39"/>
      <c r="K641" t="s">
        <v>2089</v>
      </c>
      <c r="L641">
        <v>1639</v>
      </c>
      <c r="M641" s="39">
        <f t="shared" si="31"/>
        <v>41716.667731483205</v>
      </c>
      <c r="N641" s="6">
        <v>32</v>
      </c>
      <c r="O641" s="6">
        <v>0</v>
      </c>
      <c r="P641" s="6">
        <v>1</v>
      </c>
      <c r="V641" s="1">
        <v>41683.90996527778</v>
      </c>
      <c r="X641" s="25">
        <f t="shared" si="29"/>
        <v>41682.917337964689</v>
      </c>
    </row>
    <row r="642" spans="3:24" x14ac:dyDescent="0.25">
      <c r="C642" s="33">
        <v>640</v>
      </c>
      <c r="D642" s="33">
        <v>2</v>
      </c>
      <c r="E642" s="5" t="s">
        <v>1081</v>
      </c>
      <c r="F642" s="6">
        <v>53</v>
      </c>
      <c r="G642" s="6">
        <v>55</v>
      </c>
      <c r="H642">
        <v>1640</v>
      </c>
      <c r="I642" s="39">
        <f t="shared" si="30"/>
        <v>41716.667743057282</v>
      </c>
      <c r="J642" s="39"/>
      <c r="K642" t="s">
        <v>2090</v>
      </c>
      <c r="L642">
        <v>1640</v>
      </c>
      <c r="M642" s="39">
        <f t="shared" si="31"/>
        <v>41716.667743057282</v>
      </c>
      <c r="N642" s="6">
        <v>32</v>
      </c>
      <c r="O642" s="6">
        <v>0</v>
      </c>
      <c r="P642" s="6">
        <v>1</v>
      </c>
      <c r="V642" s="1">
        <v>41683.90996527778</v>
      </c>
      <c r="X642" s="25">
        <f t="shared" si="29"/>
        <v>41682.917349538766</v>
      </c>
    </row>
    <row r="643" spans="3:24" x14ac:dyDescent="0.25">
      <c r="C643" s="33">
        <v>641</v>
      </c>
      <c r="D643" s="33">
        <v>2</v>
      </c>
      <c r="E643" s="5" t="s">
        <v>1082</v>
      </c>
      <c r="F643" s="6">
        <v>53</v>
      </c>
      <c r="G643" s="6">
        <v>55</v>
      </c>
      <c r="H643">
        <v>1641</v>
      </c>
      <c r="I643" s="39">
        <f t="shared" si="30"/>
        <v>41716.667754631359</v>
      </c>
      <c r="J643" s="39"/>
      <c r="K643" t="s">
        <v>2091</v>
      </c>
      <c r="L643">
        <v>1641</v>
      </c>
      <c r="M643" s="39">
        <f t="shared" si="31"/>
        <v>41716.667754631359</v>
      </c>
      <c r="N643" s="6">
        <v>32</v>
      </c>
      <c r="O643" s="6">
        <v>0</v>
      </c>
      <c r="P643" s="6">
        <v>1</v>
      </c>
      <c r="V643" s="1">
        <v>41683.90996527778</v>
      </c>
      <c r="X643" s="25">
        <f t="shared" si="29"/>
        <v>41682.917361112843</v>
      </c>
    </row>
    <row r="644" spans="3:24" x14ac:dyDescent="0.25">
      <c r="C644" s="33">
        <v>642</v>
      </c>
      <c r="D644" s="33">
        <v>2</v>
      </c>
      <c r="E644" s="5" t="s">
        <v>1083</v>
      </c>
      <c r="F644" s="6">
        <v>53</v>
      </c>
      <c r="G644" s="6">
        <v>55</v>
      </c>
      <c r="H644">
        <v>1642</v>
      </c>
      <c r="I644" s="39">
        <f t="shared" si="30"/>
        <v>41716.667766205435</v>
      </c>
      <c r="J644" s="39"/>
      <c r="K644" t="s">
        <v>2092</v>
      </c>
      <c r="L644">
        <v>1642</v>
      </c>
      <c r="M644" s="39">
        <f t="shared" si="31"/>
        <v>41716.667766205435</v>
      </c>
      <c r="N644" s="6">
        <v>32</v>
      </c>
      <c r="O644" s="6">
        <v>0</v>
      </c>
      <c r="P644" s="6">
        <v>1</v>
      </c>
      <c r="V644" s="1">
        <v>41683.90996527778</v>
      </c>
      <c r="X644" s="25">
        <f t="shared" si="29"/>
        <v>41682.917372686919</v>
      </c>
    </row>
    <row r="645" spans="3:24" x14ac:dyDescent="0.25">
      <c r="C645" s="33">
        <v>643</v>
      </c>
      <c r="D645" s="33">
        <v>2</v>
      </c>
      <c r="E645" s="5" t="s">
        <v>1084</v>
      </c>
      <c r="F645" s="6">
        <v>53</v>
      </c>
      <c r="G645" s="6">
        <v>55</v>
      </c>
      <c r="H645">
        <v>1643</v>
      </c>
      <c r="I645" s="39">
        <f t="shared" si="30"/>
        <v>41716.667777779512</v>
      </c>
      <c r="J645" s="39"/>
      <c r="K645" t="s">
        <v>2093</v>
      </c>
      <c r="L645">
        <v>1643</v>
      </c>
      <c r="M645" s="39">
        <f t="shared" si="31"/>
        <v>41716.667777779512</v>
      </c>
      <c r="N645" s="6">
        <v>32</v>
      </c>
      <c r="O645" s="6">
        <v>0</v>
      </c>
      <c r="P645" s="6">
        <v>1</v>
      </c>
      <c r="V645" s="1">
        <v>41683.90996527778</v>
      </c>
      <c r="X645" s="25">
        <f t="shared" si="29"/>
        <v>41682.917384260996</v>
      </c>
    </row>
    <row r="646" spans="3:24" x14ac:dyDescent="0.25">
      <c r="C646" s="33">
        <v>644</v>
      </c>
      <c r="D646" s="33">
        <v>2</v>
      </c>
      <c r="E646" s="5" t="s">
        <v>1085</v>
      </c>
      <c r="F646" s="6">
        <v>53</v>
      </c>
      <c r="G646" s="6">
        <v>55</v>
      </c>
      <c r="H646">
        <v>1644</v>
      </c>
      <c r="I646" s="39">
        <f t="shared" si="30"/>
        <v>41716.667789353589</v>
      </c>
      <c r="J646" s="39"/>
      <c r="K646" t="s">
        <v>2094</v>
      </c>
      <c r="L646">
        <v>1644</v>
      </c>
      <c r="M646" s="39">
        <f t="shared" si="31"/>
        <v>41716.667789353589</v>
      </c>
      <c r="N646" s="6">
        <v>32</v>
      </c>
      <c r="O646" s="6">
        <v>0</v>
      </c>
      <c r="P646" s="6">
        <v>1</v>
      </c>
      <c r="V646" s="1">
        <v>41683.90996527778</v>
      </c>
      <c r="X646" s="25">
        <f t="shared" ref="X646:X709" si="32">X645+1/86400</f>
        <v>41682.917395835073</v>
      </c>
    </row>
    <row r="647" spans="3:24" x14ac:dyDescent="0.25">
      <c r="C647" s="33">
        <v>645</v>
      </c>
      <c r="D647" s="33">
        <v>2</v>
      </c>
      <c r="E647" s="5" t="s">
        <v>1086</v>
      </c>
      <c r="F647" s="6">
        <v>53</v>
      </c>
      <c r="G647" s="6">
        <v>55</v>
      </c>
      <c r="H647">
        <v>1645</v>
      </c>
      <c r="I647" s="39">
        <f t="shared" ref="I647:I710" si="33">I646+1/86400</f>
        <v>41716.667800927666</v>
      </c>
      <c r="J647" s="39"/>
      <c r="K647" t="s">
        <v>2095</v>
      </c>
      <c r="L647">
        <v>1645</v>
      </c>
      <c r="M647" s="39">
        <f t="shared" ref="M647:M710" si="34">M646+1/86400</f>
        <v>41716.667800927666</v>
      </c>
      <c r="N647" s="6">
        <v>32</v>
      </c>
      <c r="O647" s="6">
        <v>0</v>
      </c>
      <c r="P647" s="6">
        <v>1</v>
      </c>
      <c r="V647" s="1">
        <v>41683.90996527778</v>
      </c>
      <c r="X647" s="25">
        <f t="shared" si="32"/>
        <v>41682.91740740915</v>
      </c>
    </row>
    <row r="648" spans="3:24" x14ac:dyDescent="0.25">
      <c r="C648" s="33">
        <v>646</v>
      </c>
      <c r="D648" s="33">
        <v>2</v>
      </c>
      <c r="E648" s="5" t="s">
        <v>1087</v>
      </c>
      <c r="F648" s="6">
        <v>53</v>
      </c>
      <c r="G648" s="6">
        <v>55</v>
      </c>
      <c r="H648">
        <v>1646</v>
      </c>
      <c r="I648" s="39">
        <f t="shared" si="33"/>
        <v>41716.667812501742</v>
      </c>
      <c r="J648" s="39"/>
      <c r="K648" t="s">
        <v>2096</v>
      </c>
      <c r="L648">
        <v>1646</v>
      </c>
      <c r="M648" s="39">
        <f t="shared" si="34"/>
        <v>41716.667812501742</v>
      </c>
      <c r="N648" s="6">
        <v>32</v>
      </c>
      <c r="O648" s="6">
        <v>0</v>
      </c>
      <c r="P648" s="6">
        <v>1</v>
      </c>
      <c r="V648" s="1">
        <v>41683.90996527778</v>
      </c>
      <c r="X648" s="25">
        <f t="shared" si="32"/>
        <v>41682.917418983227</v>
      </c>
    </row>
    <row r="649" spans="3:24" x14ac:dyDescent="0.25">
      <c r="C649" s="33">
        <v>647</v>
      </c>
      <c r="D649" s="33">
        <v>2</v>
      </c>
      <c r="E649" s="5" t="s">
        <v>1088</v>
      </c>
      <c r="F649" s="6">
        <v>53</v>
      </c>
      <c r="G649" s="6">
        <v>55</v>
      </c>
      <c r="H649">
        <v>1647</v>
      </c>
      <c r="I649" s="39">
        <f t="shared" si="33"/>
        <v>41716.667824075819</v>
      </c>
      <c r="J649" s="39"/>
      <c r="K649" t="s">
        <v>2097</v>
      </c>
      <c r="L649">
        <v>1647</v>
      </c>
      <c r="M649" s="39">
        <f t="shared" si="34"/>
        <v>41716.667824075819</v>
      </c>
      <c r="N649" s="6">
        <v>32</v>
      </c>
      <c r="O649" s="6">
        <v>0</v>
      </c>
      <c r="P649" s="6">
        <v>1</v>
      </c>
      <c r="V649" s="1">
        <v>41683.90996527778</v>
      </c>
      <c r="X649" s="25">
        <f t="shared" si="32"/>
        <v>41682.917430557303</v>
      </c>
    </row>
    <row r="650" spans="3:24" x14ac:dyDescent="0.25">
      <c r="C650" s="33">
        <v>648</v>
      </c>
      <c r="D650" s="33">
        <v>2</v>
      </c>
      <c r="E650" s="5" t="s">
        <v>1089</v>
      </c>
      <c r="F650" s="6">
        <v>53</v>
      </c>
      <c r="G650" s="6">
        <v>55</v>
      </c>
      <c r="H650">
        <v>1648</v>
      </c>
      <c r="I650" s="39">
        <f t="shared" si="33"/>
        <v>41716.667835649896</v>
      </c>
      <c r="J650" s="39"/>
      <c r="K650" t="s">
        <v>2098</v>
      </c>
      <c r="L650">
        <v>1648</v>
      </c>
      <c r="M650" s="39">
        <f t="shared" si="34"/>
        <v>41716.667835649896</v>
      </c>
      <c r="N650" s="6">
        <v>32</v>
      </c>
      <c r="O650" s="6">
        <v>0</v>
      </c>
      <c r="P650" s="6">
        <v>1</v>
      </c>
      <c r="V650" s="1">
        <v>41683.90996527778</v>
      </c>
      <c r="X650" s="25">
        <f t="shared" si="32"/>
        <v>41682.91744213138</v>
      </c>
    </row>
    <row r="651" spans="3:24" x14ac:dyDescent="0.25">
      <c r="C651" s="33">
        <v>649</v>
      </c>
      <c r="D651" s="33">
        <v>2</v>
      </c>
      <c r="E651" s="5" t="s">
        <v>1090</v>
      </c>
      <c r="F651" s="6">
        <v>53</v>
      </c>
      <c r="G651" s="6">
        <v>55</v>
      </c>
      <c r="H651">
        <v>1649</v>
      </c>
      <c r="I651" s="39">
        <f t="shared" si="33"/>
        <v>41716.667847223973</v>
      </c>
      <c r="J651" s="39"/>
      <c r="K651" t="s">
        <v>2099</v>
      </c>
      <c r="L651">
        <v>1649</v>
      </c>
      <c r="M651" s="39">
        <f t="shared" si="34"/>
        <v>41716.667847223973</v>
      </c>
      <c r="N651" s="6">
        <v>32</v>
      </c>
      <c r="O651" s="6">
        <v>0</v>
      </c>
      <c r="P651" s="6">
        <v>1</v>
      </c>
      <c r="V651" s="1">
        <v>41683.90996527778</v>
      </c>
      <c r="X651" s="25">
        <f t="shared" si="32"/>
        <v>41682.917453705457</v>
      </c>
    </row>
    <row r="652" spans="3:24" x14ac:dyDescent="0.25">
      <c r="C652" s="33">
        <v>650</v>
      </c>
      <c r="D652" s="33">
        <v>2</v>
      </c>
      <c r="E652" s="5" t="s">
        <v>1091</v>
      </c>
      <c r="F652" s="6">
        <v>53</v>
      </c>
      <c r="G652" s="6">
        <v>55</v>
      </c>
      <c r="H652">
        <v>1650</v>
      </c>
      <c r="I652" s="39">
        <f t="shared" si="33"/>
        <v>41716.66785879805</v>
      </c>
      <c r="J652" s="39"/>
      <c r="K652" t="s">
        <v>2100</v>
      </c>
      <c r="L652">
        <v>1650</v>
      </c>
      <c r="M652" s="39">
        <f t="shared" si="34"/>
        <v>41716.66785879805</v>
      </c>
      <c r="N652" s="6">
        <v>32</v>
      </c>
      <c r="O652" s="6">
        <v>0</v>
      </c>
      <c r="P652" s="6">
        <v>1</v>
      </c>
      <c r="V652" s="1">
        <v>41683.90996527778</v>
      </c>
      <c r="X652" s="25">
        <f t="shared" si="32"/>
        <v>41682.917465279534</v>
      </c>
    </row>
    <row r="653" spans="3:24" x14ac:dyDescent="0.25">
      <c r="C653" s="33">
        <v>651</v>
      </c>
      <c r="D653" s="33">
        <v>2</v>
      </c>
      <c r="E653" s="5" t="s">
        <v>1092</v>
      </c>
      <c r="F653" s="6">
        <v>53</v>
      </c>
      <c r="G653" s="6">
        <v>55</v>
      </c>
      <c r="H653">
        <v>1651</v>
      </c>
      <c r="I653" s="39">
        <f t="shared" si="33"/>
        <v>41716.667870372126</v>
      </c>
      <c r="J653" s="39"/>
      <c r="K653" t="s">
        <v>2101</v>
      </c>
      <c r="L653">
        <v>1651</v>
      </c>
      <c r="M653" s="39">
        <f t="shared" si="34"/>
        <v>41716.667870372126</v>
      </c>
      <c r="N653" s="6">
        <v>32</v>
      </c>
      <c r="O653" s="6">
        <v>0</v>
      </c>
      <c r="P653" s="6">
        <v>1</v>
      </c>
      <c r="V653" s="1">
        <v>41683.90996527778</v>
      </c>
      <c r="X653" s="25">
        <f t="shared" si="32"/>
        <v>41682.91747685361</v>
      </c>
    </row>
    <row r="654" spans="3:24" x14ac:dyDescent="0.25">
      <c r="C654" s="33">
        <v>652</v>
      </c>
      <c r="D654" s="33">
        <v>2</v>
      </c>
      <c r="E654" s="5" t="s">
        <v>1093</v>
      </c>
      <c r="F654" s="6">
        <v>53</v>
      </c>
      <c r="G654" s="6">
        <v>55</v>
      </c>
      <c r="H654">
        <v>1652</v>
      </c>
      <c r="I654" s="39">
        <f t="shared" si="33"/>
        <v>41716.667881946203</v>
      </c>
      <c r="J654" s="39"/>
      <c r="K654" t="s">
        <v>2102</v>
      </c>
      <c r="L654">
        <v>1652</v>
      </c>
      <c r="M654" s="39">
        <f t="shared" si="34"/>
        <v>41716.667881946203</v>
      </c>
      <c r="N654" s="6">
        <v>32</v>
      </c>
      <c r="O654" s="6">
        <v>0</v>
      </c>
      <c r="P654" s="6">
        <v>1</v>
      </c>
      <c r="V654" s="1">
        <v>41683.90996527778</v>
      </c>
      <c r="X654" s="25">
        <f t="shared" si="32"/>
        <v>41682.917488427687</v>
      </c>
    </row>
    <row r="655" spans="3:24" x14ac:dyDescent="0.25">
      <c r="C655" s="33">
        <v>653</v>
      </c>
      <c r="D655" s="33">
        <v>2</v>
      </c>
      <c r="E655" s="5" t="s">
        <v>1094</v>
      </c>
      <c r="F655" s="6">
        <v>53</v>
      </c>
      <c r="G655" s="6">
        <v>55</v>
      </c>
      <c r="H655">
        <v>1653</v>
      </c>
      <c r="I655" s="39">
        <f t="shared" si="33"/>
        <v>41716.66789352028</v>
      </c>
      <c r="J655" s="39"/>
      <c r="K655" t="s">
        <v>2103</v>
      </c>
      <c r="L655">
        <v>1653</v>
      </c>
      <c r="M655" s="39">
        <f t="shared" si="34"/>
        <v>41716.66789352028</v>
      </c>
      <c r="N655" s="6">
        <v>32</v>
      </c>
      <c r="O655" s="6">
        <v>0</v>
      </c>
      <c r="P655" s="6">
        <v>1</v>
      </c>
      <c r="V655" s="1">
        <v>41683.90996527778</v>
      </c>
      <c r="X655" s="25">
        <f t="shared" si="32"/>
        <v>41682.917500001764</v>
      </c>
    </row>
    <row r="656" spans="3:24" x14ac:dyDescent="0.25">
      <c r="C656" s="33">
        <v>654</v>
      </c>
      <c r="D656" s="33">
        <v>2</v>
      </c>
      <c r="E656" s="5" t="s">
        <v>1095</v>
      </c>
      <c r="F656" s="6">
        <v>53</v>
      </c>
      <c r="G656" s="6">
        <v>55</v>
      </c>
      <c r="H656">
        <v>1654</v>
      </c>
      <c r="I656" s="39">
        <f t="shared" si="33"/>
        <v>41716.667905094357</v>
      </c>
      <c r="J656" s="39"/>
      <c r="K656" t="s">
        <v>2104</v>
      </c>
      <c r="L656">
        <v>1654</v>
      </c>
      <c r="M656" s="39">
        <f t="shared" si="34"/>
        <v>41716.667905094357</v>
      </c>
      <c r="N656" s="6">
        <v>32</v>
      </c>
      <c r="O656" s="6">
        <v>0</v>
      </c>
      <c r="P656" s="6">
        <v>1</v>
      </c>
      <c r="V656" s="1">
        <v>41683.90996527778</v>
      </c>
      <c r="X656" s="25">
        <f t="shared" si="32"/>
        <v>41682.917511575841</v>
      </c>
    </row>
    <row r="657" spans="3:24" x14ac:dyDescent="0.25">
      <c r="C657" s="33">
        <v>655</v>
      </c>
      <c r="D657" s="33">
        <v>2</v>
      </c>
      <c r="E657" s="5" t="s">
        <v>1096</v>
      </c>
      <c r="F657" s="6">
        <v>53</v>
      </c>
      <c r="G657" s="6">
        <v>55</v>
      </c>
      <c r="H657">
        <v>1655</v>
      </c>
      <c r="I657" s="39">
        <f t="shared" si="33"/>
        <v>41716.667916668433</v>
      </c>
      <c r="J657" s="39"/>
      <c r="K657" t="s">
        <v>2105</v>
      </c>
      <c r="L657">
        <v>1655</v>
      </c>
      <c r="M657" s="39">
        <f t="shared" si="34"/>
        <v>41716.667916668433</v>
      </c>
      <c r="N657" s="6">
        <v>32</v>
      </c>
      <c r="O657" s="6">
        <v>0</v>
      </c>
      <c r="P657" s="6">
        <v>1</v>
      </c>
      <c r="V657" s="1">
        <v>41683.90996527778</v>
      </c>
      <c r="X657" s="25">
        <f t="shared" si="32"/>
        <v>41682.917523149918</v>
      </c>
    </row>
    <row r="658" spans="3:24" x14ac:dyDescent="0.25">
      <c r="C658" s="33">
        <v>656</v>
      </c>
      <c r="D658" s="33">
        <v>2</v>
      </c>
      <c r="E658" s="5" t="s">
        <v>1097</v>
      </c>
      <c r="F658" s="6">
        <v>53</v>
      </c>
      <c r="G658" s="6">
        <v>55</v>
      </c>
      <c r="H658">
        <v>1656</v>
      </c>
      <c r="I658" s="39">
        <f t="shared" si="33"/>
        <v>41716.66792824251</v>
      </c>
      <c r="J658" s="39"/>
      <c r="K658" t="s">
        <v>2106</v>
      </c>
      <c r="L658">
        <v>1656</v>
      </c>
      <c r="M658" s="39">
        <f t="shared" si="34"/>
        <v>41716.66792824251</v>
      </c>
      <c r="N658" s="6">
        <v>32</v>
      </c>
      <c r="O658" s="6">
        <v>0</v>
      </c>
      <c r="P658" s="6">
        <v>1</v>
      </c>
      <c r="V658" s="1">
        <v>41683.90996527778</v>
      </c>
      <c r="X658" s="25">
        <f t="shared" si="32"/>
        <v>41682.917534723994</v>
      </c>
    </row>
    <row r="659" spans="3:24" x14ac:dyDescent="0.25">
      <c r="C659" s="33">
        <v>657</v>
      </c>
      <c r="D659" s="33">
        <v>2</v>
      </c>
      <c r="E659" s="5" t="s">
        <v>1098</v>
      </c>
      <c r="F659" s="6">
        <v>53</v>
      </c>
      <c r="G659" s="6">
        <v>55</v>
      </c>
      <c r="H659">
        <v>1657</v>
      </c>
      <c r="I659" s="39">
        <f t="shared" si="33"/>
        <v>41716.667939816587</v>
      </c>
      <c r="J659" s="39"/>
      <c r="K659" t="s">
        <v>2107</v>
      </c>
      <c r="L659">
        <v>1657</v>
      </c>
      <c r="M659" s="39">
        <f t="shared" si="34"/>
        <v>41716.667939816587</v>
      </c>
      <c r="N659" s="6">
        <v>32</v>
      </c>
      <c r="O659" s="6">
        <v>0</v>
      </c>
      <c r="P659" s="6">
        <v>1</v>
      </c>
      <c r="V659" s="1">
        <v>41683.90996527778</v>
      </c>
      <c r="X659" s="25">
        <f t="shared" si="32"/>
        <v>41682.917546298071</v>
      </c>
    </row>
    <row r="660" spans="3:24" x14ac:dyDescent="0.25">
      <c r="C660" s="33">
        <v>658</v>
      </c>
      <c r="D660" s="33">
        <v>2</v>
      </c>
      <c r="E660" s="5" t="s">
        <v>1099</v>
      </c>
      <c r="F660" s="6">
        <v>53</v>
      </c>
      <c r="G660" s="6">
        <v>55</v>
      </c>
      <c r="H660">
        <v>1658</v>
      </c>
      <c r="I660" s="39">
        <f t="shared" si="33"/>
        <v>41716.667951390664</v>
      </c>
      <c r="J660" s="39"/>
      <c r="K660" t="s">
        <v>2108</v>
      </c>
      <c r="L660">
        <v>1658</v>
      </c>
      <c r="M660" s="39">
        <f t="shared" si="34"/>
        <v>41716.667951390664</v>
      </c>
      <c r="N660" s="6">
        <v>32</v>
      </c>
      <c r="O660" s="6">
        <v>0</v>
      </c>
      <c r="P660" s="6">
        <v>1</v>
      </c>
      <c r="V660" s="1">
        <v>41683.90996527778</v>
      </c>
      <c r="X660" s="25">
        <f t="shared" si="32"/>
        <v>41682.917557872148</v>
      </c>
    </row>
    <row r="661" spans="3:24" x14ac:dyDescent="0.25">
      <c r="C661" s="33">
        <v>659</v>
      </c>
      <c r="D661" s="33">
        <v>2</v>
      </c>
      <c r="E661" s="5" t="s">
        <v>1100</v>
      </c>
      <c r="F661" s="6">
        <v>53</v>
      </c>
      <c r="G661" s="6">
        <v>55</v>
      </c>
      <c r="H661">
        <v>1659</v>
      </c>
      <c r="I661" s="39">
        <f t="shared" si="33"/>
        <v>41716.667962964741</v>
      </c>
      <c r="J661" s="39"/>
      <c r="K661" t="s">
        <v>2109</v>
      </c>
      <c r="L661">
        <v>1659</v>
      </c>
      <c r="M661" s="39">
        <f t="shared" si="34"/>
        <v>41716.667962964741</v>
      </c>
      <c r="N661" s="6">
        <v>32</v>
      </c>
      <c r="O661" s="6">
        <v>0</v>
      </c>
      <c r="P661" s="6">
        <v>1</v>
      </c>
      <c r="V661" s="1">
        <v>41683.90996527778</v>
      </c>
      <c r="X661" s="25">
        <f t="shared" si="32"/>
        <v>41682.917569446225</v>
      </c>
    </row>
    <row r="662" spans="3:24" x14ac:dyDescent="0.25">
      <c r="C662" s="33">
        <v>660</v>
      </c>
      <c r="D662" s="33">
        <v>2</v>
      </c>
      <c r="E662" s="5" t="s">
        <v>1101</v>
      </c>
      <c r="F662" s="6">
        <v>53</v>
      </c>
      <c r="G662" s="6">
        <v>55</v>
      </c>
      <c r="H662">
        <v>1660</v>
      </c>
      <c r="I662" s="39">
        <f t="shared" si="33"/>
        <v>41716.667974538817</v>
      </c>
      <c r="J662" s="39"/>
      <c r="K662" t="s">
        <v>2110</v>
      </c>
      <c r="L662">
        <v>1660</v>
      </c>
      <c r="M662" s="39">
        <f t="shared" si="34"/>
        <v>41716.667974538817</v>
      </c>
      <c r="N662" s="6">
        <v>32</v>
      </c>
      <c r="O662" s="6">
        <v>0</v>
      </c>
      <c r="P662" s="6">
        <v>1</v>
      </c>
      <c r="V662" s="1">
        <v>41683.90996527778</v>
      </c>
      <c r="X662" s="25">
        <f t="shared" si="32"/>
        <v>41682.917581020301</v>
      </c>
    </row>
    <row r="663" spans="3:24" x14ac:dyDescent="0.25">
      <c r="C663" s="33">
        <v>661</v>
      </c>
      <c r="D663" s="33">
        <v>2</v>
      </c>
      <c r="E663" s="5" t="s">
        <v>1102</v>
      </c>
      <c r="F663" s="6">
        <v>53</v>
      </c>
      <c r="G663" s="6">
        <v>55</v>
      </c>
      <c r="H663">
        <v>1661</v>
      </c>
      <c r="I663" s="39">
        <f t="shared" si="33"/>
        <v>41716.667986112894</v>
      </c>
      <c r="J663" s="39"/>
      <c r="K663" t="s">
        <v>2111</v>
      </c>
      <c r="L663">
        <v>1661</v>
      </c>
      <c r="M663" s="39">
        <f t="shared" si="34"/>
        <v>41716.667986112894</v>
      </c>
      <c r="N663" s="6">
        <v>32</v>
      </c>
      <c r="O663" s="6">
        <v>0</v>
      </c>
      <c r="P663" s="6">
        <v>1</v>
      </c>
      <c r="V663" s="1">
        <v>41683.90996527778</v>
      </c>
      <c r="X663" s="25">
        <f t="shared" si="32"/>
        <v>41682.917592594378</v>
      </c>
    </row>
    <row r="664" spans="3:24" x14ac:dyDescent="0.25">
      <c r="C664" s="33">
        <v>662</v>
      </c>
      <c r="D664" s="33">
        <v>2</v>
      </c>
      <c r="E664" s="5" t="s">
        <v>1103</v>
      </c>
      <c r="F664" s="6">
        <v>53</v>
      </c>
      <c r="G664" s="6">
        <v>55</v>
      </c>
      <c r="H664">
        <v>1662</v>
      </c>
      <c r="I664" s="39">
        <f t="shared" si="33"/>
        <v>41716.667997686971</v>
      </c>
      <c r="J664" s="39"/>
      <c r="K664" t="s">
        <v>2112</v>
      </c>
      <c r="L664">
        <v>1662</v>
      </c>
      <c r="M664" s="39">
        <f t="shared" si="34"/>
        <v>41716.667997686971</v>
      </c>
      <c r="N664" s="6">
        <v>32</v>
      </c>
      <c r="O664" s="6">
        <v>0</v>
      </c>
      <c r="P664" s="6">
        <v>1</v>
      </c>
      <c r="V664" s="1">
        <v>41683.90996527778</v>
      </c>
      <c r="X664" s="25">
        <f t="shared" si="32"/>
        <v>41682.917604168455</v>
      </c>
    </row>
    <row r="665" spans="3:24" x14ac:dyDescent="0.25">
      <c r="C665" s="33">
        <v>663</v>
      </c>
      <c r="D665" s="33">
        <v>2</v>
      </c>
      <c r="E665" s="5" t="s">
        <v>1104</v>
      </c>
      <c r="F665" s="6">
        <v>53</v>
      </c>
      <c r="G665" s="6">
        <v>55</v>
      </c>
      <c r="H665">
        <v>1663</v>
      </c>
      <c r="I665" s="39">
        <f t="shared" si="33"/>
        <v>41716.668009261048</v>
      </c>
      <c r="J665" s="39"/>
      <c r="K665" t="s">
        <v>2113</v>
      </c>
      <c r="L665">
        <v>1663</v>
      </c>
      <c r="M665" s="39">
        <f t="shared" si="34"/>
        <v>41716.668009261048</v>
      </c>
      <c r="N665" s="6">
        <v>32</v>
      </c>
      <c r="O665" s="6">
        <v>0</v>
      </c>
      <c r="P665" s="6">
        <v>1</v>
      </c>
      <c r="V665" s="1">
        <v>41683.90996527778</v>
      </c>
      <c r="X665" s="25">
        <f t="shared" si="32"/>
        <v>41682.917615742532</v>
      </c>
    </row>
    <row r="666" spans="3:24" x14ac:dyDescent="0.25">
      <c r="C666" s="33">
        <v>664</v>
      </c>
      <c r="D666" s="33">
        <v>2</v>
      </c>
      <c r="E666" s="5" t="s">
        <v>1105</v>
      </c>
      <c r="F666" s="6">
        <v>53</v>
      </c>
      <c r="G666" s="6">
        <v>55</v>
      </c>
      <c r="H666">
        <v>1664</v>
      </c>
      <c r="I666" s="39">
        <f t="shared" si="33"/>
        <v>41716.668020835124</v>
      </c>
      <c r="J666" s="39"/>
      <c r="K666" t="s">
        <v>2114</v>
      </c>
      <c r="L666">
        <v>1664</v>
      </c>
      <c r="M666" s="39">
        <f t="shared" si="34"/>
        <v>41716.668020835124</v>
      </c>
      <c r="N666" s="6">
        <v>32</v>
      </c>
      <c r="O666" s="6">
        <v>0</v>
      </c>
      <c r="P666" s="6">
        <v>1</v>
      </c>
      <c r="V666" s="1">
        <v>41683.90996527778</v>
      </c>
      <c r="X666" s="25">
        <f t="shared" si="32"/>
        <v>41682.917627316609</v>
      </c>
    </row>
    <row r="667" spans="3:24" x14ac:dyDescent="0.25">
      <c r="C667" s="33">
        <v>665</v>
      </c>
      <c r="D667" s="33">
        <v>2</v>
      </c>
      <c r="E667" s="5" t="s">
        <v>1106</v>
      </c>
      <c r="F667" s="6">
        <v>53</v>
      </c>
      <c r="G667" s="6">
        <v>55</v>
      </c>
      <c r="H667">
        <v>1665</v>
      </c>
      <c r="I667" s="39">
        <f t="shared" si="33"/>
        <v>41716.668032409201</v>
      </c>
      <c r="J667" s="39"/>
      <c r="K667" t="s">
        <v>2115</v>
      </c>
      <c r="L667">
        <v>1665</v>
      </c>
      <c r="M667" s="39">
        <f t="shared" si="34"/>
        <v>41716.668032409201</v>
      </c>
      <c r="N667" s="6">
        <v>32</v>
      </c>
      <c r="O667" s="6">
        <v>0</v>
      </c>
      <c r="P667" s="6">
        <v>1</v>
      </c>
      <c r="V667" s="1">
        <v>41683.90996527778</v>
      </c>
      <c r="X667" s="25">
        <f t="shared" si="32"/>
        <v>41682.917638890685</v>
      </c>
    </row>
    <row r="668" spans="3:24" x14ac:dyDescent="0.25">
      <c r="C668" s="33">
        <v>666</v>
      </c>
      <c r="D668" s="33">
        <v>2</v>
      </c>
      <c r="E668" s="5" t="s">
        <v>1107</v>
      </c>
      <c r="F668" s="6">
        <v>53</v>
      </c>
      <c r="G668" s="6">
        <v>55</v>
      </c>
      <c r="H668">
        <v>1666</v>
      </c>
      <c r="I668" s="39">
        <f t="shared" si="33"/>
        <v>41716.668043983278</v>
      </c>
      <c r="J668" s="39"/>
      <c r="K668" t="s">
        <v>2116</v>
      </c>
      <c r="L668">
        <v>1666</v>
      </c>
      <c r="M668" s="39">
        <f t="shared" si="34"/>
        <v>41716.668043983278</v>
      </c>
      <c r="N668" s="6">
        <v>32</v>
      </c>
      <c r="O668" s="6">
        <v>0</v>
      </c>
      <c r="P668" s="6">
        <v>1</v>
      </c>
      <c r="V668" s="1">
        <v>41683.90996527778</v>
      </c>
      <c r="X668" s="25">
        <f t="shared" si="32"/>
        <v>41682.917650464762</v>
      </c>
    </row>
    <row r="669" spans="3:24" x14ac:dyDescent="0.25">
      <c r="C669" s="33">
        <v>667</v>
      </c>
      <c r="D669" s="33">
        <v>2</v>
      </c>
      <c r="E669" s="5" t="s">
        <v>1108</v>
      </c>
      <c r="F669" s="6">
        <v>53</v>
      </c>
      <c r="G669" s="6">
        <v>55</v>
      </c>
      <c r="H669">
        <v>1667</v>
      </c>
      <c r="I669" s="39">
        <f t="shared" si="33"/>
        <v>41716.668055557355</v>
      </c>
      <c r="J669" s="39"/>
      <c r="K669" t="s">
        <v>2117</v>
      </c>
      <c r="L669">
        <v>1667</v>
      </c>
      <c r="M669" s="39">
        <f t="shared" si="34"/>
        <v>41716.668055557355</v>
      </c>
      <c r="N669" s="6">
        <v>32</v>
      </c>
      <c r="O669" s="6">
        <v>0</v>
      </c>
      <c r="P669" s="6">
        <v>1</v>
      </c>
      <c r="V669" s="1">
        <v>41683.90996527778</v>
      </c>
      <c r="X669" s="25">
        <f t="shared" si="32"/>
        <v>41682.917662038839</v>
      </c>
    </row>
    <row r="670" spans="3:24" x14ac:dyDescent="0.25">
      <c r="C670" s="33">
        <v>668</v>
      </c>
      <c r="D670" s="33">
        <v>2</v>
      </c>
      <c r="E670" s="5" t="s">
        <v>1109</v>
      </c>
      <c r="F670" s="6">
        <v>53</v>
      </c>
      <c r="G670" s="6">
        <v>55</v>
      </c>
      <c r="H670">
        <v>1668</v>
      </c>
      <c r="I670" s="39">
        <f t="shared" si="33"/>
        <v>41716.668067131432</v>
      </c>
      <c r="J670" s="39"/>
      <c r="K670" t="s">
        <v>2118</v>
      </c>
      <c r="L670">
        <v>1668</v>
      </c>
      <c r="M670" s="39">
        <f t="shared" si="34"/>
        <v>41716.668067131432</v>
      </c>
      <c r="N670" s="6">
        <v>32</v>
      </c>
      <c r="O670" s="6">
        <v>0</v>
      </c>
      <c r="P670" s="6">
        <v>1</v>
      </c>
      <c r="V670" s="1">
        <v>41683.90996527778</v>
      </c>
      <c r="X670" s="25">
        <f t="shared" si="32"/>
        <v>41682.917673612916</v>
      </c>
    </row>
    <row r="671" spans="3:24" x14ac:dyDescent="0.25">
      <c r="C671" s="33">
        <v>669</v>
      </c>
      <c r="D671" s="33">
        <v>2</v>
      </c>
      <c r="E671" s="5" t="s">
        <v>1110</v>
      </c>
      <c r="F671" s="6">
        <v>53</v>
      </c>
      <c r="G671" s="6">
        <v>55</v>
      </c>
      <c r="H671">
        <v>1669</v>
      </c>
      <c r="I671" s="39">
        <f t="shared" si="33"/>
        <v>41716.668078705508</v>
      </c>
      <c r="J671" s="39"/>
      <c r="K671" t="s">
        <v>2119</v>
      </c>
      <c r="L671">
        <v>1669</v>
      </c>
      <c r="M671" s="39">
        <f t="shared" si="34"/>
        <v>41716.668078705508</v>
      </c>
      <c r="N671" s="6">
        <v>32</v>
      </c>
      <c r="O671" s="6">
        <v>0</v>
      </c>
      <c r="P671" s="6">
        <v>1</v>
      </c>
      <c r="V671" s="1">
        <v>41683.90996527778</v>
      </c>
      <c r="X671" s="25">
        <f t="shared" si="32"/>
        <v>41682.917685186992</v>
      </c>
    </row>
    <row r="672" spans="3:24" x14ac:dyDescent="0.25">
      <c r="C672" s="33">
        <v>670</v>
      </c>
      <c r="D672" s="33">
        <v>2</v>
      </c>
      <c r="E672" s="5" t="s">
        <v>1111</v>
      </c>
      <c r="F672" s="6">
        <v>53</v>
      </c>
      <c r="G672" s="6">
        <v>55</v>
      </c>
      <c r="H672">
        <v>1670</v>
      </c>
      <c r="I672" s="39">
        <f t="shared" si="33"/>
        <v>41716.668090279585</v>
      </c>
      <c r="J672" s="39"/>
      <c r="K672" t="s">
        <v>2120</v>
      </c>
      <c r="L672">
        <v>1670</v>
      </c>
      <c r="M672" s="39">
        <f t="shared" si="34"/>
        <v>41716.668090279585</v>
      </c>
      <c r="N672" s="6">
        <v>32</v>
      </c>
      <c r="O672" s="6">
        <v>0</v>
      </c>
      <c r="P672" s="6">
        <v>1</v>
      </c>
      <c r="V672" s="1">
        <v>41683.90996527778</v>
      </c>
      <c r="X672" s="25">
        <f t="shared" si="32"/>
        <v>41682.917696761069</v>
      </c>
    </row>
    <row r="673" spans="3:24" x14ac:dyDescent="0.25">
      <c r="C673" s="33">
        <v>671</v>
      </c>
      <c r="D673" s="33">
        <v>2</v>
      </c>
      <c r="E673" s="5" t="s">
        <v>1112</v>
      </c>
      <c r="F673" s="6">
        <v>53</v>
      </c>
      <c r="G673" s="6">
        <v>55</v>
      </c>
      <c r="H673">
        <v>1671</v>
      </c>
      <c r="I673" s="39">
        <f t="shared" si="33"/>
        <v>41716.668101853662</v>
      </c>
      <c r="J673" s="39"/>
      <c r="K673" t="s">
        <v>2121</v>
      </c>
      <c r="L673">
        <v>1671</v>
      </c>
      <c r="M673" s="39">
        <f t="shared" si="34"/>
        <v>41716.668101853662</v>
      </c>
      <c r="N673" s="6">
        <v>32</v>
      </c>
      <c r="O673" s="6">
        <v>0</v>
      </c>
      <c r="P673" s="6">
        <v>1</v>
      </c>
      <c r="V673" s="1">
        <v>41683.90996527778</v>
      </c>
      <c r="X673" s="25">
        <f t="shared" si="32"/>
        <v>41682.917708335146</v>
      </c>
    </row>
    <row r="674" spans="3:24" x14ac:dyDescent="0.25">
      <c r="C674" s="33">
        <v>672</v>
      </c>
      <c r="D674" s="33">
        <v>2</v>
      </c>
      <c r="E674" s="5" t="s">
        <v>1113</v>
      </c>
      <c r="F674" s="6">
        <v>53</v>
      </c>
      <c r="G674" s="6">
        <v>55</v>
      </c>
      <c r="H674">
        <v>1672</v>
      </c>
      <c r="I674" s="39">
        <f t="shared" si="33"/>
        <v>41716.668113427739</v>
      </c>
      <c r="J674" s="39"/>
      <c r="K674" t="s">
        <v>2122</v>
      </c>
      <c r="L674">
        <v>1672</v>
      </c>
      <c r="M674" s="39">
        <f t="shared" si="34"/>
        <v>41716.668113427739</v>
      </c>
      <c r="N674" s="6">
        <v>32</v>
      </c>
      <c r="O674" s="6">
        <v>0</v>
      </c>
      <c r="P674" s="6">
        <v>1</v>
      </c>
      <c r="V674" s="1">
        <v>41683.90996527778</v>
      </c>
      <c r="X674" s="25">
        <f t="shared" si="32"/>
        <v>41682.917719909223</v>
      </c>
    </row>
    <row r="675" spans="3:24" x14ac:dyDescent="0.25">
      <c r="C675" s="33">
        <v>673</v>
      </c>
      <c r="D675" s="33">
        <v>2</v>
      </c>
      <c r="E675" s="5" t="s">
        <v>1114</v>
      </c>
      <c r="F675" s="6">
        <v>53</v>
      </c>
      <c r="G675" s="6">
        <v>55</v>
      </c>
      <c r="H675">
        <v>1673</v>
      </c>
      <c r="I675" s="39">
        <f t="shared" si="33"/>
        <v>41716.668125001815</v>
      </c>
      <c r="J675" s="39"/>
      <c r="K675" t="s">
        <v>2123</v>
      </c>
      <c r="L675">
        <v>1673</v>
      </c>
      <c r="M675" s="39">
        <f t="shared" si="34"/>
        <v>41716.668125001815</v>
      </c>
      <c r="N675" s="6">
        <v>32</v>
      </c>
      <c r="O675" s="6">
        <v>0</v>
      </c>
      <c r="P675" s="6">
        <v>1</v>
      </c>
      <c r="V675" s="1">
        <v>41683.90996527778</v>
      </c>
      <c r="X675" s="25">
        <f t="shared" si="32"/>
        <v>41682.9177314833</v>
      </c>
    </row>
    <row r="676" spans="3:24" x14ac:dyDescent="0.25">
      <c r="C676" s="33">
        <v>674</v>
      </c>
      <c r="D676" s="33">
        <v>2</v>
      </c>
      <c r="E676" s="5" t="s">
        <v>1115</v>
      </c>
      <c r="F676" s="6">
        <v>53</v>
      </c>
      <c r="G676" s="6">
        <v>55</v>
      </c>
      <c r="H676">
        <v>1674</v>
      </c>
      <c r="I676" s="39">
        <f t="shared" si="33"/>
        <v>41716.668136575892</v>
      </c>
      <c r="J676" s="39"/>
      <c r="K676" t="s">
        <v>2124</v>
      </c>
      <c r="L676">
        <v>1674</v>
      </c>
      <c r="M676" s="39">
        <f t="shared" si="34"/>
        <v>41716.668136575892</v>
      </c>
      <c r="N676" s="6">
        <v>32</v>
      </c>
      <c r="O676" s="6">
        <v>0</v>
      </c>
      <c r="P676" s="6">
        <v>1</v>
      </c>
      <c r="V676" s="1">
        <v>41683.90996527778</v>
      </c>
      <c r="X676" s="25">
        <f t="shared" si="32"/>
        <v>41682.917743057376</v>
      </c>
    </row>
    <row r="677" spans="3:24" x14ac:dyDescent="0.25">
      <c r="C677" s="33">
        <v>675</v>
      </c>
      <c r="D677" s="33">
        <v>2</v>
      </c>
      <c r="E677" s="5" t="s">
        <v>1116</v>
      </c>
      <c r="F677" s="6">
        <v>53</v>
      </c>
      <c r="G677" s="6">
        <v>55</v>
      </c>
      <c r="H677">
        <v>1675</v>
      </c>
      <c r="I677" s="39">
        <f t="shared" si="33"/>
        <v>41716.668148149969</v>
      </c>
      <c r="J677" s="39"/>
      <c r="K677" t="s">
        <v>2125</v>
      </c>
      <c r="L677">
        <v>1675</v>
      </c>
      <c r="M677" s="39">
        <f t="shared" si="34"/>
        <v>41716.668148149969</v>
      </c>
      <c r="N677" s="6">
        <v>32</v>
      </c>
      <c r="O677" s="6">
        <v>0</v>
      </c>
      <c r="P677" s="6">
        <v>1</v>
      </c>
      <c r="V677" s="1">
        <v>41683.90996527778</v>
      </c>
      <c r="X677" s="25">
        <f t="shared" si="32"/>
        <v>41682.917754631453</v>
      </c>
    </row>
    <row r="678" spans="3:24" x14ac:dyDescent="0.25">
      <c r="C678" s="33">
        <v>676</v>
      </c>
      <c r="D678" s="33">
        <v>2</v>
      </c>
      <c r="E678" s="5" t="s">
        <v>1117</v>
      </c>
      <c r="F678" s="6">
        <v>53</v>
      </c>
      <c r="G678" s="6">
        <v>55</v>
      </c>
      <c r="H678">
        <v>1676</v>
      </c>
      <c r="I678" s="39">
        <f t="shared" si="33"/>
        <v>41716.668159724046</v>
      </c>
      <c r="J678" s="39"/>
      <c r="K678" t="s">
        <v>2126</v>
      </c>
      <c r="L678">
        <v>1676</v>
      </c>
      <c r="M678" s="39">
        <f t="shared" si="34"/>
        <v>41716.668159724046</v>
      </c>
      <c r="N678" s="6">
        <v>32</v>
      </c>
      <c r="O678" s="6">
        <v>0</v>
      </c>
      <c r="P678" s="6">
        <v>1</v>
      </c>
      <c r="V678" s="1">
        <v>41683.90996527778</v>
      </c>
      <c r="X678" s="25">
        <f t="shared" si="32"/>
        <v>41682.91776620553</v>
      </c>
    </row>
    <row r="679" spans="3:24" x14ac:dyDescent="0.25">
      <c r="C679" s="33">
        <v>677</v>
      </c>
      <c r="D679" s="33">
        <v>2</v>
      </c>
      <c r="E679" s="5" t="s">
        <v>1118</v>
      </c>
      <c r="F679" s="6">
        <v>53</v>
      </c>
      <c r="G679" s="6">
        <v>55</v>
      </c>
      <c r="H679">
        <v>1677</v>
      </c>
      <c r="I679" s="39">
        <f t="shared" si="33"/>
        <v>41716.668171298123</v>
      </c>
      <c r="J679" s="39"/>
      <c r="K679" t="s">
        <v>2127</v>
      </c>
      <c r="L679">
        <v>1677</v>
      </c>
      <c r="M679" s="39">
        <f t="shared" si="34"/>
        <v>41716.668171298123</v>
      </c>
      <c r="N679" s="6">
        <v>32</v>
      </c>
      <c r="O679" s="6">
        <v>0</v>
      </c>
      <c r="P679" s="6">
        <v>1</v>
      </c>
      <c r="V679" s="1">
        <v>41683.90996527778</v>
      </c>
      <c r="X679" s="25">
        <f t="shared" si="32"/>
        <v>41682.917777779607</v>
      </c>
    </row>
    <row r="680" spans="3:24" x14ac:dyDescent="0.25">
      <c r="C680" s="33">
        <v>678</v>
      </c>
      <c r="D680" s="33">
        <v>2</v>
      </c>
      <c r="E680" s="5" t="s">
        <v>1119</v>
      </c>
      <c r="F680" s="6">
        <v>53</v>
      </c>
      <c r="G680" s="6">
        <v>55</v>
      </c>
      <c r="H680">
        <v>1678</v>
      </c>
      <c r="I680" s="39">
        <f t="shared" si="33"/>
        <v>41716.668182872199</v>
      </c>
      <c r="J680" s="39"/>
      <c r="K680" t="s">
        <v>2128</v>
      </c>
      <c r="L680">
        <v>1678</v>
      </c>
      <c r="M680" s="39">
        <f t="shared" si="34"/>
        <v>41716.668182872199</v>
      </c>
      <c r="N680" s="6">
        <v>32</v>
      </c>
      <c r="O680" s="6">
        <v>0</v>
      </c>
      <c r="P680" s="6">
        <v>1</v>
      </c>
      <c r="V680" s="1">
        <v>41683.90996527778</v>
      </c>
      <c r="X680" s="25">
        <f t="shared" si="32"/>
        <v>41682.917789353683</v>
      </c>
    </row>
    <row r="681" spans="3:24" x14ac:dyDescent="0.25">
      <c r="C681" s="33">
        <v>679</v>
      </c>
      <c r="D681" s="33">
        <v>2</v>
      </c>
      <c r="E681" s="5" t="s">
        <v>1120</v>
      </c>
      <c r="F681" s="6">
        <v>53</v>
      </c>
      <c r="G681" s="6">
        <v>55</v>
      </c>
      <c r="H681">
        <v>1679</v>
      </c>
      <c r="I681" s="39">
        <f t="shared" si="33"/>
        <v>41716.668194446276</v>
      </c>
      <c r="J681" s="39"/>
      <c r="K681" t="s">
        <v>2129</v>
      </c>
      <c r="L681">
        <v>1679</v>
      </c>
      <c r="M681" s="39">
        <f t="shared" si="34"/>
        <v>41716.668194446276</v>
      </c>
      <c r="N681" s="6">
        <v>32</v>
      </c>
      <c r="O681" s="6">
        <v>0</v>
      </c>
      <c r="P681" s="6">
        <v>1</v>
      </c>
      <c r="V681" s="1">
        <v>41683.90996527778</v>
      </c>
      <c r="X681" s="25">
        <f t="shared" si="32"/>
        <v>41682.91780092776</v>
      </c>
    </row>
    <row r="682" spans="3:24" x14ac:dyDescent="0.25">
      <c r="C682" s="33">
        <v>680</v>
      </c>
      <c r="D682" s="33">
        <v>2</v>
      </c>
      <c r="E682" s="5" t="s">
        <v>1121</v>
      </c>
      <c r="F682" s="6">
        <v>53</v>
      </c>
      <c r="G682" s="6">
        <v>55</v>
      </c>
      <c r="H682">
        <v>1680</v>
      </c>
      <c r="I682" s="39">
        <f t="shared" si="33"/>
        <v>41716.668206020353</v>
      </c>
      <c r="J682" s="39"/>
      <c r="K682" t="s">
        <v>2130</v>
      </c>
      <c r="L682">
        <v>1680</v>
      </c>
      <c r="M682" s="39">
        <f t="shared" si="34"/>
        <v>41716.668206020353</v>
      </c>
      <c r="N682" s="6">
        <v>32</v>
      </c>
      <c r="O682" s="6">
        <v>0</v>
      </c>
      <c r="P682" s="6">
        <v>1</v>
      </c>
      <c r="V682" s="1">
        <v>41683.90996527778</v>
      </c>
      <c r="X682" s="25">
        <f t="shared" si="32"/>
        <v>41682.917812501837</v>
      </c>
    </row>
    <row r="683" spans="3:24" x14ac:dyDescent="0.25">
      <c r="C683" s="33">
        <v>681</v>
      </c>
      <c r="D683" s="33">
        <v>2</v>
      </c>
      <c r="E683" s="5" t="s">
        <v>1122</v>
      </c>
      <c r="F683" s="6">
        <v>53</v>
      </c>
      <c r="G683" s="6">
        <v>55</v>
      </c>
      <c r="H683">
        <v>1681</v>
      </c>
      <c r="I683" s="39">
        <f t="shared" si="33"/>
        <v>41716.66821759443</v>
      </c>
      <c r="J683" s="39"/>
      <c r="K683" t="s">
        <v>2131</v>
      </c>
      <c r="L683">
        <v>1681</v>
      </c>
      <c r="M683" s="39">
        <f t="shared" si="34"/>
        <v>41716.66821759443</v>
      </c>
      <c r="N683" s="6">
        <v>32</v>
      </c>
      <c r="O683" s="6">
        <v>0</v>
      </c>
      <c r="P683" s="6">
        <v>1</v>
      </c>
      <c r="V683" s="1">
        <v>41683.90996527778</v>
      </c>
      <c r="X683" s="25">
        <f t="shared" si="32"/>
        <v>41682.917824075914</v>
      </c>
    </row>
    <row r="684" spans="3:24" x14ac:dyDescent="0.25">
      <c r="C684" s="33">
        <v>682</v>
      </c>
      <c r="D684" s="33">
        <v>2</v>
      </c>
      <c r="E684" s="5" t="s">
        <v>1123</v>
      </c>
      <c r="F684" s="6">
        <v>53</v>
      </c>
      <c r="G684" s="6">
        <v>55</v>
      </c>
      <c r="H684">
        <v>1682</v>
      </c>
      <c r="I684" s="39">
        <f t="shared" si="33"/>
        <v>41716.668229168507</v>
      </c>
      <c r="J684" s="39"/>
      <c r="K684" t="s">
        <v>2132</v>
      </c>
      <c r="L684">
        <v>1682</v>
      </c>
      <c r="M684" s="39">
        <f t="shared" si="34"/>
        <v>41716.668229168507</v>
      </c>
      <c r="N684" s="6">
        <v>32</v>
      </c>
      <c r="O684" s="6">
        <v>0</v>
      </c>
      <c r="P684" s="6">
        <v>1</v>
      </c>
      <c r="V684" s="1">
        <v>41683.90996527778</v>
      </c>
      <c r="X684" s="25">
        <f t="shared" si="32"/>
        <v>41682.917835649991</v>
      </c>
    </row>
    <row r="685" spans="3:24" x14ac:dyDescent="0.25">
      <c r="C685" s="33">
        <v>683</v>
      </c>
      <c r="D685" s="33">
        <v>2</v>
      </c>
      <c r="E685" s="5" t="s">
        <v>1124</v>
      </c>
      <c r="F685" s="6">
        <v>53</v>
      </c>
      <c r="G685" s="6">
        <v>55</v>
      </c>
      <c r="H685">
        <v>1683</v>
      </c>
      <c r="I685" s="39">
        <f t="shared" si="33"/>
        <v>41716.668240742583</v>
      </c>
      <c r="J685" s="39"/>
      <c r="K685" t="s">
        <v>2133</v>
      </c>
      <c r="L685">
        <v>1683</v>
      </c>
      <c r="M685" s="39">
        <f t="shared" si="34"/>
        <v>41716.668240742583</v>
      </c>
      <c r="N685" s="6">
        <v>32</v>
      </c>
      <c r="O685" s="6">
        <v>0</v>
      </c>
      <c r="P685" s="6">
        <v>1</v>
      </c>
      <c r="V685" s="1">
        <v>41683.90996527778</v>
      </c>
      <c r="X685" s="25">
        <f t="shared" si="32"/>
        <v>41682.917847224067</v>
      </c>
    </row>
    <row r="686" spans="3:24" x14ac:dyDescent="0.25">
      <c r="C686" s="33">
        <v>684</v>
      </c>
      <c r="D686" s="33">
        <v>2</v>
      </c>
      <c r="E686" s="5" t="s">
        <v>1125</v>
      </c>
      <c r="F686" s="6">
        <v>53</v>
      </c>
      <c r="G686" s="6">
        <v>55</v>
      </c>
      <c r="H686">
        <v>1684</v>
      </c>
      <c r="I686" s="39">
        <f t="shared" si="33"/>
        <v>41716.66825231666</v>
      </c>
      <c r="J686" s="39"/>
      <c r="K686" t="s">
        <v>2134</v>
      </c>
      <c r="L686">
        <v>1684</v>
      </c>
      <c r="M686" s="39">
        <f t="shared" si="34"/>
        <v>41716.66825231666</v>
      </c>
      <c r="N686" s="6">
        <v>32</v>
      </c>
      <c r="O686" s="6">
        <v>0</v>
      </c>
      <c r="P686" s="6">
        <v>1</v>
      </c>
      <c r="V686" s="1">
        <v>41683.90996527778</v>
      </c>
      <c r="X686" s="25">
        <f t="shared" si="32"/>
        <v>41682.917858798144</v>
      </c>
    </row>
    <row r="687" spans="3:24" x14ac:dyDescent="0.25">
      <c r="C687" s="33">
        <v>685</v>
      </c>
      <c r="D687" s="33">
        <v>2</v>
      </c>
      <c r="E687" s="5" t="s">
        <v>1126</v>
      </c>
      <c r="F687" s="6">
        <v>53</v>
      </c>
      <c r="G687" s="6">
        <v>55</v>
      </c>
      <c r="H687">
        <v>1685</v>
      </c>
      <c r="I687" s="39">
        <f t="shared" si="33"/>
        <v>41716.668263890737</v>
      </c>
      <c r="J687" s="39"/>
      <c r="K687" t="s">
        <v>2135</v>
      </c>
      <c r="L687">
        <v>1685</v>
      </c>
      <c r="M687" s="39">
        <f t="shared" si="34"/>
        <v>41716.668263890737</v>
      </c>
      <c r="N687" s="6">
        <v>32</v>
      </c>
      <c r="O687" s="6">
        <v>0</v>
      </c>
      <c r="P687" s="6">
        <v>1</v>
      </c>
      <c r="V687" s="1">
        <v>41683.90996527778</v>
      </c>
      <c r="X687" s="25">
        <f t="shared" si="32"/>
        <v>41682.917870372221</v>
      </c>
    </row>
    <row r="688" spans="3:24" x14ac:dyDescent="0.25">
      <c r="C688" s="33">
        <v>686</v>
      </c>
      <c r="D688" s="33">
        <v>2</v>
      </c>
      <c r="E688" s="5" t="s">
        <v>1127</v>
      </c>
      <c r="F688" s="6">
        <v>53</v>
      </c>
      <c r="G688" s="6">
        <v>55</v>
      </c>
      <c r="H688">
        <v>1686</v>
      </c>
      <c r="I688" s="39">
        <f t="shared" si="33"/>
        <v>41716.668275464814</v>
      </c>
      <c r="J688" s="39"/>
      <c r="K688" t="s">
        <v>2136</v>
      </c>
      <c r="L688">
        <v>1686</v>
      </c>
      <c r="M688" s="39">
        <f t="shared" si="34"/>
        <v>41716.668275464814</v>
      </c>
      <c r="N688" s="6">
        <v>32</v>
      </c>
      <c r="O688" s="6">
        <v>0</v>
      </c>
      <c r="P688" s="6">
        <v>1</v>
      </c>
      <c r="V688" s="1">
        <v>41683.90996527778</v>
      </c>
      <c r="X688" s="25">
        <f t="shared" si="32"/>
        <v>41682.917881946298</v>
      </c>
    </row>
    <row r="689" spans="3:24" x14ac:dyDescent="0.25">
      <c r="C689" s="33">
        <v>687</v>
      </c>
      <c r="D689" s="33">
        <v>2</v>
      </c>
      <c r="E689" s="5" t="s">
        <v>1128</v>
      </c>
      <c r="F689" s="6">
        <v>53</v>
      </c>
      <c r="G689" s="6">
        <v>55</v>
      </c>
      <c r="H689">
        <v>1687</v>
      </c>
      <c r="I689" s="39">
        <f t="shared" si="33"/>
        <v>41716.66828703889</v>
      </c>
      <c r="J689" s="39"/>
      <c r="K689" t="s">
        <v>2137</v>
      </c>
      <c r="L689">
        <v>1687</v>
      </c>
      <c r="M689" s="39">
        <f t="shared" si="34"/>
        <v>41716.66828703889</v>
      </c>
      <c r="N689" s="6">
        <v>32</v>
      </c>
      <c r="O689" s="6">
        <v>0</v>
      </c>
      <c r="P689" s="6">
        <v>1</v>
      </c>
      <c r="V689" s="1">
        <v>41683.90996527778</v>
      </c>
      <c r="X689" s="25">
        <f t="shared" si="32"/>
        <v>41682.917893520374</v>
      </c>
    </row>
    <row r="690" spans="3:24" x14ac:dyDescent="0.25">
      <c r="C690" s="33">
        <v>688</v>
      </c>
      <c r="D690" s="33">
        <v>2</v>
      </c>
      <c r="E690" s="5" t="s">
        <v>1129</v>
      </c>
      <c r="F690" s="6">
        <v>53</v>
      </c>
      <c r="G690" s="6">
        <v>55</v>
      </c>
      <c r="H690">
        <v>1688</v>
      </c>
      <c r="I690" s="39">
        <f t="shared" si="33"/>
        <v>41716.668298612967</v>
      </c>
      <c r="J690" s="39"/>
      <c r="K690" t="s">
        <v>2138</v>
      </c>
      <c r="L690">
        <v>1688</v>
      </c>
      <c r="M690" s="39">
        <f t="shared" si="34"/>
        <v>41716.668298612967</v>
      </c>
      <c r="N690" s="6">
        <v>32</v>
      </c>
      <c r="O690" s="6">
        <v>0</v>
      </c>
      <c r="P690" s="6">
        <v>1</v>
      </c>
      <c r="V690" s="1">
        <v>41683.90996527778</v>
      </c>
      <c r="X690" s="25">
        <f t="shared" si="32"/>
        <v>41682.917905094451</v>
      </c>
    </row>
    <row r="691" spans="3:24" x14ac:dyDescent="0.25">
      <c r="C691" s="33">
        <v>689</v>
      </c>
      <c r="D691" s="33">
        <v>2</v>
      </c>
      <c r="E691" s="5" t="s">
        <v>1130</v>
      </c>
      <c r="F691" s="6">
        <v>53</v>
      </c>
      <c r="G691" s="6">
        <v>55</v>
      </c>
      <c r="H691">
        <v>1689</v>
      </c>
      <c r="I691" s="39">
        <f t="shared" si="33"/>
        <v>41716.668310187044</v>
      </c>
      <c r="J691" s="39"/>
      <c r="K691" t="s">
        <v>2139</v>
      </c>
      <c r="L691">
        <v>1689</v>
      </c>
      <c r="M691" s="39">
        <f t="shared" si="34"/>
        <v>41716.668310187044</v>
      </c>
      <c r="N691" s="6">
        <v>32</v>
      </c>
      <c r="O691" s="6">
        <v>0</v>
      </c>
      <c r="P691" s="6">
        <v>1</v>
      </c>
      <c r="V691" s="1">
        <v>41683.90996527778</v>
      </c>
      <c r="X691" s="25">
        <f t="shared" si="32"/>
        <v>41682.917916668528</v>
      </c>
    </row>
    <row r="692" spans="3:24" x14ac:dyDescent="0.25">
      <c r="C692" s="33">
        <v>690</v>
      </c>
      <c r="D692" s="33">
        <v>2</v>
      </c>
      <c r="E692" s="5" t="s">
        <v>1131</v>
      </c>
      <c r="F692" s="6">
        <v>53</v>
      </c>
      <c r="G692" s="6">
        <v>55</v>
      </c>
      <c r="H692">
        <v>1690</v>
      </c>
      <c r="I692" s="39">
        <f t="shared" si="33"/>
        <v>41716.668321761121</v>
      </c>
      <c r="J692" s="39"/>
      <c r="K692" t="s">
        <v>2140</v>
      </c>
      <c r="L692">
        <v>1690</v>
      </c>
      <c r="M692" s="39">
        <f t="shared" si="34"/>
        <v>41716.668321761121</v>
      </c>
      <c r="N692" s="6">
        <v>32</v>
      </c>
      <c r="O692" s="6">
        <v>0</v>
      </c>
      <c r="P692" s="6">
        <v>1</v>
      </c>
      <c r="V692" s="1">
        <v>41683.90996527778</v>
      </c>
      <c r="X692" s="25">
        <f t="shared" si="32"/>
        <v>41682.917928242605</v>
      </c>
    </row>
    <row r="693" spans="3:24" x14ac:dyDescent="0.25">
      <c r="C693" s="33">
        <v>691</v>
      </c>
      <c r="D693" s="33">
        <v>2</v>
      </c>
      <c r="E693" s="5" t="s">
        <v>1132</v>
      </c>
      <c r="F693" s="6">
        <v>53</v>
      </c>
      <c r="G693" s="6">
        <v>55</v>
      </c>
      <c r="H693">
        <v>1691</v>
      </c>
      <c r="I693" s="39">
        <f t="shared" si="33"/>
        <v>41716.668333335198</v>
      </c>
      <c r="J693" s="39"/>
      <c r="K693" t="s">
        <v>2141</v>
      </c>
      <c r="L693">
        <v>1691</v>
      </c>
      <c r="M693" s="39">
        <f t="shared" si="34"/>
        <v>41716.668333335198</v>
      </c>
      <c r="N693" s="6">
        <v>32</v>
      </c>
      <c r="O693" s="6">
        <v>0</v>
      </c>
      <c r="P693" s="6">
        <v>1</v>
      </c>
      <c r="V693" s="1">
        <v>41683.90996527778</v>
      </c>
      <c r="X693" s="25">
        <f t="shared" si="32"/>
        <v>41682.917939816682</v>
      </c>
    </row>
    <row r="694" spans="3:24" x14ac:dyDescent="0.25">
      <c r="C694" s="33">
        <v>692</v>
      </c>
      <c r="D694" s="33">
        <v>2</v>
      </c>
      <c r="E694" s="5" t="s">
        <v>1133</v>
      </c>
      <c r="F694" s="6">
        <v>53</v>
      </c>
      <c r="G694" s="6">
        <v>55</v>
      </c>
      <c r="H694">
        <v>1692</v>
      </c>
      <c r="I694" s="39">
        <f t="shared" si="33"/>
        <v>41716.668344909274</v>
      </c>
      <c r="J694" s="39"/>
      <c r="K694" t="s">
        <v>2142</v>
      </c>
      <c r="L694">
        <v>1692</v>
      </c>
      <c r="M694" s="39">
        <f t="shared" si="34"/>
        <v>41716.668344909274</v>
      </c>
      <c r="N694" s="6">
        <v>32</v>
      </c>
      <c r="O694" s="6">
        <v>0</v>
      </c>
      <c r="P694" s="6">
        <v>1</v>
      </c>
      <c r="V694" s="1">
        <v>41683.90996527778</v>
      </c>
      <c r="X694" s="25">
        <f t="shared" si="32"/>
        <v>41682.917951390758</v>
      </c>
    </row>
    <row r="695" spans="3:24" x14ac:dyDescent="0.25">
      <c r="C695" s="33">
        <v>693</v>
      </c>
      <c r="D695" s="33">
        <v>2</v>
      </c>
      <c r="E695" s="5" t="s">
        <v>1134</v>
      </c>
      <c r="F695" s="6">
        <v>53</v>
      </c>
      <c r="G695" s="6">
        <v>55</v>
      </c>
      <c r="H695">
        <v>1693</v>
      </c>
      <c r="I695" s="39">
        <f t="shared" si="33"/>
        <v>41716.668356483351</v>
      </c>
      <c r="J695" s="39"/>
      <c r="K695" t="s">
        <v>2143</v>
      </c>
      <c r="L695">
        <v>1693</v>
      </c>
      <c r="M695" s="39">
        <f t="shared" si="34"/>
        <v>41716.668356483351</v>
      </c>
      <c r="N695" s="6">
        <v>32</v>
      </c>
      <c r="O695" s="6">
        <v>0</v>
      </c>
      <c r="P695" s="6">
        <v>1</v>
      </c>
      <c r="V695" s="1">
        <v>41683.90996527778</v>
      </c>
      <c r="X695" s="25">
        <f t="shared" si="32"/>
        <v>41682.917962964835</v>
      </c>
    </row>
    <row r="696" spans="3:24" x14ac:dyDescent="0.25">
      <c r="C696" s="33">
        <v>694</v>
      </c>
      <c r="D696" s="33">
        <v>2</v>
      </c>
      <c r="E696" s="5" t="s">
        <v>1135</v>
      </c>
      <c r="F696" s="6">
        <v>53</v>
      </c>
      <c r="G696" s="6">
        <v>55</v>
      </c>
      <c r="H696">
        <v>1694</v>
      </c>
      <c r="I696" s="39">
        <f t="shared" si="33"/>
        <v>41716.668368057428</v>
      </c>
      <c r="J696" s="39"/>
      <c r="K696" t="s">
        <v>2144</v>
      </c>
      <c r="L696">
        <v>1694</v>
      </c>
      <c r="M696" s="39">
        <f t="shared" si="34"/>
        <v>41716.668368057428</v>
      </c>
      <c r="N696" s="6">
        <v>32</v>
      </c>
      <c r="O696" s="6">
        <v>0</v>
      </c>
      <c r="P696" s="6">
        <v>1</v>
      </c>
      <c r="V696" s="1">
        <v>41683.90996527778</v>
      </c>
      <c r="X696" s="25">
        <f t="shared" si="32"/>
        <v>41682.917974538912</v>
      </c>
    </row>
    <row r="697" spans="3:24" x14ac:dyDescent="0.25">
      <c r="C697" s="33">
        <v>695</v>
      </c>
      <c r="D697" s="33">
        <v>2</v>
      </c>
      <c r="E697" s="5" t="s">
        <v>1136</v>
      </c>
      <c r="F697" s="6">
        <v>53</v>
      </c>
      <c r="G697" s="6">
        <v>55</v>
      </c>
      <c r="H697">
        <v>1695</v>
      </c>
      <c r="I697" s="39">
        <f t="shared" si="33"/>
        <v>41716.668379631505</v>
      </c>
      <c r="J697" s="39"/>
      <c r="K697" t="s">
        <v>2145</v>
      </c>
      <c r="L697">
        <v>1695</v>
      </c>
      <c r="M697" s="39">
        <f t="shared" si="34"/>
        <v>41716.668379631505</v>
      </c>
      <c r="N697" s="6">
        <v>32</v>
      </c>
      <c r="O697" s="6">
        <v>0</v>
      </c>
      <c r="P697" s="6">
        <v>1</v>
      </c>
      <c r="V697" s="1">
        <v>41683.90996527778</v>
      </c>
      <c r="X697" s="25">
        <f t="shared" si="32"/>
        <v>41682.917986112989</v>
      </c>
    </row>
    <row r="698" spans="3:24" x14ac:dyDescent="0.25">
      <c r="C698" s="33">
        <v>696</v>
      </c>
      <c r="D698" s="33">
        <v>2</v>
      </c>
      <c r="E698" s="5" t="s">
        <v>1137</v>
      </c>
      <c r="F698" s="6">
        <v>53</v>
      </c>
      <c r="G698" s="6">
        <v>55</v>
      </c>
      <c r="H698">
        <v>1696</v>
      </c>
      <c r="I698" s="39">
        <f t="shared" si="33"/>
        <v>41716.668391205581</v>
      </c>
      <c r="J698" s="39"/>
      <c r="K698" t="s">
        <v>2146</v>
      </c>
      <c r="L698">
        <v>1696</v>
      </c>
      <c r="M698" s="39">
        <f t="shared" si="34"/>
        <v>41716.668391205581</v>
      </c>
      <c r="N698" s="6">
        <v>32</v>
      </c>
      <c r="O698" s="6">
        <v>0</v>
      </c>
      <c r="P698" s="6">
        <v>1</v>
      </c>
      <c r="V698" s="1">
        <v>41683.90996527778</v>
      </c>
      <c r="X698" s="25">
        <f t="shared" si="32"/>
        <v>41682.917997687066</v>
      </c>
    </row>
    <row r="699" spans="3:24" x14ac:dyDescent="0.25">
      <c r="C699" s="33">
        <v>697</v>
      </c>
      <c r="D699" s="33">
        <v>2</v>
      </c>
      <c r="E699" s="5" t="s">
        <v>1138</v>
      </c>
      <c r="F699" s="6">
        <v>53</v>
      </c>
      <c r="G699" s="6">
        <v>55</v>
      </c>
      <c r="H699">
        <v>1697</v>
      </c>
      <c r="I699" s="39">
        <f t="shared" si="33"/>
        <v>41716.668402779658</v>
      </c>
      <c r="J699" s="39"/>
      <c r="K699" t="s">
        <v>2147</v>
      </c>
      <c r="L699">
        <v>1697</v>
      </c>
      <c r="M699" s="39">
        <f t="shared" si="34"/>
        <v>41716.668402779658</v>
      </c>
      <c r="N699" s="6">
        <v>32</v>
      </c>
      <c r="O699" s="6">
        <v>0</v>
      </c>
      <c r="P699" s="6">
        <v>1</v>
      </c>
      <c r="V699" s="1">
        <v>41683.90996527778</v>
      </c>
      <c r="X699" s="25">
        <f t="shared" si="32"/>
        <v>41682.918009261142</v>
      </c>
    </row>
    <row r="700" spans="3:24" x14ac:dyDescent="0.25">
      <c r="C700" s="33">
        <v>698</v>
      </c>
      <c r="D700" s="33">
        <v>2</v>
      </c>
      <c r="E700" s="5" t="s">
        <v>1139</v>
      </c>
      <c r="F700" s="6">
        <v>53</v>
      </c>
      <c r="G700" s="6">
        <v>55</v>
      </c>
      <c r="H700">
        <v>1698</v>
      </c>
      <c r="I700" s="39">
        <f t="shared" si="33"/>
        <v>41716.668414353735</v>
      </c>
      <c r="J700" s="39"/>
      <c r="K700" t="s">
        <v>2148</v>
      </c>
      <c r="L700">
        <v>1698</v>
      </c>
      <c r="M700" s="39">
        <f t="shared" si="34"/>
        <v>41716.668414353735</v>
      </c>
      <c r="N700" s="6">
        <v>32</v>
      </c>
      <c r="O700" s="6">
        <v>0</v>
      </c>
      <c r="P700" s="6">
        <v>1</v>
      </c>
      <c r="V700" s="1">
        <v>41683.90996527778</v>
      </c>
      <c r="X700" s="25">
        <f t="shared" si="32"/>
        <v>41682.918020835219</v>
      </c>
    </row>
    <row r="701" spans="3:24" x14ac:dyDescent="0.25">
      <c r="C701" s="33">
        <v>699</v>
      </c>
      <c r="D701" s="33">
        <v>2</v>
      </c>
      <c r="E701" s="5" t="s">
        <v>1140</v>
      </c>
      <c r="F701" s="6">
        <v>53</v>
      </c>
      <c r="G701" s="6">
        <v>55</v>
      </c>
      <c r="H701">
        <v>1699</v>
      </c>
      <c r="I701" s="39">
        <f t="shared" si="33"/>
        <v>41716.668425927812</v>
      </c>
      <c r="J701" s="39"/>
      <c r="K701" t="s">
        <v>2149</v>
      </c>
      <c r="L701">
        <v>1699</v>
      </c>
      <c r="M701" s="39">
        <f t="shared" si="34"/>
        <v>41716.668425927812</v>
      </c>
      <c r="N701" s="6">
        <v>32</v>
      </c>
      <c r="O701" s="6">
        <v>0</v>
      </c>
      <c r="P701" s="6">
        <v>1</v>
      </c>
      <c r="V701" s="1">
        <v>41683.90996527778</v>
      </c>
      <c r="X701" s="25">
        <f t="shared" si="32"/>
        <v>41682.918032409296</v>
      </c>
    </row>
    <row r="702" spans="3:24" x14ac:dyDescent="0.25">
      <c r="C702" s="33">
        <v>700</v>
      </c>
      <c r="D702" s="33">
        <v>2</v>
      </c>
      <c r="E702" s="5" t="s">
        <v>1141</v>
      </c>
      <c r="F702" s="6">
        <v>53</v>
      </c>
      <c r="G702" s="6">
        <v>55</v>
      </c>
      <c r="H702">
        <v>1700</v>
      </c>
      <c r="I702" s="39">
        <f t="shared" si="33"/>
        <v>41716.668437501889</v>
      </c>
      <c r="J702" s="39"/>
      <c r="K702" t="s">
        <v>2150</v>
      </c>
      <c r="L702">
        <v>1700</v>
      </c>
      <c r="M702" s="39">
        <f t="shared" si="34"/>
        <v>41716.668437501889</v>
      </c>
      <c r="N702" s="6">
        <v>32</v>
      </c>
      <c r="O702" s="6">
        <v>0</v>
      </c>
      <c r="P702" s="6">
        <v>1</v>
      </c>
      <c r="V702" s="1">
        <v>41683.90996527778</v>
      </c>
      <c r="X702" s="25">
        <f t="shared" si="32"/>
        <v>41682.918043983373</v>
      </c>
    </row>
    <row r="703" spans="3:24" x14ac:dyDescent="0.25">
      <c r="C703" s="33">
        <v>701</v>
      </c>
      <c r="D703" s="33">
        <v>2</v>
      </c>
      <c r="E703" s="5" t="s">
        <v>1142</v>
      </c>
      <c r="F703" s="6">
        <v>53</v>
      </c>
      <c r="G703" s="6">
        <v>55</v>
      </c>
      <c r="H703">
        <v>1701</v>
      </c>
      <c r="I703" s="39">
        <f t="shared" si="33"/>
        <v>41716.668449075965</v>
      </c>
      <c r="J703" s="39"/>
      <c r="K703" t="s">
        <v>2151</v>
      </c>
      <c r="L703">
        <v>1701</v>
      </c>
      <c r="M703" s="39">
        <f t="shared" si="34"/>
        <v>41716.668449075965</v>
      </c>
      <c r="N703" s="6">
        <v>32</v>
      </c>
      <c r="O703" s="6">
        <v>0</v>
      </c>
      <c r="P703" s="6">
        <v>1</v>
      </c>
      <c r="V703" s="1">
        <v>41683.90996527778</v>
      </c>
      <c r="X703" s="25">
        <f t="shared" si="32"/>
        <v>41682.918055557449</v>
      </c>
    </row>
    <row r="704" spans="3:24" x14ac:dyDescent="0.25">
      <c r="C704" s="33">
        <v>702</v>
      </c>
      <c r="D704" s="33">
        <v>2</v>
      </c>
      <c r="E704" s="5" t="s">
        <v>1143</v>
      </c>
      <c r="F704" s="6">
        <v>53</v>
      </c>
      <c r="G704" s="6">
        <v>55</v>
      </c>
      <c r="H704">
        <v>1702</v>
      </c>
      <c r="I704" s="39">
        <f t="shared" si="33"/>
        <v>41716.668460650042</v>
      </c>
      <c r="J704" s="39"/>
      <c r="K704" t="s">
        <v>2152</v>
      </c>
      <c r="L704">
        <v>1702</v>
      </c>
      <c r="M704" s="39">
        <f t="shared" si="34"/>
        <v>41716.668460650042</v>
      </c>
      <c r="N704" s="6">
        <v>32</v>
      </c>
      <c r="O704" s="6">
        <v>0</v>
      </c>
      <c r="P704" s="6">
        <v>1</v>
      </c>
      <c r="V704" s="1">
        <v>41683.90996527778</v>
      </c>
      <c r="X704" s="25">
        <f t="shared" si="32"/>
        <v>41682.918067131526</v>
      </c>
    </row>
    <row r="705" spans="3:24" x14ac:dyDescent="0.25">
      <c r="C705" s="33">
        <v>703</v>
      </c>
      <c r="D705" s="33">
        <v>2</v>
      </c>
      <c r="E705" s="5" t="s">
        <v>1144</v>
      </c>
      <c r="F705" s="6">
        <v>53</v>
      </c>
      <c r="G705" s="6">
        <v>55</v>
      </c>
      <c r="H705">
        <v>1703</v>
      </c>
      <c r="I705" s="39">
        <f t="shared" si="33"/>
        <v>41716.668472224119</v>
      </c>
      <c r="J705" s="39"/>
      <c r="K705" t="s">
        <v>2153</v>
      </c>
      <c r="L705">
        <v>1703</v>
      </c>
      <c r="M705" s="39">
        <f t="shared" si="34"/>
        <v>41716.668472224119</v>
      </c>
      <c r="N705" s="6">
        <v>32</v>
      </c>
      <c r="O705" s="6">
        <v>0</v>
      </c>
      <c r="P705" s="6">
        <v>1</v>
      </c>
      <c r="V705" s="1">
        <v>41683.90996527778</v>
      </c>
      <c r="X705" s="25">
        <f t="shared" si="32"/>
        <v>41682.918078705603</v>
      </c>
    </row>
    <row r="706" spans="3:24" x14ac:dyDescent="0.25">
      <c r="C706" s="33">
        <v>704</v>
      </c>
      <c r="D706" s="33">
        <v>2</v>
      </c>
      <c r="E706" s="5" t="s">
        <v>1145</v>
      </c>
      <c r="F706" s="6">
        <v>53</v>
      </c>
      <c r="G706" s="6">
        <v>55</v>
      </c>
      <c r="H706">
        <v>1704</v>
      </c>
      <c r="I706" s="39">
        <f t="shared" si="33"/>
        <v>41716.668483798196</v>
      </c>
      <c r="J706" s="39"/>
      <c r="K706" t="s">
        <v>2154</v>
      </c>
      <c r="L706">
        <v>1704</v>
      </c>
      <c r="M706" s="39">
        <f t="shared" si="34"/>
        <v>41716.668483798196</v>
      </c>
      <c r="N706" s="6">
        <v>32</v>
      </c>
      <c r="O706" s="6">
        <v>0</v>
      </c>
      <c r="P706" s="6">
        <v>1</v>
      </c>
      <c r="V706" s="1">
        <v>41683.90996527778</v>
      </c>
      <c r="X706" s="25">
        <f t="shared" si="32"/>
        <v>41682.91809027968</v>
      </c>
    </row>
    <row r="707" spans="3:24" x14ac:dyDescent="0.25">
      <c r="C707" s="33">
        <v>705</v>
      </c>
      <c r="D707" s="33">
        <v>2</v>
      </c>
      <c r="E707" s="5" t="s">
        <v>1146</v>
      </c>
      <c r="F707" s="6">
        <v>53</v>
      </c>
      <c r="G707" s="6">
        <v>55</v>
      </c>
      <c r="H707">
        <v>1705</v>
      </c>
      <c r="I707" s="39">
        <f t="shared" si="33"/>
        <v>41716.668495372272</v>
      </c>
      <c r="J707" s="39"/>
      <c r="K707" t="s">
        <v>2155</v>
      </c>
      <c r="L707">
        <v>1705</v>
      </c>
      <c r="M707" s="39">
        <f t="shared" si="34"/>
        <v>41716.668495372272</v>
      </c>
      <c r="N707" s="6">
        <v>32</v>
      </c>
      <c r="O707" s="6">
        <v>0</v>
      </c>
      <c r="P707" s="6">
        <v>1</v>
      </c>
      <c r="V707" s="1">
        <v>41683.90996527778</v>
      </c>
      <c r="X707" s="25">
        <f t="shared" si="32"/>
        <v>41682.918101853757</v>
      </c>
    </row>
    <row r="708" spans="3:24" x14ac:dyDescent="0.25">
      <c r="C708" s="33">
        <v>706</v>
      </c>
      <c r="D708" s="33">
        <v>2</v>
      </c>
      <c r="E708" s="5" t="s">
        <v>1147</v>
      </c>
      <c r="F708" s="6">
        <v>53</v>
      </c>
      <c r="G708" s="6">
        <v>55</v>
      </c>
      <c r="H708">
        <v>1706</v>
      </c>
      <c r="I708" s="39">
        <f t="shared" si="33"/>
        <v>41716.668506946349</v>
      </c>
      <c r="J708" s="39"/>
      <c r="K708" t="s">
        <v>2156</v>
      </c>
      <c r="L708">
        <v>1706</v>
      </c>
      <c r="M708" s="39">
        <f t="shared" si="34"/>
        <v>41716.668506946349</v>
      </c>
      <c r="N708" s="6">
        <v>32</v>
      </c>
      <c r="O708" s="6">
        <v>0</v>
      </c>
      <c r="P708" s="6">
        <v>1</v>
      </c>
      <c r="V708" s="1">
        <v>41683.90996527778</v>
      </c>
      <c r="X708" s="25">
        <f t="shared" si="32"/>
        <v>41682.918113427833</v>
      </c>
    </row>
    <row r="709" spans="3:24" x14ac:dyDescent="0.25">
      <c r="C709" s="33">
        <v>707</v>
      </c>
      <c r="D709" s="33">
        <v>2</v>
      </c>
      <c r="E709" s="5" t="s">
        <v>1148</v>
      </c>
      <c r="F709" s="6">
        <v>53</v>
      </c>
      <c r="G709" s="6">
        <v>55</v>
      </c>
      <c r="H709">
        <v>1707</v>
      </c>
      <c r="I709" s="39">
        <f t="shared" si="33"/>
        <v>41716.668518520426</v>
      </c>
      <c r="J709" s="39"/>
      <c r="K709" t="s">
        <v>2157</v>
      </c>
      <c r="L709">
        <v>1707</v>
      </c>
      <c r="M709" s="39">
        <f t="shared" si="34"/>
        <v>41716.668518520426</v>
      </c>
      <c r="N709" s="6">
        <v>32</v>
      </c>
      <c r="O709" s="6">
        <v>0</v>
      </c>
      <c r="P709" s="6">
        <v>1</v>
      </c>
      <c r="V709" s="1">
        <v>41683.90996527778</v>
      </c>
      <c r="X709" s="25">
        <f t="shared" si="32"/>
        <v>41682.91812500191</v>
      </c>
    </row>
    <row r="710" spans="3:24" x14ac:dyDescent="0.25">
      <c r="C710" s="33">
        <v>708</v>
      </c>
      <c r="D710" s="33">
        <v>2</v>
      </c>
      <c r="E710" s="5" t="s">
        <v>1149</v>
      </c>
      <c r="F710" s="6">
        <v>53</v>
      </c>
      <c r="G710" s="6">
        <v>55</v>
      </c>
      <c r="H710">
        <v>1708</v>
      </c>
      <c r="I710" s="39">
        <f t="shared" si="33"/>
        <v>41716.668530094503</v>
      </c>
      <c r="J710" s="39"/>
      <c r="K710" t="s">
        <v>2158</v>
      </c>
      <c r="L710">
        <v>1708</v>
      </c>
      <c r="M710" s="39">
        <f t="shared" si="34"/>
        <v>41716.668530094503</v>
      </c>
      <c r="N710" s="6">
        <v>32</v>
      </c>
      <c r="O710" s="6">
        <v>0</v>
      </c>
      <c r="P710" s="6">
        <v>1</v>
      </c>
      <c r="V710" s="1">
        <v>41683.90996527778</v>
      </c>
      <c r="X710" s="25">
        <f t="shared" ref="X710:X773" si="35">X709+1/86400</f>
        <v>41682.918136575987</v>
      </c>
    </row>
    <row r="711" spans="3:24" x14ac:dyDescent="0.25">
      <c r="C711" s="33">
        <v>709</v>
      </c>
      <c r="D711" s="33">
        <v>2</v>
      </c>
      <c r="E711" s="5" t="s">
        <v>1150</v>
      </c>
      <c r="F711" s="6">
        <v>53</v>
      </c>
      <c r="G711" s="6">
        <v>55</v>
      </c>
      <c r="H711">
        <v>1709</v>
      </c>
      <c r="I711" s="39">
        <f t="shared" ref="I711:I774" si="36">I710+1/86400</f>
        <v>41716.66854166858</v>
      </c>
      <c r="J711" s="39"/>
      <c r="K711" t="s">
        <v>2159</v>
      </c>
      <c r="L711">
        <v>1709</v>
      </c>
      <c r="M711" s="39">
        <f t="shared" ref="M711:M774" si="37">M710+1/86400</f>
        <v>41716.66854166858</v>
      </c>
      <c r="N711" s="6">
        <v>32</v>
      </c>
      <c r="O711" s="6">
        <v>0</v>
      </c>
      <c r="P711" s="6">
        <v>1</v>
      </c>
      <c r="V711" s="1">
        <v>41683.90996527778</v>
      </c>
      <c r="X711" s="25">
        <f t="shared" si="35"/>
        <v>41682.918148150064</v>
      </c>
    </row>
    <row r="712" spans="3:24" x14ac:dyDescent="0.25">
      <c r="C712" s="33">
        <v>710</v>
      </c>
      <c r="D712" s="33">
        <v>2</v>
      </c>
      <c r="E712" s="5" t="s">
        <v>1151</v>
      </c>
      <c r="F712" s="6">
        <v>53</v>
      </c>
      <c r="G712" s="6">
        <v>55</v>
      </c>
      <c r="H712">
        <v>1710</v>
      </c>
      <c r="I712" s="39">
        <f t="shared" si="36"/>
        <v>41716.668553242656</v>
      </c>
      <c r="J712" s="39"/>
      <c r="K712" t="s">
        <v>2160</v>
      </c>
      <c r="L712">
        <v>1710</v>
      </c>
      <c r="M712" s="39">
        <f t="shared" si="37"/>
        <v>41716.668553242656</v>
      </c>
      <c r="N712" s="6">
        <v>32</v>
      </c>
      <c r="O712" s="6">
        <v>0</v>
      </c>
      <c r="P712" s="6">
        <v>1</v>
      </c>
      <c r="V712" s="1">
        <v>41683.90996527778</v>
      </c>
      <c r="X712" s="25">
        <f t="shared" si="35"/>
        <v>41682.91815972414</v>
      </c>
    </row>
    <row r="713" spans="3:24" x14ac:dyDescent="0.25">
      <c r="C713" s="33">
        <v>711</v>
      </c>
      <c r="D713" s="33">
        <v>2</v>
      </c>
      <c r="E713" s="5" t="s">
        <v>1152</v>
      </c>
      <c r="F713" s="6">
        <v>53</v>
      </c>
      <c r="G713" s="6">
        <v>55</v>
      </c>
      <c r="H713">
        <v>1711</v>
      </c>
      <c r="I713" s="39">
        <f t="shared" si="36"/>
        <v>41716.668564816733</v>
      </c>
      <c r="J713" s="39"/>
      <c r="K713" t="s">
        <v>2161</v>
      </c>
      <c r="L713">
        <v>1711</v>
      </c>
      <c r="M713" s="39">
        <f t="shared" si="37"/>
        <v>41716.668564816733</v>
      </c>
      <c r="N713" s="6">
        <v>32</v>
      </c>
      <c r="O713" s="6">
        <v>0</v>
      </c>
      <c r="P713" s="6">
        <v>1</v>
      </c>
      <c r="V713" s="1">
        <v>41683.90996527778</v>
      </c>
      <c r="X713" s="25">
        <f t="shared" si="35"/>
        <v>41682.918171298217</v>
      </c>
    </row>
    <row r="714" spans="3:24" x14ac:dyDescent="0.25">
      <c r="C714" s="33">
        <v>712</v>
      </c>
      <c r="D714" s="33">
        <v>2</v>
      </c>
      <c r="E714" s="5" t="s">
        <v>1153</v>
      </c>
      <c r="F714" s="6">
        <v>53</v>
      </c>
      <c r="G714" s="6">
        <v>55</v>
      </c>
      <c r="H714">
        <v>1712</v>
      </c>
      <c r="I714" s="39">
        <f t="shared" si="36"/>
        <v>41716.66857639081</v>
      </c>
      <c r="J714" s="39"/>
      <c r="K714" t="s">
        <v>2162</v>
      </c>
      <c r="L714">
        <v>1712</v>
      </c>
      <c r="M714" s="39">
        <f t="shared" si="37"/>
        <v>41716.66857639081</v>
      </c>
      <c r="N714" s="6">
        <v>32</v>
      </c>
      <c r="O714" s="6">
        <v>0</v>
      </c>
      <c r="P714" s="6">
        <v>1</v>
      </c>
      <c r="V714" s="1">
        <v>41683.90996527778</v>
      </c>
      <c r="X714" s="25">
        <f t="shared" si="35"/>
        <v>41682.918182872294</v>
      </c>
    </row>
    <row r="715" spans="3:24" x14ac:dyDescent="0.25">
      <c r="C715" s="33">
        <v>713</v>
      </c>
      <c r="D715" s="33">
        <v>2</v>
      </c>
      <c r="E715" s="5" t="s">
        <v>1154</v>
      </c>
      <c r="F715" s="6">
        <v>53</v>
      </c>
      <c r="G715" s="6">
        <v>55</v>
      </c>
      <c r="H715">
        <v>1713</v>
      </c>
      <c r="I715" s="39">
        <f t="shared" si="36"/>
        <v>41716.668587964887</v>
      </c>
      <c r="J715" s="39"/>
      <c r="K715" t="s">
        <v>2163</v>
      </c>
      <c r="L715">
        <v>1713</v>
      </c>
      <c r="M715" s="39">
        <f t="shared" si="37"/>
        <v>41716.668587964887</v>
      </c>
      <c r="N715" s="6">
        <v>32</v>
      </c>
      <c r="O715" s="6">
        <v>0</v>
      </c>
      <c r="P715" s="6">
        <v>1</v>
      </c>
      <c r="V715" s="1">
        <v>41683.90996527778</v>
      </c>
      <c r="X715" s="25">
        <f t="shared" si="35"/>
        <v>41682.918194446371</v>
      </c>
    </row>
    <row r="716" spans="3:24" x14ac:dyDescent="0.25">
      <c r="C716" s="33">
        <v>714</v>
      </c>
      <c r="D716" s="33">
        <v>2</v>
      </c>
      <c r="E716" s="5" t="s">
        <v>1155</v>
      </c>
      <c r="F716" s="6">
        <v>53</v>
      </c>
      <c r="G716" s="6">
        <v>55</v>
      </c>
      <c r="H716">
        <v>1714</v>
      </c>
      <c r="I716" s="39">
        <f t="shared" si="36"/>
        <v>41716.668599538963</v>
      </c>
      <c r="J716" s="39"/>
      <c r="K716" t="s">
        <v>2164</v>
      </c>
      <c r="L716">
        <v>1714</v>
      </c>
      <c r="M716" s="39">
        <f t="shared" si="37"/>
        <v>41716.668599538963</v>
      </c>
      <c r="N716" s="6">
        <v>32</v>
      </c>
      <c r="O716" s="6">
        <v>0</v>
      </c>
      <c r="P716" s="6">
        <v>1</v>
      </c>
      <c r="V716" s="1">
        <v>41683.90996527778</v>
      </c>
      <c r="X716" s="25">
        <f t="shared" si="35"/>
        <v>41682.918206020448</v>
      </c>
    </row>
    <row r="717" spans="3:24" x14ac:dyDescent="0.25">
      <c r="C717" s="33">
        <v>715</v>
      </c>
      <c r="D717" s="33">
        <v>2</v>
      </c>
      <c r="E717" s="5" t="s">
        <v>1156</v>
      </c>
      <c r="F717" s="6">
        <v>53</v>
      </c>
      <c r="G717" s="6">
        <v>55</v>
      </c>
      <c r="H717">
        <v>1715</v>
      </c>
      <c r="I717" s="39">
        <f t="shared" si="36"/>
        <v>41716.66861111304</v>
      </c>
      <c r="J717" s="39"/>
      <c r="K717" t="s">
        <v>2165</v>
      </c>
      <c r="L717">
        <v>1715</v>
      </c>
      <c r="M717" s="39">
        <f t="shared" si="37"/>
        <v>41716.66861111304</v>
      </c>
      <c r="N717" s="6">
        <v>32</v>
      </c>
      <c r="O717" s="6">
        <v>0</v>
      </c>
      <c r="P717" s="6">
        <v>1</v>
      </c>
      <c r="V717" s="1">
        <v>41683.90996527778</v>
      </c>
      <c r="X717" s="25">
        <f t="shared" si="35"/>
        <v>41682.918217594524</v>
      </c>
    </row>
    <row r="718" spans="3:24" x14ac:dyDescent="0.25">
      <c r="C718" s="33">
        <v>716</v>
      </c>
      <c r="D718" s="33">
        <v>2</v>
      </c>
      <c r="E718" s="5" t="s">
        <v>1157</v>
      </c>
      <c r="F718" s="6">
        <v>53</v>
      </c>
      <c r="G718" s="6">
        <v>55</v>
      </c>
      <c r="H718">
        <v>1716</v>
      </c>
      <c r="I718" s="39">
        <f t="shared" si="36"/>
        <v>41716.668622687117</v>
      </c>
      <c r="J718" s="39"/>
      <c r="K718" t="s">
        <v>2166</v>
      </c>
      <c r="L718">
        <v>1716</v>
      </c>
      <c r="M718" s="39">
        <f t="shared" si="37"/>
        <v>41716.668622687117</v>
      </c>
      <c r="N718" s="6">
        <v>32</v>
      </c>
      <c r="O718" s="6">
        <v>0</v>
      </c>
      <c r="P718" s="6">
        <v>1</v>
      </c>
      <c r="V718" s="1">
        <v>41683.90996527778</v>
      </c>
      <c r="X718" s="25">
        <f t="shared" si="35"/>
        <v>41682.918229168601</v>
      </c>
    </row>
    <row r="719" spans="3:24" x14ac:dyDescent="0.25">
      <c r="C719" s="33">
        <v>717</v>
      </c>
      <c r="D719" s="33">
        <v>2</v>
      </c>
      <c r="E719" s="5" t="s">
        <v>1158</v>
      </c>
      <c r="F719" s="6">
        <v>53</v>
      </c>
      <c r="G719" s="6">
        <v>55</v>
      </c>
      <c r="H719">
        <v>1717</v>
      </c>
      <c r="I719" s="39">
        <f t="shared" si="36"/>
        <v>41716.668634261194</v>
      </c>
      <c r="J719" s="39"/>
      <c r="K719" t="s">
        <v>2167</v>
      </c>
      <c r="L719">
        <v>1717</v>
      </c>
      <c r="M719" s="39">
        <f t="shared" si="37"/>
        <v>41716.668634261194</v>
      </c>
      <c r="N719" s="6">
        <v>32</v>
      </c>
      <c r="O719" s="6">
        <v>0</v>
      </c>
      <c r="P719" s="6">
        <v>1</v>
      </c>
      <c r="V719" s="1">
        <v>41683.90996527778</v>
      </c>
      <c r="X719" s="25">
        <f t="shared" si="35"/>
        <v>41682.918240742678</v>
      </c>
    </row>
    <row r="720" spans="3:24" x14ac:dyDescent="0.25">
      <c r="C720" s="33">
        <v>718</v>
      </c>
      <c r="D720" s="33">
        <v>2</v>
      </c>
      <c r="E720" s="5" t="s">
        <v>1159</v>
      </c>
      <c r="F720" s="6">
        <v>53</v>
      </c>
      <c r="G720" s="6">
        <v>55</v>
      </c>
      <c r="H720">
        <v>1718</v>
      </c>
      <c r="I720" s="39">
        <f t="shared" si="36"/>
        <v>41716.668645835271</v>
      </c>
      <c r="J720" s="39"/>
      <c r="K720" t="s">
        <v>2168</v>
      </c>
      <c r="L720">
        <v>1718</v>
      </c>
      <c r="M720" s="39">
        <f t="shared" si="37"/>
        <v>41716.668645835271</v>
      </c>
      <c r="N720" s="6">
        <v>32</v>
      </c>
      <c r="O720" s="6">
        <v>0</v>
      </c>
      <c r="P720" s="6">
        <v>1</v>
      </c>
      <c r="V720" s="1">
        <v>41683.90996527778</v>
      </c>
      <c r="X720" s="25">
        <f t="shared" si="35"/>
        <v>41682.918252316755</v>
      </c>
    </row>
    <row r="721" spans="3:24" x14ac:dyDescent="0.25">
      <c r="C721" s="33">
        <v>719</v>
      </c>
      <c r="D721" s="33">
        <v>2</v>
      </c>
      <c r="E721" s="5" t="s">
        <v>1160</v>
      </c>
      <c r="F721" s="6">
        <v>53</v>
      </c>
      <c r="G721" s="6">
        <v>55</v>
      </c>
      <c r="H721">
        <v>1719</v>
      </c>
      <c r="I721" s="39">
        <f t="shared" si="36"/>
        <v>41716.668657409347</v>
      </c>
      <c r="J721" s="39"/>
      <c r="K721" t="s">
        <v>2169</v>
      </c>
      <c r="L721">
        <v>1719</v>
      </c>
      <c r="M721" s="39">
        <f t="shared" si="37"/>
        <v>41716.668657409347</v>
      </c>
      <c r="N721" s="6">
        <v>32</v>
      </c>
      <c r="O721" s="6">
        <v>0</v>
      </c>
      <c r="P721" s="6">
        <v>1</v>
      </c>
      <c r="V721" s="1">
        <v>41683.90996527778</v>
      </c>
      <c r="X721" s="25">
        <f t="shared" si="35"/>
        <v>41682.918263890831</v>
      </c>
    </row>
    <row r="722" spans="3:24" x14ac:dyDescent="0.25">
      <c r="C722" s="33">
        <v>720</v>
      </c>
      <c r="D722" s="33">
        <v>2</v>
      </c>
      <c r="E722" s="5" t="s">
        <v>1161</v>
      </c>
      <c r="F722" s="6">
        <v>53</v>
      </c>
      <c r="G722" s="6">
        <v>55</v>
      </c>
      <c r="H722">
        <v>1720</v>
      </c>
      <c r="I722" s="39">
        <f t="shared" si="36"/>
        <v>41716.668668983424</v>
      </c>
      <c r="J722" s="39"/>
      <c r="K722" t="s">
        <v>2170</v>
      </c>
      <c r="L722">
        <v>1720</v>
      </c>
      <c r="M722" s="39">
        <f t="shared" si="37"/>
        <v>41716.668668983424</v>
      </c>
      <c r="N722" s="6">
        <v>32</v>
      </c>
      <c r="O722" s="6">
        <v>0</v>
      </c>
      <c r="P722" s="6">
        <v>1</v>
      </c>
      <c r="V722" s="1">
        <v>41683.90996527778</v>
      </c>
      <c r="X722" s="25">
        <f t="shared" si="35"/>
        <v>41682.918275464908</v>
      </c>
    </row>
    <row r="723" spans="3:24" x14ac:dyDescent="0.25">
      <c r="C723" s="33">
        <v>721</v>
      </c>
      <c r="D723" s="33">
        <v>2</v>
      </c>
      <c r="E723" s="5" t="s">
        <v>1162</v>
      </c>
      <c r="F723" s="6">
        <v>53</v>
      </c>
      <c r="G723" s="6">
        <v>55</v>
      </c>
      <c r="H723">
        <v>1721</v>
      </c>
      <c r="I723" s="39">
        <f t="shared" si="36"/>
        <v>41716.668680557501</v>
      </c>
      <c r="J723" s="39"/>
      <c r="K723" t="s">
        <v>2171</v>
      </c>
      <c r="L723">
        <v>1721</v>
      </c>
      <c r="M723" s="39">
        <f t="shared" si="37"/>
        <v>41716.668680557501</v>
      </c>
      <c r="N723" s="6">
        <v>32</v>
      </c>
      <c r="O723" s="6">
        <v>0</v>
      </c>
      <c r="P723" s="6">
        <v>1</v>
      </c>
      <c r="V723" s="1">
        <v>41683.90996527778</v>
      </c>
      <c r="X723" s="25">
        <f t="shared" si="35"/>
        <v>41682.918287038985</v>
      </c>
    </row>
    <row r="724" spans="3:24" x14ac:dyDescent="0.25">
      <c r="C724" s="33">
        <v>722</v>
      </c>
      <c r="D724" s="33">
        <v>2</v>
      </c>
      <c r="E724" s="5" t="s">
        <v>1163</v>
      </c>
      <c r="F724" s="6">
        <v>53</v>
      </c>
      <c r="G724" s="6">
        <v>55</v>
      </c>
      <c r="H724">
        <v>1722</v>
      </c>
      <c r="I724" s="39">
        <f t="shared" si="36"/>
        <v>41716.668692131578</v>
      </c>
      <c r="J724" s="39"/>
      <c r="K724" t="s">
        <v>2172</v>
      </c>
      <c r="L724">
        <v>1722</v>
      </c>
      <c r="M724" s="39">
        <f t="shared" si="37"/>
        <v>41716.668692131578</v>
      </c>
      <c r="N724" s="6">
        <v>32</v>
      </c>
      <c r="O724" s="6">
        <v>0</v>
      </c>
      <c r="P724" s="6">
        <v>1</v>
      </c>
      <c r="V724" s="1">
        <v>41683.90996527778</v>
      </c>
      <c r="X724" s="25">
        <f t="shared" si="35"/>
        <v>41682.918298613062</v>
      </c>
    </row>
    <row r="725" spans="3:24" x14ac:dyDescent="0.25">
      <c r="C725" s="33">
        <v>723</v>
      </c>
      <c r="D725" s="33">
        <v>2</v>
      </c>
      <c r="E725" s="5" t="s">
        <v>1164</v>
      </c>
      <c r="F725" s="6">
        <v>53</v>
      </c>
      <c r="G725" s="6">
        <v>55</v>
      </c>
      <c r="H725">
        <v>1723</v>
      </c>
      <c r="I725" s="39">
        <f t="shared" si="36"/>
        <v>41716.668703705654</v>
      </c>
      <c r="J725" s="39"/>
      <c r="K725" t="s">
        <v>2173</v>
      </c>
      <c r="L725">
        <v>1723</v>
      </c>
      <c r="M725" s="39">
        <f t="shared" si="37"/>
        <v>41716.668703705654</v>
      </c>
      <c r="N725" s="6">
        <v>32</v>
      </c>
      <c r="O725" s="6">
        <v>0</v>
      </c>
      <c r="P725" s="6">
        <v>1</v>
      </c>
      <c r="V725" s="1">
        <v>41683.90996527778</v>
      </c>
      <c r="X725" s="25">
        <f t="shared" si="35"/>
        <v>41682.918310187139</v>
      </c>
    </row>
    <row r="726" spans="3:24" x14ac:dyDescent="0.25">
      <c r="C726" s="33">
        <v>724</v>
      </c>
      <c r="D726" s="33">
        <v>2</v>
      </c>
      <c r="E726" s="5" t="s">
        <v>1165</v>
      </c>
      <c r="F726" s="6">
        <v>53</v>
      </c>
      <c r="G726" s="6">
        <v>55</v>
      </c>
      <c r="H726">
        <v>1724</v>
      </c>
      <c r="I726" s="39">
        <f t="shared" si="36"/>
        <v>41716.668715279731</v>
      </c>
      <c r="J726" s="39"/>
      <c r="K726" t="s">
        <v>2174</v>
      </c>
      <c r="L726">
        <v>1724</v>
      </c>
      <c r="M726" s="39">
        <f t="shared" si="37"/>
        <v>41716.668715279731</v>
      </c>
      <c r="N726" s="6">
        <v>32</v>
      </c>
      <c r="O726" s="6">
        <v>0</v>
      </c>
      <c r="P726" s="6">
        <v>1</v>
      </c>
      <c r="V726" s="1">
        <v>41683.90996527778</v>
      </c>
      <c r="X726" s="25">
        <f t="shared" si="35"/>
        <v>41682.918321761215</v>
      </c>
    </row>
    <row r="727" spans="3:24" x14ac:dyDescent="0.25">
      <c r="C727" s="33">
        <v>725</v>
      </c>
      <c r="D727" s="33">
        <v>2</v>
      </c>
      <c r="E727" s="5" t="s">
        <v>1166</v>
      </c>
      <c r="F727" s="6">
        <v>53</v>
      </c>
      <c r="G727" s="6">
        <v>55</v>
      </c>
      <c r="H727">
        <v>1725</v>
      </c>
      <c r="I727" s="39">
        <f t="shared" si="36"/>
        <v>41716.668726853808</v>
      </c>
      <c r="J727" s="39"/>
      <c r="K727" t="s">
        <v>2175</v>
      </c>
      <c r="L727">
        <v>1725</v>
      </c>
      <c r="M727" s="39">
        <f t="shared" si="37"/>
        <v>41716.668726853808</v>
      </c>
      <c r="N727" s="6">
        <v>32</v>
      </c>
      <c r="O727" s="6">
        <v>0</v>
      </c>
      <c r="P727" s="6">
        <v>1</v>
      </c>
      <c r="V727" s="1">
        <v>41683.90996527778</v>
      </c>
      <c r="X727" s="25">
        <f t="shared" si="35"/>
        <v>41682.918333335292</v>
      </c>
    </row>
    <row r="728" spans="3:24" x14ac:dyDescent="0.25">
      <c r="C728" s="33">
        <v>726</v>
      </c>
      <c r="D728" s="33">
        <v>2</v>
      </c>
      <c r="E728" s="5" t="s">
        <v>1167</v>
      </c>
      <c r="F728" s="6">
        <v>53</v>
      </c>
      <c r="G728" s="6">
        <v>55</v>
      </c>
      <c r="H728">
        <v>1726</v>
      </c>
      <c r="I728" s="39">
        <f t="shared" si="36"/>
        <v>41716.668738427885</v>
      </c>
      <c r="J728" s="39"/>
      <c r="K728" t="s">
        <v>2176</v>
      </c>
      <c r="L728">
        <v>1726</v>
      </c>
      <c r="M728" s="39">
        <f t="shared" si="37"/>
        <v>41716.668738427885</v>
      </c>
      <c r="N728" s="6">
        <v>32</v>
      </c>
      <c r="O728" s="6">
        <v>0</v>
      </c>
      <c r="P728" s="6">
        <v>1</v>
      </c>
      <c r="V728" s="1">
        <v>41683.90996527778</v>
      </c>
      <c r="X728" s="25">
        <f t="shared" si="35"/>
        <v>41682.918344909369</v>
      </c>
    </row>
    <row r="729" spans="3:24" x14ac:dyDescent="0.25">
      <c r="C729" s="33">
        <v>727</v>
      </c>
      <c r="D729" s="33">
        <v>2</v>
      </c>
      <c r="E729" s="5" t="s">
        <v>1168</v>
      </c>
      <c r="F729" s="6">
        <v>53</v>
      </c>
      <c r="G729" s="6">
        <v>55</v>
      </c>
      <c r="H729">
        <v>1727</v>
      </c>
      <c r="I729" s="39">
        <f t="shared" si="36"/>
        <v>41716.668750001962</v>
      </c>
      <c r="J729" s="39"/>
      <c r="K729" t="s">
        <v>2177</v>
      </c>
      <c r="L729">
        <v>1727</v>
      </c>
      <c r="M729" s="39">
        <f t="shared" si="37"/>
        <v>41716.668750001962</v>
      </c>
      <c r="N729" s="6">
        <v>32</v>
      </c>
      <c r="O729" s="6">
        <v>0</v>
      </c>
      <c r="P729" s="6">
        <v>1</v>
      </c>
      <c r="V729" s="1">
        <v>41683.90996527778</v>
      </c>
      <c r="X729" s="25">
        <f t="shared" si="35"/>
        <v>41682.918356483446</v>
      </c>
    </row>
    <row r="730" spans="3:24" x14ac:dyDescent="0.25">
      <c r="C730" s="33">
        <v>728</v>
      </c>
      <c r="D730" s="33">
        <v>2</v>
      </c>
      <c r="E730" s="5" t="s">
        <v>1169</v>
      </c>
      <c r="F730" s="6">
        <v>53</v>
      </c>
      <c r="G730" s="6">
        <v>55</v>
      </c>
      <c r="H730">
        <v>1728</v>
      </c>
      <c r="I730" s="39">
        <f t="shared" si="36"/>
        <v>41716.668761576038</v>
      </c>
      <c r="J730" s="39"/>
      <c r="K730" t="s">
        <v>2178</v>
      </c>
      <c r="L730">
        <v>1728</v>
      </c>
      <c r="M730" s="39">
        <f t="shared" si="37"/>
        <v>41716.668761576038</v>
      </c>
      <c r="N730" s="6">
        <v>32</v>
      </c>
      <c r="O730" s="6">
        <v>0</v>
      </c>
      <c r="P730" s="6">
        <v>1</v>
      </c>
      <c r="V730" s="1">
        <v>41683.90996527778</v>
      </c>
      <c r="X730" s="25">
        <f t="shared" si="35"/>
        <v>41682.918368057522</v>
      </c>
    </row>
    <row r="731" spans="3:24" x14ac:dyDescent="0.25">
      <c r="C731" s="33">
        <v>729</v>
      </c>
      <c r="D731" s="33">
        <v>2</v>
      </c>
      <c r="E731" s="5" t="s">
        <v>1170</v>
      </c>
      <c r="F731" s="6">
        <v>53</v>
      </c>
      <c r="G731" s="6">
        <v>55</v>
      </c>
      <c r="H731">
        <v>1729</v>
      </c>
      <c r="I731" s="39">
        <f t="shared" si="36"/>
        <v>41716.668773150115</v>
      </c>
      <c r="J731" s="39"/>
      <c r="K731" t="s">
        <v>2179</v>
      </c>
      <c r="L731">
        <v>1729</v>
      </c>
      <c r="M731" s="39">
        <f t="shared" si="37"/>
        <v>41716.668773150115</v>
      </c>
      <c r="N731" s="6">
        <v>32</v>
      </c>
      <c r="O731" s="6">
        <v>0</v>
      </c>
      <c r="P731" s="6">
        <v>1</v>
      </c>
      <c r="V731" s="1">
        <v>41683.90996527778</v>
      </c>
      <c r="X731" s="25">
        <f t="shared" si="35"/>
        <v>41682.918379631599</v>
      </c>
    </row>
    <row r="732" spans="3:24" x14ac:dyDescent="0.25">
      <c r="C732" s="33">
        <v>730</v>
      </c>
      <c r="D732" s="33">
        <v>2</v>
      </c>
      <c r="E732" s="5" t="s">
        <v>1171</v>
      </c>
      <c r="F732" s="6">
        <v>53</v>
      </c>
      <c r="G732" s="6">
        <v>55</v>
      </c>
      <c r="H732">
        <v>1730</v>
      </c>
      <c r="I732" s="39">
        <f t="shared" si="36"/>
        <v>41716.668784724192</v>
      </c>
      <c r="J732" s="39"/>
      <c r="K732" t="s">
        <v>2180</v>
      </c>
      <c r="L732">
        <v>1730</v>
      </c>
      <c r="M732" s="39">
        <f t="shared" si="37"/>
        <v>41716.668784724192</v>
      </c>
      <c r="N732" s="6">
        <v>32</v>
      </c>
      <c r="O732" s="6">
        <v>0</v>
      </c>
      <c r="P732" s="6">
        <v>1</v>
      </c>
      <c r="V732" s="1">
        <v>41683.90996527778</v>
      </c>
      <c r="X732" s="25">
        <f t="shared" si="35"/>
        <v>41682.918391205676</v>
      </c>
    </row>
    <row r="733" spans="3:24" x14ac:dyDescent="0.25">
      <c r="C733" s="33">
        <v>731</v>
      </c>
      <c r="D733" s="33">
        <v>2</v>
      </c>
      <c r="E733" s="5" t="s">
        <v>1172</v>
      </c>
      <c r="F733" s="6">
        <v>53</v>
      </c>
      <c r="G733" s="6">
        <v>55</v>
      </c>
      <c r="H733">
        <v>1731</v>
      </c>
      <c r="I733" s="39">
        <f t="shared" si="36"/>
        <v>41716.668796298269</v>
      </c>
      <c r="J733" s="39"/>
      <c r="K733" t="s">
        <v>2181</v>
      </c>
      <c r="L733">
        <v>1731</v>
      </c>
      <c r="M733" s="39">
        <f t="shared" si="37"/>
        <v>41716.668796298269</v>
      </c>
      <c r="N733" s="6">
        <v>32</v>
      </c>
      <c r="O733" s="6">
        <v>0</v>
      </c>
      <c r="P733" s="6">
        <v>1</v>
      </c>
      <c r="V733" s="1">
        <v>41683.90996527778</v>
      </c>
      <c r="X733" s="25">
        <f t="shared" si="35"/>
        <v>41682.918402779753</v>
      </c>
    </row>
    <row r="734" spans="3:24" x14ac:dyDescent="0.25">
      <c r="C734" s="33">
        <v>732</v>
      </c>
      <c r="D734" s="33">
        <v>2</v>
      </c>
      <c r="E734" s="5" t="s">
        <v>1173</v>
      </c>
      <c r="F734" s="6">
        <v>53</v>
      </c>
      <c r="G734" s="6">
        <v>55</v>
      </c>
      <c r="H734">
        <v>1732</v>
      </c>
      <c r="I734" s="39">
        <f t="shared" si="36"/>
        <v>41716.668807872345</v>
      </c>
      <c r="J734" s="39"/>
      <c r="K734" t="s">
        <v>2182</v>
      </c>
      <c r="L734">
        <v>1732</v>
      </c>
      <c r="M734" s="39">
        <f t="shared" si="37"/>
        <v>41716.668807872345</v>
      </c>
      <c r="N734" s="6">
        <v>32</v>
      </c>
      <c r="O734" s="6">
        <v>0</v>
      </c>
      <c r="P734" s="6">
        <v>1</v>
      </c>
      <c r="V734" s="1">
        <v>41683.90996527778</v>
      </c>
      <c r="X734" s="25">
        <f t="shared" si="35"/>
        <v>41682.91841435383</v>
      </c>
    </row>
    <row r="735" spans="3:24" x14ac:dyDescent="0.25">
      <c r="C735" s="33">
        <v>733</v>
      </c>
      <c r="D735" s="33">
        <v>2</v>
      </c>
      <c r="E735" s="5" t="s">
        <v>1174</v>
      </c>
      <c r="F735" s="6">
        <v>53</v>
      </c>
      <c r="G735" s="6">
        <v>55</v>
      </c>
      <c r="H735">
        <v>1733</v>
      </c>
      <c r="I735" s="39">
        <f t="shared" si="36"/>
        <v>41716.668819446422</v>
      </c>
      <c r="J735" s="39"/>
      <c r="K735" t="s">
        <v>2183</v>
      </c>
      <c r="L735">
        <v>1733</v>
      </c>
      <c r="M735" s="39">
        <f t="shared" si="37"/>
        <v>41716.668819446422</v>
      </c>
      <c r="N735" s="6">
        <v>32</v>
      </c>
      <c r="O735" s="6">
        <v>0</v>
      </c>
      <c r="P735" s="6">
        <v>1</v>
      </c>
      <c r="V735" s="1">
        <v>41683.90996527778</v>
      </c>
      <c r="X735" s="25">
        <f t="shared" si="35"/>
        <v>41682.918425927906</v>
      </c>
    </row>
    <row r="736" spans="3:24" x14ac:dyDescent="0.25">
      <c r="C736" s="33">
        <v>734</v>
      </c>
      <c r="D736" s="33">
        <v>2</v>
      </c>
      <c r="E736" s="5" t="s">
        <v>1175</v>
      </c>
      <c r="F736" s="6">
        <v>53</v>
      </c>
      <c r="G736" s="6">
        <v>55</v>
      </c>
      <c r="H736">
        <v>1734</v>
      </c>
      <c r="I736" s="39">
        <f t="shared" si="36"/>
        <v>41716.668831020499</v>
      </c>
      <c r="J736" s="39"/>
      <c r="K736" t="s">
        <v>2184</v>
      </c>
      <c r="L736">
        <v>1734</v>
      </c>
      <c r="M736" s="39">
        <f t="shared" si="37"/>
        <v>41716.668831020499</v>
      </c>
      <c r="N736" s="6">
        <v>32</v>
      </c>
      <c r="O736" s="6">
        <v>0</v>
      </c>
      <c r="P736" s="6">
        <v>1</v>
      </c>
      <c r="V736" s="1">
        <v>41683.90996527778</v>
      </c>
      <c r="X736" s="25">
        <f t="shared" si="35"/>
        <v>41682.918437501983</v>
      </c>
    </row>
    <row r="737" spans="3:24" x14ac:dyDescent="0.25">
      <c r="C737" s="33">
        <v>735</v>
      </c>
      <c r="D737" s="33">
        <v>2</v>
      </c>
      <c r="E737" s="5" t="s">
        <v>1176</v>
      </c>
      <c r="F737" s="6">
        <v>53</v>
      </c>
      <c r="G737" s="6">
        <v>55</v>
      </c>
      <c r="H737">
        <v>1735</v>
      </c>
      <c r="I737" s="39">
        <f t="shared" si="36"/>
        <v>41716.668842594576</v>
      </c>
      <c r="J737" s="39"/>
      <c r="K737" t="s">
        <v>2185</v>
      </c>
      <c r="L737">
        <v>1735</v>
      </c>
      <c r="M737" s="39">
        <f t="shared" si="37"/>
        <v>41716.668842594576</v>
      </c>
      <c r="N737" s="6">
        <v>32</v>
      </c>
      <c r="O737" s="6">
        <v>0</v>
      </c>
      <c r="P737" s="6">
        <v>1</v>
      </c>
      <c r="V737" s="1">
        <v>41683.90996527778</v>
      </c>
      <c r="X737" s="25">
        <f t="shared" si="35"/>
        <v>41682.91844907606</v>
      </c>
    </row>
    <row r="738" spans="3:24" x14ac:dyDescent="0.25">
      <c r="C738" s="33">
        <v>736</v>
      </c>
      <c r="D738" s="33">
        <v>2</v>
      </c>
      <c r="E738" s="5" t="s">
        <v>1177</v>
      </c>
      <c r="F738" s="6">
        <v>53</v>
      </c>
      <c r="G738" s="6">
        <v>55</v>
      </c>
      <c r="H738">
        <v>1736</v>
      </c>
      <c r="I738" s="39">
        <f t="shared" si="36"/>
        <v>41716.668854168653</v>
      </c>
      <c r="J738" s="39"/>
      <c r="K738" t="s">
        <v>2186</v>
      </c>
      <c r="L738">
        <v>1736</v>
      </c>
      <c r="M738" s="39">
        <f t="shared" si="37"/>
        <v>41716.668854168653</v>
      </c>
      <c r="N738" s="6">
        <v>32</v>
      </c>
      <c r="O738" s="6">
        <v>0</v>
      </c>
      <c r="P738" s="6">
        <v>1</v>
      </c>
      <c r="V738" s="1">
        <v>41683.90996527778</v>
      </c>
      <c r="X738" s="25">
        <f t="shared" si="35"/>
        <v>41682.918460650137</v>
      </c>
    </row>
    <row r="739" spans="3:24" x14ac:dyDescent="0.25">
      <c r="C739" s="33">
        <v>737</v>
      </c>
      <c r="D739" s="33">
        <v>2</v>
      </c>
      <c r="E739" s="5" t="s">
        <v>1178</v>
      </c>
      <c r="F739" s="6">
        <v>53</v>
      </c>
      <c r="G739" s="6">
        <v>55</v>
      </c>
      <c r="H739">
        <v>1737</v>
      </c>
      <c r="I739" s="39">
        <f t="shared" si="36"/>
        <v>41716.668865742729</v>
      </c>
      <c r="J739" s="39"/>
      <c r="K739" t="s">
        <v>2187</v>
      </c>
      <c r="L739">
        <v>1737</v>
      </c>
      <c r="M739" s="39">
        <f t="shared" si="37"/>
        <v>41716.668865742729</v>
      </c>
      <c r="N739" s="6">
        <v>32</v>
      </c>
      <c r="O739" s="6">
        <v>0</v>
      </c>
      <c r="P739" s="6">
        <v>1</v>
      </c>
      <c r="V739" s="1">
        <v>41683.90996527778</v>
      </c>
      <c r="X739" s="25">
        <f t="shared" si="35"/>
        <v>41682.918472224213</v>
      </c>
    </row>
    <row r="740" spans="3:24" x14ac:dyDescent="0.25">
      <c r="C740" s="33">
        <v>738</v>
      </c>
      <c r="D740" s="33">
        <v>2</v>
      </c>
      <c r="E740" s="5" t="s">
        <v>1179</v>
      </c>
      <c r="F740" s="6">
        <v>53</v>
      </c>
      <c r="G740" s="6">
        <v>55</v>
      </c>
      <c r="H740">
        <v>1738</v>
      </c>
      <c r="I740" s="39">
        <f t="shared" si="36"/>
        <v>41716.668877316806</v>
      </c>
      <c r="J740" s="39"/>
      <c r="K740" t="s">
        <v>2188</v>
      </c>
      <c r="L740">
        <v>1738</v>
      </c>
      <c r="M740" s="39">
        <f t="shared" si="37"/>
        <v>41716.668877316806</v>
      </c>
      <c r="N740" s="6">
        <v>32</v>
      </c>
      <c r="O740" s="6">
        <v>0</v>
      </c>
      <c r="P740" s="6">
        <v>1</v>
      </c>
      <c r="V740" s="1">
        <v>41683.90996527778</v>
      </c>
      <c r="X740" s="25">
        <f t="shared" si="35"/>
        <v>41682.91848379829</v>
      </c>
    </row>
    <row r="741" spans="3:24" x14ac:dyDescent="0.25">
      <c r="C741" s="33">
        <v>739</v>
      </c>
      <c r="D741" s="33">
        <v>2</v>
      </c>
      <c r="E741" s="5" t="s">
        <v>1180</v>
      </c>
      <c r="F741" s="6">
        <v>53</v>
      </c>
      <c r="G741" s="6">
        <v>55</v>
      </c>
      <c r="H741">
        <v>1739</v>
      </c>
      <c r="I741" s="39">
        <f t="shared" si="36"/>
        <v>41716.668888890883</v>
      </c>
      <c r="J741" s="39"/>
      <c r="K741" t="s">
        <v>2189</v>
      </c>
      <c r="L741">
        <v>1739</v>
      </c>
      <c r="M741" s="39">
        <f t="shared" si="37"/>
        <v>41716.668888890883</v>
      </c>
      <c r="N741" s="6">
        <v>32</v>
      </c>
      <c r="O741" s="6">
        <v>0</v>
      </c>
      <c r="P741" s="6">
        <v>1</v>
      </c>
      <c r="V741" s="1">
        <v>41683.90996527778</v>
      </c>
      <c r="X741" s="25">
        <f t="shared" si="35"/>
        <v>41682.918495372367</v>
      </c>
    </row>
    <row r="742" spans="3:24" x14ac:dyDescent="0.25">
      <c r="C742" s="33">
        <v>740</v>
      </c>
      <c r="D742" s="33">
        <v>2</v>
      </c>
      <c r="E742" s="5" t="s">
        <v>1181</v>
      </c>
      <c r="F742" s="6">
        <v>53</v>
      </c>
      <c r="G742" s="6">
        <v>55</v>
      </c>
      <c r="H742">
        <v>1740</v>
      </c>
      <c r="I742" s="39">
        <f t="shared" si="36"/>
        <v>41716.66890046496</v>
      </c>
      <c r="J742" s="39"/>
      <c r="K742" t="s">
        <v>2190</v>
      </c>
      <c r="L742">
        <v>1740</v>
      </c>
      <c r="M742" s="39">
        <f t="shared" si="37"/>
        <v>41716.66890046496</v>
      </c>
      <c r="N742" s="6">
        <v>32</v>
      </c>
      <c r="O742" s="6">
        <v>0</v>
      </c>
      <c r="P742" s="6">
        <v>1</v>
      </c>
      <c r="V742" s="1">
        <v>41683.90996527778</v>
      </c>
      <c r="X742" s="25">
        <f t="shared" si="35"/>
        <v>41682.918506946444</v>
      </c>
    </row>
    <row r="743" spans="3:24" x14ac:dyDescent="0.25">
      <c r="C743" s="33">
        <v>741</v>
      </c>
      <c r="D743" s="33">
        <v>2</v>
      </c>
      <c r="E743" s="5" t="s">
        <v>1182</v>
      </c>
      <c r="F743" s="6">
        <v>53</v>
      </c>
      <c r="G743" s="6">
        <v>55</v>
      </c>
      <c r="H743">
        <v>1741</v>
      </c>
      <c r="I743" s="39">
        <f t="shared" si="36"/>
        <v>41716.668912039037</v>
      </c>
      <c r="J743" s="39"/>
      <c r="K743" t="s">
        <v>2191</v>
      </c>
      <c r="L743">
        <v>1741</v>
      </c>
      <c r="M743" s="39">
        <f t="shared" si="37"/>
        <v>41716.668912039037</v>
      </c>
      <c r="N743" s="6">
        <v>32</v>
      </c>
      <c r="O743" s="6">
        <v>0</v>
      </c>
      <c r="P743" s="6">
        <v>1</v>
      </c>
      <c r="V743" s="1">
        <v>41683.90996527778</v>
      </c>
      <c r="X743" s="25">
        <f t="shared" si="35"/>
        <v>41682.918518520521</v>
      </c>
    </row>
    <row r="744" spans="3:24" x14ac:dyDescent="0.25">
      <c r="C744" s="33">
        <v>742</v>
      </c>
      <c r="D744" s="33">
        <v>2</v>
      </c>
      <c r="E744" s="5" t="s">
        <v>1183</v>
      </c>
      <c r="F744" s="6">
        <v>53</v>
      </c>
      <c r="G744" s="6">
        <v>55</v>
      </c>
      <c r="H744">
        <v>1742</v>
      </c>
      <c r="I744" s="39">
        <f t="shared" si="36"/>
        <v>41716.668923613113</v>
      </c>
      <c r="J744" s="39"/>
      <c r="K744" t="s">
        <v>2192</v>
      </c>
      <c r="L744">
        <v>1742</v>
      </c>
      <c r="M744" s="39">
        <f t="shared" si="37"/>
        <v>41716.668923613113</v>
      </c>
      <c r="N744" s="6">
        <v>32</v>
      </c>
      <c r="O744" s="6">
        <v>0</v>
      </c>
      <c r="P744" s="6">
        <v>1</v>
      </c>
      <c r="V744" s="1">
        <v>41683.90996527778</v>
      </c>
      <c r="X744" s="25">
        <f t="shared" si="35"/>
        <v>41682.918530094597</v>
      </c>
    </row>
    <row r="745" spans="3:24" x14ac:dyDescent="0.25">
      <c r="C745" s="33">
        <v>743</v>
      </c>
      <c r="D745" s="33">
        <v>2</v>
      </c>
      <c r="E745" s="5" t="s">
        <v>1184</v>
      </c>
      <c r="F745" s="6">
        <v>53</v>
      </c>
      <c r="G745" s="6">
        <v>55</v>
      </c>
      <c r="H745">
        <v>1743</v>
      </c>
      <c r="I745" s="39">
        <f t="shared" si="36"/>
        <v>41716.66893518719</v>
      </c>
      <c r="J745" s="39"/>
      <c r="K745" t="s">
        <v>2193</v>
      </c>
      <c r="L745">
        <v>1743</v>
      </c>
      <c r="M745" s="39">
        <f t="shared" si="37"/>
        <v>41716.66893518719</v>
      </c>
      <c r="N745" s="6">
        <v>32</v>
      </c>
      <c r="O745" s="6">
        <v>0</v>
      </c>
      <c r="P745" s="6">
        <v>1</v>
      </c>
      <c r="V745" s="1">
        <v>41683.90996527778</v>
      </c>
      <c r="X745" s="25">
        <f t="shared" si="35"/>
        <v>41682.918541668674</v>
      </c>
    </row>
    <row r="746" spans="3:24" x14ac:dyDescent="0.25">
      <c r="C746" s="33">
        <v>744</v>
      </c>
      <c r="D746" s="33">
        <v>2</v>
      </c>
      <c r="E746" s="5" t="s">
        <v>1185</v>
      </c>
      <c r="F746" s="6">
        <v>53</v>
      </c>
      <c r="G746" s="6">
        <v>55</v>
      </c>
      <c r="H746">
        <v>1744</v>
      </c>
      <c r="I746" s="39">
        <f t="shared" si="36"/>
        <v>41716.668946761267</v>
      </c>
      <c r="J746" s="39"/>
      <c r="K746" t="s">
        <v>2194</v>
      </c>
      <c r="L746">
        <v>1744</v>
      </c>
      <c r="M746" s="39">
        <f t="shared" si="37"/>
        <v>41716.668946761267</v>
      </c>
      <c r="N746" s="6">
        <v>32</v>
      </c>
      <c r="O746" s="6">
        <v>0</v>
      </c>
      <c r="P746" s="6">
        <v>1</v>
      </c>
      <c r="V746" s="1">
        <v>41683.90996527778</v>
      </c>
      <c r="X746" s="25">
        <f t="shared" si="35"/>
        <v>41682.918553242751</v>
      </c>
    </row>
    <row r="747" spans="3:24" x14ac:dyDescent="0.25">
      <c r="C747" s="33">
        <v>745</v>
      </c>
      <c r="D747" s="33">
        <v>2</v>
      </c>
      <c r="E747" s="5" t="s">
        <v>1186</v>
      </c>
      <c r="F747" s="6">
        <v>53</v>
      </c>
      <c r="G747" s="6">
        <v>55</v>
      </c>
      <c r="H747">
        <v>1745</v>
      </c>
      <c r="I747" s="39">
        <f t="shared" si="36"/>
        <v>41716.668958335344</v>
      </c>
      <c r="J747" s="39"/>
      <c r="K747" t="s">
        <v>2195</v>
      </c>
      <c r="L747">
        <v>1745</v>
      </c>
      <c r="M747" s="39">
        <f t="shared" si="37"/>
        <v>41716.668958335344</v>
      </c>
      <c r="N747" s="6">
        <v>32</v>
      </c>
      <c r="O747" s="6">
        <v>0</v>
      </c>
      <c r="P747" s="6">
        <v>1</v>
      </c>
      <c r="V747" s="1">
        <v>41683.90996527778</v>
      </c>
      <c r="X747" s="25">
        <f t="shared" si="35"/>
        <v>41682.918564816828</v>
      </c>
    </row>
    <row r="748" spans="3:24" x14ac:dyDescent="0.25">
      <c r="C748" s="33">
        <v>746</v>
      </c>
      <c r="D748" s="33">
        <v>2</v>
      </c>
      <c r="E748" s="5" t="s">
        <v>1187</v>
      </c>
      <c r="F748" s="6">
        <v>53</v>
      </c>
      <c r="G748" s="6">
        <v>55</v>
      </c>
      <c r="H748">
        <v>1746</v>
      </c>
      <c r="I748" s="39">
        <f t="shared" si="36"/>
        <v>41716.66896990942</v>
      </c>
      <c r="J748" s="39"/>
      <c r="K748" t="s">
        <v>2196</v>
      </c>
      <c r="L748">
        <v>1746</v>
      </c>
      <c r="M748" s="39">
        <f t="shared" si="37"/>
        <v>41716.66896990942</v>
      </c>
      <c r="N748" s="6">
        <v>32</v>
      </c>
      <c r="O748" s="6">
        <v>0</v>
      </c>
      <c r="P748" s="6">
        <v>1</v>
      </c>
      <c r="V748" s="1">
        <v>41683.90996527778</v>
      </c>
      <c r="X748" s="25">
        <f t="shared" si="35"/>
        <v>41682.918576390904</v>
      </c>
    </row>
    <row r="749" spans="3:24" x14ac:dyDescent="0.25">
      <c r="C749" s="33">
        <v>747</v>
      </c>
      <c r="D749" s="33">
        <v>2</v>
      </c>
      <c r="E749" s="5" t="s">
        <v>1188</v>
      </c>
      <c r="F749" s="6">
        <v>53</v>
      </c>
      <c r="G749" s="6">
        <v>55</v>
      </c>
      <c r="H749">
        <v>1747</v>
      </c>
      <c r="I749" s="39">
        <f t="shared" si="36"/>
        <v>41716.668981483497</v>
      </c>
      <c r="J749" s="39"/>
      <c r="K749" t="s">
        <v>2197</v>
      </c>
      <c r="L749">
        <v>1747</v>
      </c>
      <c r="M749" s="39">
        <f t="shared" si="37"/>
        <v>41716.668981483497</v>
      </c>
      <c r="N749" s="6">
        <v>32</v>
      </c>
      <c r="O749" s="6">
        <v>0</v>
      </c>
      <c r="P749" s="6">
        <v>1</v>
      </c>
      <c r="V749" s="1">
        <v>41683.90996527778</v>
      </c>
      <c r="X749" s="25">
        <f t="shared" si="35"/>
        <v>41682.918587964981</v>
      </c>
    </row>
    <row r="750" spans="3:24" x14ac:dyDescent="0.25">
      <c r="C750" s="33">
        <v>748</v>
      </c>
      <c r="D750" s="33">
        <v>2</v>
      </c>
      <c r="E750" s="5" t="s">
        <v>1189</v>
      </c>
      <c r="F750" s="6">
        <v>53</v>
      </c>
      <c r="G750" s="6">
        <v>55</v>
      </c>
      <c r="H750">
        <v>1748</v>
      </c>
      <c r="I750" s="39">
        <f t="shared" si="36"/>
        <v>41716.668993057574</v>
      </c>
      <c r="J750" s="39"/>
      <c r="K750" t="s">
        <v>2198</v>
      </c>
      <c r="L750">
        <v>1748</v>
      </c>
      <c r="M750" s="39">
        <f t="shared" si="37"/>
        <v>41716.668993057574</v>
      </c>
      <c r="N750" s="6">
        <v>32</v>
      </c>
      <c r="O750" s="6">
        <v>0</v>
      </c>
      <c r="P750" s="6">
        <v>1</v>
      </c>
      <c r="V750" s="1">
        <v>41683.90996527778</v>
      </c>
      <c r="X750" s="25">
        <f t="shared" si="35"/>
        <v>41682.918599539058</v>
      </c>
    </row>
    <row r="751" spans="3:24" x14ac:dyDescent="0.25">
      <c r="C751" s="33">
        <v>749</v>
      </c>
      <c r="D751" s="33">
        <v>2</v>
      </c>
      <c r="E751" s="5" t="s">
        <v>1190</v>
      </c>
      <c r="F751" s="6">
        <v>53</v>
      </c>
      <c r="G751" s="6">
        <v>55</v>
      </c>
      <c r="H751">
        <v>1749</v>
      </c>
      <c r="I751" s="39">
        <f t="shared" si="36"/>
        <v>41716.669004631651</v>
      </c>
      <c r="J751" s="39"/>
      <c r="K751" t="s">
        <v>2199</v>
      </c>
      <c r="L751">
        <v>1749</v>
      </c>
      <c r="M751" s="39">
        <f t="shared" si="37"/>
        <v>41716.669004631651</v>
      </c>
      <c r="N751" s="6">
        <v>32</v>
      </c>
      <c r="O751" s="6">
        <v>0</v>
      </c>
      <c r="P751" s="6">
        <v>1</v>
      </c>
      <c r="V751" s="1">
        <v>41683.90996527778</v>
      </c>
      <c r="X751" s="25">
        <f t="shared" si="35"/>
        <v>41682.918611113135</v>
      </c>
    </row>
    <row r="752" spans="3:24" x14ac:dyDescent="0.25">
      <c r="C752" s="33">
        <v>750</v>
      </c>
      <c r="D752" s="33">
        <v>2</v>
      </c>
      <c r="E752" s="5" t="s">
        <v>1191</v>
      </c>
      <c r="F752" s="6">
        <v>53</v>
      </c>
      <c r="G752" s="6">
        <v>55</v>
      </c>
      <c r="H752">
        <v>1750</v>
      </c>
      <c r="I752" s="39">
        <f t="shared" si="36"/>
        <v>41716.669016205728</v>
      </c>
      <c r="J752" s="39"/>
      <c r="K752" t="s">
        <v>2200</v>
      </c>
      <c r="L752">
        <v>1750</v>
      </c>
      <c r="M752" s="39">
        <f t="shared" si="37"/>
        <v>41716.669016205728</v>
      </c>
      <c r="N752" s="6">
        <v>32</v>
      </c>
      <c r="O752" s="6">
        <v>0</v>
      </c>
      <c r="P752" s="6">
        <v>1</v>
      </c>
      <c r="V752" s="1">
        <v>41683.90996527778</v>
      </c>
      <c r="X752" s="25">
        <f t="shared" si="35"/>
        <v>41682.918622687212</v>
      </c>
    </row>
    <row r="753" spans="3:24" x14ac:dyDescent="0.25">
      <c r="C753" s="33">
        <v>751</v>
      </c>
      <c r="D753" s="33">
        <v>2</v>
      </c>
      <c r="E753" s="5" t="s">
        <v>1192</v>
      </c>
      <c r="F753" s="6">
        <v>53</v>
      </c>
      <c r="G753" s="6">
        <v>55</v>
      </c>
      <c r="H753">
        <v>1751</v>
      </c>
      <c r="I753" s="39">
        <f t="shared" si="36"/>
        <v>41716.669027779804</v>
      </c>
      <c r="J753" s="39"/>
      <c r="K753" t="s">
        <v>2201</v>
      </c>
      <c r="L753">
        <v>1751</v>
      </c>
      <c r="M753" s="39">
        <f t="shared" si="37"/>
        <v>41716.669027779804</v>
      </c>
      <c r="N753" s="6">
        <v>32</v>
      </c>
      <c r="O753" s="6">
        <v>0</v>
      </c>
      <c r="P753" s="6">
        <v>1</v>
      </c>
      <c r="V753" s="1">
        <v>41683.90996527778</v>
      </c>
      <c r="X753" s="25">
        <f t="shared" si="35"/>
        <v>41682.918634261288</v>
      </c>
    </row>
    <row r="754" spans="3:24" x14ac:dyDescent="0.25">
      <c r="C754" s="33">
        <v>752</v>
      </c>
      <c r="D754" s="33">
        <v>2</v>
      </c>
      <c r="E754" s="5" t="s">
        <v>1193</v>
      </c>
      <c r="F754" s="6">
        <v>53</v>
      </c>
      <c r="G754" s="6">
        <v>55</v>
      </c>
      <c r="H754">
        <v>1752</v>
      </c>
      <c r="I754" s="39">
        <f t="shared" si="36"/>
        <v>41716.669039353881</v>
      </c>
      <c r="J754" s="39"/>
      <c r="K754" t="s">
        <v>2202</v>
      </c>
      <c r="L754">
        <v>1752</v>
      </c>
      <c r="M754" s="39">
        <f t="shared" si="37"/>
        <v>41716.669039353881</v>
      </c>
      <c r="N754" s="6">
        <v>32</v>
      </c>
      <c r="O754" s="6">
        <v>0</v>
      </c>
      <c r="P754" s="6">
        <v>1</v>
      </c>
      <c r="V754" s="1">
        <v>41683.90996527778</v>
      </c>
      <c r="X754" s="25">
        <f t="shared" si="35"/>
        <v>41682.918645835365</v>
      </c>
    </row>
    <row r="755" spans="3:24" x14ac:dyDescent="0.25">
      <c r="C755" s="33">
        <v>753</v>
      </c>
      <c r="D755" s="33">
        <v>2</v>
      </c>
      <c r="E755" s="5" t="s">
        <v>1194</v>
      </c>
      <c r="F755" s="6">
        <v>53</v>
      </c>
      <c r="G755" s="6">
        <v>55</v>
      </c>
      <c r="H755">
        <v>1753</v>
      </c>
      <c r="I755" s="39">
        <f t="shared" si="36"/>
        <v>41716.669050927958</v>
      </c>
      <c r="J755" s="39"/>
      <c r="K755" t="s">
        <v>2203</v>
      </c>
      <c r="L755">
        <v>1753</v>
      </c>
      <c r="M755" s="39">
        <f t="shared" si="37"/>
        <v>41716.669050927958</v>
      </c>
      <c r="N755" s="6">
        <v>32</v>
      </c>
      <c r="O755" s="6">
        <v>0</v>
      </c>
      <c r="P755" s="6">
        <v>1</v>
      </c>
      <c r="V755" s="1">
        <v>41683.90996527778</v>
      </c>
      <c r="X755" s="25">
        <f t="shared" si="35"/>
        <v>41682.918657409442</v>
      </c>
    </row>
    <row r="756" spans="3:24" x14ac:dyDescent="0.25">
      <c r="C756" s="33">
        <v>754</v>
      </c>
      <c r="D756" s="33">
        <v>2</v>
      </c>
      <c r="E756" s="5" t="s">
        <v>1195</v>
      </c>
      <c r="F756" s="6">
        <v>53</v>
      </c>
      <c r="G756" s="6">
        <v>55</v>
      </c>
      <c r="H756">
        <v>1754</v>
      </c>
      <c r="I756" s="39">
        <f t="shared" si="36"/>
        <v>41716.669062502035</v>
      </c>
      <c r="J756" s="39"/>
      <c r="K756" t="s">
        <v>2204</v>
      </c>
      <c r="L756">
        <v>1754</v>
      </c>
      <c r="M756" s="39">
        <f t="shared" si="37"/>
        <v>41716.669062502035</v>
      </c>
      <c r="N756" s="6">
        <v>32</v>
      </c>
      <c r="O756" s="6">
        <v>0</v>
      </c>
      <c r="P756" s="6">
        <v>1</v>
      </c>
      <c r="V756" s="1">
        <v>41683.90996527778</v>
      </c>
      <c r="X756" s="25">
        <f t="shared" si="35"/>
        <v>41682.918668983519</v>
      </c>
    </row>
    <row r="757" spans="3:24" x14ac:dyDescent="0.25">
      <c r="C757" s="33">
        <v>755</v>
      </c>
      <c r="D757" s="33">
        <v>2</v>
      </c>
      <c r="E757" s="5" t="s">
        <v>1196</v>
      </c>
      <c r="F757" s="6">
        <v>53</v>
      </c>
      <c r="G757" s="6">
        <v>55</v>
      </c>
      <c r="H757">
        <v>1755</v>
      </c>
      <c r="I757" s="39">
        <f t="shared" si="36"/>
        <v>41716.669074076111</v>
      </c>
      <c r="J757" s="39"/>
      <c r="K757" t="s">
        <v>2205</v>
      </c>
      <c r="L757">
        <v>1755</v>
      </c>
      <c r="M757" s="39">
        <f t="shared" si="37"/>
        <v>41716.669074076111</v>
      </c>
      <c r="N757" s="6">
        <v>32</v>
      </c>
      <c r="O757" s="6">
        <v>0</v>
      </c>
      <c r="P757" s="6">
        <v>1</v>
      </c>
      <c r="V757" s="1">
        <v>41683.90996527778</v>
      </c>
      <c r="X757" s="25">
        <f t="shared" si="35"/>
        <v>41682.918680557596</v>
      </c>
    </row>
    <row r="758" spans="3:24" x14ac:dyDescent="0.25">
      <c r="C758" s="33">
        <v>756</v>
      </c>
      <c r="D758" s="33">
        <v>2</v>
      </c>
      <c r="E758" s="5" t="s">
        <v>1197</v>
      </c>
      <c r="F758" s="6">
        <v>53</v>
      </c>
      <c r="G758" s="6">
        <v>55</v>
      </c>
      <c r="H758">
        <v>1756</v>
      </c>
      <c r="I758" s="39">
        <f t="shared" si="36"/>
        <v>41716.669085650188</v>
      </c>
      <c r="J758" s="39"/>
      <c r="K758" t="s">
        <v>2206</v>
      </c>
      <c r="L758">
        <v>1756</v>
      </c>
      <c r="M758" s="39">
        <f t="shared" si="37"/>
        <v>41716.669085650188</v>
      </c>
      <c r="N758" s="6">
        <v>32</v>
      </c>
      <c r="O758" s="6">
        <v>0</v>
      </c>
      <c r="P758" s="6">
        <v>1</v>
      </c>
      <c r="V758" s="1">
        <v>41683.90996527778</v>
      </c>
      <c r="X758" s="25">
        <f t="shared" si="35"/>
        <v>41682.918692131672</v>
      </c>
    </row>
    <row r="759" spans="3:24" x14ac:dyDescent="0.25">
      <c r="C759" s="33">
        <v>757</v>
      </c>
      <c r="D759" s="33">
        <v>2</v>
      </c>
      <c r="E759" s="5" t="s">
        <v>1198</v>
      </c>
      <c r="F759" s="6">
        <v>53</v>
      </c>
      <c r="G759" s="6">
        <v>55</v>
      </c>
      <c r="H759">
        <v>1757</v>
      </c>
      <c r="I759" s="39">
        <f t="shared" si="36"/>
        <v>41716.669097224265</v>
      </c>
      <c r="J759" s="39"/>
      <c r="K759" t="s">
        <v>2207</v>
      </c>
      <c r="L759">
        <v>1757</v>
      </c>
      <c r="M759" s="39">
        <f t="shared" si="37"/>
        <v>41716.669097224265</v>
      </c>
      <c r="N759" s="6">
        <v>32</v>
      </c>
      <c r="O759" s="6">
        <v>0</v>
      </c>
      <c r="P759" s="6">
        <v>1</v>
      </c>
      <c r="V759" s="1">
        <v>41683.90996527778</v>
      </c>
      <c r="X759" s="25">
        <f t="shared" si="35"/>
        <v>41682.918703705749</v>
      </c>
    </row>
    <row r="760" spans="3:24" x14ac:dyDescent="0.25">
      <c r="C760" s="33">
        <v>758</v>
      </c>
      <c r="D760" s="33">
        <v>2</v>
      </c>
      <c r="E760" s="5" t="s">
        <v>1199</v>
      </c>
      <c r="F760" s="6">
        <v>53</v>
      </c>
      <c r="G760" s="6">
        <v>55</v>
      </c>
      <c r="H760">
        <v>1758</v>
      </c>
      <c r="I760" s="39">
        <f t="shared" si="36"/>
        <v>41716.669108798342</v>
      </c>
      <c r="J760" s="39"/>
      <c r="K760" t="s">
        <v>2208</v>
      </c>
      <c r="L760">
        <v>1758</v>
      </c>
      <c r="M760" s="39">
        <f t="shared" si="37"/>
        <v>41716.669108798342</v>
      </c>
      <c r="N760" s="6">
        <v>32</v>
      </c>
      <c r="O760" s="6">
        <v>0</v>
      </c>
      <c r="P760" s="6">
        <v>1</v>
      </c>
      <c r="V760" s="1">
        <v>41683.90996527778</v>
      </c>
      <c r="X760" s="25">
        <f t="shared" si="35"/>
        <v>41682.918715279826</v>
      </c>
    </row>
    <row r="761" spans="3:24" x14ac:dyDescent="0.25">
      <c r="C761" s="33">
        <v>759</v>
      </c>
      <c r="D761" s="33">
        <v>2</v>
      </c>
      <c r="E761" s="5" t="s">
        <v>1200</v>
      </c>
      <c r="F761" s="6">
        <v>53</v>
      </c>
      <c r="G761" s="6">
        <v>55</v>
      </c>
      <c r="H761">
        <v>1759</v>
      </c>
      <c r="I761" s="39">
        <f t="shared" si="36"/>
        <v>41716.669120372419</v>
      </c>
      <c r="J761" s="39"/>
      <c r="K761" t="s">
        <v>2209</v>
      </c>
      <c r="L761">
        <v>1759</v>
      </c>
      <c r="M761" s="39">
        <f t="shared" si="37"/>
        <v>41716.669120372419</v>
      </c>
      <c r="N761" s="6">
        <v>32</v>
      </c>
      <c r="O761" s="6">
        <v>0</v>
      </c>
      <c r="P761" s="6">
        <v>1</v>
      </c>
      <c r="V761" s="1">
        <v>41683.90996527778</v>
      </c>
      <c r="X761" s="25">
        <f t="shared" si="35"/>
        <v>41682.918726853903</v>
      </c>
    </row>
    <row r="762" spans="3:24" x14ac:dyDescent="0.25">
      <c r="C762" s="33">
        <v>760</v>
      </c>
      <c r="D762" s="33">
        <v>2</v>
      </c>
      <c r="E762" s="5" t="s">
        <v>1201</v>
      </c>
      <c r="F762" s="6">
        <v>53</v>
      </c>
      <c r="G762" s="6">
        <v>55</v>
      </c>
      <c r="H762">
        <v>1760</v>
      </c>
      <c r="I762" s="39">
        <f t="shared" si="36"/>
        <v>41716.669131946495</v>
      </c>
      <c r="J762" s="39"/>
      <c r="K762" t="s">
        <v>2210</v>
      </c>
      <c r="L762">
        <v>1760</v>
      </c>
      <c r="M762" s="39">
        <f t="shared" si="37"/>
        <v>41716.669131946495</v>
      </c>
      <c r="N762" s="6">
        <v>32</v>
      </c>
      <c r="O762" s="6">
        <v>0</v>
      </c>
      <c r="P762" s="6">
        <v>1</v>
      </c>
      <c r="V762" s="1">
        <v>41683.90996527778</v>
      </c>
      <c r="X762" s="25">
        <f t="shared" si="35"/>
        <v>41682.918738427979</v>
      </c>
    </row>
    <row r="763" spans="3:24" x14ac:dyDescent="0.25">
      <c r="C763" s="33">
        <v>761</v>
      </c>
      <c r="D763" s="33">
        <v>2</v>
      </c>
      <c r="E763" s="5" t="s">
        <v>1202</v>
      </c>
      <c r="F763" s="6">
        <v>53</v>
      </c>
      <c r="G763" s="6">
        <v>55</v>
      </c>
      <c r="H763">
        <v>1761</v>
      </c>
      <c r="I763" s="39">
        <f t="shared" si="36"/>
        <v>41716.669143520572</v>
      </c>
      <c r="J763" s="39"/>
      <c r="K763" t="s">
        <v>2211</v>
      </c>
      <c r="L763">
        <v>1761</v>
      </c>
      <c r="M763" s="39">
        <f t="shared" si="37"/>
        <v>41716.669143520572</v>
      </c>
      <c r="N763" s="6">
        <v>32</v>
      </c>
      <c r="O763" s="6">
        <v>0</v>
      </c>
      <c r="P763" s="6">
        <v>1</v>
      </c>
      <c r="V763" s="1">
        <v>41683.90996527778</v>
      </c>
      <c r="X763" s="25">
        <f t="shared" si="35"/>
        <v>41682.918750002056</v>
      </c>
    </row>
    <row r="764" spans="3:24" x14ac:dyDescent="0.25">
      <c r="C764" s="33">
        <v>762</v>
      </c>
      <c r="D764" s="33">
        <v>2</v>
      </c>
      <c r="E764" s="5" t="s">
        <v>1203</v>
      </c>
      <c r="F764" s="6">
        <v>53</v>
      </c>
      <c r="G764" s="6">
        <v>55</v>
      </c>
      <c r="H764">
        <v>1762</v>
      </c>
      <c r="I764" s="39">
        <f t="shared" si="36"/>
        <v>41716.669155094649</v>
      </c>
      <c r="J764" s="39"/>
      <c r="K764" t="s">
        <v>2212</v>
      </c>
      <c r="L764">
        <v>1762</v>
      </c>
      <c r="M764" s="39">
        <f t="shared" si="37"/>
        <v>41716.669155094649</v>
      </c>
      <c r="N764" s="6">
        <v>32</v>
      </c>
      <c r="O764" s="6">
        <v>0</v>
      </c>
      <c r="P764" s="6">
        <v>1</v>
      </c>
      <c r="V764" s="1">
        <v>41683.90996527778</v>
      </c>
      <c r="X764" s="25">
        <f t="shared" si="35"/>
        <v>41682.918761576133</v>
      </c>
    </row>
    <row r="765" spans="3:24" x14ac:dyDescent="0.25">
      <c r="C765" s="33">
        <v>763</v>
      </c>
      <c r="D765" s="33">
        <v>2</v>
      </c>
      <c r="E765" s="5" t="s">
        <v>1204</v>
      </c>
      <c r="F765" s="6">
        <v>53</v>
      </c>
      <c r="G765" s="6">
        <v>55</v>
      </c>
      <c r="H765">
        <v>1763</v>
      </c>
      <c r="I765" s="39">
        <f t="shared" si="36"/>
        <v>41716.669166668726</v>
      </c>
      <c r="J765" s="39"/>
      <c r="K765" t="s">
        <v>2213</v>
      </c>
      <c r="L765">
        <v>1763</v>
      </c>
      <c r="M765" s="39">
        <f t="shared" si="37"/>
        <v>41716.669166668726</v>
      </c>
      <c r="N765" s="6">
        <v>32</v>
      </c>
      <c r="O765" s="6">
        <v>0</v>
      </c>
      <c r="P765" s="6">
        <v>1</v>
      </c>
      <c r="V765" s="1">
        <v>41683.90996527778</v>
      </c>
      <c r="X765" s="25">
        <f t="shared" si="35"/>
        <v>41682.91877315021</v>
      </c>
    </row>
    <row r="766" spans="3:24" x14ac:dyDescent="0.25">
      <c r="C766" s="33">
        <v>764</v>
      </c>
      <c r="D766" s="33">
        <v>2</v>
      </c>
      <c r="E766" s="5" t="s">
        <v>1205</v>
      </c>
      <c r="F766" s="6">
        <v>53</v>
      </c>
      <c r="G766" s="6">
        <v>55</v>
      </c>
      <c r="H766">
        <v>1764</v>
      </c>
      <c r="I766" s="39">
        <f t="shared" si="36"/>
        <v>41716.669178242802</v>
      </c>
      <c r="J766" s="39"/>
      <c r="K766" t="s">
        <v>2214</v>
      </c>
      <c r="L766">
        <v>1764</v>
      </c>
      <c r="M766" s="39">
        <f t="shared" si="37"/>
        <v>41716.669178242802</v>
      </c>
      <c r="N766" s="6">
        <v>32</v>
      </c>
      <c r="O766" s="6">
        <v>0</v>
      </c>
      <c r="P766" s="6">
        <v>1</v>
      </c>
      <c r="V766" s="1">
        <v>41683.90996527778</v>
      </c>
      <c r="X766" s="25">
        <f t="shared" si="35"/>
        <v>41682.918784724287</v>
      </c>
    </row>
    <row r="767" spans="3:24" x14ac:dyDescent="0.25">
      <c r="C767" s="33">
        <v>765</v>
      </c>
      <c r="D767" s="33">
        <v>2</v>
      </c>
      <c r="E767" s="5" t="s">
        <v>1206</v>
      </c>
      <c r="F767" s="6">
        <v>53</v>
      </c>
      <c r="G767" s="6">
        <v>55</v>
      </c>
      <c r="H767">
        <v>1765</v>
      </c>
      <c r="I767" s="39">
        <f t="shared" si="36"/>
        <v>41716.669189816879</v>
      </c>
      <c r="J767" s="39"/>
      <c r="K767" t="s">
        <v>2215</v>
      </c>
      <c r="L767">
        <v>1765</v>
      </c>
      <c r="M767" s="39">
        <f t="shared" si="37"/>
        <v>41716.669189816879</v>
      </c>
      <c r="N767" s="6">
        <v>32</v>
      </c>
      <c r="O767" s="6">
        <v>0</v>
      </c>
      <c r="P767" s="6">
        <v>1</v>
      </c>
      <c r="V767" s="1">
        <v>41683.90996527778</v>
      </c>
      <c r="X767" s="25">
        <f t="shared" si="35"/>
        <v>41682.918796298363</v>
      </c>
    </row>
    <row r="768" spans="3:24" x14ac:dyDescent="0.25">
      <c r="C768" s="33">
        <v>766</v>
      </c>
      <c r="D768" s="33">
        <v>2</v>
      </c>
      <c r="E768" s="5" t="s">
        <v>1207</v>
      </c>
      <c r="F768" s="6">
        <v>53</v>
      </c>
      <c r="G768" s="6">
        <v>55</v>
      </c>
      <c r="H768">
        <v>1766</v>
      </c>
      <c r="I768" s="39">
        <f t="shared" si="36"/>
        <v>41716.669201390956</v>
      </c>
      <c r="J768" s="39"/>
      <c r="K768" t="s">
        <v>2216</v>
      </c>
      <c r="L768">
        <v>1766</v>
      </c>
      <c r="M768" s="39">
        <f t="shared" si="37"/>
        <v>41716.669201390956</v>
      </c>
      <c r="N768" s="6">
        <v>32</v>
      </c>
      <c r="O768" s="6">
        <v>0</v>
      </c>
      <c r="P768" s="6">
        <v>1</v>
      </c>
      <c r="V768" s="1">
        <v>41683.90996527778</v>
      </c>
      <c r="X768" s="25">
        <f t="shared" si="35"/>
        <v>41682.91880787244</v>
      </c>
    </row>
    <row r="769" spans="3:24" x14ac:dyDescent="0.25">
      <c r="C769" s="33">
        <v>767</v>
      </c>
      <c r="D769" s="33">
        <v>2</v>
      </c>
      <c r="E769" s="5" t="s">
        <v>1208</v>
      </c>
      <c r="F769" s="6">
        <v>53</v>
      </c>
      <c r="G769" s="6">
        <v>55</v>
      </c>
      <c r="H769">
        <v>1767</v>
      </c>
      <c r="I769" s="39">
        <f t="shared" si="36"/>
        <v>41716.669212965033</v>
      </c>
      <c r="J769" s="39"/>
      <c r="K769" t="s">
        <v>2217</v>
      </c>
      <c r="L769">
        <v>1767</v>
      </c>
      <c r="M769" s="39">
        <f t="shared" si="37"/>
        <v>41716.669212965033</v>
      </c>
      <c r="N769" s="6">
        <v>32</v>
      </c>
      <c r="O769" s="6">
        <v>0</v>
      </c>
      <c r="P769" s="6">
        <v>1</v>
      </c>
      <c r="V769" s="1">
        <v>41683.90996527778</v>
      </c>
      <c r="X769" s="25">
        <f t="shared" si="35"/>
        <v>41682.918819446517</v>
      </c>
    </row>
    <row r="770" spans="3:24" x14ac:dyDescent="0.25">
      <c r="C770" s="33">
        <v>768</v>
      </c>
      <c r="D770" s="33">
        <v>2</v>
      </c>
      <c r="E770" s="5" t="s">
        <v>1209</v>
      </c>
      <c r="F770" s="6">
        <v>53</v>
      </c>
      <c r="G770" s="6">
        <v>55</v>
      </c>
      <c r="H770">
        <v>1768</v>
      </c>
      <c r="I770" s="39">
        <f t="shared" si="36"/>
        <v>41716.66922453911</v>
      </c>
      <c r="J770" s="39"/>
      <c r="K770" t="s">
        <v>2218</v>
      </c>
      <c r="L770">
        <v>1768</v>
      </c>
      <c r="M770" s="39">
        <f t="shared" si="37"/>
        <v>41716.66922453911</v>
      </c>
      <c r="N770" s="6">
        <v>32</v>
      </c>
      <c r="O770" s="6">
        <v>0</v>
      </c>
      <c r="P770" s="6">
        <v>1</v>
      </c>
      <c r="V770" s="1">
        <v>41683.90996527778</v>
      </c>
      <c r="X770" s="25">
        <f t="shared" si="35"/>
        <v>41682.918831020594</v>
      </c>
    </row>
    <row r="771" spans="3:24" x14ac:dyDescent="0.25">
      <c r="C771" s="33">
        <v>769</v>
      </c>
      <c r="D771" s="33">
        <v>2</v>
      </c>
      <c r="E771" s="5" t="s">
        <v>1210</v>
      </c>
      <c r="F771" s="6">
        <v>53</v>
      </c>
      <c r="G771" s="6">
        <v>55</v>
      </c>
      <c r="H771">
        <v>1769</v>
      </c>
      <c r="I771" s="39">
        <f t="shared" si="36"/>
        <v>41716.669236113186</v>
      </c>
      <c r="J771" s="39"/>
      <c r="K771" t="s">
        <v>2219</v>
      </c>
      <c r="L771">
        <v>1769</v>
      </c>
      <c r="M771" s="39">
        <f t="shared" si="37"/>
        <v>41716.669236113186</v>
      </c>
      <c r="N771" s="6">
        <v>32</v>
      </c>
      <c r="O771" s="6">
        <v>0</v>
      </c>
      <c r="P771" s="6">
        <v>1</v>
      </c>
      <c r="V771" s="1">
        <v>41683.90996527778</v>
      </c>
      <c r="X771" s="25">
        <f t="shared" si="35"/>
        <v>41682.91884259467</v>
      </c>
    </row>
    <row r="772" spans="3:24" x14ac:dyDescent="0.25">
      <c r="C772" s="33">
        <v>770</v>
      </c>
      <c r="D772" s="33">
        <v>2</v>
      </c>
      <c r="E772" s="5" t="s">
        <v>1211</v>
      </c>
      <c r="F772" s="6">
        <v>53</v>
      </c>
      <c r="G772" s="6">
        <v>55</v>
      </c>
      <c r="H772">
        <v>1770</v>
      </c>
      <c r="I772" s="39">
        <f t="shared" si="36"/>
        <v>41716.669247687263</v>
      </c>
      <c r="J772" s="39"/>
      <c r="K772" t="s">
        <v>2220</v>
      </c>
      <c r="L772">
        <v>1770</v>
      </c>
      <c r="M772" s="39">
        <f t="shared" si="37"/>
        <v>41716.669247687263</v>
      </c>
      <c r="N772" s="6">
        <v>32</v>
      </c>
      <c r="O772" s="6">
        <v>0</v>
      </c>
      <c r="P772" s="6">
        <v>1</v>
      </c>
      <c r="V772" s="1">
        <v>41683.90996527778</v>
      </c>
      <c r="X772" s="25">
        <f t="shared" si="35"/>
        <v>41682.918854168747</v>
      </c>
    </row>
    <row r="773" spans="3:24" x14ac:dyDescent="0.25">
      <c r="C773" s="33">
        <v>771</v>
      </c>
      <c r="D773" s="33">
        <v>2</v>
      </c>
      <c r="E773" s="5" t="s">
        <v>1212</v>
      </c>
      <c r="F773" s="6">
        <v>53</v>
      </c>
      <c r="G773" s="6">
        <v>55</v>
      </c>
      <c r="H773">
        <v>1771</v>
      </c>
      <c r="I773" s="39">
        <f t="shared" si="36"/>
        <v>41716.66925926134</v>
      </c>
      <c r="J773" s="39"/>
      <c r="K773" t="s">
        <v>2221</v>
      </c>
      <c r="L773">
        <v>1771</v>
      </c>
      <c r="M773" s="39">
        <f t="shared" si="37"/>
        <v>41716.66925926134</v>
      </c>
      <c r="N773" s="6">
        <v>32</v>
      </c>
      <c r="O773" s="6">
        <v>0</v>
      </c>
      <c r="P773" s="6">
        <v>1</v>
      </c>
      <c r="V773" s="1">
        <v>41683.90996527778</v>
      </c>
      <c r="X773" s="25">
        <f t="shared" si="35"/>
        <v>41682.918865742824</v>
      </c>
    </row>
    <row r="774" spans="3:24" x14ac:dyDescent="0.25">
      <c r="C774" s="33">
        <v>772</v>
      </c>
      <c r="D774" s="33">
        <v>2</v>
      </c>
      <c r="E774" s="5" t="s">
        <v>1213</v>
      </c>
      <c r="F774" s="6">
        <v>53</v>
      </c>
      <c r="G774" s="6">
        <v>55</v>
      </c>
      <c r="H774">
        <v>1772</v>
      </c>
      <c r="I774" s="39">
        <f t="shared" si="36"/>
        <v>41716.669270835417</v>
      </c>
      <c r="J774" s="39"/>
      <c r="K774" t="s">
        <v>2222</v>
      </c>
      <c r="L774">
        <v>1772</v>
      </c>
      <c r="M774" s="39">
        <f t="shared" si="37"/>
        <v>41716.669270835417</v>
      </c>
      <c r="N774" s="6">
        <v>32</v>
      </c>
      <c r="O774" s="6">
        <v>0</v>
      </c>
      <c r="P774" s="6">
        <v>1</v>
      </c>
      <c r="V774" s="1">
        <v>41683.90996527778</v>
      </c>
      <c r="X774" s="25">
        <f t="shared" ref="X774:X837" si="38">X773+1/86400</f>
        <v>41682.918877316901</v>
      </c>
    </row>
    <row r="775" spans="3:24" x14ac:dyDescent="0.25">
      <c r="C775" s="33">
        <v>773</v>
      </c>
      <c r="D775" s="33">
        <v>2</v>
      </c>
      <c r="E775" s="5" t="s">
        <v>1214</v>
      </c>
      <c r="F775" s="6">
        <v>53</v>
      </c>
      <c r="G775" s="6">
        <v>55</v>
      </c>
      <c r="H775">
        <v>1773</v>
      </c>
      <c r="I775" s="39">
        <f t="shared" ref="I775:I838" si="39">I774+1/86400</f>
        <v>41716.669282409493</v>
      </c>
      <c r="J775" s="39"/>
      <c r="K775" t="s">
        <v>2223</v>
      </c>
      <c r="L775">
        <v>1773</v>
      </c>
      <c r="M775" s="39">
        <f t="shared" ref="M775:M838" si="40">M774+1/86400</f>
        <v>41716.669282409493</v>
      </c>
      <c r="N775" s="6">
        <v>32</v>
      </c>
      <c r="O775" s="6">
        <v>0</v>
      </c>
      <c r="P775" s="6">
        <v>1</v>
      </c>
      <c r="V775" s="1">
        <v>41683.90996527778</v>
      </c>
      <c r="X775" s="25">
        <f t="shared" si="38"/>
        <v>41682.918888890978</v>
      </c>
    </row>
    <row r="776" spans="3:24" x14ac:dyDescent="0.25">
      <c r="C776" s="33">
        <v>774</v>
      </c>
      <c r="D776" s="33">
        <v>2</v>
      </c>
      <c r="E776" s="5" t="s">
        <v>1215</v>
      </c>
      <c r="F776" s="6">
        <v>53</v>
      </c>
      <c r="G776" s="6">
        <v>55</v>
      </c>
      <c r="H776">
        <v>1774</v>
      </c>
      <c r="I776" s="39">
        <f t="shared" si="39"/>
        <v>41716.66929398357</v>
      </c>
      <c r="J776" s="39"/>
      <c r="K776" t="s">
        <v>2224</v>
      </c>
      <c r="L776">
        <v>1774</v>
      </c>
      <c r="M776" s="39">
        <f t="shared" si="40"/>
        <v>41716.66929398357</v>
      </c>
      <c r="N776" s="6">
        <v>32</v>
      </c>
      <c r="O776" s="6">
        <v>0</v>
      </c>
      <c r="P776" s="6">
        <v>1</v>
      </c>
      <c r="V776" s="1">
        <v>41683.90996527778</v>
      </c>
      <c r="X776" s="25">
        <f t="shared" si="38"/>
        <v>41682.918900465054</v>
      </c>
    </row>
    <row r="777" spans="3:24" x14ac:dyDescent="0.25">
      <c r="C777" s="33">
        <v>775</v>
      </c>
      <c r="D777" s="33">
        <v>2</v>
      </c>
      <c r="E777" s="5" t="s">
        <v>1216</v>
      </c>
      <c r="F777" s="6">
        <v>53</v>
      </c>
      <c r="G777" s="6">
        <v>55</v>
      </c>
      <c r="H777">
        <v>1775</v>
      </c>
      <c r="I777" s="39">
        <f t="shared" si="39"/>
        <v>41716.669305557647</v>
      </c>
      <c r="J777" s="39"/>
      <c r="K777" t="s">
        <v>2225</v>
      </c>
      <c r="L777">
        <v>1775</v>
      </c>
      <c r="M777" s="39">
        <f t="shared" si="40"/>
        <v>41716.669305557647</v>
      </c>
      <c r="N777" s="6">
        <v>32</v>
      </c>
      <c r="O777" s="6">
        <v>0</v>
      </c>
      <c r="P777" s="6">
        <v>1</v>
      </c>
      <c r="V777" s="1">
        <v>41683.90996527778</v>
      </c>
      <c r="X777" s="25">
        <f t="shared" si="38"/>
        <v>41682.918912039131</v>
      </c>
    </row>
    <row r="778" spans="3:24" x14ac:dyDescent="0.25">
      <c r="C778" s="33">
        <v>776</v>
      </c>
      <c r="D778" s="33">
        <v>2</v>
      </c>
      <c r="E778" s="5" t="s">
        <v>1217</v>
      </c>
      <c r="F778" s="6">
        <v>53</v>
      </c>
      <c r="G778" s="6">
        <v>55</v>
      </c>
      <c r="H778">
        <v>1776</v>
      </c>
      <c r="I778" s="39">
        <f t="shared" si="39"/>
        <v>41716.669317131724</v>
      </c>
      <c r="J778" s="39"/>
      <c r="K778" t="s">
        <v>2226</v>
      </c>
      <c r="L778">
        <v>1776</v>
      </c>
      <c r="M778" s="39">
        <f t="shared" si="40"/>
        <v>41716.669317131724</v>
      </c>
      <c r="N778" s="6">
        <v>32</v>
      </c>
      <c r="O778" s="6">
        <v>0</v>
      </c>
      <c r="P778" s="6">
        <v>1</v>
      </c>
      <c r="V778" s="1">
        <v>41683.90996527778</v>
      </c>
      <c r="X778" s="25">
        <f t="shared" si="38"/>
        <v>41682.918923613208</v>
      </c>
    </row>
    <row r="779" spans="3:24" x14ac:dyDescent="0.25">
      <c r="C779" s="33">
        <v>777</v>
      </c>
      <c r="D779" s="33">
        <v>2</v>
      </c>
      <c r="E779" s="5" t="s">
        <v>1218</v>
      </c>
      <c r="F779" s="6">
        <v>53</v>
      </c>
      <c r="G779" s="6">
        <v>55</v>
      </c>
      <c r="H779">
        <v>1777</v>
      </c>
      <c r="I779" s="39">
        <f t="shared" si="39"/>
        <v>41716.669328705801</v>
      </c>
      <c r="J779" s="39"/>
      <c r="K779" t="s">
        <v>2227</v>
      </c>
      <c r="L779">
        <v>1777</v>
      </c>
      <c r="M779" s="39">
        <f t="shared" si="40"/>
        <v>41716.669328705801</v>
      </c>
      <c r="N779" s="6">
        <v>32</v>
      </c>
      <c r="O779" s="6">
        <v>0</v>
      </c>
      <c r="P779" s="6">
        <v>1</v>
      </c>
      <c r="V779" s="1">
        <v>41683.90996527778</v>
      </c>
      <c r="X779" s="25">
        <f t="shared" si="38"/>
        <v>41682.918935187285</v>
      </c>
    </row>
    <row r="780" spans="3:24" x14ac:dyDescent="0.25">
      <c r="C780" s="33">
        <v>778</v>
      </c>
      <c r="D780" s="33">
        <v>2</v>
      </c>
      <c r="E780" s="5" t="s">
        <v>1219</v>
      </c>
      <c r="F780" s="6">
        <v>53</v>
      </c>
      <c r="G780" s="6">
        <v>55</v>
      </c>
      <c r="H780">
        <v>1778</v>
      </c>
      <c r="I780" s="39">
        <f t="shared" si="39"/>
        <v>41716.669340279877</v>
      </c>
      <c r="J780" s="39"/>
      <c r="K780" t="s">
        <v>2228</v>
      </c>
      <c r="L780">
        <v>1778</v>
      </c>
      <c r="M780" s="39">
        <f t="shared" si="40"/>
        <v>41716.669340279877</v>
      </c>
      <c r="N780" s="6">
        <v>32</v>
      </c>
      <c r="O780" s="6">
        <v>0</v>
      </c>
      <c r="P780" s="6">
        <v>1</v>
      </c>
      <c r="V780" s="1">
        <v>41683.90996527778</v>
      </c>
      <c r="X780" s="25">
        <f t="shared" si="38"/>
        <v>41682.918946761361</v>
      </c>
    </row>
    <row r="781" spans="3:24" x14ac:dyDescent="0.25">
      <c r="C781" s="33">
        <v>779</v>
      </c>
      <c r="D781" s="33">
        <v>2</v>
      </c>
      <c r="E781" s="5" t="s">
        <v>1220</v>
      </c>
      <c r="F781" s="6">
        <v>53</v>
      </c>
      <c r="G781" s="6">
        <v>55</v>
      </c>
      <c r="H781">
        <v>1779</v>
      </c>
      <c r="I781" s="39">
        <f t="shared" si="39"/>
        <v>41716.669351853954</v>
      </c>
      <c r="J781" s="39"/>
      <c r="K781" t="s">
        <v>2229</v>
      </c>
      <c r="L781">
        <v>1779</v>
      </c>
      <c r="M781" s="39">
        <f t="shared" si="40"/>
        <v>41716.669351853954</v>
      </c>
      <c r="N781" s="6">
        <v>32</v>
      </c>
      <c r="O781" s="6">
        <v>0</v>
      </c>
      <c r="P781" s="6">
        <v>1</v>
      </c>
      <c r="V781" s="1">
        <v>41683.90996527778</v>
      </c>
      <c r="X781" s="25">
        <f t="shared" si="38"/>
        <v>41682.918958335438</v>
      </c>
    </row>
    <row r="782" spans="3:24" x14ac:dyDescent="0.25">
      <c r="C782" s="33">
        <v>780</v>
      </c>
      <c r="D782" s="33">
        <v>2</v>
      </c>
      <c r="E782" s="5" t="s">
        <v>1221</v>
      </c>
      <c r="F782" s="6">
        <v>53</v>
      </c>
      <c r="G782" s="6">
        <v>55</v>
      </c>
      <c r="H782">
        <v>1780</v>
      </c>
      <c r="I782" s="39">
        <f t="shared" si="39"/>
        <v>41716.669363428031</v>
      </c>
      <c r="J782" s="39"/>
      <c r="K782" t="s">
        <v>2230</v>
      </c>
      <c r="L782">
        <v>1780</v>
      </c>
      <c r="M782" s="39">
        <f t="shared" si="40"/>
        <v>41716.669363428031</v>
      </c>
      <c r="N782" s="6">
        <v>32</v>
      </c>
      <c r="O782" s="6">
        <v>0</v>
      </c>
      <c r="P782" s="6">
        <v>1</v>
      </c>
      <c r="V782" s="1">
        <v>41683.90996527778</v>
      </c>
      <c r="X782" s="25">
        <f t="shared" si="38"/>
        <v>41682.918969909515</v>
      </c>
    </row>
    <row r="783" spans="3:24" x14ac:dyDescent="0.25">
      <c r="C783" s="33">
        <v>781</v>
      </c>
      <c r="D783" s="33">
        <v>2</v>
      </c>
      <c r="E783" s="5" t="s">
        <v>1222</v>
      </c>
      <c r="F783" s="6">
        <v>53</v>
      </c>
      <c r="G783" s="6">
        <v>55</v>
      </c>
      <c r="H783">
        <v>1781</v>
      </c>
      <c r="I783" s="39">
        <f t="shared" si="39"/>
        <v>41716.669375002108</v>
      </c>
      <c r="J783" s="39"/>
      <c r="K783" t="s">
        <v>2231</v>
      </c>
      <c r="L783">
        <v>1781</v>
      </c>
      <c r="M783" s="39">
        <f t="shared" si="40"/>
        <v>41716.669375002108</v>
      </c>
      <c r="N783" s="6">
        <v>32</v>
      </c>
      <c r="O783" s="6">
        <v>0</v>
      </c>
      <c r="P783" s="6">
        <v>1</v>
      </c>
      <c r="V783" s="1">
        <v>41683.90996527778</v>
      </c>
      <c r="X783" s="25">
        <f t="shared" si="38"/>
        <v>41682.918981483592</v>
      </c>
    </row>
    <row r="784" spans="3:24" x14ac:dyDescent="0.25">
      <c r="C784" s="33">
        <v>782</v>
      </c>
      <c r="D784" s="33">
        <v>2</v>
      </c>
      <c r="E784" s="5" t="s">
        <v>1223</v>
      </c>
      <c r="F784" s="6">
        <v>53</v>
      </c>
      <c r="G784" s="6">
        <v>55</v>
      </c>
      <c r="H784">
        <v>1782</v>
      </c>
      <c r="I784" s="39">
        <f t="shared" si="39"/>
        <v>41716.669386576184</v>
      </c>
      <c r="J784" s="39"/>
      <c r="K784" t="s">
        <v>2232</v>
      </c>
      <c r="L784">
        <v>1782</v>
      </c>
      <c r="M784" s="39">
        <f t="shared" si="40"/>
        <v>41716.669386576184</v>
      </c>
      <c r="N784" s="6">
        <v>32</v>
      </c>
      <c r="O784" s="6">
        <v>0</v>
      </c>
      <c r="P784" s="6">
        <v>1</v>
      </c>
      <c r="V784" s="1">
        <v>41683.90996527778</v>
      </c>
      <c r="X784" s="25">
        <f t="shared" si="38"/>
        <v>41682.918993057669</v>
      </c>
    </row>
    <row r="785" spans="3:24" x14ac:dyDescent="0.25">
      <c r="C785" s="33">
        <v>783</v>
      </c>
      <c r="D785" s="33">
        <v>2</v>
      </c>
      <c r="E785" s="5" t="s">
        <v>1224</v>
      </c>
      <c r="F785" s="6">
        <v>53</v>
      </c>
      <c r="G785" s="6">
        <v>55</v>
      </c>
      <c r="H785">
        <v>1783</v>
      </c>
      <c r="I785" s="39">
        <f t="shared" si="39"/>
        <v>41716.669398150261</v>
      </c>
      <c r="J785" s="39"/>
      <c r="K785" t="s">
        <v>2233</v>
      </c>
      <c r="L785">
        <v>1783</v>
      </c>
      <c r="M785" s="39">
        <f t="shared" si="40"/>
        <v>41716.669398150261</v>
      </c>
      <c r="N785" s="6">
        <v>32</v>
      </c>
      <c r="O785" s="6">
        <v>0</v>
      </c>
      <c r="P785" s="6">
        <v>1</v>
      </c>
      <c r="V785" s="1">
        <v>41683.90996527778</v>
      </c>
      <c r="X785" s="25">
        <f t="shared" si="38"/>
        <v>41682.919004631745</v>
      </c>
    </row>
    <row r="786" spans="3:24" x14ac:dyDescent="0.25">
      <c r="C786" s="33">
        <v>784</v>
      </c>
      <c r="D786" s="33">
        <v>2</v>
      </c>
      <c r="E786" s="5" t="s">
        <v>1225</v>
      </c>
      <c r="F786" s="6">
        <v>53</v>
      </c>
      <c r="G786" s="6">
        <v>55</v>
      </c>
      <c r="H786">
        <v>1784</v>
      </c>
      <c r="I786" s="39">
        <f t="shared" si="39"/>
        <v>41716.669409724338</v>
      </c>
      <c r="J786" s="39"/>
      <c r="K786" t="s">
        <v>2234</v>
      </c>
      <c r="L786">
        <v>1784</v>
      </c>
      <c r="M786" s="39">
        <f t="shared" si="40"/>
        <v>41716.669409724338</v>
      </c>
      <c r="N786" s="6">
        <v>32</v>
      </c>
      <c r="O786" s="6">
        <v>0</v>
      </c>
      <c r="P786" s="6">
        <v>1</v>
      </c>
      <c r="V786" s="1">
        <v>41683.90996527778</v>
      </c>
      <c r="X786" s="25">
        <f t="shared" si="38"/>
        <v>41682.919016205822</v>
      </c>
    </row>
    <row r="787" spans="3:24" x14ac:dyDescent="0.25">
      <c r="C787" s="33">
        <v>785</v>
      </c>
      <c r="D787" s="33">
        <v>2</v>
      </c>
      <c r="E787" s="5" t="s">
        <v>1226</v>
      </c>
      <c r="F787" s="6">
        <v>53</v>
      </c>
      <c r="G787" s="6">
        <v>55</v>
      </c>
      <c r="H787">
        <v>1785</v>
      </c>
      <c r="I787" s="39">
        <f t="shared" si="39"/>
        <v>41716.669421298415</v>
      </c>
      <c r="J787" s="39"/>
      <c r="K787" t="s">
        <v>2235</v>
      </c>
      <c r="L787">
        <v>1785</v>
      </c>
      <c r="M787" s="39">
        <f t="shared" si="40"/>
        <v>41716.669421298415</v>
      </c>
      <c r="N787" s="6">
        <v>32</v>
      </c>
      <c r="O787" s="6">
        <v>0</v>
      </c>
      <c r="P787" s="6">
        <v>1</v>
      </c>
      <c r="V787" s="1">
        <v>41683.90996527778</v>
      </c>
      <c r="X787" s="25">
        <f t="shared" si="38"/>
        <v>41682.919027779899</v>
      </c>
    </row>
    <row r="788" spans="3:24" x14ac:dyDescent="0.25">
      <c r="C788" s="33">
        <v>786</v>
      </c>
      <c r="D788" s="33">
        <v>2</v>
      </c>
      <c r="E788" s="5" t="s">
        <v>1227</v>
      </c>
      <c r="F788" s="6">
        <v>53</v>
      </c>
      <c r="G788" s="6">
        <v>55</v>
      </c>
      <c r="H788">
        <v>1786</v>
      </c>
      <c r="I788" s="39">
        <f t="shared" si="39"/>
        <v>41716.669432872492</v>
      </c>
      <c r="J788" s="39"/>
      <c r="K788" t="s">
        <v>2236</v>
      </c>
      <c r="L788">
        <v>1786</v>
      </c>
      <c r="M788" s="39">
        <f t="shared" si="40"/>
        <v>41716.669432872492</v>
      </c>
      <c r="N788" s="6">
        <v>32</v>
      </c>
      <c r="O788" s="6">
        <v>0</v>
      </c>
      <c r="P788" s="6">
        <v>1</v>
      </c>
      <c r="V788" s="1">
        <v>41683.90996527778</v>
      </c>
      <c r="X788" s="25">
        <f t="shared" si="38"/>
        <v>41682.919039353976</v>
      </c>
    </row>
    <row r="789" spans="3:24" x14ac:dyDescent="0.25">
      <c r="C789" s="33">
        <v>787</v>
      </c>
      <c r="D789" s="33">
        <v>2</v>
      </c>
      <c r="E789" s="5" t="s">
        <v>1228</v>
      </c>
      <c r="F789" s="6">
        <v>53</v>
      </c>
      <c r="G789" s="6">
        <v>55</v>
      </c>
      <c r="H789">
        <v>1787</v>
      </c>
      <c r="I789" s="39">
        <f t="shared" si="39"/>
        <v>41716.669444446568</v>
      </c>
      <c r="J789" s="39"/>
      <c r="K789" t="s">
        <v>2237</v>
      </c>
      <c r="L789">
        <v>1787</v>
      </c>
      <c r="M789" s="39">
        <f t="shared" si="40"/>
        <v>41716.669444446568</v>
      </c>
      <c r="N789" s="6">
        <v>32</v>
      </c>
      <c r="O789" s="6">
        <v>0</v>
      </c>
      <c r="P789" s="6">
        <v>1</v>
      </c>
      <c r="V789" s="1">
        <v>41683.90996527778</v>
      </c>
      <c r="X789" s="25">
        <f t="shared" si="38"/>
        <v>41682.919050928052</v>
      </c>
    </row>
    <row r="790" spans="3:24" x14ac:dyDescent="0.25">
      <c r="C790" s="33">
        <v>788</v>
      </c>
      <c r="D790" s="33">
        <v>2</v>
      </c>
      <c r="E790" s="5" t="s">
        <v>1229</v>
      </c>
      <c r="F790" s="6">
        <v>53</v>
      </c>
      <c r="G790" s="6">
        <v>55</v>
      </c>
      <c r="H790">
        <v>1788</v>
      </c>
      <c r="I790" s="39">
        <f t="shared" si="39"/>
        <v>41716.669456020645</v>
      </c>
      <c r="J790" s="39"/>
      <c r="K790" t="s">
        <v>2238</v>
      </c>
      <c r="L790">
        <v>1788</v>
      </c>
      <c r="M790" s="39">
        <f t="shared" si="40"/>
        <v>41716.669456020645</v>
      </c>
      <c r="N790" s="6">
        <v>32</v>
      </c>
      <c r="O790" s="6">
        <v>0</v>
      </c>
      <c r="P790" s="6">
        <v>1</v>
      </c>
      <c r="V790" s="1">
        <v>41683.90996527778</v>
      </c>
      <c r="X790" s="25">
        <f t="shared" si="38"/>
        <v>41682.919062502129</v>
      </c>
    </row>
    <row r="791" spans="3:24" x14ac:dyDescent="0.25">
      <c r="C791" s="33">
        <v>789</v>
      </c>
      <c r="D791" s="33">
        <v>2</v>
      </c>
      <c r="E791" s="5" t="s">
        <v>1230</v>
      </c>
      <c r="F791" s="6">
        <v>53</v>
      </c>
      <c r="G791" s="6">
        <v>55</v>
      </c>
      <c r="H791">
        <v>1789</v>
      </c>
      <c r="I791" s="39">
        <f t="shared" si="39"/>
        <v>41716.669467594722</v>
      </c>
      <c r="J791" s="39"/>
      <c r="K791" t="s">
        <v>2239</v>
      </c>
      <c r="L791">
        <v>1789</v>
      </c>
      <c r="M791" s="39">
        <f t="shared" si="40"/>
        <v>41716.669467594722</v>
      </c>
      <c r="N791" s="6">
        <v>32</v>
      </c>
      <c r="O791" s="6">
        <v>0</v>
      </c>
      <c r="P791" s="6">
        <v>1</v>
      </c>
      <c r="V791" s="1">
        <v>41683.90996527778</v>
      </c>
      <c r="X791" s="25">
        <f t="shared" si="38"/>
        <v>41682.919074076206</v>
      </c>
    </row>
    <row r="792" spans="3:24" x14ac:dyDescent="0.25">
      <c r="C792" s="33">
        <v>790</v>
      </c>
      <c r="D792" s="33">
        <v>2</v>
      </c>
      <c r="E792" s="5" t="s">
        <v>1231</v>
      </c>
      <c r="F792" s="6">
        <v>53</v>
      </c>
      <c r="G792" s="6">
        <v>55</v>
      </c>
      <c r="H792">
        <v>1790</v>
      </c>
      <c r="I792" s="39">
        <f t="shared" si="39"/>
        <v>41716.669479168799</v>
      </c>
      <c r="J792" s="39"/>
      <c r="K792" t="s">
        <v>2240</v>
      </c>
      <c r="L792">
        <v>1790</v>
      </c>
      <c r="M792" s="39">
        <f t="shared" si="40"/>
        <v>41716.669479168799</v>
      </c>
      <c r="N792" s="6">
        <v>32</v>
      </c>
      <c r="O792" s="6">
        <v>0</v>
      </c>
      <c r="P792" s="6">
        <v>1</v>
      </c>
      <c r="V792" s="1">
        <v>41683.90996527778</v>
      </c>
      <c r="X792" s="25">
        <f t="shared" si="38"/>
        <v>41682.919085650283</v>
      </c>
    </row>
    <row r="793" spans="3:24" x14ac:dyDescent="0.25">
      <c r="C793" s="33">
        <v>791</v>
      </c>
      <c r="D793" s="33">
        <v>2</v>
      </c>
      <c r="E793" s="5" t="s">
        <v>1232</v>
      </c>
      <c r="F793" s="6">
        <v>53</v>
      </c>
      <c r="G793" s="6">
        <v>55</v>
      </c>
      <c r="H793">
        <v>1791</v>
      </c>
      <c r="I793" s="39">
        <f t="shared" si="39"/>
        <v>41716.669490742875</v>
      </c>
      <c r="J793" s="39"/>
      <c r="K793" t="s">
        <v>2241</v>
      </c>
      <c r="L793">
        <v>1791</v>
      </c>
      <c r="M793" s="39">
        <f t="shared" si="40"/>
        <v>41716.669490742875</v>
      </c>
      <c r="N793" s="6">
        <v>32</v>
      </c>
      <c r="O793" s="6">
        <v>0</v>
      </c>
      <c r="P793" s="6">
        <v>1</v>
      </c>
      <c r="V793" s="1">
        <v>41683.90996527778</v>
      </c>
      <c r="X793" s="25">
        <f t="shared" si="38"/>
        <v>41682.91909722436</v>
      </c>
    </row>
    <row r="794" spans="3:24" x14ac:dyDescent="0.25">
      <c r="C794" s="33">
        <v>792</v>
      </c>
      <c r="D794" s="33">
        <v>2</v>
      </c>
      <c r="E794" s="5" t="s">
        <v>1233</v>
      </c>
      <c r="F794" s="6">
        <v>53</v>
      </c>
      <c r="G794" s="6">
        <v>55</v>
      </c>
      <c r="H794">
        <v>1792</v>
      </c>
      <c r="I794" s="39">
        <f t="shared" si="39"/>
        <v>41716.669502316952</v>
      </c>
      <c r="J794" s="39"/>
      <c r="K794" t="s">
        <v>2242</v>
      </c>
      <c r="L794">
        <v>1792</v>
      </c>
      <c r="M794" s="39">
        <f t="shared" si="40"/>
        <v>41716.669502316952</v>
      </c>
      <c r="N794" s="6">
        <v>32</v>
      </c>
      <c r="O794" s="6">
        <v>0</v>
      </c>
      <c r="P794" s="6">
        <v>1</v>
      </c>
      <c r="V794" s="1">
        <v>41683.90996527778</v>
      </c>
      <c r="X794" s="25">
        <f t="shared" si="38"/>
        <v>41682.919108798436</v>
      </c>
    </row>
    <row r="795" spans="3:24" x14ac:dyDescent="0.25">
      <c r="C795" s="33">
        <v>793</v>
      </c>
      <c r="D795" s="33">
        <v>2</v>
      </c>
      <c r="E795" s="5" t="s">
        <v>1234</v>
      </c>
      <c r="F795" s="6">
        <v>53</v>
      </c>
      <c r="G795" s="6">
        <v>55</v>
      </c>
      <c r="H795">
        <v>1793</v>
      </c>
      <c r="I795" s="39">
        <f t="shared" si="39"/>
        <v>41716.669513891029</v>
      </c>
      <c r="J795" s="39"/>
      <c r="K795" t="s">
        <v>2243</v>
      </c>
      <c r="L795">
        <v>1793</v>
      </c>
      <c r="M795" s="39">
        <f t="shared" si="40"/>
        <v>41716.669513891029</v>
      </c>
      <c r="N795" s="6">
        <v>32</v>
      </c>
      <c r="O795" s="6">
        <v>0</v>
      </c>
      <c r="P795" s="6">
        <v>1</v>
      </c>
      <c r="V795" s="1">
        <v>41683.90996527778</v>
      </c>
      <c r="X795" s="25">
        <f t="shared" si="38"/>
        <v>41682.919120372513</v>
      </c>
    </row>
    <row r="796" spans="3:24" x14ac:dyDescent="0.25">
      <c r="C796" s="33">
        <v>794</v>
      </c>
      <c r="D796" s="33">
        <v>2</v>
      </c>
      <c r="E796" s="5" t="s">
        <v>1235</v>
      </c>
      <c r="F796" s="6">
        <v>53</v>
      </c>
      <c r="G796" s="6">
        <v>55</v>
      </c>
      <c r="H796">
        <v>1794</v>
      </c>
      <c r="I796" s="39">
        <f t="shared" si="39"/>
        <v>41716.669525465106</v>
      </c>
      <c r="J796" s="39"/>
      <c r="K796" t="s">
        <v>2244</v>
      </c>
      <c r="L796">
        <v>1794</v>
      </c>
      <c r="M796" s="39">
        <f t="shared" si="40"/>
        <v>41716.669525465106</v>
      </c>
      <c r="N796" s="6">
        <v>32</v>
      </c>
      <c r="O796" s="6">
        <v>0</v>
      </c>
      <c r="P796" s="6">
        <v>1</v>
      </c>
      <c r="V796" s="1">
        <v>41683.90996527778</v>
      </c>
      <c r="X796" s="25">
        <f t="shared" si="38"/>
        <v>41682.91913194659</v>
      </c>
    </row>
    <row r="797" spans="3:24" x14ac:dyDescent="0.25">
      <c r="C797" s="33">
        <v>795</v>
      </c>
      <c r="D797" s="33">
        <v>2</v>
      </c>
      <c r="E797" s="5" t="s">
        <v>1236</v>
      </c>
      <c r="F797" s="6">
        <v>53</v>
      </c>
      <c r="G797" s="6">
        <v>55</v>
      </c>
      <c r="H797">
        <v>1795</v>
      </c>
      <c r="I797" s="39">
        <f t="shared" si="39"/>
        <v>41716.669537039183</v>
      </c>
      <c r="J797" s="39"/>
      <c r="K797" t="s">
        <v>2245</v>
      </c>
      <c r="L797">
        <v>1795</v>
      </c>
      <c r="M797" s="39">
        <f t="shared" si="40"/>
        <v>41716.669537039183</v>
      </c>
      <c r="N797" s="6">
        <v>32</v>
      </c>
      <c r="O797" s="6">
        <v>0</v>
      </c>
      <c r="P797" s="6">
        <v>1</v>
      </c>
      <c r="V797" s="1">
        <v>41683.90996527778</v>
      </c>
      <c r="X797" s="25">
        <f t="shared" si="38"/>
        <v>41682.919143520667</v>
      </c>
    </row>
    <row r="798" spans="3:24" x14ac:dyDescent="0.25">
      <c r="C798" s="33">
        <v>796</v>
      </c>
      <c r="D798" s="33">
        <v>2</v>
      </c>
      <c r="E798" s="5" t="s">
        <v>1237</v>
      </c>
      <c r="F798" s="6">
        <v>53</v>
      </c>
      <c r="G798" s="6">
        <v>55</v>
      </c>
      <c r="H798">
        <v>1796</v>
      </c>
      <c r="I798" s="39">
        <f t="shared" si="39"/>
        <v>41716.669548613259</v>
      </c>
      <c r="J798" s="39"/>
      <c r="K798" t="s">
        <v>2246</v>
      </c>
      <c r="L798">
        <v>1796</v>
      </c>
      <c r="M798" s="39">
        <f t="shared" si="40"/>
        <v>41716.669548613259</v>
      </c>
      <c r="N798" s="6">
        <v>32</v>
      </c>
      <c r="O798" s="6">
        <v>0</v>
      </c>
      <c r="P798" s="6">
        <v>1</v>
      </c>
      <c r="V798" s="1">
        <v>41683.90996527778</v>
      </c>
      <c r="X798" s="25">
        <f t="shared" si="38"/>
        <v>41682.919155094743</v>
      </c>
    </row>
    <row r="799" spans="3:24" x14ac:dyDescent="0.25">
      <c r="C799" s="33">
        <v>797</v>
      </c>
      <c r="D799" s="33">
        <v>2</v>
      </c>
      <c r="E799" s="5" t="s">
        <v>1238</v>
      </c>
      <c r="F799" s="6">
        <v>53</v>
      </c>
      <c r="G799" s="6">
        <v>55</v>
      </c>
      <c r="H799">
        <v>1797</v>
      </c>
      <c r="I799" s="39">
        <f t="shared" si="39"/>
        <v>41716.669560187336</v>
      </c>
      <c r="J799" s="39"/>
      <c r="K799" t="s">
        <v>2247</v>
      </c>
      <c r="L799">
        <v>1797</v>
      </c>
      <c r="M799" s="39">
        <f t="shared" si="40"/>
        <v>41716.669560187336</v>
      </c>
      <c r="N799" s="6">
        <v>32</v>
      </c>
      <c r="O799" s="6">
        <v>0</v>
      </c>
      <c r="P799" s="6">
        <v>1</v>
      </c>
      <c r="V799" s="1">
        <v>41683.90996527778</v>
      </c>
      <c r="X799" s="25">
        <f t="shared" si="38"/>
        <v>41682.91916666882</v>
      </c>
    </row>
    <row r="800" spans="3:24" x14ac:dyDescent="0.25">
      <c r="C800" s="33">
        <v>798</v>
      </c>
      <c r="D800" s="33">
        <v>2</v>
      </c>
      <c r="E800" s="5" t="s">
        <v>1239</v>
      </c>
      <c r="F800" s="6">
        <v>53</v>
      </c>
      <c r="G800" s="6">
        <v>55</v>
      </c>
      <c r="H800">
        <v>1798</v>
      </c>
      <c r="I800" s="39">
        <f t="shared" si="39"/>
        <v>41716.669571761413</v>
      </c>
      <c r="J800" s="39"/>
      <c r="K800" t="s">
        <v>2248</v>
      </c>
      <c r="L800">
        <v>1798</v>
      </c>
      <c r="M800" s="39">
        <f t="shared" si="40"/>
        <v>41716.669571761413</v>
      </c>
      <c r="N800" s="6">
        <v>32</v>
      </c>
      <c r="O800" s="6">
        <v>0</v>
      </c>
      <c r="P800" s="6">
        <v>1</v>
      </c>
      <c r="V800" s="1">
        <v>41683.90996527778</v>
      </c>
      <c r="X800" s="25">
        <f t="shared" si="38"/>
        <v>41682.919178242897</v>
      </c>
    </row>
    <row r="801" spans="3:24" x14ac:dyDescent="0.25">
      <c r="C801" s="33">
        <v>799</v>
      </c>
      <c r="D801" s="33">
        <v>2</v>
      </c>
      <c r="E801" s="5" t="s">
        <v>1240</v>
      </c>
      <c r="F801" s="6">
        <v>53</v>
      </c>
      <c r="G801" s="6">
        <v>55</v>
      </c>
      <c r="H801">
        <v>1799</v>
      </c>
      <c r="I801" s="39">
        <f t="shared" si="39"/>
        <v>41716.66958333549</v>
      </c>
      <c r="J801" s="39"/>
      <c r="K801" t="s">
        <v>2249</v>
      </c>
      <c r="L801">
        <v>1799</v>
      </c>
      <c r="M801" s="39">
        <f t="shared" si="40"/>
        <v>41716.66958333549</v>
      </c>
      <c r="N801" s="6">
        <v>32</v>
      </c>
      <c r="O801" s="6">
        <v>0</v>
      </c>
      <c r="P801" s="6">
        <v>1</v>
      </c>
      <c r="V801" s="1">
        <v>41683.90996527778</v>
      </c>
      <c r="X801" s="25">
        <f t="shared" si="38"/>
        <v>41682.919189816974</v>
      </c>
    </row>
    <row r="802" spans="3:24" x14ac:dyDescent="0.25">
      <c r="C802" s="33">
        <v>800</v>
      </c>
      <c r="D802" s="33">
        <v>2</v>
      </c>
      <c r="E802" s="5" t="s">
        <v>1241</v>
      </c>
      <c r="F802" s="6">
        <v>53</v>
      </c>
      <c r="G802" s="6">
        <v>55</v>
      </c>
      <c r="H802">
        <v>1800</v>
      </c>
      <c r="I802" s="39">
        <f t="shared" si="39"/>
        <v>41716.669594909567</v>
      </c>
      <c r="J802" s="39"/>
      <c r="K802" t="s">
        <v>2250</v>
      </c>
      <c r="L802">
        <v>1800</v>
      </c>
      <c r="M802" s="39">
        <f t="shared" si="40"/>
        <v>41716.669594909567</v>
      </c>
      <c r="N802" s="6">
        <v>32</v>
      </c>
      <c r="O802" s="6">
        <v>0</v>
      </c>
      <c r="P802" s="6">
        <v>1</v>
      </c>
      <c r="V802" s="1">
        <v>41683.90996527778</v>
      </c>
      <c r="X802" s="25">
        <f t="shared" si="38"/>
        <v>41682.919201391051</v>
      </c>
    </row>
    <row r="803" spans="3:24" x14ac:dyDescent="0.25">
      <c r="C803" s="33">
        <v>801</v>
      </c>
      <c r="D803" s="33">
        <v>2</v>
      </c>
      <c r="E803" s="5" t="s">
        <v>1242</v>
      </c>
      <c r="F803" s="6">
        <v>53</v>
      </c>
      <c r="G803" s="6">
        <v>55</v>
      </c>
      <c r="H803">
        <v>1801</v>
      </c>
      <c r="I803" s="39">
        <f t="shared" si="39"/>
        <v>41716.669606483643</v>
      </c>
      <c r="J803" s="39"/>
      <c r="K803" t="s">
        <v>2251</v>
      </c>
      <c r="L803">
        <v>1801</v>
      </c>
      <c r="M803" s="39">
        <f t="shared" si="40"/>
        <v>41716.669606483643</v>
      </c>
      <c r="N803" s="6">
        <v>32</v>
      </c>
      <c r="O803" s="6">
        <v>0</v>
      </c>
      <c r="P803" s="6">
        <v>1</v>
      </c>
      <c r="V803" s="1">
        <v>41683.90996527778</v>
      </c>
      <c r="X803" s="25">
        <f t="shared" si="38"/>
        <v>41682.919212965127</v>
      </c>
    </row>
    <row r="804" spans="3:24" x14ac:dyDescent="0.25">
      <c r="C804" s="33">
        <v>802</v>
      </c>
      <c r="D804" s="33">
        <v>2</v>
      </c>
      <c r="E804" s="5" t="s">
        <v>1243</v>
      </c>
      <c r="F804" s="6">
        <v>53</v>
      </c>
      <c r="G804" s="6">
        <v>55</v>
      </c>
      <c r="H804">
        <v>1802</v>
      </c>
      <c r="I804" s="39">
        <f t="shared" si="39"/>
        <v>41716.66961805772</v>
      </c>
      <c r="J804" s="39"/>
      <c r="K804" t="s">
        <v>2252</v>
      </c>
      <c r="L804">
        <v>1802</v>
      </c>
      <c r="M804" s="39">
        <f t="shared" si="40"/>
        <v>41716.66961805772</v>
      </c>
      <c r="N804" s="6">
        <v>32</v>
      </c>
      <c r="O804" s="6">
        <v>0</v>
      </c>
      <c r="P804" s="6">
        <v>1</v>
      </c>
      <c r="V804" s="1">
        <v>41683.90996527778</v>
      </c>
      <c r="X804" s="25">
        <f t="shared" si="38"/>
        <v>41682.919224539204</v>
      </c>
    </row>
    <row r="805" spans="3:24" x14ac:dyDescent="0.25">
      <c r="C805" s="33">
        <v>803</v>
      </c>
      <c r="D805" s="33">
        <v>2</v>
      </c>
      <c r="E805" s="5" t="s">
        <v>1244</v>
      </c>
      <c r="F805" s="6">
        <v>53</v>
      </c>
      <c r="G805" s="6">
        <v>55</v>
      </c>
      <c r="H805">
        <v>1803</v>
      </c>
      <c r="I805" s="39">
        <f t="shared" si="39"/>
        <v>41716.669629631797</v>
      </c>
      <c r="J805" s="39"/>
      <c r="K805" t="s">
        <v>2253</v>
      </c>
      <c r="L805">
        <v>1803</v>
      </c>
      <c r="M805" s="39">
        <f t="shared" si="40"/>
        <v>41716.669629631797</v>
      </c>
      <c r="N805" s="6">
        <v>32</v>
      </c>
      <c r="O805" s="6">
        <v>0</v>
      </c>
      <c r="P805" s="6">
        <v>1</v>
      </c>
      <c r="V805" s="1">
        <v>41683.90996527778</v>
      </c>
      <c r="X805" s="25">
        <f t="shared" si="38"/>
        <v>41682.919236113281</v>
      </c>
    </row>
    <row r="806" spans="3:24" x14ac:dyDescent="0.25">
      <c r="C806" s="33">
        <v>804</v>
      </c>
      <c r="D806" s="33">
        <v>2</v>
      </c>
      <c r="E806" s="5" t="s">
        <v>1245</v>
      </c>
      <c r="F806" s="6">
        <v>53</v>
      </c>
      <c r="G806" s="6">
        <v>55</v>
      </c>
      <c r="H806">
        <v>1804</v>
      </c>
      <c r="I806" s="39">
        <f t="shared" si="39"/>
        <v>41716.669641205874</v>
      </c>
      <c r="J806" s="39"/>
      <c r="K806" t="s">
        <v>2254</v>
      </c>
      <c r="L806">
        <v>1804</v>
      </c>
      <c r="M806" s="39">
        <f t="shared" si="40"/>
        <v>41716.669641205874</v>
      </c>
      <c r="N806" s="6">
        <v>32</v>
      </c>
      <c r="O806" s="6">
        <v>0</v>
      </c>
      <c r="P806" s="6">
        <v>1</v>
      </c>
      <c r="V806" s="1">
        <v>41683.90996527778</v>
      </c>
      <c r="X806" s="25">
        <f t="shared" si="38"/>
        <v>41682.919247687358</v>
      </c>
    </row>
    <row r="807" spans="3:24" x14ac:dyDescent="0.25">
      <c r="C807" s="33">
        <v>805</v>
      </c>
      <c r="D807" s="33">
        <v>2</v>
      </c>
      <c r="E807" s="5" t="s">
        <v>1246</v>
      </c>
      <c r="F807" s="6">
        <v>53</v>
      </c>
      <c r="G807" s="6">
        <v>55</v>
      </c>
      <c r="H807">
        <v>1805</v>
      </c>
      <c r="I807" s="39">
        <f t="shared" si="39"/>
        <v>41716.66965277995</v>
      </c>
      <c r="J807" s="39"/>
      <c r="K807" t="s">
        <v>2255</v>
      </c>
      <c r="L807">
        <v>1805</v>
      </c>
      <c r="M807" s="39">
        <f t="shared" si="40"/>
        <v>41716.66965277995</v>
      </c>
      <c r="N807" s="6">
        <v>32</v>
      </c>
      <c r="O807" s="6">
        <v>0</v>
      </c>
      <c r="P807" s="6">
        <v>1</v>
      </c>
      <c r="V807" s="1">
        <v>41683.90996527778</v>
      </c>
      <c r="X807" s="25">
        <f t="shared" si="38"/>
        <v>41682.919259261434</v>
      </c>
    </row>
    <row r="808" spans="3:24" x14ac:dyDescent="0.25">
      <c r="C808" s="33">
        <v>806</v>
      </c>
      <c r="D808" s="33">
        <v>2</v>
      </c>
      <c r="E808" s="5" t="s">
        <v>1247</v>
      </c>
      <c r="F808" s="6">
        <v>53</v>
      </c>
      <c r="G808" s="6">
        <v>55</v>
      </c>
      <c r="H808">
        <v>1806</v>
      </c>
      <c r="I808" s="39">
        <f t="shared" si="39"/>
        <v>41716.669664354027</v>
      </c>
      <c r="J808" s="39"/>
      <c r="K808" t="s">
        <v>2256</v>
      </c>
      <c r="L808">
        <v>1806</v>
      </c>
      <c r="M808" s="39">
        <f t="shared" si="40"/>
        <v>41716.669664354027</v>
      </c>
      <c r="N808" s="6">
        <v>32</v>
      </c>
      <c r="O808" s="6">
        <v>0</v>
      </c>
      <c r="P808" s="6">
        <v>1</v>
      </c>
      <c r="V808" s="1">
        <v>41683.90996527778</v>
      </c>
      <c r="X808" s="25">
        <f t="shared" si="38"/>
        <v>41682.919270835511</v>
      </c>
    </row>
    <row r="809" spans="3:24" x14ac:dyDescent="0.25">
      <c r="C809" s="33">
        <v>807</v>
      </c>
      <c r="D809" s="33">
        <v>2</v>
      </c>
      <c r="E809" s="5" t="s">
        <v>1248</v>
      </c>
      <c r="F809" s="6">
        <v>53</v>
      </c>
      <c r="G809" s="6">
        <v>55</v>
      </c>
      <c r="H809">
        <v>1807</v>
      </c>
      <c r="I809" s="39">
        <f t="shared" si="39"/>
        <v>41716.669675928104</v>
      </c>
      <c r="J809" s="39"/>
      <c r="K809" t="s">
        <v>2257</v>
      </c>
      <c r="L809">
        <v>1807</v>
      </c>
      <c r="M809" s="39">
        <f t="shared" si="40"/>
        <v>41716.669675928104</v>
      </c>
      <c r="N809" s="6">
        <v>32</v>
      </c>
      <c r="O809" s="6">
        <v>0</v>
      </c>
      <c r="P809" s="6">
        <v>1</v>
      </c>
      <c r="V809" s="1">
        <v>41683.90996527778</v>
      </c>
      <c r="X809" s="25">
        <f t="shared" si="38"/>
        <v>41682.919282409588</v>
      </c>
    </row>
    <row r="810" spans="3:24" x14ac:dyDescent="0.25">
      <c r="C810" s="33">
        <v>808</v>
      </c>
      <c r="D810" s="33">
        <v>2</v>
      </c>
      <c r="E810" s="5" t="s">
        <v>1249</v>
      </c>
      <c r="F810" s="6">
        <v>53</v>
      </c>
      <c r="G810" s="6">
        <v>55</v>
      </c>
      <c r="H810">
        <v>1808</v>
      </c>
      <c r="I810" s="39">
        <f t="shared" si="39"/>
        <v>41716.669687502181</v>
      </c>
      <c r="J810" s="39"/>
      <c r="K810" t="s">
        <v>2258</v>
      </c>
      <c r="L810">
        <v>1808</v>
      </c>
      <c r="M810" s="39">
        <f t="shared" si="40"/>
        <v>41716.669687502181</v>
      </c>
      <c r="N810" s="6">
        <v>32</v>
      </c>
      <c r="O810" s="6">
        <v>0</v>
      </c>
      <c r="P810" s="6">
        <v>1</v>
      </c>
      <c r="V810" s="1">
        <v>41683.90996527778</v>
      </c>
      <c r="X810" s="25">
        <f t="shared" si="38"/>
        <v>41682.919293983665</v>
      </c>
    </row>
    <row r="811" spans="3:24" x14ac:dyDescent="0.25">
      <c r="C811" s="33">
        <v>809</v>
      </c>
      <c r="D811" s="33">
        <v>2</v>
      </c>
      <c r="E811" s="5" t="s">
        <v>1250</v>
      </c>
      <c r="F811" s="6">
        <v>53</v>
      </c>
      <c r="G811" s="6">
        <v>55</v>
      </c>
      <c r="H811">
        <v>1809</v>
      </c>
      <c r="I811" s="39">
        <f t="shared" si="39"/>
        <v>41716.669699076258</v>
      </c>
      <c r="J811" s="39"/>
      <c r="K811" t="s">
        <v>2259</v>
      </c>
      <c r="L811">
        <v>1809</v>
      </c>
      <c r="M811" s="39">
        <f t="shared" si="40"/>
        <v>41716.669699076258</v>
      </c>
      <c r="N811" s="6">
        <v>32</v>
      </c>
      <c r="O811" s="6">
        <v>0</v>
      </c>
      <c r="P811" s="6">
        <v>1</v>
      </c>
      <c r="V811" s="1">
        <v>41683.90996527778</v>
      </c>
      <c r="X811" s="25">
        <f t="shared" si="38"/>
        <v>41682.919305557742</v>
      </c>
    </row>
    <row r="812" spans="3:24" x14ac:dyDescent="0.25">
      <c r="C812" s="33">
        <v>810</v>
      </c>
      <c r="D812" s="33">
        <v>2</v>
      </c>
      <c r="E812" s="5" t="s">
        <v>1251</v>
      </c>
      <c r="F812" s="6">
        <v>53</v>
      </c>
      <c r="G812" s="6">
        <v>55</v>
      </c>
      <c r="H812">
        <v>1810</v>
      </c>
      <c r="I812" s="39">
        <f t="shared" si="39"/>
        <v>41716.669710650334</v>
      </c>
      <c r="J812" s="39"/>
      <c r="K812" t="s">
        <v>2260</v>
      </c>
      <c r="L812">
        <v>1810</v>
      </c>
      <c r="M812" s="39">
        <f t="shared" si="40"/>
        <v>41716.669710650334</v>
      </c>
      <c r="N812" s="6">
        <v>32</v>
      </c>
      <c r="O812" s="6">
        <v>0</v>
      </c>
      <c r="P812" s="6">
        <v>1</v>
      </c>
      <c r="V812" s="1">
        <v>41683.90996527778</v>
      </c>
      <c r="X812" s="25">
        <f t="shared" si="38"/>
        <v>41682.919317131818</v>
      </c>
    </row>
    <row r="813" spans="3:24" x14ac:dyDescent="0.25">
      <c r="C813" s="33">
        <v>811</v>
      </c>
      <c r="D813" s="33">
        <v>2</v>
      </c>
      <c r="E813" s="5" t="s">
        <v>1252</v>
      </c>
      <c r="F813" s="6">
        <v>53</v>
      </c>
      <c r="G813" s="6">
        <v>55</v>
      </c>
      <c r="H813">
        <v>1811</v>
      </c>
      <c r="I813" s="39">
        <f t="shared" si="39"/>
        <v>41716.669722224411</v>
      </c>
      <c r="J813" s="39"/>
      <c r="K813" t="s">
        <v>2261</v>
      </c>
      <c r="L813">
        <v>1811</v>
      </c>
      <c r="M813" s="39">
        <f t="shared" si="40"/>
        <v>41716.669722224411</v>
      </c>
      <c r="N813" s="6">
        <v>32</v>
      </c>
      <c r="O813" s="6">
        <v>0</v>
      </c>
      <c r="P813" s="6">
        <v>1</v>
      </c>
      <c r="V813" s="1">
        <v>41683.90996527778</v>
      </c>
      <c r="X813" s="25">
        <f t="shared" si="38"/>
        <v>41682.919328705895</v>
      </c>
    </row>
    <row r="814" spans="3:24" x14ac:dyDescent="0.25">
      <c r="C814" s="33">
        <v>812</v>
      </c>
      <c r="D814" s="33">
        <v>2</v>
      </c>
      <c r="E814" s="5" t="s">
        <v>1253</v>
      </c>
      <c r="F814" s="6">
        <v>53</v>
      </c>
      <c r="G814" s="6">
        <v>55</v>
      </c>
      <c r="H814">
        <v>1812</v>
      </c>
      <c r="I814" s="39">
        <f t="shared" si="39"/>
        <v>41716.669733798488</v>
      </c>
      <c r="J814" s="39"/>
      <c r="K814" t="s">
        <v>2262</v>
      </c>
      <c r="L814">
        <v>1812</v>
      </c>
      <c r="M814" s="39">
        <f t="shared" si="40"/>
        <v>41716.669733798488</v>
      </c>
      <c r="N814" s="6">
        <v>32</v>
      </c>
      <c r="O814" s="6">
        <v>0</v>
      </c>
      <c r="P814" s="6">
        <v>1</v>
      </c>
      <c r="V814" s="1">
        <v>41683.90996527778</v>
      </c>
      <c r="X814" s="25">
        <f t="shared" si="38"/>
        <v>41682.919340279972</v>
      </c>
    </row>
    <row r="815" spans="3:24" x14ac:dyDescent="0.25">
      <c r="C815" s="33">
        <v>813</v>
      </c>
      <c r="D815" s="33">
        <v>2</v>
      </c>
      <c r="E815" s="5" t="s">
        <v>1254</v>
      </c>
      <c r="F815" s="6">
        <v>53</v>
      </c>
      <c r="G815" s="6">
        <v>55</v>
      </c>
      <c r="H815">
        <v>1813</v>
      </c>
      <c r="I815" s="39">
        <f t="shared" si="39"/>
        <v>41716.669745372565</v>
      </c>
      <c r="J815" s="39"/>
      <c r="K815" t="s">
        <v>2263</v>
      </c>
      <c r="L815">
        <v>1813</v>
      </c>
      <c r="M815" s="39">
        <f t="shared" si="40"/>
        <v>41716.669745372565</v>
      </c>
      <c r="N815" s="6">
        <v>32</v>
      </c>
      <c r="O815" s="6">
        <v>0</v>
      </c>
      <c r="P815" s="6">
        <v>1</v>
      </c>
      <c r="V815" s="1">
        <v>41683.90996527778</v>
      </c>
      <c r="X815" s="25">
        <f t="shared" si="38"/>
        <v>41682.919351854049</v>
      </c>
    </row>
    <row r="816" spans="3:24" x14ac:dyDescent="0.25">
      <c r="C816" s="33">
        <v>814</v>
      </c>
      <c r="D816" s="33">
        <v>2</v>
      </c>
      <c r="E816" s="5" t="s">
        <v>1255</v>
      </c>
      <c r="F816" s="6">
        <v>53</v>
      </c>
      <c r="G816" s="6">
        <v>55</v>
      </c>
      <c r="H816">
        <v>1814</v>
      </c>
      <c r="I816" s="39">
        <f t="shared" si="39"/>
        <v>41716.669756946641</v>
      </c>
      <c r="J816" s="39"/>
      <c r="K816" t="s">
        <v>2264</v>
      </c>
      <c r="L816">
        <v>1814</v>
      </c>
      <c r="M816" s="39">
        <f t="shared" si="40"/>
        <v>41716.669756946641</v>
      </c>
      <c r="N816" s="6">
        <v>32</v>
      </c>
      <c r="O816" s="6">
        <v>0</v>
      </c>
      <c r="P816" s="6">
        <v>1</v>
      </c>
      <c r="V816" s="1">
        <v>41683.90996527778</v>
      </c>
      <c r="X816" s="25">
        <f t="shared" si="38"/>
        <v>41682.919363428126</v>
      </c>
    </row>
    <row r="817" spans="3:24" x14ac:dyDescent="0.25">
      <c r="C817" s="33">
        <v>815</v>
      </c>
      <c r="D817" s="33">
        <v>2</v>
      </c>
      <c r="E817" s="5" t="s">
        <v>1256</v>
      </c>
      <c r="F817" s="6">
        <v>53</v>
      </c>
      <c r="G817" s="6">
        <v>55</v>
      </c>
      <c r="H817">
        <v>1815</v>
      </c>
      <c r="I817" s="39">
        <f t="shared" si="39"/>
        <v>41716.669768520718</v>
      </c>
      <c r="J817" s="39"/>
      <c r="K817" t="s">
        <v>2265</v>
      </c>
      <c r="L817">
        <v>1815</v>
      </c>
      <c r="M817" s="39">
        <f t="shared" si="40"/>
        <v>41716.669768520718</v>
      </c>
      <c r="N817" s="6">
        <v>32</v>
      </c>
      <c r="O817" s="6">
        <v>0</v>
      </c>
      <c r="P817" s="6">
        <v>1</v>
      </c>
      <c r="V817" s="1">
        <v>41683.90996527778</v>
      </c>
      <c r="X817" s="25">
        <f t="shared" si="38"/>
        <v>41682.919375002202</v>
      </c>
    </row>
    <row r="818" spans="3:24" x14ac:dyDescent="0.25">
      <c r="C818" s="33">
        <v>816</v>
      </c>
      <c r="D818" s="33">
        <v>2</v>
      </c>
      <c r="E818" s="5" t="s">
        <v>1257</v>
      </c>
      <c r="F818" s="6">
        <v>53</v>
      </c>
      <c r="G818" s="6">
        <v>55</v>
      </c>
      <c r="H818">
        <v>1816</v>
      </c>
      <c r="I818" s="39">
        <f t="shared" si="39"/>
        <v>41716.669780094795</v>
      </c>
      <c r="J818" s="39"/>
      <c r="K818" t="s">
        <v>2266</v>
      </c>
      <c r="L818">
        <v>1816</v>
      </c>
      <c r="M818" s="39">
        <f t="shared" si="40"/>
        <v>41716.669780094795</v>
      </c>
      <c r="N818" s="6">
        <v>32</v>
      </c>
      <c r="O818" s="6">
        <v>0</v>
      </c>
      <c r="P818" s="6">
        <v>1</v>
      </c>
      <c r="V818" s="1">
        <v>41683.90996527778</v>
      </c>
      <c r="X818" s="25">
        <f t="shared" si="38"/>
        <v>41682.919386576279</v>
      </c>
    </row>
    <row r="819" spans="3:24" x14ac:dyDescent="0.25">
      <c r="C819" s="33">
        <v>817</v>
      </c>
      <c r="D819" s="33">
        <v>2</v>
      </c>
      <c r="E819" s="5" t="s">
        <v>1258</v>
      </c>
      <c r="F819" s="6">
        <v>53</v>
      </c>
      <c r="G819" s="6">
        <v>55</v>
      </c>
      <c r="H819">
        <v>1817</v>
      </c>
      <c r="I819" s="39">
        <f t="shared" si="39"/>
        <v>41716.669791668872</v>
      </c>
      <c r="J819" s="39"/>
      <c r="K819" t="s">
        <v>2267</v>
      </c>
      <c r="L819">
        <v>1817</v>
      </c>
      <c r="M819" s="39">
        <f t="shared" si="40"/>
        <v>41716.669791668872</v>
      </c>
      <c r="N819" s="6">
        <v>32</v>
      </c>
      <c r="O819" s="6">
        <v>0</v>
      </c>
      <c r="P819" s="6">
        <v>1</v>
      </c>
      <c r="V819" s="1">
        <v>41683.90996527778</v>
      </c>
      <c r="X819" s="25">
        <f t="shared" si="38"/>
        <v>41682.919398150356</v>
      </c>
    </row>
    <row r="820" spans="3:24" x14ac:dyDescent="0.25">
      <c r="C820" s="33">
        <v>818</v>
      </c>
      <c r="D820" s="33">
        <v>2</v>
      </c>
      <c r="E820" s="5" t="s">
        <v>1259</v>
      </c>
      <c r="F820" s="6">
        <v>53</v>
      </c>
      <c r="G820" s="6">
        <v>55</v>
      </c>
      <c r="H820">
        <v>1818</v>
      </c>
      <c r="I820" s="39">
        <f t="shared" si="39"/>
        <v>41716.669803242949</v>
      </c>
      <c r="J820" s="39"/>
      <c r="K820" t="s">
        <v>2268</v>
      </c>
      <c r="L820">
        <v>1818</v>
      </c>
      <c r="M820" s="39">
        <f t="shared" si="40"/>
        <v>41716.669803242949</v>
      </c>
      <c r="N820" s="6">
        <v>32</v>
      </c>
      <c r="O820" s="6">
        <v>0</v>
      </c>
      <c r="P820" s="6">
        <v>1</v>
      </c>
      <c r="V820" s="1">
        <v>41683.90996527778</v>
      </c>
      <c r="X820" s="25">
        <f t="shared" si="38"/>
        <v>41682.919409724433</v>
      </c>
    </row>
    <row r="821" spans="3:24" x14ac:dyDescent="0.25">
      <c r="C821" s="33">
        <v>819</v>
      </c>
      <c r="D821" s="33">
        <v>2</v>
      </c>
      <c r="E821" s="5" t="s">
        <v>1260</v>
      </c>
      <c r="F821" s="6">
        <v>53</v>
      </c>
      <c r="G821" s="6">
        <v>55</v>
      </c>
      <c r="H821">
        <v>1819</v>
      </c>
      <c r="I821" s="39">
        <f t="shared" si="39"/>
        <v>41716.669814817025</v>
      </c>
      <c r="J821" s="39"/>
      <c r="K821" t="s">
        <v>2269</v>
      </c>
      <c r="L821">
        <v>1819</v>
      </c>
      <c r="M821" s="39">
        <f t="shared" si="40"/>
        <v>41716.669814817025</v>
      </c>
      <c r="N821" s="6">
        <v>32</v>
      </c>
      <c r="O821" s="6">
        <v>0</v>
      </c>
      <c r="P821" s="6">
        <v>1</v>
      </c>
      <c r="V821" s="1">
        <v>41683.90996527778</v>
      </c>
      <c r="X821" s="25">
        <f t="shared" si="38"/>
        <v>41682.919421298509</v>
      </c>
    </row>
    <row r="822" spans="3:24" x14ac:dyDescent="0.25">
      <c r="C822" s="33">
        <v>820</v>
      </c>
      <c r="D822" s="33">
        <v>2</v>
      </c>
      <c r="E822" s="5" t="s">
        <v>1261</v>
      </c>
      <c r="F822" s="6">
        <v>53</v>
      </c>
      <c r="G822" s="6">
        <v>55</v>
      </c>
      <c r="H822">
        <v>1820</v>
      </c>
      <c r="I822" s="39">
        <f t="shared" si="39"/>
        <v>41716.669826391102</v>
      </c>
      <c r="J822" s="39"/>
      <c r="K822" t="s">
        <v>2270</v>
      </c>
      <c r="L822">
        <v>1820</v>
      </c>
      <c r="M822" s="39">
        <f t="shared" si="40"/>
        <v>41716.669826391102</v>
      </c>
      <c r="N822" s="6">
        <v>32</v>
      </c>
      <c r="O822" s="6">
        <v>0</v>
      </c>
      <c r="P822" s="6">
        <v>1</v>
      </c>
      <c r="V822" s="1">
        <v>41683.90996527778</v>
      </c>
      <c r="X822" s="25">
        <f t="shared" si="38"/>
        <v>41682.919432872586</v>
      </c>
    </row>
    <row r="823" spans="3:24" x14ac:dyDescent="0.25">
      <c r="C823" s="33">
        <v>821</v>
      </c>
      <c r="D823" s="33">
        <v>2</v>
      </c>
      <c r="E823" s="5" t="s">
        <v>1262</v>
      </c>
      <c r="F823" s="6">
        <v>53</v>
      </c>
      <c r="G823" s="6">
        <v>55</v>
      </c>
      <c r="H823">
        <v>1821</v>
      </c>
      <c r="I823" s="39">
        <f t="shared" si="39"/>
        <v>41716.669837965179</v>
      </c>
      <c r="J823" s="39"/>
      <c r="K823" t="s">
        <v>2271</v>
      </c>
      <c r="L823">
        <v>1821</v>
      </c>
      <c r="M823" s="39">
        <f t="shared" si="40"/>
        <v>41716.669837965179</v>
      </c>
      <c r="N823" s="6">
        <v>32</v>
      </c>
      <c r="O823" s="6">
        <v>0</v>
      </c>
      <c r="P823" s="6">
        <v>1</v>
      </c>
      <c r="V823" s="1">
        <v>41683.90996527778</v>
      </c>
      <c r="X823" s="25">
        <f t="shared" si="38"/>
        <v>41682.919444446663</v>
      </c>
    </row>
    <row r="824" spans="3:24" x14ac:dyDescent="0.25">
      <c r="C824" s="33">
        <v>822</v>
      </c>
      <c r="D824" s="33">
        <v>2</v>
      </c>
      <c r="E824" s="5" t="s">
        <v>1263</v>
      </c>
      <c r="F824" s="6">
        <v>53</v>
      </c>
      <c r="G824" s="6">
        <v>55</v>
      </c>
      <c r="H824">
        <v>1822</v>
      </c>
      <c r="I824" s="39">
        <f t="shared" si="39"/>
        <v>41716.669849539256</v>
      </c>
      <c r="J824" s="39"/>
      <c r="K824" t="s">
        <v>2272</v>
      </c>
      <c r="L824">
        <v>1822</v>
      </c>
      <c r="M824" s="39">
        <f t="shared" si="40"/>
        <v>41716.669849539256</v>
      </c>
      <c r="N824" s="6">
        <v>32</v>
      </c>
      <c r="O824" s="6">
        <v>0</v>
      </c>
      <c r="P824" s="6">
        <v>1</v>
      </c>
      <c r="V824" s="1">
        <v>41683.90996527778</v>
      </c>
      <c r="X824" s="25">
        <f t="shared" si="38"/>
        <v>41682.91945602074</v>
      </c>
    </row>
    <row r="825" spans="3:24" x14ac:dyDescent="0.25">
      <c r="C825" s="33">
        <v>823</v>
      </c>
      <c r="D825" s="33">
        <v>2</v>
      </c>
      <c r="E825" s="5" t="s">
        <v>1264</v>
      </c>
      <c r="F825" s="6">
        <v>53</v>
      </c>
      <c r="G825" s="6">
        <v>55</v>
      </c>
      <c r="H825">
        <v>1823</v>
      </c>
      <c r="I825" s="39">
        <f t="shared" si="39"/>
        <v>41716.669861113332</v>
      </c>
      <c r="J825" s="39"/>
      <c r="K825" t="s">
        <v>2273</v>
      </c>
      <c r="L825">
        <v>1823</v>
      </c>
      <c r="M825" s="39">
        <f t="shared" si="40"/>
        <v>41716.669861113332</v>
      </c>
      <c r="N825" s="6">
        <v>32</v>
      </c>
      <c r="O825" s="6">
        <v>0</v>
      </c>
      <c r="P825" s="6">
        <v>1</v>
      </c>
      <c r="V825" s="1">
        <v>41683.90996527778</v>
      </c>
      <c r="X825" s="25">
        <f t="shared" si="38"/>
        <v>41682.919467594817</v>
      </c>
    </row>
    <row r="826" spans="3:24" x14ac:dyDescent="0.25">
      <c r="C826" s="33">
        <v>824</v>
      </c>
      <c r="D826" s="33">
        <v>2</v>
      </c>
      <c r="E826" s="5" t="s">
        <v>1265</v>
      </c>
      <c r="F826" s="6">
        <v>53</v>
      </c>
      <c r="G826" s="6">
        <v>55</v>
      </c>
      <c r="H826">
        <v>1824</v>
      </c>
      <c r="I826" s="39">
        <f t="shared" si="39"/>
        <v>41716.669872687409</v>
      </c>
      <c r="J826" s="39"/>
      <c r="K826" t="s">
        <v>2274</v>
      </c>
      <c r="L826">
        <v>1824</v>
      </c>
      <c r="M826" s="39">
        <f t="shared" si="40"/>
        <v>41716.669872687409</v>
      </c>
      <c r="N826" s="6">
        <v>32</v>
      </c>
      <c r="O826" s="6">
        <v>0</v>
      </c>
      <c r="P826" s="6">
        <v>1</v>
      </c>
      <c r="V826" s="1">
        <v>41683.90996527778</v>
      </c>
      <c r="X826" s="25">
        <f t="shared" si="38"/>
        <v>41682.919479168893</v>
      </c>
    </row>
    <row r="827" spans="3:24" x14ac:dyDescent="0.25">
      <c r="C827" s="33">
        <v>825</v>
      </c>
      <c r="D827" s="33">
        <v>2</v>
      </c>
      <c r="E827" s="5" t="s">
        <v>1266</v>
      </c>
      <c r="F827" s="6">
        <v>53</v>
      </c>
      <c r="G827" s="6">
        <v>55</v>
      </c>
      <c r="H827">
        <v>1825</v>
      </c>
      <c r="I827" s="39">
        <f t="shared" si="39"/>
        <v>41716.669884261486</v>
      </c>
      <c r="J827" s="39"/>
      <c r="K827" t="s">
        <v>2275</v>
      </c>
      <c r="L827">
        <v>1825</v>
      </c>
      <c r="M827" s="39">
        <f t="shared" si="40"/>
        <v>41716.669884261486</v>
      </c>
      <c r="N827" s="6">
        <v>32</v>
      </c>
      <c r="O827" s="6">
        <v>0</v>
      </c>
      <c r="P827" s="6">
        <v>1</v>
      </c>
      <c r="V827" s="1">
        <v>41683.90996527778</v>
      </c>
      <c r="X827" s="25">
        <f t="shared" si="38"/>
        <v>41682.91949074297</v>
      </c>
    </row>
    <row r="828" spans="3:24" x14ac:dyDescent="0.25">
      <c r="C828" s="33">
        <v>826</v>
      </c>
      <c r="D828" s="33">
        <v>2</v>
      </c>
      <c r="E828" s="5" t="s">
        <v>1267</v>
      </c>
      <c r="F828" s="6">
        <v>53</v>
      </c>
      <c r="G828" s="6">
        <v>55</v>
      </c>
      <c r="H828">
        <v>1826</v>
      </c>
      <c r="I828" s="39">
        <f t="shared" si="39"/>
        <v>41716.669895835563</v>
      </c>
      <c r="J828" s="39"/>
      <c r="K828" t="s">
        <v>2276</v>
      </c>
      <c r="L828">
        <v>1826</v>
      </c>
      <c r="M828" s="39">
        <f t="shared" si="40"/>
        <v>41716.669895835563</v>
      </c>
      <c r="N828" s="6">
        <v>32</v>
      </c>
      <c r="O828" s="6">
        <v>0</v>
      </c>
      <c r="P828" s="6">
        <v>1</v>
      </c>
      <c r="V828" s="1">
        <v>41683.90996527778</v>
      </c>
      <c r="X828" s="25">
        <f t="shared" si="38"/>
        <v>41682.919502317047</v>
      </c>
    </row>
    <row r="829" spans="3:24" x14ac:dyDescent="0.25">
      <c r="C829" s="33">
        <v>827</v>
      </c>
      <c r="D829" s="33">
        <v>2</v>
      </c>
      <c r="E829" s="5" t="s">
        <v>1268</v>
      </c>
      <c r="F829" s="6">
        <v>53</v>
      </c>
      <c r="G829" s="6">
        <v>55</v>
      </c>
      <c r="H829">
        <v>1827</v>
      </c>
      <c r="I829" s="39">
        <f t="shared" si="39"/>
        <v>41716.66990740964</v>
      </c>
      <c r="J829" s="39"/>
      <c r="K829" t="s">
        <v>2277</v>
      </c>
      <c r="L829">
        <v>1827</v>
      </c>
      <c r="M829" s="39">
        <f t="shared" si="40"/>
        <v>41716.66990740964</v>
      </c>
      <c r="N829" s="6">
        <v>32</v>
      </c>
      <c r="O829" s="6">
        <v>0</v>
      </c>
      <c r="P829" s="6">
        <v>1</v>
      </c>
      <c r="V829" s="1">
        <v>41683.90996527778</v>
      </c>
      <c r="X829" s="25">
        <f t="shared" si="38"/>
        <v>41682.919513891124</v>
      </c>
    </row>
    <row r="830" spans="3:24" x14ac:dyDescent="0.25">
      <c r="C830" s="33">
        <v>828</v>
      </c>
      <c r="D830" s="33">
        <v>2</v>
      </c>
      <c r="E830" s="5" t="s">
        <v>1269</v>
      </c>
      <c r="F830" s="6">
        <v>53</v>
      </c>
      <c r="G830" s="6">
        <v>55</v>
      </c>
      <c r="H830">
        <v>1828</v>
      </c>
      <c r="I830" s="39">
        <f t="shared" si="39"/>
        <v>41716.669918983716</v>
      </c>
      <c r="J830" s="39"/>
      <c r="K830" t="s">
        <v>2278</v>
      </c>
      <c r="L830">
        <v>1828</v>
      </c>
      <c r="M830" s="39">
        <f t="shared" si="40"/>
        <v>41716.669918983716</v>
      </c>
      <c r="N830" s="6">
        <v>32</v>
      </c>
      <c r="O830" s="6">
        <v>0</v>
      </c>
      <c r="P830" s="6">
        <v>1</v>
      </c>
      <c r="V830" s="1">
        <v>41683.90996527778</v>
      </c>
      <c r="X830" s="25">
        <f t="shared" si="38"/>
        <v>41682.9195254652</v>
      </c>
    </row>
    <row r="831" spans="3:24" x14ac:dyDescent="0.25">
      <c r="C831" s="33">
        <v>829</v>
      </c>
      <c r="D831" s="33">
        <v>2</v>
      </c>
      <c r="E831" s="5" t="s">
        <v>1270</v>
      </c>
      <c r="F831" s="6">
        <v>53</v>
      </c>
      <c r="G831" s="6">
        <v>55</v>
      </c>
      <c r="H831">
        <v>1829</v>
      </c>
      <c r="I831" s="39">
        <f t="shared" si="39"/>
        <v>41716.669930557793</v>
      </c>
      <c r="J831" s="39"/>
      <c r="K831" t="s">
        <v>2279</v>
      </c>
      <c r="L831">
        <v>1829</v>
      </c>
      <c r="M831" s="39">
        <f t="shared" si="40"/>
        <v>41716.669930557793</v>
      </c>
      <c r="N831" s="6">
        <v>32</v>
      </c>
      <c r="O831" s="6">
        <v>0</v>
      </c>
      <c r="P831" s="6">
        <v>1</v>
      </c>
      <c r="V831" s="1">
        <v>41683.90996527778</v>
      </c>
      <c r="X831" s="25">
        <f t="shared" si="38"/>
        <v>41682.919537039277</v>
      </c>
    </row>
    <row r="832" spans="3:24" x14ac:dyDescent="0.25">
      <c r="C832" s="33">
        <v>830</v>
      </c>
      <c r="D832" s="33">
        <v>2</v>
      </c>
      <c r="E832" s="5" t="s">
        <v>1271</v>
      </c>
      <c r="F832" s="6">
        <v>53</v>
      </c>
      <c r="G832" s="6">
        <v>55</v>
      </c>
      <c r="H832">
        <v>1830</v>
      </c>
      <c r="I832" s="39">
        <f t="shared" si="39"/>
        <v>41716.66994213187</v>
      </c>
      <c r="J832" s="39"/>
      <c r="K832" t="s">
        <v>2280</v>
      </c>
      <c r="L832">
        <v>1830</v>
      </c>
      <c r="M832" s="39">
        <f t="shared" si="40"/>
        <v>41716.66994213187</v>
      </c>
      <c r="N832" s="6">
        <v>32</v>
      </c>
      <c r="O832" s="6">
        <v>0</v>
      </c>
      <c r="P832" s="6">
        <v>1</v>
      </c>
      <c r="V832" s="1">
        <v>41683.90996527778</v>
      </c>
      <c r="X832" s="25">
        <f t="shared" si="38"/>
        <v>41682.919548613354</v>
      </c>
    </row>
    <row r="833" spans="3:24" x14ac:dyDescent="0.25">
      <c r="C833" s="33">
        <v>831</v>
      </c>
      <c r="D833" s="33">
        <v>2</v>
      </c>
      <c r="E833" s="5" t="s">
        <v>1272</v>
      </c>
      <c r="F833" s="6">
        <v>53</v>
      </c>
      <c r="G833" s="6">
        <v>55</v>
      </c>
      <c r="H833">
        <v>1831</v>
      </c>
      <c r="I833" s="39">
        <f t="shared" si="39"/>
        <v>41716.669953705947</v>
      </c>
      <c r="J833" s="39"/>
      <c r="K833" t="s">
        <v>2281</v>
      </c>
      <c r="L833">
        <v>1831</v>
      </c>
      <c r="M833" s="39">
        <f t="shared" si="40"/>
        <v>41716.669953705947</v>
      </c>
      <c r="N833" s="6">
        <v>32</v>
      </c>
      <c r="O833" s="6">
        <v>0</v>
      </c>
      <c r="P833" s="6">
        <v>1</v>
      </c>
      <c r="V833" s="1">
        <v>41683.90996527778</v>
      </c>
      <c r="X833" s="25">
        <f t="shared" si="38"/>
        <v>41682.919560187431</v>
      </c>
    </row>
    <row r="834" spans="3:24" x14ac:dyDescent="0.25">
      <c r="C834" s="33">
        <v>832</v>
      </c>
      <c r="D834" s="33">
        <v>2</v>
      </c>
      <c r="E834" s="5" t="s">
        <v>1273</v>
      </c>
      <c r="F834" s="6">
        <v>53</v>
      </c>
      <c r="G834" s="6">
        <v>55</v>
      </c>
      <c r="H834">
        <v>1832</v>
      </c>
      <c r="I834" s="39">
        <f t="shared" si="39"/>
        <v>41716.669965280023</v>
      </c>
      <c r="J834" s="39"/>
      <c r="K834" t="s">
        <v>2282</v>
      </c>
      <c r="L834">
        <v>1832</v>
      </c>
      <c r="M834" s="39">
        <f t="shared" si="40"/>
        <v>41716.669965280023</v>
      </c>
      <c r="N834" s="6">
        <v>32</v>
      </c>
      <c r="O834" s="6">
        <v>0</v>
      </c>
      <c r="P834" s="6">
        <v>1</v>
      </c>
      <c r="V834" s="1">
        <v>41683.90996527778</v>
      </c>
      <c r="X834" s="25">
        <f t="shared" si="38"/>
        <v>41682.919571761508</v>
      </c>
    </row>
    <row r="835" spans="3:24" x14ac:dyDescent="0.25">
      <c r="C835" s="33">
        <v>833</v>
      </c>
      <c r="D835" s="33">
        <v>2</v>
      </c>
      <c r="E835" s="5" t="s">
        <v>1274</v>
      </c>
      <c r="F835" s="6">
        <v>53</v>
      </c>
      <c r="G835" s="6">
        <v>55</v>
      </c>
      <c r="H835">
        <v>1833</v>
      </c>
      <c r="I835" s="39">
        <f t="shared" si="39"/>
        <v>41716.6699768541</v>
      </c>
      <c r="J835" s="39"/>
      <c r="K835" t="s">
        <v>2283</v>
      </c>
      <c r="L835">
        <v>1833</v>
      </c>
      <c r="M835" s="39">
        <f t="shared" si="40"/>
        <v>41716.6699768541</v>
      </c>
      <c r="N835" s="6">
        <v>32</v>
      </c>
      <c r="O835" s="6">
        <v>0</v>
      </c>
      <c r="P835" s="6">
        <v>1</v>
      </c>
      <c r="V835" s="1">
        <v>41683.90996527778</v>
      </c>
      <c r="X835" s="25">
        <f t="shared" si="38"/>
        <v>41682.919583335584</v>
      </c>
    </row>
    <row r="836" spans="3:24" x14ac:dyDescent="0.25">
      <c r="C836" s="33">
        <v>834</v>
      </c>
      <c r="D836" s="33">
        <v>2</v>
      </c>
      <c r="E836" s="5" t="s">
        <v>1275</v>
      </c>
      <c r="F836" s="6">
        <v>53</v>
      </c>
      <c r="G836" s="6">
        <v>55</v>
      </c>
      <c r="H836">
        <v>1834</v>
      </c>
      <c r="I836" s="39">
        <f t="shared" si="39"/>
        <v>41716.669988428177</v>
      </c>
      <c r="J836" s="39"/>
      <c r="K836" t="s">
        <v>2284</v>
      </c>
      <c r="L836">
        <v>1834</v>
      </c>
      <c r="M836" s="39">
        <f t="shared" si="40"/>
        <v>41716.669988428177</v>
      </c>
      <c r="N836" s="6">
        <v>32</v>
      </c>
      <c r="O836" s="6">
        <v>0</v>
      </c>
      <c r="P836" s="6">
        <v>1</v>
      </c>
      <c r="V836" s="1">
        <v>41683.90996527778</v>
      </c>
      <c r="X836" s="25">
        <f t="shared" si="38"/>
        <v>41682.919594909661</v>
      </c>
    </row>
    <row r="837" spans="3:24" x14ac:dyDescent="0.25">
      <c r="C837" s="33">
        <v>835</v>
      </c>
      <c r="D837" s="33">
        <v>2</v>
      </c>
      <c r="E837" s="5" t="s">
        <v>1276</v>
      </c>
      <c r="F837" s="6">
        <v>53</v>
      </c>
      <c r="G837" s="6">
        <v>55</v>
      </c>
      <c r="H837">
        <v>1835</v>
      </c>
      <c r="I837" s="39">
        <f t="shared" si="39"/>
        <v>41716.670000002254</v>
      </c>
      <c r="J837" s="39"/>
      <c r="K837" t="s">
        <v>2285</v>
      </c>
      <c r="L837">
        <v>1835</v>
      </c>
      <c r="M837" s="39">
        <f t="shared" si="40"/>
        <v>41716.670000002254</v>
      </c>
      <c r="N837" s="6">
        <v>32</v>
      </c>
      <c r="O837" s="6">
        <v>0</v>
      </c>
      <c r="P837" s="6">
        <v>1</v>
      </c>
      <c r="V837" s="1">
        <v>41683.90996527778</v>
      </c>
      <c r="X837" s="25">
        <f t="shared" si="38"/>
        <v>41682.919606483738</v>
      </c>
    </row>
    <row r="838" spans="3:24" x14ac:dyDescent="0.25">
      <c r="C838" s="33">
        <v>836</v>
      </c>
      <c r="D838" s="33">
        <v>2</v>
      </c>
      <c r="E838" s="5" t="s">
        <v>1277</v>
      </c>
      <c r="F838" s="6">
        <v>53</v>
      </c>
      <c r="G838" s="6">
        <v>55</v>
      </c>
      <c r="H838">
        <v>1836</v>
      </c>
      <c r="I838" s="39">
        <f t="shared" si="39"/>
        <v>41716.670011576331</v>
      </c>
      <c r="J838" s="39"/>
      <c r="K838" t="s">
        <v>2286</v>
      </c>
      <c r="L838">
        <v>1836</v>
      </c>
      <c r="M838" s="39">
        <f t="shared" si="40"/>
        <v>41716.670011576331</v>
      </c>
      <c r="N838" s="6">
        <v>32</v>
      </c>
      <c r="O838" s="6">
        <v>0</v>
      </c>
      <c r="P838" s="6">
        <v>1</v>
      </c>
      <c r="V838" s="1">
        <v>41683.90996527778</v>
      </c>
      <c r="X838" s="25">
        <f t="shared" ref="X838:X901" si="41">X837+1/86400</f>
        <v>41682.919618057815</v>
      </c>
    </row>
    <row r="839" spans="3:24" x14ac:dyDescent="0.25">
      <c r="C839" s="33">
        <v>837</v>
      </c>
      <c r="D839" s="33">
        <v>2</v>
      </c>
      <c r="E839" s="5" t="s">
        <v>1278</v>
      </c>
      <c r="F839" s="6">
        <v>53</v>
      </c>
      <c r="G839" s="6">
        <v>55</v>
      </c>
      <c r="H839">
        <v>1837</v>
      </c>
      <c r="I839" s="39">
        <f t="shared" ref="I839:I902" si="42">I838+1/86400</f>
        <v>41716.670023150407</v>
      </c>
      <c r="J839" s="39"/>
      <c r="K839" t="s">
        <v>2287</v>
      </c>
      <c r="L839">
        <v>1837</v>
      </c>
      <c r="M839" s="39">
        <f t="shared" ref="M839:M902" si="43">M838+1/86400</f>
        <v>41716.670023150407</v>
      </c>
      <c r="N839" s="6">
        <v>32</v>
      </c>
      <c r="O839" s="6">
        <v>0</v>
      </c>
      <c r="P839" s="6">
        <v>1</v>
      </c>
      <c r="V839" s="1">
        <v>41683.90996527778</v>
      </c>
      <c r="X839" s="25">
        <f t="shared" si="41"/>
        <v>41682.919629631891</v>
      </c>
    </row>
    <row r="840" spans="3:24" x14ac:dyDescent="0.25">
      <c r="C840" s="33">
        <v>838</v>
      </c>
      <c r="D840" s="33">
        <v>2</v>
      </c>
      <c r="E840" s="5" t="s">
        <v>1279</v>
      </c>
      <c r="F840" s="6">
        <v>53</v>
      </c>
      <c r="G840" s="6">
        <v>55</v>
      </c>
      <c r="H840">
        <v>1838</v>
      </c>
      <c r="I840" s="39">
        <f t="shared" si="42"/>
        <v>41716.670034724484</v>
      </c>
      <c r="J840" s="39"/>
      <c r="K840" t="s">
        <v>2288</v>
      </c>
      <c r="L840">
        <v>1838</v>
      </c>
      <c r="M840" s="39">
        <f t="shared" si="43"/>
        <v>41716.670034724484</v>
      </c>
      <c r="N840" s="6">
        <v>32</v>
      </c>
      <c r="O840" s="6">
        <v>0</v>
      </c>
      <c r="P840" s="6">
        <v>1</v>
      </c>
      <c r="V840" s="1">
        <v>41683.90996527778</v>
      </c>
      <c r="X840" s="25">
        <f t="shared" si="41"/>
        <v>41682.919641205968</v>
      </c>
    </row>
    <row r="841" spans="3:24" x14ac:dyDescent="0.25">
      <c r="C841" s="33">
        <v>839</v>
      </c>
      <c r="D841" s="33">
        <v>2</v>
      </c>
      <c r="E841" s="5" t="s">
        <v>1280</v>
      </c>
      <c r="F841" s="6">
        <v>53</v>
      </c>
      <c r="G841" s="6">
        <v>55</v>
      </c>
      <c r="H841">
        <v>1839</v>
      </c>
      <c r="I841" s="39">
        <f t="shared" si="42"/>
        <v>41716.670046298561</v>
      </c>
      <c r="J841" s="39"/>
      <c r="K841" t="s">
        <v>2289</v>
      </c>
      <c r="L841">
        <v>1839</v>
      </c>
      <c r="M841" s="39">
        <f t="shared" si="43"/>
        <v>41716.670046298561</v>
      </c>
      <c r="N841" s="6">
        <v>32</v>
      </c>
      <c r="O841" s="6">
        <v>0</v>
      </c>
      <c r="P841" s="6">
        <v>1</v>
      </c>
      <c r="V841" s="1">
        <v>41683.90996527778</v>
      </c>
      <c r="X841" s="25">
        <f t="shared" si="41"/>
        <v>41682.919652780045</v>
      </c>
    </row>
    <row r="842" spans="3:24" x14ac:dyDescent="0.25">
      <c r="C842" s="33">
        <v>840</v>
      </c>
      <c r="D842" s="33">
        <v>2</v>
      </c>
      <c r="E842" s="5" t="s">
        <v>1281</v>
      </c>
      <c r="F842" s="6">
        <v>53</v>
      </c>
      <c r="G842" s="6">
        <v>55</v>
      </c>
      <c r="H842">
        <v>1840</v>
      </c>
      <c r="I842" s="39">
        <f t="shared" si="42"/>
        <v>41716.670057872638</v>
      </c>
      <c r="J842" s="39"/>
      <c r="K842" t="s">
        <v>2290</v>
      </c>
      <c r="L842">
        <v>1840</v>
      </c>
      <c r="M842" s="39">
        <f t="shared" si="43"/>
        <v>41716.670057872638</v>
      </c>
      <c r="N842" s="6">
        <v>32</v>
      </c>
      <c r="O842" s="6">
        <v>0</v>
      </c>
      <c r="P842" s="6">
        <v>1</v>
      </c>
      <c r="V842" s="1">
        <v>41683.90996527778</v>
      </c>
      <c r="X842" s="25">
        <f t="shared" si="41"/>
        <v>41682.919664354122</v>
      </c>
    </row>
    <row r="843" spans="3:24" x14ac:dyDescent="0.25">
      <c r="C843" s="33">
        <v>841</v>
      </c>
      <c r="D843" s="33">
        <v>2</v>
      </c>
      <c r="E843" s="5" t="s">
        <v>1282</v>
      </c>
      <c r="F843" s="6">
        <v>53</v>
      </c>
      <c r="G843" s="6">
        <v>55</v>
      </c>
      <c r="H843">
        <v>1841</v>
      </c>
      <c r="I843" s="39">
        <f t="shared" si="42"/>
        <v>41716.670069446714</v>
      </c>
      <c r="J843" s="39"/>
      <c r="K843" t="s">
        <v>2291</v>
      </c>
      <c r="L843">
        <v>1841</v>
      </c>
      <c r="M843" s="39">
        <f t="shared" si="43"/>
        <v>41716.670069446714</v>
      </c>
      <c r="N843" s="6">
        <v>32</v>
      </c>
      <c r="O843" s="6">
        <v>0</v>
      </c>
      <c r="P843" s="6">
        <v>1</v>
      </c>
      <c r="V843" s="1">
        <v>41683.90996527778</v>
      </c>
      <c r="X843" s="25">
        <f t="shared" si="41"/>
        <v>41682.919675928199</v>
      </c>
    </row>
    <row r="844" spans="3:24" x14ac:dyDescent="0.25">
      <c r="C844" s="33">
        <v>842</v>
      </c>
      <c r="D844" s="33">
        <v>2</v>
      </c>
      <c r="E844" s="5" t="s">
        <v>1283</v>
      </c>
      <c r="F844" s="6">
        <v>53</v>
      </c>
      <c r="G844" s="6">
        <v>55</v>
      </c>
      <c r="H844">
        <v>1842</v>
      </c>
      <c r="I844" s="39">
        <f t="shared" si="42"/>
        <v>41716.670081020791</v>
      </c>
      <c r="J844" s="39"/>
      <c r="K844" t="s">
        <v>2292</v>
      </c>
      <c r="L844">
        <v>1842</v>
      </c>
      <c r="M844" s="39">
        <f t="shared" si="43"/>
        <v>41716.670081020791</v>
      </c>
      <c r="N844" s="6">
        <v>32</v>
      </c>
      <c r="O844" s="6">
        <v>0</v>
      </c>
      <c r="P844" s="6">
        <v>1</v>
      </c>
      <c r="V844" s="1">
        <v>41683.90996527778</v>
      </c>
      <c r="X844" s="25">
        <f t="shared" si="41"/>
        <v>41682.919687502275</v>
      </c>
    </row>
    <row r="845" spans="3:24" x14ac:dyDescent="0.25">
      <c r="C845" s="33">
        <v>843</v>
      </c>
      <c r="D845" s="33">
        <v>2</v>
      </c>
      <c r="E845" s="5" t="s">
        <v>1284</v>
      </c>
      <c r="F845" s="6">
        <v>53</v>
      </c>
      <c r="G845" s="6">
        <v>55</v>
      </c>
      <c r="H845">
        <v>1843</v>
      </c>
      <c r="I845" s="39">
        <f t="shared" si="42"/>
        <v>41716.670092594868</v>
      </c>
      <c r="J845" s="39"/>
      <c r="K845" t="s">
        <v>2293</v>
      </c>
      <c r="L845">
        <v>1843</v>
      </c>
      <c r="M845" s="39">
        <f t="shared" si="43"/>
        <v>41716.670092594868</v>
      </c>
      <c r="N845" s="6">
        <v>32</v>
      </c>
      <c r="O845" s="6">
        <v>0</v>
      </c>
      <c r="P845" s="6">
        <v>1</v>
      </c>
      <c r="V845" s="1">
        <v>41683.90996527778</v>
      </c>
      <c r="X845" s="25">
        <f t="shared" si="41"/>
        <v>41682.919699076352</v>
      </c>
    </row>
    <row r="846" spans="3:24" x14ac:dyDescent="0.25">
      <c r="C846" s="33">
        <v>844</v>
      </c>
      <c r="D846" s="33">
        <v>2</v>
      </c>
      <c r="E846" s="5" t="s">
        <v>1285</v>
      </c>
      <c r="F846" s="6">
        <v>53</v>
      </c>
      <c r="G846" s="6">
        <v>55</v>
      </c>
      <c r="H846">
        <v>1844</v>
      </c>
      <c r="I846" s="39">
        <f t="shared" si="42"/>
        <v>41716.670104168945</v>
      </c>
      <c r="J846" s="39"/>
      <c r="K846" t="s">
        <v>2294</v>
      </c>
      <c r="L846">
        <v>1844</v>
      </c>
      <c r="M846" s="39">
        <f t="shared" si="43"/>
        <v>41716.670104168945</v>
      </c>
      <c r="N846" s="6">
        <v>32</v>
      </c>
      <c r="O846" s="6">
        <v>0</v>
      </c>
      <c r="P846" s="6">
        <v>1</v>
      </c>
      <c r="V846" s="1">
        <v>41683.90996527778</v>
      </c>
      <c r="X846" s="25">
        <f t="shared" si="41"/>
        <v>41682.919710650429</v>
      </c>
    </row>
    <row r="847" spans="3:24" x14ac:dyDescent="0.25">
      <c r="C847" s="33">
        <v>845</v>
      </c>
      <c r="D847" s="33">
        <v>2</v>
      </c>
      <c r="E847" s="5" t="s">
        <v>1286</v>
      </c>
      <c r="F847" s="6">
        <v>53</v>
      </c>
      <c r="G847" s="6">
        <v>55</v>
      </c>
      <c r="H847">
        <v>1845</v>
      </c>
      <c r="I847" s="39">
        <f t="shared" si="42"/>
        <v>41716.670115743022</v>
      </c>
      <c r="J847" s="39"/>
      <c r="K847" t="s">
        <v>2295</v>
      </c>
      <c r="L847">
        <v>1845</v>
      </c>
      <c r="M847" s="39">
        <f t="shared" si="43"/>
        <v>41716.670115743022</v>
      </c>
      <c r="N847" s="6">
        <v>32</v>
      </c>
      <c r="O847" s="6">
        <v>0</v>
      </c>
      <c r="P847" s="6">
        <v>1</v>
      </c>
      <c r="V847" s="1">
        <v>41683.90996527778</v>
      </c>
      <c r="X847" s="25">
        <f t="shared" si="41"/>
        <v>41682.919722224506</v>
      </c>
    </row>
    <row r="848" spans="3:24" x14ac:dyDescent="0.25">
      <c r="C848" s="33">
        <v>846</v>
      </c>
      <c r="D848" s="33">
        <v>2</v>
      </c>
      <c r="E848" s="5" t="s">
        <v>1287</v>
      </c>
      <c r="F848" s="6">
        <v>53</v>
      </c>
      <c r="G848" s="6">
        <v>55</v>
      </c>
      <c r="H848">
        <v>1846</v>
      </c>
      <c r="I848" s="39">
        <f t="shared" si="42"/>
        <v>41716.670127317098</v>
      </c>
      <c r="J848" s="39"/>
      <c r="K848" t="s">
        <v>2296</v>
      </c>
      <c r="L848">
        <v>1846</v>
      </c>
      <c r="M848" s="39">
        <f t="shared" si="43"/>
        <v>41716.670127317098</v>
      </c>
      <c r="N848" s="6">
        <v>32</v>
      </c>
      <c r="O848" s="6">
        <v>0</v>
      </c>
      <c r="P848" s="6">
        <v>1</v>
      </c>
      <c r="V848" s="1">
        <v>41683.90996527778</v>
      </c>
      <c r="X848" s="25">
        <f t="shared" si="41"/>
        <v>41682.919733798582</v>
      </c>
    </row>
    <row r="849" spans="3:24" x14ac:dyDescent="0.25">
      <c r="C849" s="33">
        <v>847</v>
      </c>
      <c r="D849" s="33">
        <v>2</v>
      </c>
      <c r="E849" s="5" t="s">
        <v>1288</v>
      </c>
      <c r="F849" s="6">
        <v>53</v>
      </c>
      <c r="G849" s="6">
        <v>55</v>
      </c>
      <c r="H849">
        <v>1847</v>
      </c>
      <c r="I849" s="39">
        <f t="shared" si="42"/>
        <v>41716.670138891175</v>
      </c>
      <c r="J849" s="39"/>
      <c r="K849" t="s">
        <v>2297</v>
      </c>
      <c r="L849">
        <v>1847</v>
      </c>
      <c r="M849" s="39">
        <f t="shared" si="43"/>
        <v>41716.670138891175</v>
      </c>
      <c r="N849" s="6">
        <v>32</v>
      </c>
      <c r="O849" s="6">
        <v>0</v>
      </c>
      <c r="P849" s="6">
        <v>1</v>
      </c>
      <c r="V849" s="1">
        <v>41683.90996527778</v>
      </c>
      <c r="X849" s="25">
        <f t="shared" si="41"/>
        <v>41682.919745372659</v>
      </c>
    </row>
    <row r="850" spans="3:24" x14ac:dyDescent="0.25">
      <c r="C850" s="33">
        <v>848</v>
      </c>
      <c r="D850" s="33">
        <v>2</v>
      </c>
      <c r="E850" s="5" t="s">
        <v>1289</v>
      </c>
      <c r="F850" s="6">
        <v>53</v>
      </c>
      <c r="G850" s="6">
        <v>55</v>
      </c>
      <c r="H850">
        <v>1848</v>
      </c>
      <c r="I850" s="39">
        <f t="shared" si="42"/>
        <v>41716.670150465252</v>
      </c>
      <c r="J850" s="39"/>
      <c r="K850" t="s">
        <v>2298</v>
      </c>
      <c r="L850">
        <v>1848</v>
      </c>
      <c r="M850" s="39">
        <f t="shared" si="43"/>
        <v>41716.670150465252</v>
      </c>
      <c r="N850" s="6">
        <v>32</v>
      </c>
      <c r="O850" s="6">
        <v>0</v>
      </c>
      <c r="P850" s="6">
        <v>1</v>
      </c>
      <c r="V850" s="1">
        <v>41683.90996527778</v>
      </c>
      <c r="X850" s="25">
        <f t="shared" si="41"/>
        <v>41682.919756946736</v>
      </c>
    </row>
    <row r="851" spans="3:24" x14ac:dyDescent="0.25">
      <c r="C851" s="33">
        <v>849</v>
      </c>
      <c r="D851" s="33">
        <v>2</v>
      </c>
      <c r="E851" s="5" t="s">
        <v>1290</v>
      </c>
      <c r="F851" s="6">
        <v>53</v>
      </c>
      <c r="G851" s="6">
        <v>55</v>
      </c>
      <c r="H851">
        <v>1849</v>
      </c>
      <c r="I851" s="39">
        <f t="shared" si="42"/>
        <v>41716.670162039329</v>
      </c>
      <c r="J851" s="39"/>
      <c r="K851" t="s">
        <v>2299</v>
      </c>
      <c r="L851">
        <v>1849</v>
      </c>
      <c r="M851" s="39">
        <f t="shared" si="43"/>
        <v>41716.670162039329</v>
      </c>
      <c r="N851" s="6">
        <v>32</v>
      </c>
      <c r="O851" s="6">
        <v>0</v>
      </c>
      <c r="P851" s="6">
        <v>1</v>
      </c>
      <c r="V851" s="1">
        <v>41683.90996527778</v>
      </c>
      <c r="X851" s="25">
        <f t="shared" si="41"/>
        <v>41682.919768520813</v>
      </c>
    </row>
    <row r="852" spans="3:24" x14ac:dyDescent="0.25">
      <c r="C852" s="33">
        <v>850</v>
      </c>
      <c r="D852" s="33">
        <v>2</v>
      </c>
      <c r="E852" s="5" t="s">
        <v>1291</v>
      </c>
      <c r="F852" s="6">
        <v>53</v>
      </c>
      <c r="G852" s="6">
        <v>55</v>
      </c>
      <c r="H852">
        <v>1850</v>
      </c>
      <c r="I852" s="39">
        <f t="shared" si="42"/>
        <v>41716.670173613405</v>
      </c>
      <c r="J852" s="39"/>
      <c r="K852" t="s">
        <v>2300</v>
      </c>
      <c r="L852">
        <v>1850</v>
      </c>
      <c r="M852" s="39">
        <f t="shared" si="43"/>
        <v>41716.670173613405</v>
      </c>
      <c r="N852" s="6">
        <v>32</v>
      </c>
      <c r="O852" s="6">
        <v>0</v>
      </c>
      <c r="P852" s="6">
        <v>1</v>
      </c>
      <c r="V852" s="1">
        <v>41683.90996527778</v>
      </c>
      <c r="X852" s="25">
        <f t="shared" si="41"/>
        <v>41682.91978009489</v>
      </c>
    </row>
    <row r="853" spans="3:24" x14ac:dyDescent="0.25">
      <c r="C853" s="33">
        <v>851</v>
      </c>
      <c r="D853" s="33">
        <v>2</v>
      </c>
      <c r="E853" s="5" t="s">
        <v>1292</v>
      </c>
      <c r="F853" s="6">
        <v>53</v>
      </c>
      <c r="G853" s="6">
        <v>55</v>
      </c>
      <c r="H853">
        <v>1851</v>
      </c>
      <c r="I853" s="39">
        <f t="shared" si="42"/>
        <v>41716.670185187482</v>
      </c>
      <c r="J853" s="39"/>
      <c r="K853" t="s">
        <v>2301</v>
      </c>
      <c r="L853">
        <v>1851</v>
      </c>
      <c r="M853" s="39">
        <f t="shared" si="43"/>
        <v>41716.670185187482</v>
      </c>
      <c r="N853" s="6">
        <v>32</v>
      </c>
      <c r="O853" s="6">
        <v>0</v>
      </c>
      <c r="P853" s="6">
        <v>1</v>
      </c>
      <c r="V853" s="1">
        <v>41683.90996527778</v>
      </c>
      <c r="X853" s="25">
        <f t="shared" si="41"/>
        <v>41682.919791668966</v>
      </c>
    </row>
    <row r="854" spans="3:24" x14ac:dyDescent="0.25">
      <c r="C854" s="33">
        <v>852</v>
      </c>
      <c r="D854" s="33">
        <v>2</v>
      </c>
      <c r="E854" s="5" t="s">
        <v>1293</v>
      </c>
      <c r="F854" s="6">
        <v>53</v>
      </c>
      <c r="G854" s="6">
        <v>55</v>
      </c>
      <c r="H854">
        <v>1852</v>
      </c>
      <c r="I854" s="39">
        <f t="shared" si="42"/>
        <v>41716.670196761559</v>
      </c>
      <c r="J854" s="39"/>
      <c r="K854" t="s">
        <v>2302</v>
      </c>
      <c r="L854">
        <v>1852</v>
      </c>
      <c r="M854" s="39">
        <f t="shared" si="43"/>
        <v>41716.670196761559</v>
      </c>
      <c r="N854" s="6">
        <v>32</v>
      </c>
      <c r="O854" s="6">
        <v>0</v>
      </c>
      <c r="P854" s="6">
        <v>1</v>
      </c>
      <c r="V854" s="1">
        <v>41683.90996527778</v>
      </c>
      <c r="X854" s="25">
        <f t="shared" si="41"/>
        <v>41682.919803243043</v>
      </c>
    </row>
    <row r="855" spans="3:24" x14ac:dyDescent="0.25">
      <c r="C855" s="33">
        <v>853</v>
      </c>
      <c r="D855" s="33">
        <v>2</v>
      </c>
      <c r="E855" s="5" t="s">
        <v>1294</v>
      </c>
      <c r="F855" s="6">
        <v>53</v>
      </c>
      <c r="G855" s="6">
        <v>55</v>
      </c>
      <c r="H855">
        <v>1853</v>
      </c>
      <c r="I855" s="39">
        <f t="shared" si="42"/>
        <v>41716.670208335636</v>
      </c>
      <c r="J855" s="39"/>
      <c r="K855" t="s">
        <v>2303</v>
      </c>
      <c r="L855">
        <v>1853</v>
      </c>
      <c r="M855" s="39">
        <f t="shared" si="43"/>
        <v>41716.670208335636</v>
      </c>
      <c r="N855" s="6">
        <v>32</v>
      </c>
      <c r="O855" s="6">
        <v>0</v>
      </c>
      <c r="P855" s="6">
        <v>1</v>
      </c>
      <c r="V855" s="1">
        <v>41683.90996527778</v>
      </c>
      <c r="X855" s="25">
        <f t="shared" si="41"/>
        <v>41682.91981481712</v>
      </c>
    </row>
    <row r="856" spans="3:24" x14ac:dyDescent="0.25">
      <c r="C856" s="33">
        <v>854</v>
      </c>
      <c r="D856" s="33">
        <v>2</v>
      </c>
      <c r="E856" s="5" t="s">
        <v>1295</v>
      </c>
      <c r="F856" s="6">
        <v>53</v>
      </c>
      <c r="G856" s="6">
        <v>55</v>
      </c>
      <c r="H856">
        <v>1854</v>
      </c>
      <c r="I856" s="39">
        <f t="shared" si="42"/>
        <v>41716.670219909713</v>
      </c>
      <c r="J856" s="39"/>
      <c r="K856" t="s">
        <v>2304</v>
      </c>
      <c r="L856">
        <v>1854</v>
      </c>
      <c r="M856" s="39">
        <f t="shared" si="43"/>
        <v>41716.670219909713</v>
      </c>
      <c r="N856" s="6">
        <v>32</v>
      </c>
      <c r="O856" s="6">
        <v>0</v>
      </c>
      <c r="P856" s="6">
        <v>1</v>
      </c>
      <c r="V856" s="1">
        <v>41683.90996527778</v>
      </c>
      <c r="X856" s="25">
        <f t="shared" si="41"/>
        <v>41682.919826391197</v>
      </c>
    </row>
    <row r="857" spans="3:24" x14ac:dyDescent="0.25">
      <c r="C857" s="33">
        <v>855</v>
      </c>
      <c r="D857" s="33">
        <v>2</v>
      </c>
      <c r="E857" s="5" t="s">
        <v>1296</v>
      </c>
      <c r="F857" s="6">
        <v>53</v>
      </c>
      <c r="G857" s="6">
        <v>55</v>
      </c>
      <c r="H857">
        <v>1855</v>
      </c>
      <c r="I857" s="39">
        <f t="shared" si="42"/>
        <v>41716.670231483789</v>
      </c>
      <c r="J857" s="39"/>
      <c r="K857" t="s">
        <v>2305</v>
      </c>
      <c r="L857">
        <v>1855</v>
      </c>
      <c r="M857" s="39">
        <f t="shared" si="43"/>
        <v>41716.670231483789</v>
      </c>
      <c r="N857" s="6">
        <v>32</v>
      </c>
      <c r="O857" s="6">
        <v>0</v>
      </c>
      <c r="P857" s="6">
        <v>1</v>
      </c>
      <c r="V857" s="1">
        <v>41683.90996527778</v>
      </c>
      <c r="X857" s="25">
        <f t="shared" si="41"/>
        <v>41682.919837965273</v>
      </c>
    </row>
    <row r="858" spans="3:24" x14ac:dyDescent="0.25">
      <c r="C858" s="33">
        <v>856</v>
      </c>
      <c r="D858" s="33">
        <v>2</v>
      </c>
      <c r="E858" s="5" t="s">
        <v>1297</v>
      </c>
      <c r="F858" s="6">
        <v>53</v>
      </c>
      <c r="G858" s="6">
        <v>55</v>
      </c>
      <c r="H858">
        <v>1856</v>
      </c>
      <c r="I858" s="39">
        <f t="shared" si="42"/>
        <v>41716.670243057866</v>
      </c>
      <c r="J858" s="39"/>
      <c r="K858" t="s">
        <v>2306</v>
      </c>
      <c r="L858">
        <v>1856</v>
      </c>
      <c r="M858" s="39">
        <f t="shared" si="43"/>
        <v>41716.670243057866</v>
      </c>
      <c r="N858" s="6">
        <v>32</v>
      </c>
      <c r="O858" s="6">
        <v>0</v>
      </c>
      <c r="P858" s="6">
        <v>1</v>
      </c>
      <c r="V858" s="1">
        <v>41683.90996527778</v>
      </c>
      <c r="X858" s="25">
        <f t="shared" si="41"/>
        <v>41682.91984953935</v>
      </c>
    </row>
    <row r="859" spans="3:24" x14ac:dyDescent="0.25">
      <c r="C859" s="33">
        <v>857</v>
      </c>
      <c r="D859" s="33">
        <v>2</v>
      </c>
      <c r="E859" s="5" t="s">
        <v>1298</v>
      </c>
      <c r="F859" s="6">
        <v>53</v>
      </c>
      <c r="G859" s="6">
        <v>55</v>
      </c>
      <c r="H859">
        <v>1857</v>
      </c>
      <c r="I859" s="39">
        <f t="shared" si="42"/>
        <v>41716.670254631943</v>
      </c>
      <c r="J859" s="39"/>
      <c r="K859" t="s">
        <v>2307</v>
      </c>
      <c r="L859">
        <v>1857</v>
      </c>
      <c r="M859" s="39">
        <f t="shared" si="43"/>
        <v>41716.670254631943</v>
      </c>
      <c r="N859" s="6">
        <v>32</v>
      </c>
      <c r="O859" s="6">
        <v>0</v>
      </c>
      <c r="P859" s="6">
        <v>1</v>
      </c>
      <c r="V859" s="1">
        <v>41683.90996527778</v>
      </c>
      <c r="X859" s="25">
        <f t="shared" si="41"/>
        <v>41682.919861113427</v>
      </c>
    </row>
    <row r="860" spans="3:24" x14ac:dyDescent="0.25">
      <c r="C860" s="33">
        <v>858</v>
      </c>
      <c r="D860" s="33">
        <v>2</v>
      </c>
      <c r="E860" s="5" t="s">
        <v>1299</v>
      </c>
      <c r="F860" s="6">
        <v>53</v>
      </c>
      <c r="G860" s="6">
        <v>55</v>
      </c>
      <c r="H860">
        <v>1858</v>
      </c>
      <c r="I860" s="39">
        <f t="shared" si="42"/>
        <v>41716.67026620602</v>
      </c>
      <c r="J860" s="39"/>
      <c r="K860" t="s">
        <v>2308</v>
      </c>
      <c r="L860">
        <v>1858</v>
      </c>
      <c r="M860" s="39">
        <f t="shared" si="43"/>
        <v>41716.67026620602</v>
      </c>
      <c r="N860" s="6">
        <v>32</v>
      </c>
      <c r="O860" s="6">
        <v>0</v>
      </c>
      <c r="P860" s="6">
        <v>1</v>
      </c>
      <c r="V860" s="1">
        <v>41683.90996527778</v>
      </c>
      <c r="X860" s="25">
        <f t="shared" si="41"/>
        <v>41682.919872687504</v>
      </c>
    </row>
    <row r="861" spans="3:24" x14ac:dyDescent="0.25">
      <c r="C861" s="33">
        <v>859</v>
      </c>
      <c r="D861" s="33">
        <v>2</v>
      </c>
      <c r="E861" s="5" t="s">
        <v>1300</v>
      </c>
      <c r="F861" s="6">
        <v>53</v>
      </c>
      <c r="G861" s="6">
        <v>55</v>
      </c>
      <c r="H861">
        <v>1859</v>
      </c>
      <c r="I861" s="39">
        <f t="shared" si="42"/>
        <v>41716.670277780097</v>
      </c>
      <c r="J861" s="39"/>
      <c r="K861" t="s">
        <v>2309</v>
      </c>
      <c r="L861">
        <v>1859</v>
      </c>
      <c r="M861" s="39">
        <f t="shared" si="43"/>
        <v>41716.670277780097</v>
      </c>
      <c r="N861" s="6">
        <v>32</v>
      </c>
      <c r="O861" s="6">
        <v>0</v>
      </c>
      <c r="P861" s="6">
        <v>1</v>
      </c>
      <c r="V861" s="1">
        <v>41683.90996527778</v>
      </c>
      <c r="X861" s="25">
        <f t="shared" si="41"/>
        <v>41682.919884261581</v>
      </c>
    </row>
    <row r="862" spans="3:24" x14ac:dyDescent="0.25">
      <c r="C862" s="33">
        <v>860</v>
      </c>
      <c r="D862" s="33">
        <v>2</v>
      </c>
      <c r="E862" s="5" t="s">
        <v>1301</v>
      </c>
      <c r="F862" s="6">
        <v>53</v>
      </c>
      <c r="G862" s="6">
        <v>55</v>
      </c>
      <c r="H862">
        <v>1860</v>
      </c>
      <c r="I862" s="39">
        <f t="shared" si="42"/>
        <v>41716.670289354173</v>
      </c>
      <c r="J862" s="39"/>
      <c r="K862" t="s">
        <v>2310</v>
      </c>
      <c r="L862">
        <v>1860</v>
      </c>
      <c r="M862" s="39">
        <f t="shared" si="43"/>
        <v>41716.670289354173</v>
      </c>
      <c r="N862" s="6">
        <v>32</v>
      </c>
      <c r="O862" s="6">
        <v>0</v>
      </c>
      <c r="P862" s="6">
        <v>1</v>
      </c>
      <c r="V862" s="1">
        <v>41683.90996527778</v>
      </c>
      <c r="X862" s="25">
        <f t="shared" si="41"/>
        <v>41682.919895835657</v>
      </c>
    </row>
    <row r="863" spans="3:24" x14ac:dyDescent="0.25">
      <c r="C863" s="33">
        <v>861</v>
      </c>
      <c r="D863" s="33">
        <v>2</v>
      </c>
      <c r="E863" s="5" t="s">
        <v>1302</v>
      </c>
      <c r="F863" s="6">
        <v>53</v>
      </c>
      <c r="G863" s="6">
        <v>55</v>
      </c>
      <c r="H863">
        <v>1861</v>
      </c>
      <c r="I863" s="39">
        <f t="shared" si="42"/>
        <v>41716.67030092825</v>
      </c>
      <c r="J863" s="39"/>
      <c r="K863" t="s">
        <v>2311</v>
      </c>
      <c r="L863">
        <v>1861</v>
      </c>
      <c r="M863" s="39">
        <f t="shared" si="43"/>
        <v>41716.67030092825</v>
      </c>
      <c r="N863" s="6">
        <v>32</v>
      </c>
      <c r="O863" s="6">
        <v>0</v>
      </c>
      <c r="P863" s="6">
        <v>1</v>
      </c>
      <c r="V863" s="1">
        <v>41683.90996527778</v>
      </c>
      <c r="X863" s="25">
        <f t="shared" si="41"/>
        <v>41682.919907409734</v>
      </c>
    </row>
    <row r="864" spans="3:24" x14ac:dyDescent="0.25">
      <c r="C864" s="33">
        <v>862</v>
      </c>
      <c r="D864" s="33">
        <v>2</v>
      </c>
      <c r="E864" s="5" t="s">
        <v>1303</v>
      </c>
      <c r="F864" s="6">
        <v>53</v>
      </c>
      <c r="G864" s="6">
        <v>55</v>
      </c>
      <c r="H864">
        <v>1862</v>
      </c>
      <c r="I864" s="39">
        <f t="shared" si="42"/>
        <v>41716.670312502327</v>
      </c>
      <c r="J864" s="39"/>
      <c r="K864" t="s">
        <v>2312</v>
      </c>
      <c r="L864">
        <v>1862</v>
      </c>
      <c r="M864" s="39">
        <f t="shared" si="43"/>
        <v>41716.670312502327</v>
      </c>
      <c r="N864" s="6">
        <v>32</v>
      </c>
      <c r="O864" s="6">
        <v>0</v>
      </c>
      <c r="P864" s="6">
        <v>1</v>
      </c>
      <c r="V864" s="1">
        <v>41683.90996527778</v>
      </c>
      <c r="X864" s="25">
        <f t="shared" si="41"/>
        <v>41682.919918983811</v>
      </c>
    </row>
    <row r="865" spans="3:24" x14ac:dyDescent="0.25">
      <c r="C865" s="33">
        <v>863</v>
      </c>
      <c r="D865" s="33">
        <v>2</v>
      </c>
      <c r="E865" s="5" t="s">
        <v>1304</v>
      </c>
      <c r="F865" s="6">
        <v>53</v>
      </c>
      <c r="G865" s="6">
        <v>55</v>
      </c>
      <c r="H865">
        <v>1863</v>
      </c>
      <c r="I865" s="39">
        <f t="shared" si="42"/>
        <v>41716.670324076404</v>
      </c>
      <c r="J865" s="39"/>
      <c r="K865" t="s">
        <v>2313</v>
      </c>
      <c r="L865">
        <v>1863</v>
      </c>
      <c r="M865" s="39">
        <f t="shared" si="43"/>
        <v>41716.670324076404</v>
      </c>
      <c r="N865" s="6">
        <v>32</v>
      </c>
      <c r="O865" s="6">
        <v>0</v>
      </c>
      <c r="P865" s="6">
        <v>1</v>
      </c>
      <c r="V865" s="1">
        <v>41683.90996527778</v>
      </c>
      <c r="X865" s="25">
        <f t="shared" si="41"/>
        <v>41682.919930557888</v>
      </c>
    </row>
    <row r="866" spans="3:24" x14ac:dyDescent="0.25">
      <c r="C866" s="33">
        <v>864</v>
      </c>
      <c r="D866" s="33">
        <v>2</v>
      </c>
      <c r="E866" s="5" t="s">
        <v>1305</v>
      </c>
      <c r="F866" s="6">
        <v>53</v>
      </c>
      <c r="G866" s="6">
        <v>55</v>
      </c>
      <c r="H866">
        <v>1864</v>
      </c>
      <c r="I866" s="39">
        <f t="shared" si="42"/>
        <v>41716.67033565048</v>
      </c>
      <c r="J866" s="39"/>
      <c r="K866" t="s">
        <v>2314</v>
      </c>
      <c r="L866">
        <v>1864</v>
      </c>
      <c r="M866" s="39">
        <f t="shared" si="43"/>
        <v>41716.67033565048</v>
      </c>
      <c r="N866" s="6">
        <v>32</v>
      </c>
      <c r="O866" s="6">
        <v>0</v>
      </c>
      <c r="P866" s="6">
        <v>1</v>
      </c>
      <c r="V866" s="1">
        <v>41683.90996527778</v>
      </c>
      <c r="X866" s="25">
        <f t="shared" si="41"/>
        <v>41682.919942131964</v>
      </c>
    </row>
    <row r="867" spans="3:24" x14ac:dyDescent="0.25">
      <c r="C867" s="33">
        <v>865</v>
      </c>
      <c r="D867" s="33">
        <v>2</v>
      </c>
      <c r="E867" s="5" t="s">
        <v>1306</v>
      </c>
      <c r="F867" s="6">
        <v>53</v>
      </c>
      <c r="G867" s="6">
        <v>55</v>
      </c>
      <c r="H867">
        <v>1865</v>
      </c>
      <c r="I867" s="39">
        <f t="shared" si="42"/>
        <v>41716.670347224557</v>
      </c>
      <c r="J867" s="39"/>
      <c r="K867" t="s">
        <v>2315</v>
      </c>
      <c r="L867">
        <v>1865</v>
      </c>
      <c r="M867" s="39">
        <f t="shared" si="43"/>
        <v>41716.670347224557</v>
      </c>
      <c r="N867" s="6">
        <v>32</v>
      </c>
      <c r="O867" s="6">
        <v>0</v>
      </c>
      <c r="P867" s="6">
        <v>1</v>
      </c>
      <c r="V867" s="1">
        <v>41683.90996527778</v>
      </c>
      <c r="X867" s="25">
        <f t="shared" si="41"/>
        <v>41682.919953706041</v>
      </c>
    </row>
    <row r="868" spans="3:24" x14ac:dyDescent="0.25">
      <c r="C868" s="33">
        <v>866</v>
      </c>
      <c r="D868" s="33">
        <v>2</v>
      </c>
      <c r="E868" s="5" t="s">
        <v>1307</v>
      </c>
      <c r="F868" s="6">
        <v>53</v>
      </c>
      <c r="G868" s="6">
        <v>55</v>
      </c>
      <c r="H868">
        <v>1866</v>
      </c>
      <c r="I868" s="39">
        <f t="shared" si="42"/>
        <v>41716.670358798634</v>
      </c>
      <c r="J868" s="39"/>
      <c r="K868" t="s">
        <v>2316</v>
      </c>
      <c r="L868">
        <v>1866</v>
      </c>
      <c r="M868" s="39">
        <f t="shared" si="43"/>
        <v>41716.670358798634</v>
      </c>
      <c r="N868" s="6">
        <v>32</v>
      </c>
      <c r="O868" s="6">
        <v>0</v>
      </c>
      <c r="P868" s="6">
        <v>1</v>
      </c>
      <c r="V868" s="1">
        <v>41683.90996527778</v>
      </c>
      <c r="X868" s="25">
        <f t="shared" si="41"/>
        <v>41682.919965280118</v>
      </c>
    </row>
    <row r="869" spans="3:24" x14ac:dyDescent="0.25">
      <c r="C869" s="33">
        <v>867</v>
      </c>
      <c r="D869" s="33">
        <v>2</v>
      </c>
      <c r="E869" s="5" t="s">
        <v>1308</v>
      </c>
      <c r="F869" s="6">
        <v>53</v>
      </c>
      <c r="G869" s="6">
        <v>55</v>
      </c>
      <c r="H869">
        <v>1867</v>
      </c>
      <c r="I869" s="39">
        <f t="shared" si="42"/>
        <v>41716.670370372711</v>
      </c>
      <c r="J869" s="39"/>
      <c r="K869" t="s">
        <v>2317</v>
      </c>
      <c r="L869">
        <v>1867</v>
      </c>
      <c r="M869" s="39">
        <f t="shared" si="43"/>
        <v>41716.670370372711</v>
      </c>
      <c r="N869" s="6">
        <v>32</v>
      </c>
      <c r="O869" s="6">
        <v>0</v>
      </c>
      <c r="P869" s="6">
        <v>1</v>
      </c>
      <c r="V869" s="1">
        <v>41683.90996527778</v>
      </c>
      <c r="X869" s="25">
        <f t="shared" si="41"/>
        <v>41682.919976854195</v>
      </c>
    </row>
    <row r="870" spans="3:24" x14ac:dyDescent="0.25">
      <c r="C870" s="33">
        <v>868</v>
      </c>
      <c r="D870" s="33">
        <v>2</v>
      </c>
      <c r="E870" s="5" t="s">
        <v>1309</v>
      </c>
      <c r="F870" s="6">
        <v>53</v>
      </c>
      <c r="G870" s="6">
        <v>55</v>
      </c>
      <c r="H870">
        <v>1868</v>
      </c>
      <c r="I870" s="39">
        <f t="shared" si="42"/>
        <v>41716.670381946788</v>
      </c>
      <c r="J870" s="39"/>
      <c r="K870" t="s">
        <v>2318</v>
      </c>
      <c r="L870">
        <v>1868</v>
      </c>
      <c r="M870" s="39">
        <f t="shared" si="43"/>
        <v>41716.670381946788</v>
      </c>
      <c r="N870" s="6">
        <v>32</v>
      </c>
      <c r="O870" s="6">
        <v>0</v>
      </c>
      <c r="P870" s="6">
        <v>1</v>
      </c>
      <c r="V870" s="1">
        <v>41683.90996527778</v>
      </c>
      <c r="X870" s="25">
        <f t="shared" si="41"/>
        <v>41682.919988428272</v>
      </c>
    </row>
    <row r="871" spans="3:24" x14ac:dyDescent="0.25">
      <c r="C871" s="33">
        <v>869</v>
      </c>
      <c r="D871" s="33">
        <v>2</v>
      </c>
      <c r="E871" s="5" t="s">
        <v>1310</v>
      </c>
      <c r="F871" s="6">
        <v>53</v>
      </c>
      <c r="G871" s="6">
        <v>55</v>
      </c>
      <c r="H871">
        <v>1869</v>
      </c>
      <c r="I871" s="39">
        <f t="shared" si="42"/>
        <v>41716.670393520864</v>
      </c>
      <c r="J871" s="39"/>
      <c r="K871" t="s">
        <v>2319</v>
      </c>
      <c r="L871">
        <v>1869</v>
      </c>
      <c r="M871" s="39">
        <f t="shared" si="43"/>
        <v>41716.670393520864</v>
      </c>
      <c r="N871" s="6">
        <v>32</v>
      </c>
      <c r="O871" s="6">
        <v>0</v>
      </c>
      <c r="P871" s="6">
        <v>1</v>
      </c>
      <c r="V871" s="1">
        <v>41683.90996527778</v>
      </c>
      <c r="X871" s="25">
        <f t="shared" si="41"/>
        <v>41682.920000002348</v>
      </c>
    </row>
    <row r="872" spans="3:24" x14ac:dyDescent="0.25">
      <c r="C872" s="33">
        <v>870</v>
      </c>
      <c r="D872" s="33">
        <v>2</v>
      </c>
      <c r="E872" s="5" t="s">
        <v>1311</v>
      </c>
      <c r="F872" s="6">
        <v>53</v>
      </c>
      <c r="G872" s="6">
        <v>55</v>
      </c>
      <c r="H872">
        <v>1870</v>
      </c>
      <c r="I872" s="39">
        <f t="shared" si="42"/>
        <v>41716.670405094941</v>
      </c>
      <c r="J872" s="39"/>
      <c r="K872" t="s">
        <v>2320</v>
      </c>
      <c r="L872">
        <v>1870</v>
      </c>
      <c r="M872" s="39">
        <f t="shared" si="43"/>
        <v>41716.670405094941</v>
      </c>
      <c r="N872" s="6">
        <v>32</v>
      </c>
      <c r="O872" s="6">
        <v>0</v>
      </c>
      <c r="P872" s="6">
        <v>1</v>
      </c>
      <c r="V872" s="1">
        <v>41683.90996527778</v>
      </c>
      <c r="X872" s="25">
        <f t="shared" si="41"/>
        <v>41682.920011576425</v>
      </c>
    </row>
    <row r="873" spans="3:24" x14ac:dyDescent="0.25">
      <c r="C873" s="33">
        <v>871</v>
      </c>
      <c r="D873" s="33">
        <v>2</v>
      </c>
      <c r="E873" s="5" t="s">
        <v>1312</v>
      </c>
      <c r="F873" s="6">
        <v>53</v>
      </c>
      <c r="G873" s="6">
        <v>55</v>
      </c>
      <c r="H873">
        <v>1871</v>
      </c>
      <c r="I873" s="39">
        <f t="shared" si="42"/>
        <v>41716.670416669018</v>
      </c>
      <c r="J873" s="39"/>
      <c r="K873" t="s">
        <v>2321</v>
      </c>
      <c r="L873">
        <v>1871</v>
      </c>
      <c r="M873" s="39">
        <f t="shared" si="43"/>
        <v>41716.670416669018</v>
      </c>
      <c r="N873" s="6">
        <v>32</v>
      </c>
      <c r="O873" s="6">
        <v>0</v>
      </c>
      <c r="P873" s="6">
        <v>1</v>
      </c>
      <c r="V873" s="1">
        <v>41683.90996527778</v>
      </c>
      <c r="X873" s="25">
        <f t="shared" si="41"/>
        <v>41682.920023150502</v>
      </c>
    </row>
    <row r="874" spans="3:24" x14ac:dyDescent="0.25">
      <c r="C874" s="33">
        <v>872</v>
      </c>
      <c r="D874" s="33">
        <v>2</v>
      </c>
      <c r="E874" s="5" t="s">
        <v>1313</v>
      </c>
      <c r="F874" s="6">
        <v>53</v>
      </c>
      <c r="G874" s="6">
        <v>55</v>
      </c>
      <c r="H874">
        <v>1872</v>
      </c>
      <c r="I874" s="39">
        <f t="shared" si="42"/>
        <v>41716.670428243095</v>
      </c>
      <c r="J874" s="39"/>
      <c r="K874" t="s">
        <v>2322</v>
      </c>
      <c r="L874">
        <v>1872</v>
      </c>
      <c r="M874" s="39">
        <f t="shared" si="43"/>
        <v>41716.670428243095</v>
      </c>
      <c r="N874" s="6">
        <v>32</v>
      </c>
      <c r="O874" s="6">
        <v>0</v>
      </c>
      <c r="P874" s="6">
        <v>1</v>
      </c>
      <c r="V874" s="1">
        <v>41683.90996527778</v>
      </c>
      <c r="X874" s="25">
        <f t="shared" si="41"/>
        <v>41682.920034724579</v>
      </c>
    </row>
    <row r="875" spans="3:24" x14ac:dyDescent="0.25">
      <c r="C875" s="33">
        <v>873</v>
      </c>
      <c r="D875" s="33">
        <v>2</v>
      </c>
      <c r="E875" s="5" t="s">
        <v>1314</v>
      </c>
      <c r="F875" s="6">
        <v>53</v>
      </c>
      <c r="G875" s="6">
        <v>55</v>
      </c>
      <c r="H875">
        <v>1873</v>
      </c>
      <c r="I875" s="39">
        <f t="shared" si="42"/>
        <v>41716.670439817171</v>
      </c>
      <c r="J875" s="39"/>
      <c r="K875" t="s">
        <v>2323</v>
      </c>
      <c r="L875">
        <v>1873</v>
      </c>
      <c r="M875" s="39">
        <f t="shared" si="43"/>
        <v>41716.670439817171</v>
      </c>
      <c r="N875" s="6">
        <v>32</v>
      </c>
      <c r="O875" s="6">
        <v>0</v>
      </c>
      <c r="P875" s="6">
        <v>1</v>
      </c>
      <c r="V875" s="1">
        <v>41683.90996527778</v>
      </c>
      <c r="X875" s="25">
        <f t="shared" si="41"/>
        <v>41682.920046298656</v>
      </c>
    </row>
    <row r="876" spans="3:24" x14ac:dyDescent="0.25">
      <c r="C876" s="33">
        <v>874</v>
      </c>
      <c r="D876" s="33">
        <v>2</v>
      </c>
      <c r="E876" s="5" t="s">
        <v>1315</v>
      </c>
      <c r="F876" s="6">
        <v>53</v>
      </c>
      <c r="G876" s="6">
        <v>55</v>
      </c>
      <c r="H876">
        <v>1874</v>
      </c>
      <c r="I876" s="39">
        <f t="shared" si="42"/>
        <v>41716.670451391248</v>
      </c>
      <c r="J876" s="39"/>
      <c r="K876" t="s">
        <v>2324</v>
      </c>
      <c r="L876">
        <v>1874</v>
      </c>
      <c r="M876" s="39">
        <f t="shared" si="43"/>
        <v>41716.670451391248</v>
      </c>
      <c r="N876" s="6">
        <v>32</v>
      </c>
      <c r="O876" s="6">
        <v>0</v>
      </c>
      <c r="P876" s="6">
        <v>1</v>
      </c>
      <c r="V876" s="1">
        <v>41683.90996527778</v>
      </c>
      <c r="X876" s="25">
        <f t="shared" si="41"/>
        <v>41682.920057872732</v>
      </c>
    </row>
    <row r="877" spans="3:24" x14ac:dyDescent="0.25">
      <c r="C877" s="33">
        <v>875</v>
      </c>
      <c r="D877" s="33">
        <v>2</v>
      </c>
      <c r="E877" s="5" t="s">
        <v>1316</v>
      </c>
      <c r="F877" s="6">
        <v>53</v>
      </c>
      <c r="G877" s="6">
        <v>55</v>
      </c>
      <c r="H877">
        <v>1875</v>
      </c>
      <c r="I877" s="39">
        <f t="shared" si="42"/>
        <v>41716.670462965325</v>
      </c>
      <c r="J877" s="39"/>
      <c r="K877" t="s">
        <v>2325</v>
      </c>
      <c r="L877">
        <v>1875</v>
      </c>
      <c r="M877" s="39">
        <f t="shared" si="43"/>
        <v>41716.670462965325</v>
      </c>
      <c r="N877" s="6">
        <v>32</v>
      </c>
      <c r="O877" s="6">
        <v>0</v>
      </c>
      <c r="P877" s="6">
        <v>1</v>
      </c>
      <c r="V877" s="1">
        <v>41683.90996527778</v>
      </c>
      <c r="X877" s="25">
        <f t="shared" si="41"/>
        <v>41682.920069446809</v>
      </c>
    </row>
    <row r="878" spans="3:24" x14ac:dyDescent="0.25">
      <c r="C878" s="33">
        <v>876</v>
      </c>
      <c r="D878" s="33">
        <v>2</v>
      </c>
      <c r="E878" s="5" t="s">
        <v>1317</v>
      </c>
      <c r="F878" s="6">
        <v>53</v>
      </c>
      <c r="G878" s="6">
        <v>55</v>
      </c>
      <c r="H878">
        <v>1876</v>
      </c>
      <c r="I878" s="39">
        <f t="shared" si="42"/>
        <v>41716.670474539402</v>
      </c>
      <c r="J878" s="39"/>
      <c r="K878" t="s">
        <v>2326</v>
      </c>
      <c r="L878">
        <v>1876</v>
      </c>
      <c r="M878" s="39">
        <f t="shared" si="43"/>
        <v>41716.670474539402</v>
      </c>
      <c r="N878" s="6">
        <v>32</v>
      </c>
      <c r="O878" s="6">
        <v>0</v>
      </c>
      <c r="P878" s="6">
        <v>1</v>
      </c>
      <c r="V878" s="1">
        <v>41683.90996527778</v>
      </c>
      <c r="X878" s="25">
        <f t="shared" si="41"/>
        <v>41682.920081020886</v>
      </c>
    </row>
    <row r="879" spans="3:24" x14ac:dyDescent="0.25">
      <c r="C879" s="33">
        <v>877</v>
      </c>
      <c r="D879" s="33">
        <v>2</v>
      </c>
      <c r="E879" s="5" t="s">
        <v>1318</v>
      </c>
      <c r="F879" s="6">
        <v>53</v>
      </c>
      <c r="G879" s="6">
        <v>55</v>
      </c>
      <c r="H879">
        <v>1877</v>
      </c>
      <c r="I879" s="39">
        <f t="shared" si="42"/>
        <v>41716.670486113479</v>
      </c>
      <c r="J879" s="39"/>
      <c r="K879" t="s">
        <v>2327</v>
      </c>
      <c r="L879">
        <v>1877</v>
      </c>
      <c r="M879" s="39">
        <f t="shared" si="43"/>
        <v>41716.670486113479</v>
      </c>
      <c r="N879" s="6">
        <v>32</v>
      </c>
      <c r="O879" s="6">
        <v>0</v>
      </c>
      <c r="P879" s="6">
        <v>1</v>
      </c>
      <c r="V879" s="1">
        <v>41683.90996527778</v>
      </c>
      <c r="X879" s="25">
        <f t="shared" si="41"/>
        <v>41682.920092594963</v>
      </c>
    </row>
    <row r="880" spans="3:24" x14ac:dyDescent="0.25">
      <c r="C880" s="33">
        <v>878</v>
      </c>
      <c r="D880" s="33">
        <v>2</v>
      </c>
      <c r="E880" s="5" t="s">
        <v>1319</v>
      </c>
      <c r="F880" s="6">
        <v>53</v>
      </c>
      <c r="G880" s="6">
        <v>55</v>
      </c>
      <c r="H880">
        <v>1878</v>
      </c>
      <c r="I880" s="39">
        <f t="shared" si="42"/>
        <v>41716.670497687555</v>
      </c>
      <c r="J880" s="39"/>
      <c r="K880" t="s">
        <v>2328</v>
      </c>
      <c r="L880">
        <v>1878</v>
      </c>
      <c r="M880" s="39">
        <f t="shared" si="43"/>
        <v>41716.670497687555</v>
      </c>
      <c r="N880" s="6">
        <v>32</v>
      </c>
      <c r="O880" s="6">
        <v>0</v>
      </c>
      <c r="P880" s="6">
        <v>1</v>
      </c>
      <c r="V880" s="1">
        <v>41683.90996527778</v>
      </c>
      <c r="X880" s="25">
        <f t="shared" si="41"/>
        <v>41682.920104169039</v>
      </c>
    </row>
    <row r="881" spans="3:24" x14ac:dyDescent="0.25">
      <c r="C881" s="33">
        <v>879</v>
      </c>
      <c r="D881" s="33">
        <v>2</v>
      </c>
      <c r="E881" s="5" t="s">
        <v>1320</v>
      </c>
      <c r="F881" s="6">
        <v>53</v>
      </c>
      <c r="G881" s="6">
        <v>55</v>
      </c>
      <c r="H881">
        <v>1879</v>
      </c>
      <c r="I881" s="39">
        <f t="shared" si="42"/>
        <v>41716.670509261632</v>
      </c>
      <c r="J881" s="39"/>
      <c r="K881" t="s">
        <v>2329</v>
      </c>
      <c r="L881">
        <v>1879</v>
      </c>
      <c r="M881" s="39">
        <f t="shared" si="43"/>
        <v>41716.670509261632</v>
      </c>
      <c r="N881" s="6">
        <v>32</v>
      </c>
      <c r="O881" s="6">
        <v>0</v>
      </c>
      <c r="P881" s="6">
        <v>1</v>
      </c>
      <c r="V881" s="1">
        <v>41683.90996527778</v>
      </c>
      <c r="X881" s="25">
        <f t="shared" si="41"/>
        <v>41682.920115743116</v>
      </c>
    </row>
    <row r="882" spans="3:24" x14ac:dyDescent="0.25">
      <c r="C882" s="33">
        <v>880</v>
      </c>
      <c r="D882" s="33">
        <v>2</v>
      </c>
      <c r="E882" s="5" t="s">
        <v>1321</v>
      </c>
      <c r="F882" s="6">
        <v>53</v>
      </c>
      <c r="G882" s="6">
        <v>55</v>
      </c>
      <c r="H882">
        <v>1880</v>
      </c>
      <c r="I882" s="39">
        <f t="shared" si="42"/>
        <v>41716.670520835709</v>
      </c>
      <c r="J882" s="39"/>
      <c r="K882" t="s">
        <v>2330</v>
      </c>
      <c r="L882">
        <v>1880</v>
      </c>
      <c r="M882" s="39">
        <f t="shared" si="43"/>
        <v>41716.670520835709</v>
      </c>
      <c r="N882" s="6">
        <v>32</v>
      </c>
      <c r="O882" s="6">
        <v>0</v>
      </c>
      <c r="P882" s="6">
        <v>1</v>
      </c>
      <c r="V882" s="1">
        <v>41683.90996527778</v>
      </c>
      <c r="X882" s="25">
        <f t="shared" si="41"/>
        <v>41682.920127317193</v>
      </c>
    </row>
    <row r="883" spans="3:24" x14ac:dyDescent="0.25">
      <c r="C883" s="33">
        <v>881</v>
      </c>
      <c r="D883" s="33">
        <v>2</v>
      </c>
      <c r="E883" s="5" t="s">
        <v>1322</v>
      </c>
      <c r="F883" s="6">
        <v>53</v>
      </c>
      <c r="G883" s="6">
        <v>55</v>
      </c>
      <c r="H883">
        <v>1881</v>
      </c>
      <c r="I883" s="39">
        <f t="shared" si="42"/>
        <v>41716.670532409786</v>
      </c>
      <c r="J883" s="39"/>
      <c r="K883" t="s">
        <v>2331</v>
      </c>
      <c r="L883">
        <v>1881</v>
      </c>
      <c r="M883" s="39">
        <f t="shared" si="43"/>
        <v>41716.670532409786</v>
      </c>
      <c r="N883" s="6">
        <v>32</v>
      </c>
      <c r="O883" s="6">
        <v>0</v>
      </c>
      <c r="P883" s="6">
        <v>1</v>
      </c>
      <c r="V883" s="1">
        <v>41683.90996527778</v>
      </c>
      <c r="X883" s="25">
        <f t="shared" si="41"/>
        <v>41682.92013889127</v>
      </c>
    </row>
    <row r="884" spans="3:24" x14ac:dyDescent="0.25">
      <c r="C884" s="33">
        <v>882</v>
      </c>
      <c r="D884" s="33">
        <v>2</v>
      </c>
      <c r="E884" s="5" t="s">
        <v>1323</v>
      </c>
      <c r="F884" s="6">
        <v>53</v>
      </c>
      <c r="G884" s="6">
        <v>55</v>
      </c>
      <c r="H884">
        <v>1882</v>
      </c>
      <c r="I884" s="39">
        <f t="shared" si="42"/>
        <v>41716.670543983862</v>
      </c>
      <c r="J884" s="39"/>
      <c r="K884" t="s">
        <v>2332</v>
      </c>
      <c r="L884">
        <v>1882</v>
      </c>
      <c r="M884" s="39">
        <f t="shared" si="43"/>
        <v>41716.670543983862</v>
      </c>
      <c r="N884" s="6">
        <v>32</v>
      </c>
      <c r="O884" s="6">
        <v>0</v>
      </c>
      <c r="P884" s="6">
        <v>1</v>
      </c>
      <c r="V884" s="1">
        <v>41683.90996527778</v>
      </c>
      <c r="X884" s="25">
        <f t="shared" si="41"/>
        <v>41682.920150465347</v>
      </c>
    </row>
    <row r="885" spans="3:24" x14ac:dyDescent="0.25">
      <c r="C885" s="33">
        <v>883</v>
      </c>
      <c r="D885" s="33">
        <v>2</v>
      </c>
      <c r="E885" s="5" t="s">
        <v>1324</v>
      </c>
      <c r="F885" s="6">
        <v>53</v>
      </c>
      <c r="G885" s="6">
        <v>55</v>
      </c>
      <c r="H885">
        <v>1883</v>
      </c>
      <c r="I885" s="39">
        <f t="shared" si="42"/>
        <v>41716.670555557939</v>
      </c>
      <c r="J885" s="39"/>
      <c r="K885" t="s">
        <v>2333</v>
      </c>
      <c r="L885">
        <v>1883</v>
      </c>
      <c r="M885" s="39">
        <f t="shared" si="43"/>
        <v>41716.670555557939</v>
      </c>
      <c r="N885" s="6">
        <v>32</v>
      </c>
      <c r="O885" s="6">
        <v>0</v>
      </c>
      <c r="P885" s="6">
        <v>1</v>
      </c>
      <c r="V885" s="1">
        <v>41683.90996527778</v>
      </c>
      <c r="X885" s="25">
        <f t="shared" si="41"/>
        <v>41682.920162039423</v>
      </c>
    </row>
    <row r="886" spans="3:24" x14ac:dyDescent="0.25">
      <c r="C886" s="33">
        <v>884</v>
      </c>
      <c r="D886" s="33">
        <v>2</v>
      </c>
      <c r="E886" s="5" t="s">
        <v>1325</v>
      </c>
      <c r="F886" s="6">
        <v>53</v>
      </c>
      <c r="G886" s="6">
        <v>55</v>
      </c>
      <c r="H886">
        <v>1884</v>
      </c>
      <c r="I886" s="39">
        <f t="shared" si="42"/>
        <v>41716.670567132016</v>
      </c>
      <c r="J886" s="39"/>
      <c r="K886" t="s">
        <v>2334</v>
      </c>
      <c r="L886">
        <v>1884</v>
      </c>
      <c r="M886" s="39">
        <f t="shared" si="43"/>
        <v>41716.670567132016</v>
      </c>
      <c r="N886" s="6">
        <v>32</v>
      </c>
      <c r="O886" s="6">
        <v>0</v>
      </c>
      <c r="P886" s="6">
        <v>1</v>
      </c>
      <c r="V886" s="1">
        <v>41683.90996527778</v>
      </c>
      <c r="X886" s="25">
        <f t="shared" si="41"/>
        <v>41682.9201736135</v>
      </c>
    </row>
    <row r="887" spans="3:24" x14ac:dyDescent="0.25">
      <c r="C887" s="33">
        <v>885</v>
      </c>
      <c r="D887" s="33">
        <v>2</v>
      </c>
      <c r="E887" s="5" t="s">
        <v>1326</v>
      </c>
      <c r="F887" s="6">
        <v>53</v>
      </c>
      <c r="G887" s="6">
        <v>55</v>
      </c>
      <c r="H887">
        <v>1885</v>
      </c>
      <c r="I887" s="39">
        <f t="shared" si="42"/>
        <v>41716.670578706093</v>
      </c>
      <c r="J887" s="39"/>
      <c r="K887" t="s">
        <v>2335</v>
      </c>
      <c r="L887">
        <v>1885</v>
      </c>
      <c r="M887" s="39">
        <f t="shared" si="43"/>
        <v>41716.670578706093</v>
      </c>
      <c r="N887" s="6">
        <v>32</v>
      </c>
      <c r="O887" s="6">
        <v>0</v>
      </c>
      <c r="P887" s="6">
        <v>1</v>
      </c>
      <c r="V887" s="1">
        <v>41683.90996527778</v>
      </c>
      <c r="X887" s="25">
        <f t="shared" si="41"/>
        <v>41682.920185187577</v>
      </c>
    </row>
    <row r="888" spans="3:24" x14ac:dyDescent="0.25">
      <c r="C888" s="33">
        <v>886</v>
      </c>
      <c r="D888" s="33">
        <v>2</v>
      </c>
      <c r="E888" s="5" t="s">
        <v>1327</v>
      </c>
      <c r="F888" s="6">
        <v>53</v>
      </c>
      <c r="G888" s="6">
        <v>55</v>
      </c>
      <c r="H888">
        <v>1886</v>
      </c>
      <c r="I888" s="39">
        <f t="shared" si="42"/>
        <v>41716.67059028017</v>
      </c>
      <c r="J888" s="39"/>
      <c r="K888" t="s">
        <v>2336</v>
      </c>
      <c r="L888">
        <v>1886</v>
      </c>
      <c r="M888" s="39">
        <f t="shared" si="43"/>
        <v>41716.67059028017</v>
      </c>
      <c r="N888" s="6">
        <v>32</v>
      </c>
      <c r="O888" s="6">
        <v>0</v>
      </c>
      <c r="P888" s="6">
        <v>1</v>
      </c>
      <c r="V888" s="1">
        <v>41683.90996527778</v>
      </c>
      <c r="X888" s="25">
        <f t="shared" si="41"/>
        <v>41682.920196761654</v>
      </c>
    </row>
    <row r="889" spans="3:24" x14ac:dyDescent="0.25">
      <c r="C889" s="33">
        <v>887</v>
      </c>
      <c r="D889" s="33">
        <v>2</v>
      </c>
      <c r="E889" s="5" t="s">
        <v>1328</v>
      </c>
      <c r="F889" s="6">
        <v>53</v>
      </c>
      <c r="G889" s="6">
        <v>55</v>
      </c>
      <c r="H889">
        <v>1887</v>
      </c>
      <c r="I889" s="39">
        <f t="shared" si="42"/>
        <v>41716.670601854246</v>
      </c>
      <c r="J889" s="39"/>
      <c r="K889" t="s">
        <v>2337</v>
      </c>
      <c r="L889">
        <v>1887</v>
      </c>
      <c r="M889" s="39">
        <f t="shared" si="43"/>
        <v>41716.670601854246</v>
      </c>
      <c r="N889" s="6">
        <v>32</v>
      </c>
      <c r="O889" s="6">
        <v>0</v>
      </c>
      <c r="P889" s="6">
        <v>1</v>
      </c>
      <c r="V889" s="1">
        <v>41683.90996527778</v>
      </c>
      <c r="X889" s="25">
        <f t="shared" si="41"/>
        <v>41682.92020833573</v>
      </c>
    </row>
    <row r="890" spans="3:24" x14ac:dyDescent="0.25">
      <c r="C890" s="33">
        <v>888</v>
      </c>
      <c r="D890" s="33">
        <v>2</v>
      </c>
      <c r="E890" s="5" t="s">
        <v>1329</v>
      </c>
      <c r="F890" s="6">
        <v>53</v>
      </c>
      <c r="G890" s="6">
        <v>55</v>
      </c>
      <c r="H890">
        <v>1888</v>
      </c>
      <c r="I890" s="39">
        <f t="shared" si="42"/>
        <v>41716.670613428323</v>
      </c>
      <c r="J890" s="39"/>
      <c r="K890" t="s">
        <v>2338</v>
      </c>
      <c r="L890">
        <v>1888</v>
      </c>
      <c r="M890" s="39">
        <f t="shared" si="43"/>
        <v>41716.670613428323</v>
      </c>
      <c r="N890" s="6">
        <v>32</v>
      </c>
      <c r="O890" s="6">
        <v>0</v>
      </c>
      <c r="P890" s="6">
        <v>1</v>
      </c>
      <c r="V890" s="1">
        <v>41683.90996527778</v>
      </c>
      <c r="X890" s="25">
        <f t="shared" si="41"/>
        <v>41682.920219909807</v>
      </c>
    </row>
    <row r="891" spans="3:24" x14ac:dyDescent="0.25">
      <c r="C891" s="33">
        <v>889</v>
      </c>
      <c r="D891" s="33">
        <v>2</v>
      </c>
      <c r="E891" s="5" t="s">
        <v>1330</v>
      </c>
      <c r="F891" s="6">
        <v>53</v>
      </c>
      <c r="G891" s="6">
        <v>55</v>
      </c>
      <c r="H891">
        <v>1889</v>
      </c>
      <c r="I891" s="39">
        <f t="shared" si="42"/>
        <v>41716.6706250024</v>
      </c>
      <c r="J891" s="39"/>
      <c r="K891" t="s">
        <v>2339</v>
      </c>
      <c r="L891">
        <v>1889</v>
      </c>
      <c r="M891" s="39">
        <f t="shared" si="43"/>
        <v>41716.6706250024</v>
      </c>
      <c r="N891" s="6">
        <v>32</v>
      </c>
      <c r="O891" s="6">
        <v>0</v>
      </c>
      <c r="P891" s="6">
        <v>1</v>
      </c>
      <c r="V891" s="1">
        <v>41683.90996527778</v>
      </c>
      <c r="X891" s="25">
        <f t="shared" si="41"/>
        <v>41682.920231483884</v>
      </c>
    </row>
    <row r="892" spans="3:24" x14ac:dyDescent="0.25">
      <c r="C892" s="33">
        <v>890</v>
      </c>
      <c r="D892" s="33">
        <v>2</v>
      </c>
      <c r="E892" s="5" t="s">
        <v>1331</v>
      </c>
      <c r="F892" s="6">
        <v>53</v>
      </c>
      <c r="G892" s="6">
        <v>55</v>
      </c>
      <c r="H892">
        <v>1890</v>
      </c>
      <c r="I892" s="39">
        <f t="shared" si="42"/>
        <v>41716.670636576477</v>
      </c>
      <c r="J892" s="39"/>
      <c r="K892" t="s">
        <v>2340</v>
      </c>
      <c r="L892">
        <v>1890</v>
      </c>
      <c r="M892" s="39">
        <f t="shared" si="43"/>
        <v>41716.670636576477</v>
      </c>
      <c r="N892" s="6">
        <v>32</v>
      </c>
      <c r="O892" s="6">
        <v>0</v>
      </c>
      <c r="P892" s="6">
        <v>1</v>
      </c>
      <c r="V892" s="1">
        <v>41683.90996527778</v>
      </c>
      <c r="X892" s="25">
        <f t="shared" si="41"/>
        <v>41682.920243057961</v>
      </c>
    </row>
    <row r="893" spans="3:24" x14ac:dyDescent="0.25">
      <c r="C893" s="33">
        <v>891</v>
      </c>
      <c r="D893" s="33">
        <v>2</v>
      </c>
      <c r="E893" s="5" t="s">
        <v>1332</v>
      </c>
      <c r="F893" s="6">
        <v>53</v>
      </c>
      <c r="G893" s="6">
        <v>55</v>
      </c>
      <c r="H893">
        <v>1891</v>
      </c>
      <c r="I893" s="39">
        <f t="shared" si="42"/>
        <v>41716.670648150553</v>
      </c>
      <c r="J893" s="39"/>
      <c r="K893" t="s">
        <v>2341</v>
      </c>
      <c r="L893">
        <v>1891</v>
      </c>
      <c r="M893" s="39">
        <f t="shared" si="43"/>
        <v>41716.670648150553</v>
      </c>
      <c r="N893" s="6">
        <v>32</v>
      </c>
      <c r="O893" s="6">
        <v>0</v>
      </c>
      <c r="P893" s="6">
        <v>1</v>
      </c>
      <c r="V893" s="1">
        <v>41683.90996527778</v>
      </c>
      <c r="X893" s="25">
        <f t="shared" si="41"/>
        <v>41682.920254632038</v>
      </c>
    </row>
    <row r="894" spans="3:24" x14ac:dyDescent="0.25">
      <c r="C894" s="33">
        <v>892</v>
      </c>
      <c r="D894" s="33">
        <v>2</v>
      </c>
      <c r="E894" s="5" t="s">
        <v>1333</v>
      </c>
      <c r="F894" s="6">
        <v>53</v>
      </c>
      <c r="G894" s="6">
        <v>55</v>
      </c>
      <c r="H894">
        <v>1892</v>
      </c>
      <c r="I894" s="39">
        <f t="shared" si="42"/>
        <v>41716.67065972463</v>
      </c>
      <c r="J894" s="39"/>
      <c r="K894" t="s">
        <v>2342</v>
      </c>
      <c r="L894">
        <v>1892</v>
      </c>
      <c r="M894" s="39">
        <f t="shared" si="43"/>
        <v>41716.67065972463</v>
      </c>
      <c r="N894" s="6">
        <v>32</v>
      </c>
      <c r="O894" s="6">
        <v>0</v>
      </c>
      <c r="P894" s="6">
        <v>1</v>
      </c>
      <c r="V894" s="1">
        <v>41683.90996527778</v>
      </c>
      <c r="X894" s="25">
        <f t="shared" si="41"/>
        <v>41682.920266206114</v>
      </c>
    </row>
    <row r="895" spans="3:24" x14ac:dyDescent="0.25">
      <c r="C895" s="33">
        <v>893</v>
      </c>
      <c r="D895" s="33">
        <v>2</v>
      </c>
      <c r="E895" s="5" t="s">
        <v>1334</v>
      </c>
      <c r="F895" s="6">
        <v>53</v>
      </c>
      <c r="G895" s="6">
        <v>55</v>
      </c>
      <c r="H895">
        <v>1893</v>
      </c>
      <c r="I895" s="39">
        <f t="shared" si="42"/>
        <v>41716.670671298707</v>
      </c>
      <c r="J895" s="39"/>
      <c r="K895" t="s">
        <v>2343</v>
      </c>
      <c r="L895">
        <v>1893</v>
      </c>
      <c r="M895" s="39">
        <f t="shared" si="43"/>
        <v>41716.670671298707</v>
      </c>
      <c r="N895" s="6">
        <v>32</v>
      </c>
      <c r="O895" s="6">
        <v>0</v>
      </c>
      <c r="P895" s="6">
        <v>1</v>
      </c>
      <c r="V895" s="1">
        <v>41683.90996527778</v>
      </c>
      <c r="X895" s="25">
        <f t="shared" si="41"/>
        <v>41682.920277780191</v>
      </c>
    </row>
    <row r="896" spans="3:24" x14ac:dyDescent="0.25">
      <c r="C896" s="33">
        <v>894</v>
      </c>
      <c r="D896" s="33">
        <v>2</v>
      </c>
      <c r="E896" s="5" t="s">
        <v>1335</v>
      </c>
      <c r="F896" s="6">
        <v>53</v>
      </c>
      <c r="G896" s="6">
        <v>55</v>
      </c>
      <c r="H896">
        <v>1894</v>
      </c>
      <c r="I896" s="39">
        <f t="shared" si="42"/>
        <v>41716.670682872784</v>
      </c>
      <c r="J896" s="39"/>
      <c r="K896" t="s">
        <v>2344</v>
      </c>
      <c r="L896">
        <v>1894</v>
      </c>
      <c r="M896" s="39">
        <f t="shared" si="43"/>
        <v>41716.670682872784</v>
      </c>
      <c r="N896" s="6">
        <v>32</v>
      </c>
      <c r="O896" s="6">
        <v>0</v>
      </c>
      <c r="P896" s="6">
        <v>1</v>
      </c>
      <c r="V896" s="1">
        <v>41683.90996527778</v>
      </c>
      <c r="X896" s="25">
        <f t="shared" si="41"/>
        <v>41682.920289354268</v>
      </c>
    </row>
    <row r="897" spans="3:24" x14ac:dyDescent="0.25">
      <c r="C897" s="33">
        <v>895</v>
      </c>
      <c r="D897" s="33">
        <v>2</v>
      </c>
      <c r="E897" s="5" t="s">
        <v>1336</v>
      </c>
      <c r="F897" s="6">
        <v>53</v>
      </c>
      <c r="G897" s="6">
        <v>55</v>
      </c>
      <c r="H897">
        <v>1895</v>
      </c>
      <c r="I897" s="39">
        <f t="shared" si="42"/>
        <v>41716.670694446861</v>
      </c>
      <c r="J897" s="39"/>
      <c r="K897" t="s">
        <v>2345</v>
      </c>
      <c r="L897">
        <v>1895</v>
      </c>
      <c r="M897" s="39">
        <f t="shared" si="43"/>
        <v>41716.670694446861</v>
      </c>
      <c r="N897" s="6">
        <v>32</v>
      </c>
      <c r="O897" s="6">
        <v>0</v>
      </c>
      <c r="P897" s="6">
        <v>1</v>
      </c>
      <c r="V897" s="1">
        <v>41683.90996527778</v>
      </c>
      <c r="X897" s="25">
        <f t="shared" si="41"/>
        <v>41682.920300928345</v>
      </c>
    </row>
    <row r="898" spans="3:24" x14ac:dyDescent="0.25">
      <c r="C898" s="33">
        <v>896</v>
      </c>
      <c r="D898" s="33">
        <v>2</v>
      </c>
      <c r="E898" s="5" t="s">
        <v>1337</v>
      </c>
      <c r="F898" s="6">
        <v>53</v>
      </c>
      <c r="G898" s="6">
        <v>55</v>
      </c>
      <c r="H898">
        <v>1896</v>
      </c>
      <c r="I898" s="39">
        <f t="shared" si="42"/>
        <v>41716.670706020937</v>
      </c>
      <c r="J898" s="39"/>
      <c r="K898" t="s">
        <v>2346</v>
      </c>
      <c r="L898">
        <v>1896</v>
      </c>
      <c r="M898" s="39">
        <f t="shared" si="43"/>
        <v>41716.670706020937</v>
      </c>
      <c r="N898" s="6">
        <v>32</v>
      </c>
      <c r="O898" s="6">
        <v>0</v>
      </c>
      <c r="P898" s="6">
        <v>1</v>
      </c>
      <c r="V898" s="1">
        <v>41683.90996527778</v>
      </c>
      <c r="X898" s="25">
        <f t="shared" si="41"/>
        <v>41682.920312502421</v>
      </c>
    </row>
    <row r="899" spans="3:24" x14ac:dyDescent="0.25">
      <c r="C899" s="33">
        <v>897</v>
      </c>
      <c r="D899" s="33">
        <v>2</v>
      </c>
      <c r="E899" s="5" t="s">
        <v>1338</v>
      </c>
      <c r="F899" s="6">
        <v>53</v>
      </c>
      <c r="G899" s="6">
        <v>55</v>
      </c>
      <c r="H899">
        <v>1897</v>
      </c>
      <c r="I899" s="39">
        <f t="shared" si="42"/>
        <v>41716.670717595014</v>
      </c>
      <c r="J899" s="39"/>
      <c r="K899" t="s">
        <v>2347</v>
      </c>
      <c r="L899">
        <v>1897</v>
      </c>
      <c r="M899" s="39">
        <f t="shared" si="43"/>
        <v>41716.670717595014</v>
      </c>
      <c r="N899" s="6">
        <v>32</v>
      </c>
      <c r="O899" s="6">
        <v>0</v>
      </c>
      <c r="P899" s="6">
        <v>1</v>
      </c>
      <c r="V899" s="1">
        <v>41683.90996527778</v>
      </c>
      <c r="X899" s="25">
        <f t="shared" si="41"/>
        <v>41682.920324076498</v>
      </c>
    </row>
    <row r="900" spans="3:24" x14ac:dyDescent="0.25">
      <c r="C900" s="33">
        <v>898</v>
      </c>
      <c r="D900" s="33">
        <v>2</v>
      </c>
      <c r="E900" s="5" t="s">
        <v>1339</v>
      </c>
      <c r="F900" s="6">
        <v>53</v>
      </c>
      <c r="G900" s="6">
        <v>55</v>
      </c>
      <c r="H900">
        <v>1898</v>
      </c>
      <c r="I900" s="39">
        <f t="shared" si="42"/>
        <v>41716.670729169091</v>
      </c>
      <c r="J900" s="39"/>
      <c r="K900" t="s">
        <v>2348</v>
      </c>
      <c r="L900">
        <v>1898</v>
      </c>
      <c r="M900" s="39">
        <f t="shared" si="43"/>
        <v>41716.670729169091</v>
      </c>
      <c r="N900" s="6">
        <v>32</v>
      </c>
      <c r="O900" s="6">
        <v>0</v>
      </c>
      <c r="P900" s="6">
        <v>1</v>
      </c>
      <c r="V900" s="1">
        <v>41683.90996527778</v>
      </c>
      <c r="X900" s="25">
        <f t="shared" si="41"/>
        <v>41682.920335650575</v>
      </c>
    </row>
    <row r="901" spans="3:24" x14ac:dyDescent="0.25">
      <c r="C901" s="33">
        <v>899</v>
      </c>
      <c r="D901" s="33">
        <v>2</v>
      </c>
      <c r="E901" s="5" t="s">
        <v>1340</v>
      </c>
      <c r="F901" s="6">
        <v>53</v>
      </c>
      <c r="G901" s="6">
        <v>55</v>
      </c>
      <c r="H901">
        <v>1899</v>
      </c>
      <c r="I901" s="39">
        <f t="shared" si="42"/>
        <v>41716.670740743168</v>
      </c>
      <c r="J901" s="39"/>
      <c r="K901" t="s">
        <v>2349</v>
      </c>
      <c r="L901">
        <v>1899</v>
      </c>
      <c r="M901" s="39">
        <f t="shared" si="43"/>
        <v>41716.670740743168</v>
      </c>
      <c r="N901" s="6">
        <v>32</v>
      </c>
      <c r="O901" s="6">
        <v>0</v>
      </c>
      <c r="P901" s="6">
        <v>1</v>
      </c>
      <c r="V901" s="1">
        <v>41683.90996527778</v>
      </c>
      <c r="X901" s="25">
        <f t="shared" si="41"/>
        <v>41682.920347224652</v>
      </c>
    </row>
    <row r="902" spans="3:24" x14ac:dyDescent="0.25">
      <c r="C902" s="33">
        <v>900</v>
      </c>
      <c r="D902" s="33">
        <v>2</v>
      </c>
      <c r="E902" s="5" t="s">
        <v>1341</v>
      </c>
      <c r="F902" s="6">
        <v>53</v>
      </c>
      <c r="G902" s="6">
        <v>55</v>
      </c>
      <c r="H902">
        <v>1900</v>
      </c>
      <c r="I902" s="39">
        <f t="shared" si="42"/>
        <v>41716.670752317244</v>
      </c>
      <c r="J902" s="39"/>
      <c r="K902" t="s">
        <v>2350</v>
      </c>
      <c r="L902">
        <v>1900</v>
      </c>
      <c r="M902" s="39">
        <f t="shared" si="43"/>
        <v>41716.670752317244</v>
      </c>
      <c r="N902" s="6">
        <v>32</v>
      </c>
      <c r="O902" s="6">
        <v>0</v>
      </c>
      <c r="P902" s="6">
        <v>1</v>
      </c>
      <c r="V902" s="1">
        <v>41683.90996527778</v>
      </c>
      <c r="X902" s="25">
        <f t="shared" ref="X902:X965" si="44">X901+1/86400</f>
        <v>41682.920358798729</v>
      </c>
    </row>
    <row r="903" spans="3:24" x14ac:dyDescent="0.25">
      <c r="C903" s="33">
        <v>901</v>
      </c>
      <c r="D903" s="33">
        <v>2</v>
      </c>
      <c r="E903" s="5" t="s">
        <v>1342</v>
      </c>
      <c r="F903" s="6">
        <v>53</v>
      </c>
      <c r="G903" s="6">
        <v>55</v>
      </c>
      <c r="H903">
        <v>1901</v>
      </c>
      <c r="I903" s="39">
        <f t="shared" ref="I903:I966" si="45">I902+1/86400</f>
        <v>41716.670763891321</v>
      </c>
      <c r="J903" s="39"/>
      <c r="K903" t="s">
        <v>2351</v>
      </c>
      <c r="L903">
        <v>1901</v>
      </c>
      <c r="M903" s="39">
        <f t="shared" ref="M903:M966" si="46">M902+1/86400</f>
        <v>41716.670763891321</v>
      </c>
      <c r="N903" s="6">
        <v>32</v>
      </c>
      <c r="O903" s="6">
        <v>0</v>
      </c>
      <c r="P903" s="6">
        <v>1</v>
      </c>
      <c r="V903" s="1">
        <v>41683.90996527778</v>
      </c>
      <c r="X903" s="25">
        <f t="shared" si="44"/>
        <v>41682.920370372805</v>
      </c>
    </row>
    <row r="904" spans="3:24" x14ac:dyDescent="0.25">
      <c r="C904" s="33">
        <v>902</v>
      </c>
      <c r="D904" s="33">
        <v>2</v>
      </c>
      <c r="E904" s="5" t="s">
        <v>1343</v>
      </c>
      <c r="F904" s="6">
        <v>53</v>
      </c>
      <c r="G904" s="6">
        <v>55</v>
      </c>
      <c r="H904">
        <v>1902</v>
      </c>
      <c r="I904" s="39">
        <f t="shared" si="45"/>
        <v>41716.670775465398</v>
      </c>
      <c r="J904" s="39"/>
      <c r="K904" t="s">
        <v>2352</v>
      </c>
      <c r="L904">
        <v>1902</v>
      </c>
      <c r="M904" s="39">
        <f t="shared" si="46"/>
        <v>41716.670775465398</v>
      </c>
      <c r="N904" s="6">
        <v>32</v>
      </c>
      <c r="O904" s="6">
        <v>0</v>
      </c>
      <c r="P904" s="6">
        <v>1</v>
      </c>
      <c r="V904" s="1">
        <v>41683.90996527778</v>
      </c>
      <c r="X904" s="25">
        <f t="shared" si="44"/>
        <v>41682.920381946882</v>
      </c>
    </row>
    <row r="905" spans="3:24" x14ac:dyDescent="0.25">
      <c r="C905" s="33">
        <v>903</v>
      </c>
      <c r="D905" s="33">
        <v>2</v>
      </c>
      <c r="E905" s="5" t="s">
        <v>1344</v>
      </c>
      <c r="F905" s="6">
        <v>53</v>
      </c>
      <c r="G905" s="6">
        <v>55</v>
      </c>
      <c r="H905">
        <v>1903</v>
      </c>
      <c r="I905" s="39">
        <f t="shared" si="45"/>
        <v>41716.670787039475</v>
      </c>
      <c r="J905" s="39"/>
      <c r="K905" t="s">
        <v>2353</v>
      </c>
      <c r="L905">
        <v>1903</v>
      </c>
      <c r="M905" s="39">
        <f t="shared" si="46"/>
        <v>41716.670787039475</v>
      </c>
      <c r="N905" s="6">
        <v>32</v>
      </c>
      <c r="O905" s="6">
        <v>0</v>
      </c>
      <c r="P905" s="6">
        <v>1</v>
      </c>
      <c r="V905" s="1">
        <v>41683.90996527778</v>
      </c>
      <c r="X905" s="25">
        <f t="shared" si="44"/>
        <v>41682.920393520959</v>
      </c>
    </row>
    <row r="906" spans="3:24" x14ac:dyDescent="0.25">
      <c r="C906" s="33">
        <v>904</v>
      </c>
      <c r="D906" s="33">
        <v>2</v>
      </c>
      <c r="E906" s="5" t="s">
        <v>1345</v>
      </c>
      <c r="F906" s="6">
        <v>53</v>
      </c>
      <c r="G906" s="6">
        <v>55</v>
      </c>
      <c r="H906">
        <v>1904</v>
      </c>
      <c r="I906" s="39">
        <f t="shared" si="45"/>
        <v>41716.670798613552</v>
      </c>
      <c r="J906" s="39"/>
      <c r="K906" t="s">
        <v>2354</v>
      </c>
      <c r="L906">
        <v>1904</v>
      </c>
      <c r="M906" s="39">
        <f t="shared" si="46"/>
        <v>41716.670798613552</v>
      </c>
      <c r="N906" s="6">
        <v>32</v>
      </c>
      <c r="O906" s="6">
        <v>0</v>
      </c>
      <c r="P906" s="6">
        <v>1</v>
      </c>
      <c r="V906" s="1">
        <v>41683.90996527778</v>
      </c>
      <c r="X906" s="25">
        <f t="shared" si="44"/>
        <v>41682.920405095036</v>
      </c>
    </row>
    <row r="907" spans="3:24" x14ac:dyDescent="0.25">
      <c r="C907" s="33">
        <v>905</v>
      </c>
      <c r="D907" s="33">
        <v>2</v>
      </c>
      <c r="E907" s="5" t="s">
        <v>1346</v>
      </c>
      <c r="F907" s="6">
        <v>53</v>
      </c>
      <c r="G907" s="6">
        <v>55</v>
      </c>
      <c r="H907">
        <v>1905</v>
      </c>
      <c r="I907" s="39">
        <f t="shared" si="45"/>
        <v>41716.670810187628</v>
      </c>
      <c r="J907" s="39"/>
      <c r="K907" t="s">
        <v>2355</v>
      </c>
      <c r="L907">
        <v>1905</v>
      </c>
      <c r="M907" s="39">
        <f t="shared" si="46"/>
        <v>41716.670810187628</v>
      </c>
      <c r="N907" s="6">
        <v>32</v>
      </c>
      <c r="O907" s="6">
        <v>0</v>
      </c>
      <c r="P907" s="6">
        <v>1</v>
      </c>
      <c r="V907" s="1">
        <v>41683.90996527778</v>
      </c>
      <c r="X907" s="25">
        <f t="shared" si="44"/>
        <v>41682.920416669112</v>
      </c>
    </row>
    <row r="908" spans="3:24" x14ac:dyDescent="0.25">
      <c r="C908" s="33">
        <v>906</v>
      </c>
      <c r="D908" s="33">
        <v>2</v>
      </c>
      <c r="E908" s="5" t="s">
        <v>1347</v>
      </c>
      <c r="F908" s="6">
        <v>53</v>
      </c>
      <c r="G908" s="6">
        <v>55</v>
      </c>
      <c r="H908">
        <v>1906</v>
      </c>
      <c r="I908" s="39">
        <f t="shared" si="45"/>
        <v>41716.670821761705</v>
      </c>
      <c r="J908" s="39"/>
      <c r="K908" t="s">
        <v>2356</v>
      </c>
      <c r="L908">
        <v>1906</v>
      </c>
      <c r="M908" s="39">
        <f t="shared" si="46"/>
        <v>41716.670821761705</v>
      </c>
      <c r="N908" s="6">
        <v>32</v>
      </c>
      <c r="O908" s="6">
        <v>0</v>
      </c>
      <c r="P908" s="6">
        <v>1</v>
      </c>
      <c r="V908" s="1">
        <v>41683.90996527778</v>
      </c>
      <c r="X908" s="25">
        <f t="shared" si="44"/>
        <v>41682.920428243189</v>
      </c>
    </row>
    <row r="909" spans="3:24" x14ac:dyDescent="0.25">
      <c r="C909" s="33">
        <v>907</v>
      </c>
      <c r="D909" s="33">
        <v>2</v>
      </c>
      <c r="E909" s="5" t="s">
        <v>1348</v>
      </c>
      <c r="F909" s="6">
        <v>53</v>
      </c>
      <c r="G909" s="6">
        <v>55</v>
      </c>
      <c r="H909">
        <v>1907</v>
      </c>
      <c r="I909" s="39">
        <f t="shared" si="45"/>
        <v>41716.670833335782</v>
      </c>
      <c r="J909" s="39"/>
      <c r="K909" t="s">
        <v>2357</v>
      </c>
      <c r="L909">
        <v>1907</v>
      </c>
      <c r="M909" s="39">
        <f t="shared" si="46"/>
        <v>41716.670833335782</v>
      </c>
      <c r="N909" s="6">
        <v>32</v>
      </c>
      <c r="O909" s="6">
        <v>0</v>
      </c>
      <c r="P909" s="6">
        <v>1</v>
      </c>
      <c r="V909" s="1">
        <v>41683.90996527778</v>
      </c>
      <c r="X909" s="25">
        <f t="shared" si="44"/>
        <v>41682.920439817266</v>
      </c>
    </row>
    <row r="910" spans="3:24" x14ac:dyDescent="0.25">
      <c r="C910" s="33">
        <v>908</v>
      </c>
      <c r="D910" s="33">
        <v>2</v>
      </c>
      <c r="E910" s="5" t="s">
        <v>1349</v>
      </c>
      <c r="F910" s="6">
        <v>53</v>
      </c>
      <c r="G910" s="6">
        <v>55</v>
      </c>
      <c r="H910">
        <v>1908</v>
      </c>
      <c r="I910" s="39">
        <f t="shared" si="45"/>
        <v>41716.670844909859</v>
      </c>
      <c r="J910" s="39"/>
      <c r="K910" t="s">
        <v>2358</v>
      </c>
      <c r="L910">
        <v>1908</v>
      </c>
      <c r="M910" s="39">
        <f t="shared" si="46"/>
        <v>41716.670844909859</v>
      </c>
      <c r="N910" s="6">
        <v>32</v>
      </c>
      <c r="O910" s="6">
        <v>0</v>
      </c>
      <c r="P910" s="6">
        <v>1</v>
      </c>
      <c r="V910" s="1">
        <v>41683.90996527778</v>
      </c>
      <c r="X910" s="25">
        <f t="shared" si="44"/>
        <v>41682.920451391343</v>
      </c>
    </row>
    <row r="911" spans="3:24" x14ac:dyDescent="0.25">
      <c r="C911" s="33">
        <v>909</v>
      </c>
      <c r="D911" s="33">
        <v>2</v>
      </c>
      <c r="E911" s="5" t="s">
        <v>1350</v>
      </c>
      <c r="F911" s="6">
        <v>53</v>
      </c>
      <c r="G911" s="6">
        <v>55</v>
      </c>
      <c r="H911">
        <v>1909</v>
      </c>
      <c r="I911" s="39">
        <f t="shared" si="45"/>
        <v>41716.670856483935</v>
      </c>
      <c r="J911" s="39"/>
      <c r="K911" t="s">
        <v>2359</v>
      </c>
      <c r="L911">
        <v>1909</v>
      </c>
      <c r="M911" s="39">
        <f t="shared" si="46"/>
        <v>41716.670856483935</v>
      </c>
      <c r="N911" s="6">
        <v>32</v>
      </c>
      <c r="O911" s="6">
        <v>0</v>
      </c>
      <c r="P911" s="6">
        <v>1</v>
      </c>
      <c r="V911" s="1">
        <v>41683.90996527778</v>
      </c>
      <c r="X911" s="25">
        <f t="shared" si="44"/>
        <v>41682.92046296542</v>
      </c>
    </row>
    <row r="912" spans="3:24" x14ac:dyDescent="0.25">
      <c r="C912" s="33">
        <v>910</v>
      </c>
      <c r="D912" s="33">
        <v>2</v>
      </c>
      <c r="E912" s="5" t="s">
        <v>1351</v>
      </c>
      <c r="F912" s="6">
        <v>53</v>
      </c>
      <c r="G912" s="6">
        <v>55</v>
      </c>
      <c r="H912">
        <v>1910</v>
      </c>
      <c r="I912" s="39">
        <f t="shared" si="45"/>
        <v>41716.670868058012</v>
      </c>
      <c r="J912" s="39"/>
      <c r="K912" t="s">
        <v>2360</v>
      </c>
      <c r="L912">
        <v>1910</v>
      </c>
      <c r="M912" s="39">
        <f t="shared" si="46"/>
        <v>41716.670868058012</v>
      </c>
      <c r="N912" s="6">
        <v>32</v>
      </c>
      <c r="O912" s="6">
        <v>0</v>
      </c>
      <c r="P912" s="6">
        <v>1</v>
      </c>
      <c r="V912" s="1">
        <v>41683.90996527778</v>
      </c>
      <c r="X912" s="25">
        <f t="shared" si="44"/>
        <v>41682.920474539496</v>
      </c>
    </row>
    <row r="913" spans="3:24" x14ac:dyDescent="0.25">
      <c r="C913" s="33">
        <v>911</v>
      </c>
      <c r="D913" s="33">
        <v>2</v>
      </c>
      <c r="E913" s="5" t="s">
        <v>1352</v>
      </c>
      <c r="F913" s="6">
        <v>53</v>
      </c>
      <c r="G913" s="6">
        <v>55</v>
      </c>
      <c r="H913">
        <v>1911</v>
      </c>
      <c r="I913" s="39">
        <f t="shared" si="45"/>
        <v>41716.670879632089</v>
      </c>
      <c r="J913" s="39"/>
      <c r="K913" t="s">
        <v>2361</v>
      </c>
      <c r="L913">
        <v>1911</v>
      </c>
      <c r="M913" s="39">
        <f t="shared" si="46"/>
        <v>41716.670879632089</v>
      </c>
      <c r="N913" s="6">
        <v>32</v>
      </c>
      <c r="O913" s="6">
        <v>0</v>
      </c>
      <c r="P913" s="6">
        <v>1</v>
      </c>
      <c r="V913" s="1">
        <v>41683.90996527778</v>
      </c>
      <c r="X913" s="25">
        <f t="shared" si="44"/>
        <v>41682.920486113573</v>
      </c>
    </row>
    <row r="914" spans="3:24" x14ac:dyDescent="0.25">
      <c r="C914" s="33">
        <v>912</v>
      </c>
      <c r="D914" s="33">
        <v>2</v>
      </c>
      <c r="E914" s="5" t="s">
        <v>1353</v>
      </c>
      <c r="F914" s="6">
        <v>53</v>
      </c>
      <c r="G914" s="6">
        <v>55</v>
      </c>
      <c r="H914">
        <v>1912</v>
      </c>
      <c r="I914" s="39">
        <f t="shared" si="45"/>
        <v>41716.670891206166</v>
      </c>
      <c r="J914" s="39"/>
      <c r="K914" t="s">
        <v>2362</v>
      </c>
      <c r="L914">
        <v>1912</v>
      </c>
      <c r="M914" s="39">
        <f t="shared" si="46"/>
        <v>41716.670891206166</v>
      </c>
      <c r="N914" s="6">
        <v>32</v>
      </c>
      <c r="O914" s="6">
        <v>0</v>
      </c>
      <c r="P914" s="6">
        <v>1</v>
      </c>
      <c r="V914" s="1">
        <v>41683.90996527778</v>
      </c>
      <c r="X914" s="25">
        <f t="shared" si="44"/>
        <v>41682.92049768765</v>
      </c>
    </row>
    <row r="915" spans="3:24" x14ac:dyDescent="0.25">
      <c r="C915" s="33">
        <v>913</v>
      </c>
      <c r="D915" s="33">
        <v>2</v>
      </c>
      <c r="E915" s="5" t="s">
        <v>1354</v>
      </c>
      <c r="F915" s="6">
        <v>53</v>
      </c>
      <c r="G915" s="6">
        <v>55</v>
      </c>
      <c r="H915">
        <v>1913</v>
      </c>
      <c r="I915" s="39">
        <f t="shared" si="45"/>
        <v>41716.670902780243</v>
      </c>
      <c r="J915" s="39"/>
      <c r="K915" t="s">
        <v>2363</v>
      </c>
      <c r="L915">
        <v>1913</v>
      </c>
      <c r="M915" s="39">
        <f t="shared" si="46"/>
        <v>41716.670902780243</v>
      </c>
      <c r="N915" s="6">
        <v>32</v>
      </c>
      <c r="O915" s="6">
        <v>0</v>
      </c>
      <c r="P915" s="6">
        <v>1</v>
      </c>
      <c r="V915" s="1">
        <v>41683.90996527778</v>
      </c>
      <c r="X915" s="25">
        <f t="shared" si="44"/>
        <v>41682.920509261727</v>
      </c>
    </row>
    <row r="916" spans="3:24" x14ac:dyDescent="0.25">
      <c r="C916" s="33">
        <v>914</v>
      </c>
      <c r="D916" s="33">
        <v>2</v>
      </c>
      <c r="E916" s="5" t="s">
        <v>1355</v>
      </c>
      <c r="F916" s="6">
        <v>53</v>
      </c>
      <c r="G916" s="6">
        <v>55</v>
      </c>
      <c r="H916">
        <v>1914</v>
      </c>
      <c r="I916" s="39">
        <f t="shared" si="45"/>
        <v>41716.670914354319</v>
      </c>
      <c r="J916" s="39"/>
      <c r="K916" t="s">
        <v>2364</v>
      </c>
      <c r="L916">
        <v>1914</v>
      </c>
      <c r="M916" s="39">
        <f t="shared" si="46"/>
        <v>41716.670914354319</v>
      </c>
      <c r="N916" s="6">
        <v>32</v>
      </c>
      <c r="O916" s="6">
        <v>0</v>
      </c>
      <c r="P916" s="6">
        <v>1</v>
      </c>
      <c r="V916" s="1">
        <v>41683.90996527778</v>
      </c>
      <c r="X916" s="25">
        <f t="shared" si="44"/>
        <v>41682.920520835803</v>
      </c>
    </row>
    <row r="917" spans="3:24" x14ac:dyDescent="0.25">
      <c r="C917" s="33">
        <v>915</v>
      </c>
      <c r="D917" s="33">
        <v>2</v>
      </c>
      <c r="E917" s="5" t="s">
        <v>1356</v>
      </c>
      <c r="F917" s="6">
        <v>53</v>
      </c>
      <c r="G917" s="6">
        <v>55</v>
      </c>
      <c r="H917">
        <v>1915</v>
      </c>
      <c r="I917" s="39">
        <f t="shared" si="45"/>
        <v>41716.670925928396</v>
      </c>
      <c r="J917" s="39"/>
      <c r="K917" t="s">
        <v>2365</v>
      </c>
      <c r="L917">
        <v>1915</v>
      </c>
      <c r="M917" s="39">
        <f t="shared" si="46"/>
        <v>41716.670925928396</v>
      </c>
      <c r="N917" s="6">
        <v>32</v>
      </c>
      <c r="O917" s="6">
        <v>0</v>
      </c>
      <c r="P917" s="6">
        <v>1</v>
      </c>
      <c r="V917" s="1">
        <v>41683.90996527778</v>
      </c>
      <c r="X917" s="25">
        <f t="shared" si="44"/>
        <v>41682.92053240988</v>
      </c>
    </row>
    <row r="918" spans="3:24" x14ac:dyDescent="0.25">
      <c r="C918" s="33">
        <v>916</v>
      </c>
      <c r="D918" s="33">
        <v>2</v>
      </c>
      <c r="E918" s="5" t="s">
        <v>1357</v>
      </c>
      <c r="F918" s="6">
        <v>53</v>
      </c>
      <c r="G918" s="6">
        <v>55</v>
      </c>
      <c r="H918">
        <v>1916</v>
      </c>
      <c r="I918" s="39">
        <f t="shared" si="45"/>
        <v>41716.670937502473</v>
      </c>
      <c r="J918" s="39"/>
      <c r="K918" t="s">
        <v>2366</v>
      </c>
      <c r="L918">
        <v>1916</v>
      </c>
      <c r="M918" s="39">
        <f t="shared" si="46"/>
        <v>41716.670937502473</v>
      </c>
      <c r="N918" s="6">
        <v>32</v>
      </c>
      <c r="O918" s="6">
        <v>0</v>
      </c>
      <c r="P918" s="6">
        <v>1</v>
      </c>
      <c r="V918" s="1">
        <v>41683.90996527778</v>
      </c>
      <c r="X918" s="25">
        <f t="shared" si="44"/>
        <v>41682.920543983957</v>
      </c>
    </row>
    <row r="919" spans="3:24" x14ac:dyDescent="0.25">
      <c r="C919" s="33">
        <v>917</v>
      </c>
      <c r="D919" s="33">
        <v>2</v>
      </c>
      <c r="E919" s="5" t="s">
        <v>1358</v>
      </c>
      <c r="F919" s="6">
        <v>53</v>
      </c>
      <c r="G919" s="6">
        <v>55</v>
      </c>
      <c r="H919">
        <v>1917</v>
      </c>
      <c r="I919" s="39">
        <f t="shared" si="45"/>
        <v>41716.67094907655</v>
      </c>
      <c r="J919" s="39"/>
      <c r="K919" t="s">
        <v>2367</v>
      </c>
      <c r="L919">
        <v>1917</v>
      </c>
      <c r="M919" s="39">
        <f t="shared" si="46"/>
        <v>41716.67094907655</v>
      </c>
      <c r="N919" s="6">
        <v>32</v>
      </c>
      <c r="O919" s="6">
        <v>0</v>
      </c>
      <c r="P919" s="6">
        <v>1</v>
      </c>
      <c r="V919" s="1">
        <v>41683.90996527778</v>
      </c>
      <c r="X919" s="25">
        <f t="shared" si="44"/>
        <v>41682.920555558034</v>
      </c>
    </row>
    <row r="920" spans="3:24" x14ac:dyDescent="0.25">
      <c r="C920" s="33">
        <v>918</v>
      </c>
      <c r="D920" s="33">
        <v>2</v>
      </c>
      <c r="E920" s="5" t="s">
        <v>1359</v>
      </c>
      <c r="F920" s="6">
        <v>53</v>
      </c>
      <c r="G920" s="6">
        <v>55</v>
      </c>
      <c r="H920">
        <v>1918</v>
      </c>
      <c r="I920" s="39">
        <f t="shared" si="45"/>
        <v>41716.670960650627</v>
      </c>
      <c r="J920" s="39"/>
      <c r="K920" t="s">
        <v>2368</v>
      </c>
      <c r="L920">
        <v>1918</v>
      </c>
      <c r="M920" s="39">
        <f t="shared" si="46"/>
        <v>41716.670960650627</v>
      </c>
      <c r="N920" s="6">
        <v>32</v>
      </c>
      <c r="O920" s="6">
        <v>0</v>
      </c>
      <c r="P920" s="6">
        <v>1</v>
      </c>
      <c r="V920" s="1">
        <v>41683.90996527778</v>
      </c>
      <c r="X920" s="25">
        <f t="shared" si="44"/>
        <v>41682.920567132111</v>
      </c>
    </row>
    <row r="921" spans="3:24" x14ac:dyDescent="0.25">
      <c r="C921" s="33">
        <v>919</v>
      </c>
      <c r="D921" s="33">
        <v>2</v>
      </c>
      <c r="E921" s="5" t="s">
        <v>1360</v>
      </c>
      <c r="F921" s="6">
        <v>53</v>
      </c>
      <c r="G921" s="6">
        <v>55</v>
      </c>
      <c r="H921">
        <v>1919</v>
      </c>
      <c r="I921" s="39">
        <f t="shared" si="45"/>
        <v>41716.670972224703</v>
      </c>
      <c r="J921" s="39"/>
      <c r="K921" t="s">
        <v>2369</v>
      </c>
      <c r="L921">
        <v>1919</v>
      </c>
      <c r="M921" s="39">
        <f t="shared" si="46"/>
        <v>41716.670972224703</v>
      </c>
      <c r="N921" s="6">
        <v>32</v>
      </c>
      <c r="O921" s="6">
        <v>0</v>
      </c>
      <c r="P921" s="6">
        <v>1</v>
      </c>
      <c r="V921" s="1">
        <v>41683.90996527778</v>
      </c>
      <c r="X921" s="25">
        <f t="shared" si="44"/>
        <v>41682.920578706187</v>
      </c>
    </row>
    <row r="922" spans="3:24" x14ac:dyDescent="0.25">
      <c r="C922" s="33">
        <v>920</v>
      </c>
      <c r="D922" s="33">
        <v>2</v>
      </c>
      <c r="E922" s="5" t="s">
        <v>1361</v>
      </c>
      <c r="F922" s="6">
        <v>53</v>
      </c>
      <c r="G922" s="6">
        <v>55</v>
      </c>
      <c r="H922">
        <v>1920</v>
      </c>
      <c r="I922" s="39">
        <f t="shared" si="45"/>
        <v>41716.67098379878</v>
      </c>
      <c r="J922" s="39"/>
      <c r="K922" t="s">
        <v>2370</v>
      </c>
      <c r="L922">
        <v>1920</v>
      </c>
      <c r="M922" s="39">
        <f t="shared" si="46"/>
        <v>41716.67098379878</v>
      </c>
      <c r="N922" s="6">
        <v>32</v>
      </c>
      <c r="O922" s="6">
        <v>0</v>
      </c>
      <c r="P922" s="6">
        <v>1</v>
      </c>
      <c r="V922" s="1">
        <v>41683.90996527778</v>
      </c>
      <c r="X922" s="25">
        <f t="shared" si="44"/>
        <v>41682.920590280264</v>
      </c>
    </row>
    <row r="923" spans="3:24" x14ac:dyDescent="0.25">
      <c r="C923" s="33">
        <v>921</v>
      </c>
      <c r="D923" s="33">
        <v>2</v>
      </c>
      <c r="E923" s="5" t="s">
        <v>1362</v>
      </c>
      <c r="F923" s="6">
        <v>53</v>
      </c>
      <c r="G923" s="6">
        <v>55</v>
      </c>
      <c r="H923">
        <v>1921</v>
      </c>
      <c r="I923" s="39">
        <f t="shared" si="45"/>
        <v>41716.670995372857</v>
      </c>
      <c r="J923" s="39"/>
      <c r="K923" t="s">
        <v>2371</v>
      </c>
      <c r="L923">
        <v>1921</v>
      </c>
      <c r="M923" s="39">
        <f t="shared" si="46"/>
        <v>41716.670995372857</v>
      </c>
      <c r="N923" s="6">
        <v>32</v>
      </c>
      <c r="O923" s="6">
        <v>0</v>
      </c>
      <c r="P923" s="6">
        <v>1</v>
      </c>
      <c r="V923" s="1">
        <v>41683.90996527778</v>
      </c>
      <c r="X923" s="25">
        <f t="shared" si="44"/>
        <v>41682.920601854341</v>
      </c>
    </row>
    <row r="924" spans="3:24" x14ac:dyDescent="0.25">
      <c r="C924" s="33">
        <v>922</v>
      </c>
      <c r="D924" s="33">
        <v>2</v>
      </c>
      <c r="E924" s="5" t="s">
        <v>1363</v>
      </c>
      <c r="F924" s="6">
        <v>53</v>
      </c>
      <c r="G924" s="6">
        <v>55</v>
      </c>
      <c r="H924">
        <v>1922</v>
      </c>
      <c r="I924" s="39">
        <f t="shared" si="45"/>
        <v>41716.671006946934</v>
      </c>
      <c r="J924" s="39"/>
      <c r="K924" t="s">
        <v>2372</v>
      </c>
      <c r="L924">
        <v>1922</v>
      </c>
      <c r="M924" s="39">
        <f t="shared" si="46"/>
        <v>41716.671006946934</v>
      </c>
      <c r="N924" s="6">
        <v>32</v>
      </c>
      <c r="O924" s="6">
        <v>0</v>
      </c>
      <c r="P924" s="6">
        <v>1</v>
      </c>
      <c r="V924" s="1">
        <v>41683.90996527778</v>
      </c>
      <c r="X924" s="25">
        <f t="shared" si="44"/>
        <v>41682.920613428418</v>
      </c>
    </row>
    <row r="925" spans="3:24" x14ac:dyDescent="0.25">
      <c r="C925" s="33">
        <v>923</v>
      </c>
      <c r="D925" s="33">
        <v>2</v>
      </c>
      <c r="E925" s="5" t="s">
        <v>1364</v>
      </c>
      <c r="F925" s="6">
        <v>53</v>
      </c>
      <c r="G925" s="6">
        <v>55</v>
      </c>
      <c r="H925">
        <v>1923</v>
      </c>
      <c r="I925" s="39">
        <f t="shared" si="45"/>
        <v>41716.67101852101</v>
      </c>
      <c r="J925" s="39"/>
      <c r="K925" t="s">
        <v>2373</v>
      </c>
      <c r="L925">
        <v>1923</v>
      </c>
      <c r="M925" s="39">
        <f t="shared" si="46"/>
        <v>41716.67101852101</v>
      </c>
      <c r="N925" s="6">
        <v>32</v>
      </c>
      <c r="O925" s="6">
        <v>0</v>
      </c>
      <c r="P925" s="6">
        <v>1</v>
      </c>
      <c r="V925" s="1">
        <v>41683.90996527778</v>
      </c>
      <c r="X925" s="25">
        <f t="shared" si="44"/>
        <v>41682.920625002494</v>
      </c>
    </row>
    <row r="926" spans="3:24" x14ac:dyDescent="0.25">
      <c r="C926" s="33">
        <v>924</v>
      </c>
      <c r="D926" s="33">
        <v>2</v>
      </c>
      <c r="E926" s="5" t="s">
        <v>1365</v>
      </c>
      <c r="F926" s="6">
        <v>53</v>
      </c>
      <c r="G926" s="6">
        <v>55</v>
      </c>
      <c r="H926">
        <v>1924</v>
      </c>
      <c r="I926" s="39">
        <f t="shared" si="45"/>
        <v>41716.671030095087</v>
      </c>
      <c r="J926" s="39"/>
      <c r="K926" t="s">
        <v>2374</v>
      </c>
      <c r="L926">
        <v>1924</v>
      </c>
      <c r="M926" s="39">
        <f t="shared" si="46"/>
        <v>41716.671030095087</v>
      </c>
      <c r="N926" s="6">
        <v>32</v>
      </c>
      <c r="O926" s="6">
        <v>0</v>
      </c>
      <c r="P926" s="6">
        <v>1</v>
      </c>
      <c r="V926" s="1">
        <v>41683.90996527778</v>
      </c>
      <c r="X926" s="25">
        <f t="shared" si="44"/>
        <v>41682.920636576571</v>
      </c>
    </row>
    <row r="927" spans="3:24" x14ac:dyDescent="0.25">
      <c r="C927" s="33">
        <v>925</v>
      </c>
      <c r="D927" s="33">
        <v>2</v>
      </c>
      <c r="E927" s="5" t="s">
        <v>1366</v>
      </c>
      <c r="F927" s="6">
        <v>53</v>
      </c>
      <c r="G927" s="6">
        <v>55</v>
      </c>
      <c r="H927">
        <v>1925</v>
      </c>
      <c r="I927" s="39">
        <f t="shared" si="45"/>
        <v>41716.671041669164</v>
      </c>
      <c r="J927" s="39"/>
      <c r="K927" t="s">
        <v>2375</v>
      </c>
      <c r="L927">
        <v>1925</v>
      </c>
      <c r="M927" s="39">
        <f t="shared" si="46"/>
        <v>41716.671041669164</v>
      </c>
      <c r="N927" s="6">
        <v>32</v>
      </c>
      <c r="O927" s="6">
        <v>0</v>
      </c>
      <c r="P927" s="6">
        <v>1</v>
      </c>
      <c r="V927" s="1">
        <v>41683.90996527778</v>
      </c>
      <c r="X927" s="25">
        <f t="shared" si="44"/>
        <v>41682.920648150648</v>
      </c>
    </row>
    <row r="928" spans="3:24" x14ac:dyDescent="0.25">
      <c r="C928" s="33">
        <v>926</v>
      </c>
      <c r="D928" s="33">
        <v>2</v>
      </c>
      <c r="E928" s="5" t="s">
        <v>1367</v>
      </c>
      <c r="F928" s="6">
        <v>53</v>
      </c>
      <c r="G928" s="6">
        <v>55</v>
      </c>
      <c r="H928">
        <v>1926</v>
      </c>
      <c r="I928" s="39">
        <f t="shared" si="45"/>
        <v>41716.671053243241</v>
      </c>
      <c r="J928" s="39"/>
      <c r="K928" t="s">
        <v>2376</v>
      </c>
      <c r="L928">
        <v>1926</v>
      </c>
      <c r="M928" s="39">
        <f t="shared" si="46"/>
        <v>41716.671053243241</v>
      </c>
      <c r="N928" s="6">
        <v>32</v>
      </c>
      <c r="O928" s="6">
        <v>0</v>
      </c>
      <c r="P928" s="6">
        <v>1</v>
      </c>
      <c r="V928" s="1">
        <v>41683.90996527778</v>
      </c>
      <c r="X928" s="25">
        <f t="shared" si="44"/>
        <v>41682.920659724725</v>
      </c>
    </row>
    <row r="929" spans="3:24" x14ac:dyDescent="0.25">
      <c r="C929" s="33">
        <v>927</v>
      </c>
      <c r="D929" s="33">
        <v>2</v>
      </c>
      <c r="E929" s="5" t="s">
        <v>1368</v>
      </c>
      <c r="F929" s="6">
        <v>53</v>
      </c>
      <c r="G929" s="6">
        <v>55</v>
      </c>
      <c r="H929">
        <v>1927</v>
      </c>
      <c r="I929" s="39">
        <f t="shared" si="45"/>
        <v>41716.671064817318</v>
      </c>
      <c r="J929" s="39"/>
      <c r="K929" t="s">
        <v>2377</v>
      </c>
      <c r="L929">
        <v>1927</v>
      </c>
      <c r="M929" s="39">
        <f t="shared" si="46"/>
        <v>41716.671064817318</v>
      </c>
      <c r="N929" s="6">
        <v>32</v>
      </c>
      <c r="O929" s="6">
        <v>0</v>
      </c>
      <c r="P929" s="6">
        <v>1</v>
      </c>
      <c r="V929" s="1">
        <v>41683.90996527778</v>
      </c>
      <c r="X929" s="25">
        <f t="shared" si="44"/>
        <v>41682.920671298802</v>
      </c>
    </row>
    <row r="930" spans="3:24" x14ac:dyDescent="0.25">
      <c r="C930" s="33">
        <v>928</v>
      </c>
      <c r="D930" s="33">
        <v>2</v>
      </c>
      <c r="E930" s="5" t="s">
        <v>1369</v>
      </c>
      <c r="F930" s="6">
        <v>53</v>
      </c>
      <c r="G930" s="6">
        <v>55</v>
      </c>
      <c r="H930">
        <v>1928</v>
      </c>
      <c r="I930" s="39">
        <f t="shared" si="45"/>
        <v>41716.671076391394</v>
      </c>
      <c r="J930" s="39"/>
      <c r="K930" t="s">
        <v>2378</v>
      </c>
      <c r="L930">
        <v>1928</v>
      </c>
      <c r="M930" s="39">
        <f t="shared" si="46"/>
        <v>41716.671076391394</v>
      </c>
      <c r="N930" s="6">
        <v>32</v>
      </c>
      <c r="O930" s="6">
        <v>0</v>
      </c>
      <c r="P930" s="6">
        <v>1</v>
      </c>
      <c r="V930" s="1">
        <v>41683.90996527778</v>
      </c>
      <c r="X930" s="25">
        <f t="shared" si="44"/>
        <v>41682.920682872878</v>
      </c>
    </row>
    <row r="931" spans="3:24" x14ac:dyDescent="0.25">
      <c r="C931" s="33">
        <v>929</v>
      </c>
      <c r="D931" s="33">
        <v>2</v>
      </c>
      <c r="E931" s="5" t="s">
        <v>1370</v>
      </c>
      <c r="F931" s="6">
        <v>53</v>
      </c>
      <c r="G931" s="6">
        <v>55</v>
      </c>
      <c r="H931">
        <v>1929</v>
      </c>
      <c r="I931" s="39">
        <f t="shared" si="45"/>
        <v>41716.671087965471</v>
      </c>
      <c r="J931" s="39"/>
      <c r="K931" t="s">
        <v>2379</v>
      </c>
      <c r="L931">
        <v>1929</v>
      </c>
      <c r="M931" s="39">
        <f t="shared" si="46"/>
        <v>41716.671087965471</v>
      </c>
      <c r="N931" s="6">
        <v>32</v>
      </c>
      <c r="O931" s="6">
        <v>0</v>
      </c>
      <c r="P931" s="6">
        <v>1</v>
      </c>
      <c r="V931" s="1">
        <v>41683.90996527778</v>
      </c>
      <c r="X931" s="25">
        <f t="shared" si="44"/>
        <v>41682.920694446955</v>
      </c>
    </row>
    <row r="932" spans="3:24" x14ac:dyDescent="0.25">
      <c r="C932" s="33">
        <v>930</v>
      </c>
      <c r="D932" s="33">
        <v>2</v>
      </c>
      <c r="E932" s="5" t="s">
        <v>1371</v>
      </c>
      <c r="F932" s="6">
        <v>53</v>
      </c>
      <c r="G932" s="6">
        <v>55</v>
      </c>
      <c r="H932">
        <v>1930</v>
      </c>
      <c r="I932" s="39">
        <f t="shared" si="45"/>
        <v>41716.671099539548</v>
      </c>
      <c r="J932" s="39"/>
      <c r="K932" t="s">
        <v>2380</v>
      </c>
      <c r="L932">
        <v>1930</v>
      </c>
      <c r="M932" s="39">
        <f t="shared" si="46"/>
        <v>41716.671099539548</v>
      </c>
      <c r="N932" s="6">
        <v>32</v>
      </c>
      <c r="O932" s="6">
        <v>0</v>
      </c>
      <c r="P932" s="6">
        <v>1</v>
      </c>
      <c r="V932" s="1">
        <v>41683.90996527778</v>
      </c>
      <c r="X932" s="25">
        <f t="shared" si="44"/>
        <v>41682.920706021032</v>
      </c>
    </row>
    <row r="933" spans="3:24" x14ac:dyDescent="0.25">
      <c r="C933" s="33">
        <v>931</v>
      </c>
      <c r="D933" s="33">
        <v>2</v>
      </c>
      <c r="E933" s="5" t="s">
        <v>1372</v>
      </c>
      <c r="F933" s="6">
        <v>53</v>
      </c>
      <c r="G933" s="6">
        <v>55</v>
      </c>
      <c r="H933">
        <v>1931</v>
      </c>
      <c r="I933" s="39">
        <f t="shared" si="45"/>
        <v>41716.671111113625</v>
      </c>
      <c r="J933" s="39"/>
      <c r="K933" t="s">
        <v>2381</v>
      </c>
      <c r="L933">
        <v>1931</v>
      </c>
      <c r="M933" s="39">
        <f t="shared" si="46"/>
        <v>41716.671111113625</v>
      </c>
      <c r="N933" s="6">
        <v>32</v>
      </c>
      <c r="O933" s="6">
        <v>0</v>
      </c>
      <c r="P933" s="6">
        <v>1</v>
      </c>
      <c r="V933" s="1">
        <v>41683.90996527778</v>
      </c>
      <c r="X933" s="25">
        <f t="shared" si="44"/>
        <v>41682.920717595109</v>
      </c>
    </row>
    <row r="934" spans="3:24" x14ac:dyDescent="0.25">
      <c r="C934" s="33">
        <v>932</v>
      </c>
      <c r="D934" s="33">
        <v>2</v>
      </c>
      <c r="E934" s="5" t="s">
        <v>1373</v>
      </c>
      <c r="F934" s="6">
        <v>53</v>
      </c>
      <c r="G934" s="6">
        <v>55</v>
      </c>
      <c r="H934">
        <v>1932</v>
      </c>
      <c r="I934" s="39">
        <f t="shared" si="45"/>
        <v>41716.671122687701</v>
      </c>
      <c r="J934" s="39"/>
      <c r="K934" t="s">
        <v>2382</v>
      </c>
      <c r="L934">
        <v>1932</v>
      </c>
      <c r="M934" s="39">
        <f t="shared" si="46"/>
        <v>41716.671122687701</v>
      </c>
      <c r="N934" s="6">
        <v>32</v>
      </c>
      <c r="O934" s="6">
        <v>0</v>
      </c>
      <c r="P934" s="6">
        <v>1</v>
      </c>
      <c r="V934" s="1">
        <v>41683.90996527778</v>
      </c>
      <c r="X934" s="25">
        <f t="shared" si="44"/>
        <v>41682.920729169186</v>
      </c>
    </row>
    <row r="935" spans="3:24" x14ac:dyDescent="0.25">
      <c r="C935" s="33">
        <v>933</v>
      </c>
      <c r="D935" s="33">
        <v>2</v>
      </c>
      <c r="E935" s="5" t="s">
        <v>1374</v>
      </c>
      <c r="F935" s="6">
        <v>53</v>
      </c>
      <c r="G935" s="6">
        <v>55</v>
      </c>
      <c r="H935">
        <v>1933</v>
      </c>
      <c r="I935" s="39">
        <f t="shared" si="45"/>
        <v>41716.671134261778</v>
      </c>
      <c r="J935" s="39"/>
      <c r="K935" t="s">
        <v>2383</v>
      </c>
      <c r="L935">
        <v>1933</v>
      </c>
      <c r="M935" s="39">
        <f t="shared" si="46"/>
        <v>41716.671134261778</v>
      </c>
      <c r="N935" s="6">
        <v>32</v>
      </c>
      <c r="O935" s="6">
        <v>0</v>
      </c>
      <c r="P935" s="6">
        <v>1</v>
      </c>
      <c r="V935" s="1">
        <v>41683.90996527778</v>
      </c>
      <c r="X935" s="25">
        <f t="shared" si="44"/>
        <v>41682.920740743262</v>
      </c>
    </row>
    <row r="936" spans="3:24" x14ac:dyDescent="0.25">
      <c r="C936" s="33">
        <v>934</v>
      </c>
      <c r="D936" s="33">
        <v>2</v>
      </c>
      <c r="E936" s="5" t="s">
        <v>1375</v>
      </c>
      <c r="F936" s="6">
        <v>53</v>
      </c>
      <c r="G936" s="6">
        <v>55</v>
      </c>
      <c r="H936">
        <v>1934</v>
      </c>
      <c r="I936" s="39">
        <f t="shared" si="45"/>
        <v>41716.671145835855</v>
      </c>
      <c r="J936" s="39"/>
      <c r="K936" t="s">
        <v>2384</v>
      </c>
      <c r="L936">
        <v>1934</v>
      </c>
      <c r="M936" s="39">
        <f t="shared" si="46"/>
        <v>41716.671145835855</v>
      </c>
      <c r="N936" s="6">
        <v>32</v>
      </c>
      <c r="O936" s="6">
        <v>0</v>
      </c>
      <c r="P936" s="6">
        <v>1</v>
      </c>
      <c r="V936" s="1">
        <v>41683.90996527778</v>
      </c>
      <c r="X936" s="25">
        <f t="shared" si="44"/>
        <v>41682.920752317339</v>
      </c>
    </row>
    <row r="937" spans="3:24" x14ac:dyDescent="0.25">
      <c r="C937" s="33">
        <v>935</v>
      </c>
      <c r="D937" s="33">
        <v>2</v>
      </c>
      <c r="E937" s="5" t="s">
        <v>1376</v>
      </c>
      <c r="F937" s="6">
        <v>53</v>
      </c>
      <c r="G937" s="6">
        <v>55</v>
      </c>
      <c r="H937">
        <v>1935</v>
      </c>
      <c r="I937" s="39">
        <f t="shared" si="45"/>
        <v>41716.671157409932</v>
      </c>
      <c r="J937" s="39"/>
      <c r="K937" t="s">
        <v>2385</v>
      </c>
      <c r="L937">
        <v>1935</v>
      </c>
      <c r="M937" s="39">
        <f t="shared" si="46"/>
        <v>41716.671157409932</v>
      </c>
      <c r="N937" s="6">
        <v>32</v>
      </c>
      <c r="O937" s="6">
        <v>0</v>
      </c>
      <c r="P937" s="6">
        <v>1</v>
      </c>
      <c r="V937" s="1">
        <v>41683.90996527778</v>
      </c>
      <c r="X937" s="25">
        <f t="shared" si="44"/>
        <v>41682.920763891416</v>
      </c>
    </row>
    <row r="938" spans="3:24" x14ac:dyDescent="0.25">
      <c r="C938" s="33">
        <v>936</v>
      </c>
      <c r="D938" s="33">
        <v>2</v>
      </c>
      <c r="E938" s="5" t="s">
        <v>1377</v>
      </c>
      <c r="F938" s="6">
        <v>53</v>
      </c>
      <c r="G938" s="6">
        <v>55</v>
      </c>
      <c r="H938">
        <v>1936</v>
      </c>
      <c r="I938" s="39">
        <f t="shared" si="45"/>
        <v>41716.671168984009</v>
      </c>
      <c r="J938" s="39"/>
      <c r="K938" t="s">
        <v>2386</v>
      </c>
      <c r="L938">
        <v>1936</v>
      </c>
      <c r="M938" s="39">
        <f t="shared" si="46"/>
        <v>41716.671168984009</v>
      </c>
      <c r="N938" s="6">
        <v>32</v>
      </c>
      <c r="O938" s="6">
        <v>0</v>
      </c>
      <c r="P938" s="6">
        <v>1</v>
      </c>
      <c r="V938" s="1">
        <v>41683.90996527778</v>
      </c>
      <c r="X938" s="25">
        <f t="shared" si="44"/>
        <v>41682.920775465493</v>
      </c>
    </row>
    <row r="939" spans="3:24" x14ac:dyDescent="0.25">
      <c r="C939" s="33">
        <v>937</v>
      </c>
      <c r="D939" s="33">
        <v>2</v>
      </c>
      <c r="E939" s="5" t="s">
        <v>1378</v>
      </c>
      <c r="F939" s="6">
        <v>53</v>
      </c>
      <c r="G939" s="6">
        <v>55</v>
      </c>
      <c r="H939">
        <v>1937</v>
      </c>
      <c r="I939" s="39">
        <f t="shared" si="45"/>
        <v>41716.671180558085</v>
      </c>
      <c r="J939" s="39"/>
      <c r="K939" t="s">
        <v>2387</v>
      </c>
      <c r="L939">
        <v>1937</v>
      </c>
      <c r="M939" s="39">
        <f t="shared" si="46"/>
        <v>41716.671180558085</v>
      </c>
      <c r="N939" s="6">
        <v>32</v>
      </c>
      <c r="O939" s="6">
        <v>0</v>
      </c>
      <c r="P939" s="6">
        <v>1</v>
      </c>
      <c r="V939" s="1">
        <v>41683.90996527778</v>
      </c>
      <c r="X939" s="25">
        <f t="shared" si="44"/>
        <v>41682.920787039569</v>
      </c>
    </row>
    <row r="940" spans="3:24" x14ac:dyDescent="0.25">
      <c r="C940" s="33">
        <v>938</v>
      </c>
      <c r="D940" s="33">
        <v>2</v>
      </c>
      <c r="E940" s="5" t="s">
        <v>1379</v>
      </c>
      <c r="F940" s="6">
        <v>53</v>
      </c>
      <c r="G940" s="6">
        <v>55</v>
      </c>
      <c r="H940">
        <v>1938</v>
      </c>
      <c r="I940" s="39">
        <f t="shared" si="45"/>
        <v>41716.671192132162</v>
      </c>
      <c r="J940" s="39"/>
      <c r="K940" t="s">
        <v>2388</v>
      </c>
      <c r="L940">
        <v>1938</v>
      </c>
      <c r="M940" s="39">
        <f t="shared" si="46"/>
        <v>41716.671192132162</v>
      </c>
      <c r="N940" s="6">
        <v>32</v>
      </c>
      <c r="O940" s="6">
        <v>0</v>
      </c>
      <c r="P940" s="6">
        <v>1</v>
      </c>
      <c r="V940" s="1">
        <v>41683.90996527778</v>
      </c>
      <c r="X940" s="25">
        <f t="shared" si="44"/>
        <v>41682.920798613646</v>
      </c>
    </row>
    <row r="941" spans="3:24" x14ac:dyDescent="0.25">
      <c r="C941" s="33">
        <v>939</v>
      </c>
      <c r="D941" s="33">
        <v>2</v>
      </c>
      <c r="E941" s="5" t="s">
        <v>1380</v>
      </c>
      <c r="F941" s="6">
        <v>53</v>
      </c>
      <c r="G941" s="6">
        <v>55</v>
      </c>
      <c r="H941">
        <v>1939</v>
      </c>
      <c r="I941" s="39">
        <f t="shared" si="45"/>
        <v>41716.671203706239</v>
      </c>
      <c r="J941" s="39"/>
      <c r="K941" t="s">
        <v>2389</v>
      </c>
      <c r="L941">
        <v>1939</v>
      </c>
      <c r="M941" s="39">
        <f t="shared" si="46"/>
        <v>41716.671203706239</v>
      </c>
      <c r="N941" s="6">
        <v>32</v>
      </c>
      <c r="O941" s="6">
        <v>0</v>
      </c>
      <c r="P941" s="6">
        <v>1</v>
      </c>
      <c r="V941" s="1">
        <v>41683.90996527778</v>
      </c>
      <c r="X941" s="25">
        <f t="shared" si="44"/>
        <v>41682.920810187723</v>
      </c>
    </row>
    <row r="942" spans="3:24" x14ac:dyDescent="0.25">
      <c r="C942" s="33">
        <v>940</v>
      </c>
      <c r="D942" s="33">
        <v>2</v>
      </c>
      <c r="E942" s="5" t="s">
        <v>1381</v>
      </c>
      <c r="F942" s="6">
        <v>53</v>
      </c>
      <c r="G942" s="6">
        <v>55</v>
      </c>
      <c r="H942">
        <v>1940</v>
      </c>
      <c r="I942" s="39">
        <f t="shared" si="45"/>
        <v>41716.671215280316</v>
      </c>
      <c r="J942" s="39"/>
      <c r="K942" t="s">
        <v>2390</v>
      </c>
      <c r="L942">
        <v>1940</v>
      </c>
      <c r="M942" s="39">
        <f t="shared" si="46"/>
        <v>41716.671215280316</v>
      </c>
      <c r="N942" s="6">
        <v>32</v>
      </c>
      <c r="O942" s="6">
        <v>0</v>
      </c>
      <c r="P942" s="6">
        <v>1</v>
      </c>
      <c r="V942" s="1">
        <v>41683.90996527778</v>
      </c>
      <c r="X942" s="25">
        <f t="shared" si="44"/>
        <v>41682.9208217618</v>
      </c>
    </row>
    <row r="943" spans="3:24" x14ac:dyDescent="0.25">
      <c r="C943" s="33">
        <v>941</v>
      </c>
      <c r="D943" s="33">
        <v>2</v>
      </c>
      <c r="E943" s="5" t="s">
        <v>1382</v>
      </c>
      <c r="F943" s="6">
        <v>53</v>
      </c>
      <c r="G943" s="6">
        <v>55</v>
      </c>
      <c r="H943">
        <v>1941</v>
      </c>
      <c r="I943" s="39">
        <f t="shared" si="45"/>
        <v>41716.671226854392</v>
      </c>
      <c r="J943" s="39"/>
      <c r="K943" t="s">
        <v>2391</v>
      </c>
      <c r="L943">
        <v>1941</v>
      </c>
      <c r="M943" s="39">
        <f t="shared" si="46"/>
        <v>41716.671226854392</v>
      </c>
      <c r="N943" s="6">
        <v>32</v>
      </c>
      <c r="O943" s="6">
        <v>0</v>
      </c>
      <c r="P943" s="6">
        <v>1</v>
      </c>
      <c r="V943" s="1">
        <v>41683.90996527778</v>
      </c>
      <c r="X943" s="25">
        <f t="shared" si="44"/>
        <v>41682.920833335877</v>
      </c>
    </row>
    <row r="944" spans="3:24" x14ac:dyDescent="0.25">
      <c r="C944" s="33">
        <v>942</v>
      </c>
      <c r="D944" s="33">
        <v>2</v>
      </c>
      <c r="E944" s="5" t="s">
        <v>1383</v>
      </c>
      <c r="F944" s="6">
        <v>53</v>
      </c>
      <c r="G944" s="6">
        <v>55</v>
      </c>
      <c r="H944">
        <v>1942</v>
      </c>
      <c r="I944" s="39">
        <f t="shared" si="45"/>
        <v>41716.671238428469</v>
      </c>
      <c r="J944" s="39"/>
      <c r="K944" t="s">
        <v>2392</v>
      </c>
      <c r="L944">
        <v>1942</v>
      </c>
      <c r="M944" s="39">
        <f t="shared" si="46"/>
        <v>41716.671238428469</v>
      </c>
      <c r="N944" s="6">
        <v>32</v>
      </c>
      <c r="O944" s="6">
        <v>0</v>
      </c>
      <c r="P944" s="6">
        <v>1</v>
      </c>
      <c r="V944" s="1">
        <v>41683.90996527778</v>
      </c>
      <c r="X944" s="25">
        <f t="shared" si="44"/>
        <v>41682.920844909953</v>
      </c>
    </row>
    <row r="945" spans="3:24" x14ac:dyDescent="0.25">
      <c r="C945" s="33">
        <v>943</v>
      </c>
      <c r="D945" s="33">
        <v>2</v>
      </c>
      <c r="E945" s="5" t="s">
        <v>1384</v>
      </c>
      <c r="F945" s="6">
        <v>53</v>
      </c>
      <c r="G945" s="6">
        <v>55</v>
      </c>
      <c r="H945">
        <v>1943</v>
      </c>
      <c r="I945" s="39">
        <f t="shared" si="45"/>
        <v>41716.671250002546</v>
      </c>
      <c r="J945" s="39"/>
      <c r="K945" t="s">
        <v>2393</v>
      </c>
      <c r="L945">
        <v>1943</v>
      </c>
      <c r="M945" s="39">
        <f t="shared" si="46"/>
        <v>41716.671250002546</v>
      </c>
      <c r="N945" s="6">
        <v>32</v>
      </c>
      <c r="O945" s="6">
        <v>0</v>
      </c>
      <c r="P945" s="6">
        <v>1</v>
      </c>
      <c r="V945" s="1">
        <v>41683.90996527778</v>
      </c>
      <c r="X945" s="25">
        <f t="shared" si="44"/>
        <v>41682.92085648403</v>
      </c>
    </row>
    <row r="946" spans="3:24" x14ac:dyDescent="0.25">
      <c r="C946" s="33">
        <v>944</v>
      </c>
      <c r="D946" s="33">
        <v>2</v>
      </c>
      <c r="E946" s="5" t="s">
        <v>1385</v>
      </c>
      <c r="F946" s="6">
        <v>53</v>
      </c>
      <c r="G946" s="6">
        <v>55</v>
      </c>
      <c r="H946">
        <v>1944</v>
      </c>
      <c r="I946" s="39">
        <f t="shared" si="45"/>
        <v>41716.671261576623</v>
      </c>
      <c r="J946" s="39"/>
      <c r="K946" t="s">
        <v>2394</v>
      </c>
      <c r="L946">
        <v>1944</v>
      </c>
      <c r="M946" s="39">
        <f t="shared" si="46"/>
        <v>41716.671261576623</v>
      </c>
      <c r="N946" s="6">
        <v>32</v>
      </c>
      <c r="O946" s="6">
        <v>0</v>
      </c>
      <c r="P946" s="6">
        <v>1</v>
      </c>
      <c r="V946" s="1">
        <v>41683.90996527778</v>
      </c>
      <c r="X946" s="25">
        <f t="shared" si="44"/>
        <v>41682.920868058107</v>
      </c>
    </row>
    <row r="947" spans="3:24" x14ac:dyDescent="0.25">
      <c r="C947" s="33">
        <v>945</v>
      </c>
      <c r="D947" s="33">
        <v>2</v>
      </c>
      <c r="E947" s="5" t="s">
        <v>1386</v>
      </c>
      <c r="F947" s="6">
        <v>53</v>
      </c>
      <c r="G947" s="6">
        <v>55</v>
      </c>
      <c r="H947">
        <v>1945</v>
      </c>
      <c r="I947" s="39">
        <f t="shared" si="45"/>
        <v>41716.6712731507</v>
      </c>
      <c r="J947" s="39"/>
      <c r="K947" t="s">
        <v>2395</v>
      </c>
      <c r="L947">
        <v>1945</v>
      </c>
      <c r="M947" s="39">
        <f t="shared" si="46"/>
        <v>41716.6712731507</v>
      </c>
      <c r="N947" s="6">
        <v>32</v>
      </c>
      <c r="O947" s="6">
        <v>0</v>
      </c>
      <c r="P947" s="6">
        <v>1</v>
      </c>
      <c r="V947" s="1">
        <v>41683.90996527778</v>
      </c>
      <c r="X947" s="25">
        <f t="shared" si="44"/>
        <v>41682.920879632184</v>
      </c>
    </row>
    <row r="948" spans="3:24" x14ac:dyDescent="0.25">
      <c r="C948" s="33">
        <v>946</v>
      </c>
      <c r="D948" s="33">
        <v>2</v>
      </c>
      <c r="E948" s="5" t="s">
        <v>1387</v>
      </c>
      <c r="F948" s="6">
        <v>53</v>
      </c>
      <c r="G948" s="6">
        <v>55</v>
      </c>
      <c r="H948">
        <v>1946</v>
      </c>
      <c r="I948" s="39">
        <f t="shared" si="45"/>
        <v>41716.671284724776</v>
      </c>
      <c r="J948" s="39"/>
      <c r="K948" t="s">
        <v>2396</v>
      </c>
      <c r="L948">
        <v>1946</v>
      </c>
      <c r="M948" s="39">
        <f t="shared" si="46"/>
        <v>41716.671284724776</v>
      </c>
      <c r="N948" s="6">
        <v>32</v>
      </c>
      <c r="O948" s="6">
        <v>0</v>
      </c>
      <c r="P948" s="6">
        <v>1</v>
      </c>
      <c r="V948" s="1">
        <v>41683.90996527778</v>
      </c>
      <c r="X948" s="25">
        <f t="shared" si="44"/>
        <v>41682.92089120626</v>
      </c>
    </row>
    <row r="949" spans="3:24" x14ac:dyDescent="0.25">
      <c r="C949" s="33">
        <v>947</v>
      </c>
      <c r="D949" s="33">
        <v>2</v>
      </c>
      <c r="E949" s="5" t="s">
        <v>1388</v>
      </c>
      <c r="F949" s="6">
        <v>53</v>
      </c>
      <c r="G949" s="6">
        <v>55</v>
      </c>
      <c r="H949">
        <v>1947</v>
      </c>
      <c r="I949" s="39">
        <f t="shared" si="45"/>
        <v>41716.671296298853</v>
      </c>
      <c r="J949" s="39"/>
      <c r="K949" t="s">
        <v>2397</v>
      </c>
      <c r="L949">
        <v>1947</v>
      </c>
      <c r="M949" s="39">
        <f t="shared" si="46"/>
        <v>41716.671296298853</v>
      </c>
      <c r="N949" s="6">
        <v>32</v>
      </c>
      <c r="O949" s="6">
        <v>0</v>
      </c>
      <c r="P949" s="6">
        <v>1</v>
      </c>
      <c r="V949" s="1">
        <v>41683.90996527778</v>
      </c>
      <c r="X949" s="25">
        <f t="shared" si="44"/>
        <v>41682.920902780337</v>
      </c>
    </row>
    <row r="950" spans="3:24" x14ac:dyDescent="0.25">
      <c r="C950" s="33">
        <v>948</v>
      </c>
      <c r="D950" s="33">
        <v>2</v>
      </c>
      <c r="E950" s="5" t="s">
        <v>1389</v>
      </c>
      <c r="F950" s="6">
        <v>53</v>
      </c>
      <c r="G950" s="6">
        <v>55</v>
      </c>
      <c r="H950">
        <v>1948</v>
      </c>
      <c r="I950" s="39">
        <f t="shared" si="45"/>
        <v>41716.67130787293</v>
      </c>
      <c r="J950" s="39"/>
      <c r="K950" t="s">
        <v>2398</v>
      </c>
      <c r="L950">
        <v>1948</v>
      </c>
      <c r="M950" s="39">
        <f t="shared" si="46"/>
        <v>41716.67130787293</v>
      </c>
      <c r="N950" s="6">
        <v>32</v>
      </c>
      <c r="O950" s="6">
        <v>0</v>
      </c>
      <c r="P950" s="6">
        <v>1</v>
      </c>
      <c r="V950" s="1">
        <v>41683.90996527778</v>
      </c>
      <c r="X950" s="25">
        <f t="shared" si="44"/>
        <v>41682.920914354414</v>
      </c>
    </row>
    <row r="951" spans="3:24" x14ac:dyDescent="0.25">
      <c r="C951" s="33">
        <v>949</v>
      </c>
      <c r="D951" s="33">
        <v>2</v>
      </c>
      <c r="E951" s="5" t="s">
        <v>1390</v>
      </c>
      <c r="F951" s="6">
        <v>53</v>
      </c>
      <c r="G951" s="6">
        <v>55</v>
      </c>
      <c r="H951">
        <v>1949</v>
      </c>
      <c r="I951" s="39">
        <f t="shared" si="45"/>
        <v>41716.671319447007</v>
      </c>
      <c r="J951" s="39"/>
      <c r="K951" t="s">
        <v>2399</v>
      </c>
      <c r="L951">
        <v>1949</v>
      </c>
      <c r="M951" s="39">
        <f t="shared" si="46"/>
        <v>41716.671319447007</v>
      </c>
      <c r="N951" s="6">
        <v>32</v>
      </c>
      <c r="O951" s="6">
        <v>0</v>
      </c>
      <c r="P951" s="6">
        <v>1</v>
      </c>
      <c r="V951" s="1">
        <v>41683.90996527778</v>
      </c>
      <c r="X951" s="25">
        <f t="shared" si="44"/>
        <v>41682.920925928491</v>
      </c>
    </row>
    <row r="952" spans="3:24" x14ac:dyDescent="0.25">
      <c r="C952" s="33">
        <v>950</v>
      </c>
      <c r="D952" s="33">
        <v>2</v>
      </c>
      <c r="E952" s="5" t="s">
        <v>1391</v>
      </c>
      <c r="F952" s="6">
        <v>53</v>
      </c>
      <c r="G952" s="6">
        <v>55</v>
      </c>
      <c r="H952">
        <v>1950</v>
      </c>
      <c r="I952" s="39">
        <f t="shared" si="45"/>
        <v>41716.671331021083</v>
      </c>
      <c r="J952" s="39"/>
      <c r="K952" t="s">
        <v>2400</v>
      </c>
      <c r="L952">
        <v>1950</v>
      </c>
      <c r="M952" s="39">
        <f t="shared" si="46"/>
        <v>41716.671331021083</v>
      </c>
      <c r="N952" s="6">
        <v>32</v>
      </c>
      <c r="O952" s="6">
        <v>0</v>
      </c>
      <c r="P952" s="6">
        <v>1</v>
      </c>
      <c r="V952" s="1">
        <v>41683.90996527778</v>
      </c>
      <c r="X952" s="25">
        <f t="shared" si="44"/>
        <v>41682.920937502568</v>
      </c>
    </row>
    <row r="953" spans="3:24" x14ac:dyDescent="0.25">
      <c r="C953" s="33">
        <v>951</v>
      </c>
      <c r="D953" s="33">
        <v>2</v>
      </c>
      <c r="E953" s="5" t="s">
        <v>1392</v>
      </c>
      <c r="F953" s="6">
        <v>53</v>
      </c>
      <c r="G953" s="6">
        <v>55</v>
      </c>
      <c r="H953">
        <v>1951</v>
      </c>
      <c r="I953" s="39">
        <f t="shared" si="45"/>
        <v>41716.67134259516</v>
      </c>
      <c r="J953" s="39"/>
      <c r="K953" t="s">
        <v>2401</v>
      </c>
      <c r="L953">
        <v>1951</v>
      </c>
      <c r="M953" s="39">
        <f t="shared" si="46"/>
        <v>41716.67134259516</v>
      </c>
      <c r="N953" s="6">
        <v>32</v>
      </c>
      <c r="O953" s="6">
        <v>0</v>
      </c>
      <c r="P953" s="6">
        <v>1</v>
      </c>
      <c r="V953" s="1">
        <v>41683.90996527778</v>
      </c>
      <c r="X953" s="25">
        <f t="shared" si="44"/>
        <v>41682.920949076644</v>
      </c>
    </row>
    <row r="954" spans="3:24" x14ac:dyDescent="0.25">
      <c r="C954" s="33">
        <v>952</v>
      </c>
      <c r="D954" s="33">
        <v>2</v>
      </c>
      <c r="E954" s="5" t="s">
        <v>1393</v>
      </c>
      <c r="F954" s="6">
        <v>53</v>
      </c>
      <c r="G954" s="6">
        <v>55</v>
      </c>
      <c r="H954">
        <v>1952</v>
      </c>
      <c r="I954" s="39">
        <f t="shared" si="45"/>
        <v>41716.671354169237</v>
      </c>
      <c r="J954" s="39"/>
      <c r="K954" t="s">
        <v>2402</v>
      </c>
      <c r="L954">
        <v>1952</v>
      </c>
      <c r="M954" s="39">
        <f t="shared" si="46"/>
        <v>41716.671354169237</v>
      </c>
      <c r="N954" s="6">
        <v>32</v>
      </c>
      <c r="O954" s="6">
        <v>0</v>
      </c>
      <c r="P954" s="6">
        <v>1</v>
      </c>
      <c r="V954" s="1">
        <v>41683.90996527778</v>
      </c>
      <c r="X954" s="25">
        <f t="shared" si="44"/>
        <v>41682.920960650721</v>
      </c>
    </row>
    <row r="955" spans="3:24" x14ac:dyDescent="0.25">
      <c r="C955" s="33">
        <v>953</v>
      </c>
      <c r="D955" s="33">
        <v>2</v>
      </c>
      <c r="E955" s="5" t="s">
        <v>1394</v>
      </c>
      <c r="F955" s="6">
        <v>53</v>
      </c>
      <c r="G955" s="6">
        <v>55</v>
      </c>
      <c r="H955">
        <v>1953</v>
      </c>
      <c r="I955" s="39">
        <f t="shared" si="45"/>
        <v>41716.671365743314</v>
      </c>
      <c r="J955" s="39"/>
      <c r="K955" t="s">
        <v>2403</v>
      </c>
      <c r="L955">
        <v>1953</v>
      </c>
      <c r="M955" s="39">
        <f t="shared" si="46"/>
        <v>41716.671365743314</v>
      </c>
      <c r="N955" s="6">
        <v>32</v>
      </c>
      <c r="O955" s="6">
        <v>0</v>
      </c>
      <c r="P955" s="6">
        <v>1</v>
      </c>
      <c r="V955" s="1">
        <v>41683.90996527778</v>
      </c>
      <c r="X955" s="25">
        <f t="shared" si="44"/>
        <v>41682.920972224798</v>
      </c>
    </row>
    <row r="956" spans="3:24" x14ac:dyDescent="0.25">
      <c r="C956" s="33">
        <v>954</v>
      </c>
      <c r="D956" s="33">
        <v>2</v>
      </c>
      <c r="E956" s="5" t="s">
        <v>1395</v>
      </c>
      <c r="F956" s="6">
        <v>53</v>
      </c>
      <c r="G956" s="6">
        <v>55</v>
      </c>
      <c r="H956">
        <v>1954</v>
      </c>
      <c r="I956" s="39">
        <f t="shared" si="45"/>
        <v>41716.671377317391</v>
      </c>
      <c r="J956" s="39"/>
      <c r="K956" t="s">
        <v>2404</v>
      </c>
      <c r="L956">
        <v>1954</v>
      </c>
      <c r="M956" s="39">
        <f t="shared" si="46"/>
        <v>41716.671377317391</v>
      </c>
      <c r="N956" s="6">
        <v>32</v>
      </c>
      <c r="O956" s="6">
        <v>0</v>
      </c>
      <c r="P956" s="6">
        <v>1</v>
      </c>
      <c r="V956" s="1">
        <v>41683.90996527778</v>
      </c>
      <c r="X956" s="25">
        <f t="shared" si="44"/>
        <v>41682.920983798875</v>
      </c>
    </row>
    <row r="957" spans="3:24" x14ac:dyDescent="0.25">
      <c r="C957" s="33">
        <v>955</v>
      </c>
      <c r="D957" s="33">
        <v>2</v>
      </c>
      <c r="E957" s="5" t="s">
        <v>1396</v>
      </c>
      <c r="F957" s="6">
        <v>53</v>
      </c>
      <c r="G957" s="6">
        <v>55</v>
      </c>
      <c r="H957">
        <v>1955</v>
      </c>
      <c r="I957" s="39">
        <f t="shared" si="45"/>
        <v>41716.671388891467</v>
      </c>
      <c r="J957" s="39"/>
      <c r="K957" t="s">
        <v>2405</v>
      </c>
      <c r="L957">
        <v>1955</v>
      </c>
      <c r="M957" s="39">
        <f t="shared" si="46"/>
        <v>41716.671388891467</v>
      </c>
      <c r="N957" s="6">
        <v>32</v>
      </c>
      <c r="O957" s="6">
        <v>0</v>
      </c>
      <c r="P957" s="6">
        <v>1</v>
      </c>
      <c r="V957" s="1">
        <v>41683.90996527778</v>
      </c>
      <c r="X957" s="25">
        <f t="shared" si="44"/>
        <v>41682.920995372951</v>
      </c>
    </row>
    <row r="958" spans="3:24" x14ac:dyDescent="0.25">
      <c r="C958" s="33">
        <v>956</v>
      </c>
      <c r="D958" s="33">
        <v>2</v>
      </c>
      <c r="E958" s="5" t="s">
        <v>1397</v>
      </c>
      <c r="F958" s="6">
        <v>53</v>
      </c>
      <c r="G958" s="6">
        <v>55</v>
      </c>
      <c r="H958">
        <v>1956</v>
      </c>
      <c r="I958" s="39">
        <f t="shared" si="45"/>
        <v>41716.671400465544</v>
      </c>
      <c r="J958" s="39"/>
      <c r="K958" t="s">
        <v>2406</v>
      </c>
      <c r="L958">
        <v>1956</v>
      </c>
      <c r="M958" s="39">
        <f t="shared" si="46"/>
        <v>41716.671400465544</v>
      </c>
      <c r="N958" s="6">
        <v>32</v>
      </c>
      <c r="O958" s="6">
        <v>0</v>
      </c>
      <c r="P958" s="6">
        <v>1</v>
      </c>
      <c r="V958" s="1">
        <v>41683.90996527778</v>
      </c>
      <c r="X958" s="25">
        <f t="shared" si="44"/>
        <v>41682.921006947028</v>
      </c>
    </row>
    <row r="959" spans="3:24" x14ac:dyDescent="0.25">
      <c r="C959" s="33">
        <v>957</v>
      </c>
      <c r="D959" s="33">
        <v>2</v>
      </c>
      <c r="E959" s="5" t="s">
        <v>1398</v>
      </c>
      <c r="F959" s="6">
        <v>53</v>
      </c>
      <c r="G959" s="6">
        <v>55</v>
      </c>
      <c r="H959">
        <v>1957</v>
      </c>
      <c r="I959" s="39">
        <f t="shared" si="45"/>
        <v>41716.671412039621</v>
      </c>
      <c r="J959" s="39"/>
      <c r="K959" t="s">
        <v>2407</v>
      </c>
      <c r="L959">
        <v>1957</v>
      </c>
      <c r="M959" s="39">
        <f t="shared" si="46"/>
        <v>41716.671412039621</v>
      </c>
      <c r="N959" s="6">
        <v>32</v>
      </c>
      <c r="O959" s="6">
        <v>0</v>
      </c>
      <c r="P959" s="6">
        <v>1</v>
      </c>
      <c r="V959" s="1">
        <v>41683.90996527778</v>
      </c>
      <c r="X959" s="25">
        <f t="shared" si="44"/>
        <v>41682.921018521105</v>
      </c>
    </row>
    <row r="960" spans="3:24" x14ac:dyDescent="0.25">
      <c r="C960" s="33">
        <v>958</v>
      </c>
      <c r="D960" s="33">
        <v>2</v>
      </c>
      <c r="E960" s="5" t="s">
        <v>1399</v>
      </c>
      <c r="F960" s="6">
        <v>53</v>
      </c>
      <c r="G960" s="6">
        <v>55</v>
      </c>
      <c r="H960">
        <v>1958</v>
      </c>
      <c r="I960" s="39">
        <f t="shared" si="45"/>
        <v>41716.671423613698</v>
      </c>
      <c r="J960" s="39"/>
      <c r="K960" t="s">
        <v>2408</v>
      </c>
      <c r="L960">
        <v>1958</v>
      </c>
      <c r="M960" s="39">
        <f t="shared" si="46"/>
        <v>41716.671423613698</v>
      </c>
      <c r="N960" s="6">
        <v>32</v>
      </c>
      <c r="O960" s="6">
        <v>0</v>
      </c>
      <c r="P960" s="6">
        <v>1</v>
      </c>
      <c r="V960" s="1">
        <v>41683.90996527778</v>
      </c>
      <c r="X960" s="25">
        <f t="shared" si="44"/>
        <v>41682.921030095182</v>
      </c>
    </row>
    <row r="961" spans="3:24" x14ac:dyDescent="0.25">
      <c r="C961" s="33">
        <v>959</v>
      </c>
      <c r="D961" s="33">
        <v>2</v>
      </c>
      <c r="E961" s="5" t="s">
        <v>1400</v>
      </c>
      <c r="F961" s="6">
        <v>53</v>
      </c>
      <c r="G961" s="6">
        <v>55</v>
      </c>
      <c r="H961">
        <v>1959</v>
      </c>
      <c r="I961" s="39">
        <f t="shared" si="45"/>
        <v>41716.671435187774</v>
      </c>
      <c r="J961" s="39"/>
      <c r="K961" t="s">
        <v>2409</v>
      </c>
      <c r="L961">
        <v>1959</v>
      </c>
      <c r="M961" s="39">
        <f t="shared" si="46"/>
        <v>41716.671435187774</v>
      </c>
      <c r="N961" s="6">
        <v>32</v>
      </c>
      <c r="O961" s="6">
        <v>0</v>
      </c>
      <c r="P961" s="6">
        <v>1</v>
      </c>
      <c r="V961" s="1">
        <v>41683.90996527778</v>
      </c>
      <c r="X961" s="25">
        <f t="shared" si="44"/>
        <v>41682.921041669259</v>
      </c>
    </row>
    <row r="962" spans="3:24" x14ac:dyDescent="0.25">
      <c r="C962" s="33">
        <v>960</v>
      </c>
      <c r="D962" s="33">
        <v>2</v>
      </c>
      <c r="E962" s="5" t="s">
        <v>1401</v>
      </c>
      <c r="F962" s="6">
        <v>53</v>
      </c>
      <c r="G962" s="6">
        <v>55</v>
      </c>
      <c r="H962">
        <v>1960</v>
      </c>
      <c r="I962" s="39">
        <f t="shared" si="45"/>
        <v>41716.671446761851</v>
      </c>
      <c r="J962" s="39"/>
      <c r="K962" t="s">
        <v>2410</v>
      </c>
      <c r="L962">
        <v>1960</v>
      </c>
      <c r="M962" s="39">
        <f t="shared" si="46"/>
        <v>41716.671446761851</v>
      </c>
      <c r="N962" s="6">
        <v>32</v>
      </c>
      <c r="O962" s="6">
        <v>0</v>
      </c>
      <c r="P962" s="6">
        <v>1</v>
      </c>
      <c r="V962" s="1">
        <v>41683.90996527778</v>
      </c>
      <c r="X962" s="25">
        <f t="shared" si="44"/>
        <v>41682.921053243335</v>
      </c>
    </row>
    <row r="963" spans="3:24" x14ac:dyDescent="0.25">
      <c r="C963" s="33">
        <v>961</v>
      </c>
      <c r="D963" s="33">
        <v>2</v>
      </c>
      <c r="E963" s="5" t="s">
        <v>1402</v>
      </c>
      <c r="F963" s="6">
        <v>53</v>
      </c>
      <c r="G963" s="6">
        <v>55</v>
      </c>
      <c r="H963">
        <v>1961</v>
      </c>
      <c r="I963" s="39">
        <f t="shared" si="45"/>
        <v>41716.671458335928</v>
      </c>
      <c r="J963" s="39"/>
      <c r="K963" t="s">
        <v>2411</v>
      </c>
      <c r="L963">
        <v>1961</v>
      </c>
      <c r="M963" s="39">
        <f t="shared" si="46"/>
        <v>41716.671458335928</v>
      </c>
      <c r="N963" s="6">
        <v>32</v>
      </c>
      <c r="O963" s="6">
        <v>0</v>
      </c>
      <c r="P963" s="6">
        <v>1</v>
      </c>
      <c r="V963" s="1">
        <v>41683.90996527778</v>
      </c>
      <c r="X963" s="25">
        <f t="shared" si="44"/>
        <v>41682.921064817412</v>
      </c>
    </row>
    <row r="964" spans="3:24" x14ac:dyDescent="0.25">
      <c r="C964" s="33">
        <v>962</v>
      </c>
      <c r="D964" s="33">
        <v>2</v>
      </c>
      <c r="E964" s="5" t="s">
        <v>1403</v>
      </c>
      <c r="F964" s="6">
        <v>53</v>
      </c>
      <c r="G964" s="6">
        <v>55</v>
      </c>
      <c r="H964">
        <v>1962</v>
      </c>
      <c r="I964" s="39">
        <f t="shared" si="45"/>
        <v>41716.671469910005</v>
      </c>
      <c r="J964" s="39"/>
      <c r="K964" t="s">
        <v>2412</v>
      </c>
      <c r="L964">
        <v>1962</v>
      </c>
      <c r="M964" s="39">
        <f t="shared" si="46"/>
        <v>41716.671469910005</v>
      </c>
      <c r="N964" s="6">
        <v>32</v>
      </c>
      <c r="O964" s="6">
        <v>0</v>
      </c>
      <c r="P964" s="6">
        <v>1</v>
      </c>
      <c r="V964" s="1">
        <v>41683.90996527778</v>
      </c>
      <c r="X964" s="25">
        <f t="shared" si="44"/>
        <v>41682.921076391489</v>
      </c>
    </row>
    <row r="965" spans="3:24" x14ac:dyDescent="0.25">
      <c r="C965" s="33">
        <v>963</v>
      </c>
      <c r="D965" s="33">
        <v>2</v>
      </c>
      <c r="E965" s="5" t="s">
        <v>1404</v>
      </c>
      <c r="F965" s="6">
        <v>53</v>
      </c>
      <c r="G965" s="6">
        <v>55</v>
      </c>
      <c r="H965">
        <v>1963</v>
      </c>
      <c r="I965" s="39">
        <f t="shared" si="45"/>
        <v>41716.671481484082</v>
      </c>
      <c r="J965" s="39"/>
      <c r="K965" t="s">
        <v>2413</v>
      </c>
      <c r="L965">
        <v>1963</v>
      </c>
      <c r="M965" s="39">
        <f t="shared" si="46"/>
        <v>41716.671481484082</v>
      </c>
      <c r="N965" s="6">
        <v>32</v>
      </c>
      <c r="O965" s="6">
        <v>0</v>
      </c>
      <c r="P965" s="6">
        <v>1</v>
      </c>
      <c r="V965" s="1">
        <v>41683.90996527778</v>
      </c>
      <c r="X965" s="25">
        <f t="shared" si="44"/>
        <v>41682.921087965566</v>
      </c>
    </row>
    <row r="966" spans="3:24" x14ac:dyDescent="0.25">
      <c r="C966" s="33">
        <v>964</v>
      </c>
      <c r="D966" s="33">
        <v>2</v>
      </c>
      <c r="E966" s="5" t="s">
        <v>1405</v>
      </c>
      <c r="F966" s="6">
        <v>53</v>
      </c>
      <c r="G966" s="6">
        <v>55</v>
      </c>
      <c r="H966">
        <v>1964</v>
      </c>
      <c r="I966" s="39">
        <f t="shared" si="45"/>
        <v>41716.671493058158</v>
      </c>
      <c r="J966" s="39"/>
      <c r="K966" t="s">
        <v>2414</v>
      </c>
      <c r="L966">
        <v>1964</v>
      </c>
      <c r="M966" s="39">
        <f t="shared" si="46"/>
        <v>41716.671493058158</v>
      </c>
      <c r="N966" s="6">
        <v>32</v>
      </c>
      <c r="O966" s="6">
        <v>0</v>
      </c>
      <c r="P966" s="6">
        <v>1</v>
      </c>
      <c r="V966" s="1">
        <v>41683.90996527778</v>
      </c>
      <c r="X966" s="25">
        <f t="shared" ref="X966:X1012" si="47">X965+1/86400</f>
        <v>41682.921099539642</v>
      </c>
    </row>
    <row r="967" spans="3:24" x14ac:dyDescent="0.25">
      <c r="C967" s="33">
        <v>965</v>
      </c>
      <c r="D967" s="33">
        <v>2</v>
      </c>
      <c r="E967" s="5" t="s">
        <v>1406</v>
      </c>
      <c r="F967" s="6">
        <v>53</v>
      </c>
      <c r="G967" s="6">
        <v>55</v>
      </c>
      <c r="H967">
        <v>1965</v>
      </c>
      <c r="I967" s="39">
        <f t="shared" ref="I967:I1012" si="48">I966+1/86400</f>
        <v>41716.671504632235</v>
      </c>
      <c r="J967" s="39"/>
      <c r="K967" t="s">
        <v>2415</v>
      </c>
      <c r="L967">
        <v>1965</v>
      </c>
      <c r="M967" s="39">
        <f t="shared" ref="M967:M1012" si="49">M966+1/86400</f>
        <v>41716.671504632235</v>
      </c>
      <c r="N967" s="6">
        <v>32</v>
      </c>
      <c r="O967" s="6">
        <v>0</v>
      </c>
      <c r="P967" s="6">
        <v>1</v>
      </c>
      <c r="V967" s="1">
        <v>41683.90996527778</v>
      </c>
      <c r="X967" s="25">
        <f t="shared" si="47"/>
        <v>41682.921111113719</v>
      </c>
    </row>
    <row r="968" spans="3:24" x14ac:dyDescent="0.25">
      <c r="C968" s="33">
        <v>966</v>
      </c>
      <c r="D968" s="33">
        <v>2</v>
      </c>
      <c r="E968" s="5" t="s">
        <v>1407</v>
      </c>
      <c r="F968" s="6">
        <v>53</v>
      </c>
      <c r="G968" s="6">
        <v>55</v>
      </c>
      <c r="H968">
        <v>1966</v>
      </c>
      <c r="I968" s="39">
        <f t="shared" si="48"/>
        <v>41716.671516206312</v>
      </c>
      <c r="J968" s="39"/>
      <c r="K968" t="s">
        <v>2416</v>
      </c>
      <c r="L968">
        <v>1966</v>
      </c>
      <c r="M968" s="39">
        <f t="shared" si="49"/>
        <v>41716.671516206312</v>
      </c>
      <c r="N968" s="6">
        <v>32</v>
      </c>
      <c r="O968" s="6">
        <v>0</v>
      </c>
      <c r="P968" s="6">
        <v>1</v>
      </c>
      <c r="V968" s="1">
        <v>41683.90996527778</v>
      </c>
      <c r="X968" s="25">
        <f t="shared" si="47"/>
        <v>41682.921122687796</v>
      </c>
    </row>
    <row r="969" spans="3:24" x14ac:dyDescent="0.25">
      <c r="C969" s="33">
        <v>967</v>
      </c>
      <c r="D969" s="33">
        <v>2</v>
      </c>
      <c r="E969" s="5" t="s">
        <v>1408</v>
      </c>
      <c r="F969" s="6">
        <v>53</v>
      </c>
      <c r="G969" s="6">
        <v>55</v>
      </c>
      <c r="H969">
        <v>1967</v>
      </c>
      <c r="I969" s="39">
        <f t="shared" si="48"/>
        <v>41716.671527780389</v>
      </c>
      <c r="J969" s="39"/>
      <c r="K969" t="s">
        <v>2417</v>
      </c>
      <c r="L969">
        <v>1967</v>
      </c>
      <c r="M969" s="39">
        <f t="shared" si="49"/>
        <v>41716.671527780389</v>
      </c>
      <c r="N969" s="6">
        <v>32</v>
      </c>
      <c r="O969" s="6">
        <v>0</v>
      </c>
      <c r="P969" s="6">
        <v>1</v>
      </c>
      <c r="V969" s="1">
        <v>41683.90996527778</v>
      </c>
      <c r="X969" s="25">
        <f t="shared" si="47"/>
        <v>41682.921134261873</v>
      </c>
    </row>
    <row r="970" spans="3:24" x14ac:dyDescent="0.25">
      <c r="C970" s="33">
        <v>968</v>
      </c>
      <c r="D970" s="33">
        <v>2</v>
      </c>
      <c r="E970" s="5" t="s">
        <v>1409</v>
      </c>
      <c r="F970" s="6">
        <v>53</v>
      </c>
      <c r="G970" s="6">
        <v>55</v>
      </c>
      <c r="H970">
        <v>1968</v>
      </c>
      <c r="I970" s="39">
        <f t="shared" si="48"/>
        <v>41716.671539354465</v>
      </c>
      <c r="J970" s="39"/>
      <c r="K970" t="s">
        <v>2418</v>
      </c>
      <c r="L970">
        <v>1968</v>
      </c>
      <c r="M970" s="39">
        <f t="shared" si="49"/>
        <v>41716.671539354465</v>
      </c>
      <c r="N970" s="6">
        <v>32</v>
      </c>
      <c r="O970" s="6">
        <v>0</v>
      </c>
      <c r="P970" s="6">
        <v>1</v>
      </c>
      <c r="V970" s="1">
        <v>41683.90996527778</v>
      </c>
      <c r="X970" s="25">
        <f t="shared" si="47"/>
        <v>41682.92114583595</v>
      </c>
    </row>
    <row r="971" spans="3:24" x14ac:dyDescent="0.25">
      <c r="C971" s="33">
        <v>969</v>
      </c>
      <c r="D971" s="33">
        <v>2</v>
      </c>
      <c r="E971" s="5" t="s">
        <v>1410</v>
      </c>
      <c r="F971" s="6">
        <v>53</v>
      </c>
      <c r="G971" s="6">
        <v>55</v>
      </c>
      <c r="H971">
        <v>1969</v>
      </c>
      <c r="I971" s="39">
        <f t="shared" si="48"/>
        <v>41716.671550928542</v>
      </c>
      <c r="J971" s="39"/>
      <c r="K971" t="s">
        <v>2419</v>
      </c>
      <c r="L971">
        <v>1969</v>
      </c>
      <c r="M971" s="39">
        <f t="shared" si="49"/>
        <v>41716.671550928542</v>
      </c>
      <c r="N971" s="6">
        <v>32</v>
      </c>
      <c r="O971" s="6">
        <v>0</v>
      </c>
      <c r="P971" s="6">
        <v>1</v>
      </c>
      <c r="V971" s="1">
        <v>41683.90996527778</v>
      </c>
      <c r="X971" s="25">
        <f t="shared" si="47"/>
        <v>41682.921157410026</v>
      </c>
    </row>
    <row r="972" spans="3:24" x14ac:dyDescent="0.25">
      <c r="C972" s="33">
        <v>970</v>
      </c>
      <c r="D972" s="33">
        <v>2</v>
      </c>
      <c r="E972" s="5" t="s">
        <v>1411</v>
      </c>
      <c r="F972" s="6">
        <v>53</v>
      </c>
      <c r="G972" s="6">
        <v>55</v>
      </c>
      <c r="H972">
        <v>1970</v>
      </c>
      <c r="I972" s="39">
        <f t="shared" si="48"/>
        <v>41716.671562502619</v>
      </c>
      <c r="J972" s="39"/>
      <c r="K972" t="s">
        <v>2420</v>
      </c>
      <c r="L972">
        <v>1970</v>
      </c>
      <c r="M972" s="39">
        <f t="shared" si="49"/>
        <v>41716.671562502619</v>
      </c>
      <c r="N972" s="6">
        <v>32</v>
      </c>
      <c r="O972" s="6">
        <v>0</v>
      </c>
      <c r="P972" s="6">
        <v>1</v>
      </c>
      <c r="V972" s="1">
        <v>41683.90996527778</v>
      </c>
      <c r="X972" s="25">
        <f t="shared" si="47"/>
        <v>41682.921168984103</v>
      </c>
    </row>
    <row r="973" spans="3:24" x14ac:dyDescent="0.25">
      <c r="C973" s="33">
        <v>971</v>
      </c>
      <c r="D973" s="33">
        <v>2</v>
      </c>
      <c r="E973" s="5" t="s">
        <v>1412</v>
      </c>
      <c r="F973" s="6">
        <v>53</v>
      </c>
      <c r="G973" s="6">
        <v>55</v>
      </c>
      <c r="H973">
        <v>1971</v>
      </c>
      <c r="I973" s="39">
        <f t="shared" si="48"/>
        <v>41716.671574076696</v>
      </c>
      <c r="J973" s="39"/>
      <c r="K973" t="s">
        <v>2421</v>
      </c>
      <c r="L973">
        <v>1971</v>
      </c>
      <c r="M973" s="39">
        <f t="shared" si="49"/>
        <v>41716.671574076696</v>
      </c>
      <c r="N973" s="6">
        <v>32</v>
      </c>
      <c r="O973" s="6">
        <v>0</v>
      </c>
      <c r="P973" s="6">
        <v>1</v>
      </c>
      <c r="V973" s="1">
        <v>41683.90996527778</v>
      </c>
      <c r="X973" s="25">
        <f t="shared" si="47"/>
        <v>41682.92118055818</v>
      </c>
    </row>
    <row r="974" spans="3:24" x14ac:dyDescent="0.25">
      <c r="C974" s="33">
        <v>972</v>
      </c>
      <c r="D974" s="33">
        <v>2</v>
      </c>
      <c r="E974" s="5" t="s">
        <v>1413</v>
      </c>
      <c r="F974" s="6">
        <v>53</v>
      </c>
      <c r="G974" s="6">
        <v>55</v>
      </c>
      <c r="H974">
        <v>1972</v>
      </c>
      <c r="I974" s="39">
        <f t="shared" si="48"/>
        <v>41716.671585650773</v>
      </c>
      <c r="J974" s="39"/>
      <c r="K974" t="s">
        <v>2422</v>
      </c>
      <c r="L974">
        <v>1972</v>
      </c>
      <c r="M974" s="39">
        <f t="shared" si="49"/>
        <v>41716.671585650773</v>
      </c>
      <c r="N974" s="6">
        <v>32</v>
      </c>
      <c r="O974" s="6">
        <v>0</v>
      </c>
      <c r="P974" s="6">
        <v>1</v>
      </c>
      <c r="V974" s="1">
        <v>41683.90996527778</v>
      </c>
      <c r="X974" s="25">
        <f t="shared" si="47"/>
        <v>41682.921192132257</v>
      </c>
    </row>
    <row r="975" spans="3:24" x14ac:dyDescent="0.25">
      <c r="C975" s="33">
        <v>973</v>
      </c>
      <c r="D975" s="33">
        <v>2</v>
      </c>
      <c r="E975" s="5" t="s">
        <v>1414</v>
      </c>
      <c r="F975" s="6">
        <v>53</v>
      </c>
      <c r="G975" s="6">
        <v>55</v>
      </c>
      <c r="H975">
        <v>1973</v>
      </c>
      <c r="I975" s="39">
        <f t="shared" si="48"/>
        <v>41716.671597224849</v>
      </c>
      <c r="J975" s="39"/>
      <c r="K975" t="s">
        <v>2423</v>
      </c>
      <c r="L975">
        <v>1973</v>
      </c>
      <c r="M975" s="39">
        <f t="shared" si="49"/>
        <v>41716.671597224849</v>
      </c>
      <c r="N975" s="6">
        <v>32</v>
      </c>
      <c r="O975" s="6">
        <v>0</v>
      </c>
      <c r="P975" s="6">
        <v>1</v>
      </c>
      <c r="V975" s="1">
        <v>41683.90996527778</v>
      </c>
      <c r="X975" s="25">
        <f t="shared" si="47"/>
        <v>41682.921203706333</v>
      </c>
    </row>
    <row r="976" spans="3:24" x14ac:dyDescent="0.25">
      <c r="C976" s="33">
        <v>974</v>
      </c>
      <c r="D976" s="33">
        <v>2</v>
      </c>
      <c r="E976" s="5" t="s">
        <v>1415</v>
      </c>
      <c r="F976" s="6">
        <v>53</v>
      </c>
      <c r="G976" s="6">
        <v>55</v>
      </c>
      <c r="H976">
        <v>1974</v>
      </c>
      <c r="I976" s="39">
        <f t="shared" si="48"/>
        <v>41716.671608798926</v>
      </c>
      <c r="J976" s="39"/>
      <c r="K976" t="s">
        <v>2424</v>
      </c>
      <c r="L976">
        <v>1974</v>
      </c>
      <c r="M976" s="39">
        <f t="shared" si="49"/>
        <v>41716.671608798926</v>
      </c>
      <c r="N976" s="6">
        <v>32</v>
      </c>
      <c r="O976" s="6">
        <v>0</v>
      </c>
      <c r="P976" s="6">
        <v>1</v>
      </c>
      <c r="V976" s="1">
        <v>41683.90996527778</v>
      </c>
      <c r="X976" s="25">
        <f t="shared" si="47"/>
        <v>41682.92121528041</v>
      </c>
    </row>
    <row r="977" spans="3:24" x14ac:dyDescent="0.25">
      <c r="C977" s="33">
        <v>975</v>
      </c>
      <c r="D977" s="33">
        <v>2</v>
      </c>
      <c r="E977" s="5" t="s">
        <v>1416</v>
      </c>
      <c r="F977" s="6">
        <v>53</v>
      </c>
      <c r="G977" s="6">
        <v>55</v>
      </c>
      <c r="H977">
        <v>1975</v>
      </c>
      <c r="I977" s="39">
        <f t="shared" si="48"/>
        <v>41716.671620373003</v>
      </c>
      <c r="J977" s="39"/>
      <c r="K977" t="s">
        <v>2425</v>
      </c>
      <c r="L977">
        <v>1975</v>
      </c>
      <c r="M977" s="39">
        <f t="shared" si="49"/>
        <v>41716.671620373003</v>
      </c>
      <c r="N977" s="6">
        <v>32</v>
      </c>
      <c r="O977" s="6">
        <v>0</v>
      </c>
      <c r="P977" s="6">
        <v>1</v>
      </c>
      <c r="V977" s="1">
        <v>41683.90996527778</v>
      </c>
      <c r="X977" s="25">
        <f t="shared" si="47"/>
        <v>41682.921226854487</v>
      </c>
    </row>
    <row r="978" spans="3:24" x14ac:dyDescent="0.25">
      <c r="C978" s="33">
        <v>976</v>
      </c>
      <c r="D978" s="33">
        <v>2</v>
      </c>
      <c r="E978" s="5" t="s">
        <v>1417</v>
      </c>
      <c r="F978" s="6">
        <v>53</v>
      </c>
      <c r="G978" s="6">
        <v>55</v>
      </c>
      <c r="H978">
        <v>1976</v>
      </c>
      <c r="I978" s="39">
        <f t="shared" si="48"/>
        <v>41716.67163194708</v>
      </c>
      <c r="J978" s="39"/>
      <c r="K978" t="s">
        <v>2426</v>
      </c>
      <c r="L978">
        <v>1976</v>
      </c>
      <c r="M978" s="39">
        <f t="shared" si="49"/>
        <v>41716.67163194708</v>
      </c>
      <c r="N978" s="6">
        <v>32</v>
      </c>
      <c r="O978" s="6">
        <v>0</v>
      </c>
      <c r="P978" s="6">
        <v>1</v>
      </c>
      <c r="V978" s="1">
        <v>41683.90996527778</v>
      </c>
      <c r="X978" s="25">
        <f t="shared" si="47"/>
        <v>41682.921238428564</v>
      </c>
    </row>
    <row r="979" spans="3:24" x14ac:dyDescent="0.25">
      <c r="C979" s="33">
        <v>977</v>
      </c>
      <c r="D979" s="33">
        <v>2</v>
      </c>
      <c r="E979" s="5" t="s">
        <v>1418</v>
      </c>
      <c r="F979" s="6">
        <v>53</v>
      </c>
      <c r="G979" s="6">
        <v>55</v>
      </c>
      <c r="H979">
        <v>1977</v>
      </c>
      <c r="I979" s="39">
        <f t="shared" si="48"/>
        <v>41716.671643521157</v>
      </c>
      <c r="J979" s="39"/>
      <c r="K979" t="s">
        <v>2427</v>
      </c>
      <c r="L979">
        <v>1977</v>
      </c>
      <c r="M979" s="39">
        <f t="shared" si="49"/>
        <v>41716.671643521157</v>
      </c>
      <c r="N979" s="6">
        <v>32</v>
      </c>
      <c r="O979" s="6">
        <v>0</v>
      </c>
      <c r="P979" s="6">
        <v>1</v>
      </c>
      <c r="V979" s="1">
        <v>41683.90996527778</v>
      </c>
      <c r="X979" s="25">
        <f t="shared" si="47"/>
        <v>41682.921250002641</v>
      </c>
    </row>
    <row r="980" spans="3:24" x14ac:dyDescent="0.25">
      <c r="C980" s="33">
        <v>978</v>
      </c>
      <c r="D980" s="33">
        <v>2</v>
      </c>
      <c r="E980" s="5" t="s">
        <v>1419</v>
      </c>
      <c r="F980" s="6">
        <v>53</v>
      </c>
      <c r="G980" s="6">
        <v>55</v>
      </c>
      <c r="H980">
        <v>1978</v>
      </c>
      <c r="I980" s="39">
        <f t="shared" si="48"/>
        <v>41716.671655095233</v>
      </c>
      <c r="J980" s="39"/>
      <c r="K980" t="s">
        <v>2428</v>
      </c>
      <c r="L980">
        <v>1978</v>
      </c>
      <c r="M980" s="39">
        <f t="shared" si="49"/>
        <v>41716.671655095233</v>
      </c>
      <c r="N980" s="6">
        <v>32</v>
      </c>
      <c r="O980" s="6">
        <v>0</v>
      </c>
      <c r="P980" s="6">
        <v>1</v>
      </c>
      <c r="V980" s="1">
        <v>41683.90996527778</v>
      </c>
      <c r="X980" s="25">
        <f t="shared" si="47"/>
        <v>41682.921261576717</v>
      </c>
    </row>
    <row r="981" spans="3:24" x14ac:dyDescent="0.25">
      <c r="C981" s="33">
        <v>979</v>
      </c>
      <c r="D981" s="33">
        <v>2</v>
      </c>
      <c r="E981" s="5" t="s">
        <v>1420</v>
      </c>
      <c r="F981" s="6">
        <v>53</v>
      </c>
      <c r="G981" s="6">
        <v>55</v>
      </c>
      <c r="H981">
        <v>1979</v>
      </c>
      <c r="I981" s="39">
        <f t="shared" si="48"/>
        <v>41716.67166666931</v>
      </c>
      <c r="J981" s="39"/>
      <c r="K981" t="s">
        <v>2429</v>
      </c>
      <c r="L981">
        <v>1979</v>
      </c>
      <c r="M981" s="39">
        <f t="shared" si="49"/>
        <v>41716.67166666931</v>
      </c>
      <c r="N981" s="6">
        <v>32</v>
      </c>
      <c r="O981" s="6">
        <v>0</v>
      </c>
      <c r="P981" s="6">
        <v>1</v>
      </c>
      <c r="V981" s="1">
        <v>41683.90996527778</v>
      </c>
      <c r="X981" s="25">
        <f t="shared" si="47"/>
        <v>41682.921273150794</v>
      </c>
    </row>
    <row r="982" spans="3:24" x14ac:dyDescent="0.25">
      <c r="C982" s="33">
        <v>980</v>
      </c>
      <c r="D982" s="33">
        <v>2</v>
      </c>
      <c r="E982" s="5" t="s">
        <v>1421</v>
      </c>
      <c r="F982" s="6">
        <v>53</v>
      </c>
      <c r="G982" s="6">
        <v>55</v>
      </c>
      <c r="H982">
        <v>1980</v>
      </c>
      <c r="I982" s="39">
        <f t="shared" si="48"/>
        <v>41716.671678243387</v>
      </c>
      <c r="J982" s="39"/>
      <c r="K982" t="s">
        <v>2430</v>
      </c>
      <c r="L982">
        <v>1980</v>
      </c>
      <c r="M982" s="39">
        <f t="shared" si="49"/>
        <v>41716.671678243387</v>
      </c>
      <c r="N982" s="6">
        <v>32</v>
      </c>
      <c r="O982" s="6">
        <v>0</v>
      </c>
      <c r="P982" s="6">
        <v>1</v>
      </c>
      <c r="V982" s="1">
        <v>41683.90996527778</v>
      </c>
      <c r="X982" s="25">
        <f t="shared" si="47"/>
        <v>41682.921284724871</v>
      </c>
    </row>
    <row r="983" spans="3:24" x14ac:dyDescent="0.25">
      <c r="C983" s="33">
        <v>981</v>
      </c>
      <c r="D983" s="33">
        <v>2</v>
      </c>
      <c r="E983" s="5" t="s">
        <v>1422</v>
      </c>
      <c r="F983" s="6">
        <v>53</v>
      </c>
      <c r="G983" s="6">
        <v>55</v>
      </c>
      <c r="H983">
        <v>1981</v>
      </c>
      <c r="I983" s="39">
        <f t="shared" si="48"/>
        <v>41716.671689817464</v>
      </c>
      <c r="J983" s="39"/>
      <c r="K983" t="s">
        <v>2431</v>
      </c>
      <c r="L983">
        <v>1981</v>
      </c>
      <c r="M983" s="39">
        <f t="shared" si="49"/>
        <v>41716.671689817464</v>
      </c>
      <c r="N983" s="6">
        <v>32</v>
      </c>
      <c r="O983" s="6">
        <v>0</v>
      </c>
      <c r="P983" s="6">
        <v>1</v>
      </c>
      <c r="V983" s="1">
        <v>41683.90996527778</v>
      </c>
      <c r="X983" s="25">
        <f t="shared" si="47"/>
        <v>41682.921296298948</v>
      </c>
    </row>
    <row r="984" spans="3:24" x14ac:dyDescent="0.25">
      <c r="C984" s="33">
        <v>982</v>
      </c>
      <c r="D984" s="33">
        <v>2</v>
      </c>
      <c r="E984" s="5" t="s">
        <v>1423</v>
      </c>
      <c r="F984" s="6">
        <v>53</v>
      </c>
      <c r="G984" s="6">
        <v>55</v>
      </c>
      <c r="H984">
        <v>1982</v>
      </c>
      <c r="I984" s="39">
        <f t="shared" si="48"/>
        <v>41716.67170139154</v>
      </c>
      <c r="J984" s="39"/>
      <c r="K984" t="s">
        <v>2432</v>
      </c>
      <c r="L984">
        <v>1982</v>
      </c>
      <c r="M984" s="39">
        <f t="shared" si="49"/>
        <v>41716.67170139154</v>
      </c>
      <c r="N984" s="6">
        <v>32</v>
      </c>
      <c r="O984" s="6">
        <v>0</v>
      </c>
      <c r="P984" s="6">
        <v>1</v>
      </c>
      <c r="V984" s="1">
        <v>41683.90996527778</v>
      </c>
      <c r="X984" s="25">
        <f t="shared" si="47"/>
        <v>41682.921307873024</v>
      </c>
    </row>
    <row r="985" spans="3:24" x14ac:dyDescent="0.25">
      <c r="C985" s="33">
        <v>983</v>
      </c>
      <c r="D985" s="33">
        <v>2</v>
      </c>
      <c r="E985" s="5" t="s">
        <v>1424</v>
      </c>
      <c r="F985" s="6">
        <v>53</v>
      </c>
      <c r="G985" s="6">
        <v>55</v>
      </c>
      <c r="H985">
        <v>1983</v>
      </c>
      <c r="I985" s="39">
        <f t="shared" si="48"/>
        <v>41716.671712965617</v>
      </c>
      <c r="J985" s="39"/>
      <c r="K985" t="s">
        <v>2433</v>
      </c>
      <c r="L985">
        <v>1983</v>
      </c>
      <c r="M985" s="39">
        <f t="shared" si="49"/>
        <v>41716.671712965617</v>
      </c>
      <c r="N985" s="6">
        <v>32</v>
      </c>
      <c r="O985" s="6">
        <v>0</v>
      </c>
      <c r="P985" s="6">
        <v>1</v>
      </c>
      <c r="V985" s="1">
        <v>41683.90996527778</v>
      </c>
      <c r="X985" s="25">
        <f t="shared" si="47"/>
        <v>41682.921319447101</v>
      </c>
    </row>
    <row r="986" spans="3:24" x14ac:dyDescent="0.25">
      <c r="C986" s="33">
        <v>984</v>
      </c>
      <c r="D986" s="33">
        <v>2</v>
      </c>
      <c r="E986" s="5" t="s">
        <v>1425</v>
      </c>
      <c r="F986" s="6">
        <v>53</v>
      </c>
      <c r="G986" s="6">
        <v>55</v>
      </c>
      <c r="H986">
        <v>1984</v>
      </c>
      <c r="I986" s="39">
        <f t="shared" si="48"/>
        <v>41716.671724539694</v>
      </c>
      <c r="J986" s="39"/>
      <c r="K986" t="s">
        <v>2434</v>
      </c>
      <c r="L986">
        <v>1984</v>
      </c>
      <c r="M986" s="39">
        <f t="shared" si="49"/>
        <v>41716.671724539694</v>
      </c>
      <c r="N986" s="6">
        <v>32</v>
      </c>
      <c r="O986" s="6">
        <v>0</v>
      </c>
      <c r="P986" s="6">
        <v>1</v>
      </c>
      <c r="V986" s="1">
        <v>41683.90996527778</v>
      </c>
      <c r="X986" s="25">
        <f t="shared" si="47"/>
        <v>41682.921331021178</v>
      </c>
    </row>
    <row r="987" spans="3:24" x14ac:dyDescent="0.25">
      <c r="C987" s="33">
        <v>985</v>
      </c>
      <c r="D987" s="33">
        <v>2</v>
      </c>
      <c r="E987" s="5" t="s">
        <v>1426</v>
      </c>
      <c r="F987" s="6">
        <v>53</v>
      </c>
      <c r="G987" s="6">
        <v>55</v>
      </c>
      <c r="H987">
        <v>1985</v>
      </c>
      <c r="I987" s="39">
        <f t="shared" si="48"/>
        <v>41716.671736113771</v>
      </c>
      <c r="J987" s="39"/>
      <c r="K987" t="s">
        <v>2435</v>
      </c>
      <c r="L987">
        <v>1985</v>
      </c>
      <c r="M987" s="39">
        <f t="shared" si="49"/>
        <v>41716.671736113771</v>
      </c>
      <c r="N987" s="6">
        <v>32</v>
      </c>
      <c r="O987" s="6">
        <v>0</v>
      </c>
      <c r="P987" s="6">
        <v>1</v>
      </c>
      <c r="V987" s="1">
        <v>41683.90996527778</v>
      </c>
      <c r="X987" s="25">
        <f t="shared" si="47"/>
        <v>41682.921342595255</v>
      </c>
    </row>
    <row r="988" spans="3:24" x14ac:dyDescent="0.25">
      <c r="C988" s="33">
        <v>986</v>
      </c>
      <c r="D988" s="33">
        <v>2</v>
      </c>
      <c r="E988" s="5" t="s">
        <v>1427</v>
      </c>
      <c r="F988" s="6">
        <v>53</v>
      </c>
      <c r="G988" s="6">
        <v>55</v>
      </c>
      <c r="H988">
        <v>1986</v>
      </c>
      <c r="I988" s="39">
        <f t="shared" si="48"/>
        <v>41716.671747687848</v>
      </c>
      <c r="J988" s="39"/>
      <c r="K988" t="s">
        <v>2436</v>
      </c>
      <c r="L988">
        <v>1986</v>
      </c>
      <c r="M988" s="39">
        <f t="shared" si="49"/>
        <v>41716.671747687848</v>
      </c>
      <c r="N988" s="6">
        <v>32</v>
      </c>
      <c r="O988" s="6">
        <v>0</v>
      </c>
      <c r="P988" s="6">
        <v>1</v>
      </c>
      <c r="V988" s="1">
        <v>41683.90996527778</v>
      </c>
      <c r="X988" s="25">
        <f t="shared" si="47"/>
        <v>41682.921354169332</v>
      </c>
    </row>
    <row r="989" spans="3:24" x14ac:dyDescent="0.25">
      <c r="C989" s="33">
        <v>987</v>
      </c>
      <c r="D989" s="33">
        <v>2</v>
      </c>
      <c r="E989" s="5" t="s">
        <v>1428</v>
      </c>
      <c r="F989" s="6">
        <v>53</v>
      </c>
      <c r="G989" s="6">
        <v>55</v>
      </c>
      <c r="H989">
        <v>1987</v>
      </c>
      <c r="I989" s="39">
        <f t="shared" si="48"/>
        <v>41716.671759261924</v>
      </c>
      <c r="J989" s="39"/>
      <c r="K989" t="s">
        <v>2437</v>
      </c>
      <c r="L989">
        <v>1987</v>
      </c>
      <c r="M989" s="39">
        <f t="shared" si="49"/>
        <v>41716.671759261924</v>
      </c>
      <c r="N989" s="6">
        <v>32</v>
      </c>
      <c r="O989" s="6">
        <v>0</v>
      </c>
      <c r="P989" s="6">
        <v>1</v>
      </c>
      <c r="V989" s="1">
        <v>41683.90996527778</v>
      </c>
      <c r="X989" s="25">
        <f t="shared" si="47"/>
        <v>41682.921365743408</v>
      </c>
    </row>
    <row r="990" spans="3:24" x14ac:dyDescent="0.25">
      <c r="C990" s="33">
        <v>988</v>
      </c>
      <c r="D990" s="33">
        <v>2</v>
      </c>
      <c r="E990" s="5" t="s">
        <v>1429</v>
      </c>
      <c r="F990" s="6">
        <v>53</v>
      </c>
      <c r="G990" s="6">
        <v>55</v>
      </c>
      <c r="H990">
        <v>1988</v>
      </c>
      <c r="I990" s="39">
        <f t="shared" si="48"/>
        <v>41716.671770836001</v>
      </c>
      <c r="J990" s="39"/>
      <c r="K990" t="s">
        <v>2438</v>
      </c>
      <c r="L990">
        <v>1988</v>
      </c>
      <c r="M990" s="39">
        <f t="shared" si="49"/>
        <v>41716.671770836001</v>
      </c>
      <c r="N990" s="6">
        <v>32</v>
      </c>
      <c r="O990" s="6">
        <v>0</v>
      </c>
      <c r="P990" s="6">
        <v>1</v>
      </c>
      <c r="V990" s="1">
        <v>41683.90996527778</v>
      </c>
      <c r="X990" s="25">
        <f t="shared" si="47"/>
        <v>41682.921377317485</v>
      </c>
    </row>
    <row r="991" spans="3:24" x14ac:dyDescent="0.25">
      <c r="C991" s="33">
        <v>989</v>
      </c>
      <c r="D991" s="33">
        <v>2</v>
      </c>
      <c r="E991" s="5" t="s">
        <v>1430</v>
      </c>
      <c r="F991" s="6">
        <v>53</v>
      </c>
      <c r="G991" s="6">
        <v>55</v>
      </c>
      <c r="H991">
        <v>1989</v>
      </c>
      <c r="I991" s="39">
        <f t="shared" si="48"/>
        <v>41716.671782410078</v>
      </c>
      <c r="J991" s="39"/>
      <c r="K991" t="s">
        <v>2439</v>
      </c>
      <c r="L991">
        <v>1989</v>
      </c>
      <c r="M991" s="39">
        <f t="shared" si="49"/>
        <v>41716.671782410078</v>
      </c>
      <c r="N991" s="6">
        <v>32</v>
      </c>
      <c r="O991" s="6">
        <v>0</v>
      </c>
      <c r="P991" s="6">
        <v>1</v>
      </c>
      <c r="V991" s="1">
        <v>41683.90996527778</v>
      </c>
      <c r="X991" s="25">
        <f t="shared" si="47"/>
        <v>41682.921388891562</v>
      </c>
    </row>
    <row r="992" spans="3:24" x14ac:dyDescent="0.25">
      <c r="C992" s="33">
        <v>990</v>
      </c>
      <c r="D992" s="33">
        <v>2</v>
      </c>
      <c r="E992" s="5" t="s">
        <v>1431</v>
      </c>
      <c r="F992" s="6">
        <v>53</v>
      </c>
      <c r="G992" s="6">
        <v>55</v>
      </c>
      <c r="H992">
        <v>1990</v>
      </c>
      <c r="I992" s="39">
        <f t="shared" si="48"/>
        <v>41716.671793984155</v>
      </c>
      <c r="J992" s="39"/>
      <c r="K992" t="s">
        <v>2440</v>
      </c>
      <c r="L992">
        <v>1990</v>
      </c>
      <c r="M992" s="39">
        <f t="shared" si="49"/>
        <v>41716.671793984155</v>
      </c>
      <c r="N992" s="6">
        <v>32</v>
      </c>
      <c r="O992" s="6">
        <v>0</v>
      </c>
      <c r="P992" s="6">
        <v>1</v>
      </c>
      <c r="V992" s="1">
        <v>41683.90996527778</v>
      </c>
      <c r="X992" s="25">
        <f t="shared" si="47"/>
        <v>41682.921400465639</v>
      </c>
    </row>
    <row r="993" spans="3:24" x14ac:dyDescent="0.25">
      <c r="C993" s="33">
        <v>991</v>
      </c>
      <c r="D993" s="33">
        <v>2</v>
      </c>
      <c r="E993" s="5" t="s">
        <v>1432</v>
      </c>
      <c r="F993" s="6">
        <v>53</v>
      </c>
      <c r="G993" s="6">
        <v>55</v>
      </c>
      <c r="H993">
        <v>1991</v>
      </c>
      <c r="I993" s="39">
        <f t="shared" si="48"/>
        <v>41716.671805558231</v>
      </c>
      <c r="J993" s="39"/>
      <c r="K993" t="s">
        <v>2441</v>
      </c>
      <c r="L993">
        <v>1991</v>
      </c>
      <c r="M993" s="39">
        <f t="shared" si="49"/>
        <v>41716.671805558231</v>
      </c>
      <c r="N993" s="6">
        <v>32</v>
      </c>
      <c r="O993" s="6">
        <v>0</v>
      </c>
      <c r="P993" s="6">
        <v>1</v>
      </c>
      <c r="V993" s="1">
        <v>41683.90996527778</v>
      </c>
      <c r="X993" s="25">
        <f t="shared" si="47"/>
        <v>41682.921412039716</v>
      </c>
    </row>
    <row r="994" spans="3:24" x14ac:dyDescent="0.25">
      <c r="C994" s="33">
        <v>992</v>
      </c>
      <c r="D994" s="33">
        <v>2</v>
      </c>
      <c r="E994" s="5" t="s">
        <v>1433</v>
      </c>
      <c r="F994" s="6">
        <v>53</v>
      </c>
      <c r="G994" s="6">
        <v>55</v>
      </c>
      <c r="H994">
        <v>1992</v>
      </c>
      <c r="I994" s="39">
        <f t="shared" si="48"/>
        <v>41716.671817132308</v>
      </c>
      <c r="J994" s="39"/>
      <c r="K994" t="s">
        <v>2442</v>
      </c>
      <c r="L994">
        <v>1992</v>
      </c>
      <c r="M994" s="39">
        <f t="shared" si="49"/>
        <v>41716.671817132308</v>
      </c>
      <c r="N994" s="6">
        <v>32</v>
      </c>
      <c r="O994" s="6">
        <v>0</v>
      </c>
      <c r="P994" s="6">
        <v>1</v>
      </c>
      <c r="V994" s="1">
        <v>41683.90996527778</v>
      </c>
      <c r="X994" s="25">
        <f t="shared" si="47"/>
        <v>41682.921423613792</v>
      </c>
    </row>
    <row r="995" spans="3:24" x14ac:dyDescent="0.25">
      <c r="C995" s="33">
        <v>993</v>
      </c>
      <c r="D995" s="33">
        <v>2</v>
      </c>
      <c r="E995" s="5" t="s">
        <v>1434</v>
      </c>
      <c r="F995" s="6">
        <v>53</v>
      </c>
      <c r="G995" s="6">
        <v>55</v>
      </c>
      <c r="H995">
        <v>1993</v>
      </c>
      <c r="I995" s="39">
        <f t="shared" si="48"/>
        <v>41716.671828706385</v>
      </c>
      <c r="J995" s="39"/>
      <c r="K995" t="s">
        <v>2443</v>
      </c>
      <c r="L995">
        <v>1993</v>
      </c>
      <c r="M995" s="39">
        <f t="shared" si="49"/>
        <v>41716.671828706385</v>
      </c>
      <c r="N995" s="6">
        <v>32</v>
      </c>
      <c r="O995" s="6">
        <v>0</v>
      </c>
      <c r="P995" s="6">
        <v>1</v>
      </c>
      <c r="V995" s="1">
        <v>41683.90996527778</v>
      </c>
      <c r="X995" s="25">
        <f t="shared" si="47"/>
        <v>41682.921435187869</v>
      </c>
    </row>
    <row r="996" spans="3:24" x14ac:dyDescent="0.25">
      <c r="C996" s="33">
        <v>994</v>
      </c>
      <c r="D996" s="33">
        <v>2</v>
      </c>
      <c r="E996" s="5" t="s">
        <v>1435</v>
      </c>
      <c r="F996" s="6">
        <v>53</v>
      </c>
      <c r="G996" s="6">
        <v>55</v>
      </c>
      <c r="H996">
        <v>1994</v>
      </c>
      <c r="I996" s="39">
        <f t="shared" si="48"/>
        <v>41716.671840280462</v>
      </c>
      <c r="J996" s="39"/>
      <c r="K996" t="s">
        <v>2444</v>
      </c>
      <c r="L996">
        <v>1994</v>
      </c>
      <c r="M996" s="39">
        <f t="shared" si="49"/>
        <v>41716.671840280462</v>
      </c>
      <c r="N996" s="6">
        <v>32</v>
      </c>
      <c r="O996" s="6">
        <v>0</v>
      </c>
      <c r="P996" s="6">
        <v>1</v>
      </c>
      <c r="V996" s="1">
        <v>41683.90996527778</v>
      </c>
      <c r="X996" s="25">
        <f t="shared" si="47"/>
        <v>41682.921446761946</v>
      </c>
    </row>
    <row r="997" spans="3:24" x14ac:dyDescent="0.25">
      <c r="C997" s="33">
        <v>995</v>
      </c>
      <c r="D997" s="33">
        <v>2</v>
      </c>
      <c r="E997" s="5" t="s">
        <v>1436</v>
      </c>
      <c r="F997" s="6">
        <v>53</v>
      </c>
      <c r="G997" s="6">
        <v>55</v>
      </c>
      <c r="H997">
        <v>1995</v>
      </c>
      <c r="I997" s="39">
        <f t="shared" si="48"/>
        <v>41716.671851854539</v>
      </c>
      <c r="J997" s="39"/>
      <c r="K997" t="s">
        <v>2445</v>
      </c>
      <c r="L997">
        <v>1995</v>
      </c>
      <c r="M997" s="39">
        <f t="shared" si="49"/>
        <v>41716.671851854539</v>
      </c>
      <c r="N997" s="6">
        <v>32</v>
      </c>
      <c r="O997" s="6">
        <v>0</v>
      </c>
      <c r="P997" s="6">
        <v>1</v>
      </c>
      <c r="V997" s="1">
        <v>41683.90996527778</v>
      </c>
      <c r="X997" s="25">
        <f t="shared" si="47"/>
        <v>41682.921458336023</v>
      </c>
    </row>
    <row r="998" spans="3:24" x14ac:dyDescent="0.25">
      <c r="C998" s="33">
        <v>996</v>
      </c>
      <c r="D998" s="33">
        <v>2</v>
      </c>
      <c r="E998" s="5" t="s">
        <v>1437</v>
      </c>
      <c r="F998" s="6">
        <v>53</v>
      </c>
      <c r="G998" s="6">
        <v>55</v>
      </c>
      <c r="H998">
        <v>1996</v>
      </c>
      <c r="I998" s="39">
        <f t="shared" si="48"/>
        <v>41716.671863428615</v>
      </c>
      <c r="J998" s="39"/>
      <c r="K998" t="s">
        <v>2446</v>
      </c>
      <c r="L998">
        <v>1996</v>
      </c>
      <c r="M998" s="39">
        <f t="shared" si="49"/>
        <v>41716.671863428615</v>
      </c>
      <c r="N998" s="6">
        <v>32</v>
      </c>
      <c r="O998" s="6">
        <v>0</v>
      </c>
      <c r="P998" s="6">
        <v>1</v>
      </c>
      <c r="V998" s="1">
        <v>41683.90996527778</v>
      </c>
      <c r="X998" s="25">
        <f t="shared" si="47"/>
        <v>41682.921469910099</v>
      </c>
    </row>
    <row r="999" spans="3:24" x14ac:dyDescent="0.25">
      <c r="C999" s="33">
        <v>997</v>
      </c>
      <c r="D999" s="33">
        <v>2</v>
      </c>
      <c r="E999" s="5" t="s">
        <v>1438</v>
      </c>
      <c r="F999" s="6">
        <v>53</v>
      </c>
      <c r="G999" s="6">
        <v>55</v>
      </c>
      <c r="H999">
        <v>1997</v>
      </c>
      <c r="I999" s="39">
        <f t="shared" si="48"/>
        <v>41716.671875002692</v>
      </c>
      <c r="J999" s="39"/>
      <c r="K999" t="s">
        <v>2447</v>
      </c>
      <c r="L999">
        <v>1997</v>
      </c>
      <c r="M999" s="39">
        <f t="shared" si="49"/>
        <v>41716.671875002692</v>
      </c>
      <c r="N999" s="6">
        <v>32</v>
      </c>
      <c r="O999" s="6">
        <v>0</v>
      </c>
      <c r="P999" s="6">
        <v>1</v>
      </c>
      <c r="V999" s="1">
        <v>41683.90996527778</v>
      </c>
      <c r="X999" s="25">
        <f t="shared" si="47"/>
        <v>41682.921481484176</v>
      </c>
    </row>
    <row r="1000" spans="3:24" x14ac:dyDescent="0.25">
      <c r="C1000" s="33">
        <v>998</v>
      </c>
      <c r="D1000" s="33">
        <v>2</v>
      </c>
      <c r="E1000" s="5" t="s">
        <v>1439</v>
      </c>
      <c r="F1000" s="6">
        <v>53</v>
      </c>
      <c r="G1000" s="6">
        <v>55</v>
      </c>
      <c r="H1000">
        <v>1998</v>
      </c>
      <c r="I1000" s="39">
        <f t="shared" si="48"/>
        <v>41716.671886576769</v>
      </c>
      <c r="J1000" s="39"/>
      <c r="K1000" t="s">
        <v>2448</v>
      </c>
      <c r="L1000">
        <v>1998</v>
      </c>
      <c r="M1000" s="39">
        <f t="shared" si="49"/>
        <v>41716.671886576769</v>
      </c>
      <c r="N1000" s="6">
        <v>32</v>
      </c>
      <c r="O1000" s="6">
        <v>0</v>
      </c>
      <c r="P1000" s="6">
        <v>1</v>
      </c>
      <c r="V1000" s="1">
        <v>41683.90996527778</v>
      </c>
      <c r="X1000" s="25">
        <f t="shared" si="47"/>
        <v>41682.921493058253</v>
      </c>
    </row>
    <row r="1001" spans="3:24" x14ac:dyDescent="0.25">
      <c r="C1001" s="33">
        <v>999</v>
      </c>
      <c r="D1001" s="33">
        <v>2</v>
      </c>
      <c r="E1001" s="5" t="s">
        <v>1440</v>
      </c>
      <c r="F1001" s="6">
        <v>53</v>
      </c>
      <c r="G1001" s="6">
        <v>55</v>
      </c>
      <c r="H1001">
        <v>1999</v>
      </c>
      <c r="I1001" s="39">
        <f t="shared" si="48"/>
        <v>41716.671898150846</v>
      </c>
      <c r="J1001" s="39"/>
      <c r="K1001" t="s">
        <v>2449</v>
      </c>
      <c r="L1001">
        <v>1999</v>
      </c>
      <c r="M1001" s="39">
        <f t="shared" si="49"/>
        <v>41716.671898150846</v>
      </c>
      <c r="N1001" s="6">
        <v>32</v>
      </c>
      <c r="O1001" s="6">
        <v>0</v>
      </c>
      <c r="P1001" s="6">
        <v>1</v>
      </c>
      <c r="V1001" s="1">
        <v>41683.90996527778</v>
      </c>
      <c r="X1001" s="25">
        <f t="shared" si="47"/>
        <v>41682.92150463233</v>
      </c>
    </row>
    <row r="1002" spans="3:24" x14ac:dyDescent="0.25">
      <c r="C1002" s="33">
        <v>1000</v>
      </c>
      <c r="D1002" s="33">
        <v>2</v>
      </c>
      <c r="E1002" s="5" t="s">
        <v>1441</v>
      </c>
      <c r="F1002" s="6">
        <v>53</v>
      </c>
      <c r="G1002" s="6">
        <v>55</v>
      </c>
      <c r="H1002">
        <v>2000</v>
      </c>
      <c r="I1002" s="39">
        <f t="shared" si="48"/>
        <v>41716.671909724922</v>
      </c>
      <c r="J1002" s="39"/>
      <c r="K1002" t="s">
        <v>2450</v>
      </c>
      <c r="L1002">
        <v>2000</v>
      </c>
      <c r="M1002" s="39">
        <f t="shared" si="49"/>
        <v>41716.671909724922</v>
      </c>
      <c r="N1002" s="6">
        <v>32</v>
      </c>
      <c r="O1002" s="6">
        <v>0</v>
      </c>
      <c r="P1002" s="6">
        <v>1</v>
      </c>
      <c r="V1002" s="1">
        <v>41683.90996527778</v>
      </c>
      <c r="X1002" s="25">
        <f t="shared" si="47"/>
        <v>41682.921516206407</v>
      </c>
    </row>
    <row r="1003" spans="3:24" x14ac:dyDescent="0.25">
      <c r="C1003" s="33">
        <v>1001</v>
      </c>
      <c r="D1003" s="33">
        <v>2</v>
      </c>
      <c r="E1003" s="5" t="s">
        <v>1442</v>
      </c>
      <c r="F1003" s="6">
        <v>53</v>
      </c>
      <c r="G1003" s="6">
        <v>55</v>
      </c>
      <c r="H1003">
        <v>2001</v>
      </c>
      <c r="I1003" s="39">
        <f t="shared" si="48"/>
        <v>41716.671921298999</v>
      </c>
      <c r="J1003" s="39"/>
      <c r="K1003" t="s">
        <v>2451</v>
      </c>
      <c r="L1003">
        <v>2001</v>
      </c>
      <c r="M1003" s="39">
        <f t="shared" si="49"/>
        <v>41716.671921298999</v>
      </c>
      <c r="N1003" s="6">
        <v>32</v>
      </c>
      <c r="O1003" s="6">
        <v>0</v>
      </c>
      <c r="P1003" s="6">
        <v>1</v>
      </c>
      <c r="V1003" s="1">
        <v>41683.90996527778</v>
      </c>
      <c r="X1003" s="25">
        <f t="shared" si="47"/>
        <v>41682.921527780483</v>
      </c>
    </row>
    <row r="1004" spans="3:24" x14ac:dyDescent="0.25">
      <c r="C1004" s="33">
        <v>1002</v>
      </c>
      <c r="D1004" s="33">
        <v>2</v>
      </c>
      <c r="E1004" s="5" t="s">
        <v>1443</v>
      </c>
      <c r="F1004" s="6">
        <v>53</v>
      </c>
      <c r="G1004" s="6">
        <v>55</v>
      </c>
      <c r="H1004">
        <v>2002</v>
      </c>
      <c r="I1004" s="39">
        <f t="shared" si="48"/>
        <v>41716.671932873076</v>
      </c>
      <c r="J1004" s="39"/>
      <c r="K1004" t="s">
        <v>2452</v>
      </c>
      <c r="L1004">
        <v>2002</v>
      </c>
      <c r="M1004" s="39">
        <f t="shared" si="49"/>
        <v>41716.671932873076</v>
      </c>
      <c r="N1004" s="6">
        <v>32</v>
      </c>
      <c r="O1004" s="6">
        <v>0</v>
      </c>
      <c r="P1004" s="6">
        <v>1</v>
      </c>
      <c r="V1004" s="1">
        <v>41683.90996527778</v>
      </c>
      <c r="X1004" s="25">
        <f t="shared" si="47"/>
        <v>41682.92153935456</v>
      </c>
    </row>
    <row r="1005" spans="3:24" x14ac:dyDescent="0.25">
      <c r="C1005" s="33">
        <v>1003</v>
      </c>
      <c r="D1005" s="33">
        <v>2</v>
      </c>
      <c r="E1005" s="5" t="s">
        <v>1444</v>
      </c>
      <c r="F1005" s="6">
        <v>53</v>
      </c>
      <c r="G1005" s="6">
        <v>55</v>
      </c>
      <c r="H1005">
        <v>2003</v>
      </c>
      <c r="I1005" s="39">
        <f t="shared" si="48"/>
        <v>41716.671944447153</v>
      </c>
      <c r="J1005" s="39"/>
      <c r="K1005" t="s">
        <v>2453</v>
      </c>
      <c r="L1005">
        <v>2003</v>
      </c>
      <c r="M1005" s="39">
        <f t="shared" si="49"/>
        <v>41716.671944447153</v>
      </c>
      <c r="N1005" s="6">
        <v>32</v>
      </c>
      <c r="O1005" s="6">
        <v>0</v>
      </c>
      <c r="P1005" s="6">
        <v>1</v>
      </c>
      <c r="V1005" s="1">
        <v>41683.90996527778</v>
      </c>
      <c r="X1005" s="25">
        <f t="shared" si="47"/>
        <v>41682.921550928637</v>
      </c>
    </row>
    <row r="1006" spans="3:24" x14ac:dyDescent="0.25">
      <c r="C1006" s="33">
        <v>1004</v>
      </c>
      <c r="D1006" s="33">
        <v>2</v>
      </c>
      <c r="E1006" s="5" t="s">
        <v>1445</v>
      </c>
      <c r="F1006" s="6">
        <v>53</v>
      </c>
      <c r="G1006" s="6">
        <v>55</v>
      </c>
      <c r="H1006">
        <v>2004</v>
      </c>
      <c r="I1006" s="39">
        <f t="shared" si="48"/>
        <v>41716.67195602123</v>
      </c>
      <c r="J1006" s="39"/>
      <c r="K1006" t="s">
        <v>2454</v>
      </c>
      <c r="L1006">
        <v>2004</v>
      </c>
      <c r="M1006" s="39">
        <f t="shared" si="49"/>
        <v>41716.67195602123</v>
      </c>
      <c r="N1006" s="6">
        <v>32</v>
      </c>
      <c r="O1006" s="6">
        <v>0</v>
      </c>
      <c r="P1006" s="6">
        <v>1</v>
      </c>
      <c r="V1006" s="1">
        <v>41683.90996527778</v>
      </c>
      <c r="X1006" s="25">
        <f t="shared" si="47"/>
        <v>41682.921562502714</v>
      </c>
    </row>
    <row r="1007" spans="3:24" x14ac:dyDescent="0.25">
      <c r="C1007" s="33">
        <v>1005</v>
      </c>
      <c r="D1007" s="33">
        <v>2</v>
      </c>
      <c r="E1007" s="5" t="s">
        <v>1446</v>
      </c>
      <c r="F1007" s="6">
        <v>53</v>
      </c>
      <c r="G1007" s="6">
        <v>55</v>
      </c>
      <c r="H1007">
        <v>2005</v>
      </c>
      <c r="I1007" s="39">
        <f t="shared" si="48"/>
        <v>41716.671967595306</v>
      </c>
      <c r="J1007" s="39"/>
      <c r="K1007" t="s">
        <v>2455</v>
      </c>
      <c r="L1007">
        <v>2005</v>
      </c>
      <c r="M1007" s="39">
        <f t="shared" si="49"/>
        <v>41716.671967595306</v>
      </c>
      <c r="N1007" s="6">
        <v>32</v>
      </c>
      <c r="O1007" s="6">
        <v>0</v>
      </c>
      <c r="P1007" s="6">
        <v>1</v>
      </c>
      <c r="V1007" s="1">
        <v>41683.90996527778</v>
      </c>
      <c r="X1007" s="25">
        <f t="shared" si="47"/>
        <v>41682.92157407679</v>
      </c>
    </row>
    <row r="1008" spans="3:24" x14ac:dyDescent="0.25">
      <c r="C1008" s="33">
        <v>1006</v>
      </c>
      <c r="D1008" s="33">
        <v>2</v>
      </c>
      <c r="E1008" s="5" t="s">
        <v>1447</v>
      </c>
      <c r="F1008" s="6">
        <v>53</v>
      </c>
      <c r="G1008" s="6">
        <v>55</v>
      </c>
      <c r="H1008">
        <v>2006</v>
      </c>
      <c r="I1008" s="39">
        <f t="shared" si="48"/>
        <v>41716.671979169383</v>
      </c>
      <c r="J1008" s="39"/>
      <c r="K1008" t="s">
        <v>2456</v>
      </c>
      <c r="L1008">
        <v>2006</v>
      </c>
      <c r="M1008" s="39">
        <f t="shared" si="49"/>
        <v>41716.671979169383</v>
      </c>
      <c r="N1008" s="6">
        <v>32</v>
      </c>
      <c r="O1008" s="6">
        <v>0</v>
      </c>
      <c r="P1008" s="6">
        <v>1</v>
      </c>
      <c r="V1008" s="1">
        <v>41683.90996527778</v>
      </c>
      <c r="X1008" s="25">
        <f t="shared" si="47"/>
        <v>41682.921585650867</v>
      </c>
    </row>
    <row r="1009" spans="3:24" x14ac:dyDescent="0.25">
      <c r="C1009" s="33">
        <v>1007</v>
      </c>
      <c r="D1009" s="33">
        <v>2</v>
      </c>
      <c r="E1009" s="5" t="s">
        <v>1448</v>
      </c>
      <c r="F1009" s="6">
        <v>53</v>
      </c>
      <c r="G1009" s="6">
        <v>55</v>
      </c>
      <c r="H1009">
        <v>2007</v>
      </c>
      <c r="I1009" s="39">
        <f t="shared" si="48"/>
        <v>41716.67199074346</v>
      </c>
      <c r="J1009" s="39"/>
      <c r="K1009" t="s">
        <v>2457</v>
      </c>
      <c r="L1009">
        <v>2007</v>
      </c>
      <c r="M1009" s="39">
        <f t="shared" si="49"/>
        <v>41716.67199074346</v>
      </c>
      <c r="N1009" s="6">
        <v>32</v>
      </c>
      <c r="O1009" s="6">
        <v>0</v>
      </c>
      <c r="P1009" s="6">
        <v>1</v>
      </c>
      <c r="V1009" s="1">
        <v>41683.90996527778</v>
      </c>
      <c r="X1009" s="25">
        <f t="shared" si="47"/>
        <v>41682.921597224944</v>
      </c>
    </row>
    <row r="1010" spans="3:24" x14ac:dyDescent="0.25">
      <c r="C1010" s="33">
        <v>1008</v>
      </c>
      <c r="D1010" s="33">
        <v>2</v>
      </c>
      <c r="E1010" s="5" t="s">
        <v>1449</v>
      </c>
      <c r="F1010" s="6">
        <v>53</v>
      </c>
      <c r="G1010" s="6">
        <v>55</v>
      </c>
      <c r="H1010">
        <v>2008</v>
      </c>
      <c r="I1010" s="39">
        <f t="shared" si="48"/>
        <v>41716.672002317537</v>
      </c>
      <c r="J1010" s="39"/>
      <c r="K1010" t="s">
        <v>2458</v>
      </c>
      <c r="L1010">
        <v>2008</v>
      </c>
      <c r="M1010" s="39">
        <f t="shared" si="49"/>
        <v>41716.672002317537</v>
      </c>
      <c r="N1010" s="6">
        <v>32</v>
      </c>
      <c r="O1010" s="6">
        <v>0</v>
      </c>
      <c r="P1010" s="6">
        <v>1</v>
      </c>
      <c r="V1010" s="1">
        <v>41683.90996527778</v>
      </c>
      <c r="X1010" s="25">
        <f t="shared" si="47"/>
        <v>41682.921608799021</v>
      </c>
    </row>
    <row r="1011" spans="3:24" x14ac:dyDescent="0.25">
      <c r="C1011" s="33">
        <v>1009</v>
      </c>
      <c r="D1011" s="33">
        <v>2</v>
      </c>
      <c r="E1011" s="5" t="s">
        <v>1450</v>
      </c>
      <c r="F1011" s="6">
        <v>53</v>
      </c>
      <c r="G1011" s="6">
        <v>55</v>
      </c>
      <c r="H1011">
        <v>2009</v>
      </c>
      <c r="I1011" s="39">
        <f t="shared" si="48"/>
        <v>41716.672013891613</v>
      </c>
      <c r="J1011" s="39"/>
      <c r="K1011" t="s">
        <v>2459</v>
      </c>
      <c r="L1011">
        <v>2009</v>
      </c>
      <c r="M1011" s="39">
        <f t="shared" si="49"/>
        <v>41716.672013891613</v>
      </c>
      <c r="N1011" s="6">
        <v>32</v>
      </c>
      <c r="O1011" s="6">
        <v>0</v>
      </c>
      <c r="P1011" s="6">
        <v>1</v>
      </c>
      <c r="V1011" s="1">
        <v>41683.90996527778</v>
      </c>
      <c r="X1011" s="25">
        <f t="shared" si="47"/>
        <v>41682.921620373098</v>
      </c>
    </row>
    <row r="1012" spans="3:24" x14ac:dyDescent="0.25">
      <c r="C1012" s="33">
        <v>1010</v>
      </c>
      <c r="D1012" s="33">
        <v>2</v>
      </c>
      <c r="E1012" s="5" t="s">
        <v>1451</v>
      </c>
      <c r="F1012" s="6">
        <v>53</v>
      </c>
      <c r="G1012" s="6">
        <v>55</v>
      </c>
      <c r="H1012">
        <v>2010</v>
      </c>
      <c r="I1012" s="39">
        <f t="shared" si="48"/>
        <v>41716.67202546569</v>
      </c>
      <c r="J1012" s="39"/>
      <c r="K1012" t="s">
        <v>2460</v>
      </c>
      <c r="L1012">
        <v>2010</v>
      </c>
      <c r="M1012" s="39">
        <f t="shared" si="49"/>
        <v>41716.67202546569</v>
      </c>
      <c r="N1012" s="6">
        <v>32</v>
      </c>
      <c r="O1012" s="6">
        <v>0</v>
      </c>
      <c r="P1012" s="6">
        <v>1</v>
      </c>
      <c r="V1012" s="1">
        <v>41683.90996527778</v>
      </c>
      <c r="X1012" s="25">
        <f t="shared" si="47"/>
        <v>41682.921631947174</v>
      </c>
    </row>
    <row r="1016" spans="3:24" x14ac:dyDescent="0.25">
      <c r="H1016" t="s">
        <v>9010</v>
      </c>
      <c r="I1016" t="s">
        <v>9011</v>
      </c>
    </row>
    <row r="1017" spans="3:24" x14ac:dyDescent="0.25">
      <c r="H1017">
        <f>SUM(H3:H1012)</f>
        <v>1520555</v>
      </c>
    </row>
    <row r="1018" spans="3:24" x14ac:dyDescent="0.25">
      <c r="G1018">
        <v>4031</v>
      </c>
      <c r="H1018">
        <f>SUMIF(F3:F1012,4031,H3:H1012)</f>
        <v>0</v>
      </c>
      <c r="I1018">
        <f>COUNTIF(F3:F1012,4031)</f>
        <v>0</v>
      </c>
    </row>
    <row r="1019" spans="3:24" x14ac:dyDescent="0.25">
      <c r="G1019">
        <v>4032</v>
      </c>
      <c r="H1019" s="33">
        <f>SUMIF(F3:F1012,4032,H3:H1012)</f>
        <v>0</v>
      </c>
      <c r="I1019">
        <f>COUNTIF(F3:F1012,4032)</f>
        <v>0</v>
      </c>
    </row>
  </sheetData>
  <phoneticPr fontId="1" type="noConversion"/>
  <hyperlinks>
    <hyperlink ref="A3" r:id="rId1"/>
    <hyperlink ref="A4" r:id="rId2"/>
    <hyperlink ref="A5" r:id="rId3"/>
    <hyperlink ref="A6" r:id="rId4"/>
  </hyperlinks>
  <pageMargins left="0.7" right="0.7" top="0.75" bottom="0.75" header="0.3" footer="0.3"/>
  <pageSetup paperSize="9"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2"/>
  <sheetViews>
    <sheetView zoomScale="70" zoomScaleNormal="70" workbookViewId="0">
      <selection activeCell="D39" sqref="D39:J44"/>
    </sheetView>
  </sheetViews>
  <sheetFormatPr defaultRowHeight="14.4" x14ac:dyDescent="0.25"/>
  <cols>
    <col min="4" max="4" width="20.44140625" bestFit="1" customWidth="1"/>
    <col min="8" max="8" width="35" customWidth="1"/>
    <col min="9" max="9" width="24.88671875" bestFit="1" customWidth="1"/>
    <col min="11" max="11" width="26" customWidth="1"/>
  </cols>
  <sheetData>
    <row r="1" spans="1:12" x14ac:dyDescent="0.25">
      <c r="A1" t="s">
        <v>151</v>
      </c>
    </row>
    <row r="2" spans="1:12" x14ac:dyDescent="0.25">
      <c r="C2" t="s">
        <v>3</v>
      </c>
      <c r="D2" t="s">
        <v>77</v>
      </c>
      <c r="E2" t="s">
        <v>73</v>
      </c>
      <c r="F2" t="s">
        <v>89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</row>
    <row r="3" spans="1:12" x14ac:dyDescent="0.25">
      <c r="A3" s="26" t="s">
        <v>2461</v>
      </c>
      <c r="B3" s="26" t="s">
        <v>2463</v>
      </c>
      <c r="C3">
        <v>1</v>
      </c>
      <c r="D3" s="5" t="s">
        <v>2497</v>
      </c>
      <c r="E3" s="6">
        <v>4031</v>
      </c>
      <c r="F3" s="6">
        <v>24</v>
      </c>
      <c r="G3">
        <v>51001</v>
      </c>
      <c r="H3" s="11">
        <v>41615.66034722222</v>
      </c>
      <c r="I3" t="s">
        <v>3507</v>
      </c>
      <c r="J3">
        <v>51001</v>
      </c>
      <c r="K3" s="39">
        <v>41615.66034722222</v>
      </c>
      <c r="L3" s="6">
        <v>3031</v>
      </c>
    </row>
    <row r="4" spans="1:12" x14ac:dyDescent="0.25">
      <c r="A4" s="26" t="s">
        <v>2461</v>
      </c>
      <c r="B4" s="26" t="s">
        <v>2463</v>
      </c>
      <c r="C4">
        <v>2</v>
      </c>
      <c r="D4" s="5" t="s">
        <v>2498</v>
      </c>
      <c r="E4" s="6">
        <v>4031</v>
      </c>
      <c r="F4" s="6">
        <v>24</v>
      </c>
      <c r="G4">
        <v>51002</v>
      </c>
      <c r="H4" s="11">
        <f>H3+1/86400</f>
        <v>41615.660358796296</v>
      </c>
      <c r="I4" t="s">
        <v>3508</v>
      </c>
      <c r="J4">
        <v>51002</v>
      </c>
      <c r="K4" s="39">
        <f>K3+1/86400</f>
        <v>41615.660358796296</v>
      </c>
      <c r="L4" s="6">
        <v>3033</v>
      </c>
    </row>
    <row r="5" spans="1:12" x14ac:dyDescent="0.25">
      <c r="A5" s="26" t="s">
        <v>2462</v>
      </c>
      <c r="B5" s="26" t="s">
        <v>2465</v>
      </c>
      <c r="D5" s="5" t="s">
        <v>2499</v>
      </c>
      <c r="E5" s="6">
        <v>4032</v>
      </c>
      <c r="F5" s="6">
        <v>25</v>
      </c>
      <c r="G5">
        <v>51003</v>
      </c>
      <c r="H5" s="39">
        <f t="shared" ref="H5:H68" si="0">H4+1/86400</f>
        <v>41615.660370370373</v>
      </c>
      <c r="I5" t="s">
        <v>3509</v>
      </c>
      <c r="J5">
        <v>51003</v>
      </c>
      <c r="K5" s="39">
        <f t="shared" ref="K5:K68" si="1">K4+1/86400</f>
        <v>41615.660370370373</v>
      </c>
      <c r="L5" s="6">
        <v>3032</v>
      </c>
    </row>
    <row r="6" spans="1:12" x14ac:dyDescent="0.25">
      <c r="A6" s="26" t="s">
        <v>2462</v>
      </c>
      <c r="B6" s="26" t="s">
        <v>2465</v>
      </c>
      <c r="D6" s="5" t="s">
        <v>2500</v>
      </c>
      <c r="E6" s="6">
        <v>4032</v>
      </c>
      <c r="F6" s="6">
        <v>25</v>
      </c>
      <c r="G6">
        <v>51004</v>
      </c>
      <c r="H6" s="39">
        <f t="shared" si="0"/>
        <v>41615.66038194445</v>
      </c>
      <c r="I6" t="s">
        <v>3510</v>
      </c>
      <c r="J6">
        <v>51004</v>
      </c>
      <c r="K6" s="39">
        <f t="shared" si="1"/>
        <v>41615.66038194445</v>
      </c>
      <c r="L6" s="6">
        <v>3032</v>
      </c>
    </row>
    <row r="7" spans="1:12" x14ac:dyDescent="0.25">
      <c r="D7" s="5" t="s">
        <v>2501</v>
      </c>
      <c r="E7">
        <v>4031</v>
      </c>
      <c r="F7">
        <v>24</v>
      </c>
      <c r="G7">
        <v>51005</v>
      </c>
      <c r="H7" s="39">
        <f t="shared" si="0"/>
        <v>41615.660393518527</v>
      </c>
      <c r="I7" t="s">
        <v>3511</v>
      </c>
      <c r="J7">
        <v>51005</v>
      </c>
      <c r="K7" s="39">
        <f t="shared" si="1"/>
        <v>41615.660393518527</v>
      </c>
      <c r="L7">
        <v>3031</v>
      </c>
    </row>
    <row r="8" spans="1:12" x14ac:dyDescent="0.25">
      <c r="D8" s="5" t="s">
        <v>2502</v>
      </c>
      <c r="E8">
        <v>4031</v>
      </c>
      <c r="F8">
        <v>24</v>
      </c>
      <c r="G8">
        <v>51006</v>
      </c>
      <c r="H8" s="39">
        <f t="shared" si="0"/>
        <v>41615.660405092603</v>
      </c>
      <c r="I8" t="s">
        <v>3512</v>
      </c>
      <c r="J8">
        <v>51006</v>
      </c>
      <c r="K8" s="39">
        <f t="shared" si="1"/>
        <v>41615.660405092603</v>
      </c>
      <c r="L8">
        <v>3033</v>
      </c>
    </row>
    <row r="9" spans="1:12" x14ac:dyDescent="0.25">
      <c r="D9" s="5" t="s">
        <v>2503</v>
      </c>
      <c r="E9">
        <v>4032</v>
      </c>
      <c r="F9">
        <v>25</v>
      </c>
      <c r="G9">
        <v>51007</v>
      </c>
      <c r="H9" s="39">
        <f t="shared" si="0"/>
        <v>41615.66041666668</v>
      </c>
      <c r="I9" t="s">
        <v>3513</v>
      </c>
      <c r="J9">
        <v>51007</v>
      </c>
      <c r="K9" s="39">
        <f t="shared" si="1"/>
        <v>41615.66041666668</v>
      </c>
      <c r="L9">
        <v>3032</v>
      </c>
    </row>
    <row r="10" spans="1:12" x14ac:dyDescent="0.25">
      <c r="D10" s="5" t="s">
        <v>2504</v>
      </c>
      <c r="E10">
        <v>4032</v>
      </c>
      <c r="F10">
        <v>25</v>
      </c>
      <c r="G10">
        <v>51008</v>
      </c>
      <c r="H10" s="39">
        <f t="shared" si="0"/>
        <v>41615.660428240757</v>
      </c>
      <c r="I10" t="s">
        <v>3514</v>
      </c>
      <c r="J10">
        <v>51008</v>
      </c>
      <c r="K10" s="39">
        <f t="shared" si="1"/>
        <v>41615.660428240757</v>
      </c>
      <c r="L10">
        <v>3032</v>
      </c>
    </row>
    <row r="11" spans="1:12" x14ac:dyDescent="0.25">
      <c r="D11" s="5" t="s">
        <v>2505</v>
      </c>
      <c r="E11">
        <v>4031</v>
      </c>
      <c r="F11">
        <v>24</v>
      </c>
      <c r="G11">
        <v>51009</v>
      </c>
      <c r="H11" s="39">
        <f t="shared" si="0"/>
        <v>41615.660439814834</v>
      </c>
      <c r="I11" t="s">
        <v>3515</v>
      </c>
      <c r="J11">
        <v>51009</v>
      </c>
      <c r="K11" s="39">
        <f t="shared" si="1"/>
        <v>41615.660439814834</v>
      </c>
      <c r="L11">
        <v>3031</v>
      </c>
    </row>
    <row r="12" spans="1:12" x14ac:dyDescent="0.25">
      <c r="D12" s="5" t="s">
        <v>2506</v>
      </c>
      <c r="E12">
        <v>4031</v>
      </c>
      <c r="F12">
        <v>24</v>
      </c>
      <c r="G12">
        <v>51010</v>
      </c>
      <c r="H12" s="39">
        <f t="shared" si="0"/>
        <v>41615.660451388911</v>
      </c>
      <c r="I12" t="s">
        <v>3516</v>
      </c>
      <c r="J12">
        <v>51010</v>
      </c>
      <c r="K12" s="39">
        <f t="shared" si="1"/>
        <v>41615.660451388911</v>
      </c>
      <c r="L12">
        <v>3033</v>
      </c>
    </row>
    <row r="13" spans="1:12" x14ac:dyDescent="0.25">
      <c r="D13" s="5" t="s">
        <v>2507</v>
      </c>
      <c r="E13">
        <v>4032</v>
      </c>
      <c r="F13">
        <v>25</v>
      </c>
      <c r="G13">
        <v>51011</v>
      </c>
      <c r="H13" s="39">
        <f t="shared" si="0"/>
        <v>41615.660462962987</v>
      </c>
      <c r="I13" t="s">
        <v>3517</v>
      </c>
      <c r="J13">
        <v>51011</v>
      </c>
      <c r="K13" s="39">
        <f t="shared" si="1"/>
        <v>41615.660462962987</v>
      </c>
      <c r="L13">
        <v>3032</v>
      </c>
    </row>
    <row r="14" spans="1:12" x14ac:dyDescent="0.25">
      <c r="D14" s="5" t="s">
        <v>2508</v>
      </c>
      <c r="E14">
        <v>4032</v>
      </c>
      <c r="F14">
        <v>25</v>
      </c>
      <c r="G14">
        <v>51012</v>
      </c>
      <c r="H14" s="39">
        <f t="shared" si="0"/>
        <v>41615.660474537064</v>
      </c>
      <c r="I14" t="s">
        <v>3518</v>
      </c>
      <c r="J14">
        <v>51012</v>
      </c>
      <c r="K14" s="39">
        <f t="shared" si="1"/>
        <v>41615.660474537064</v>
      </c>
      <c r="L14">
        <v>3032</v>
      </c>
    </row>
    <row r="15" spans="1:12" x14ac:dyDescent="0.25">
      <c r="D15" s="5" t="s">
        <v>2509</v>
      </c>
      <c r="E15">
        <v>4031</v>
      </c>
      <c r="F15">
        <v>24</v>
      </c>
      <c r="G15">
        <v>51013</v>
      </c>
      <c r="H15" s="39">
        <f t="shared" si="0"/>
        <v>41615.660486111141</v>
      </c>
      <c r="I15" t="s">
        <v>3519</v>
      </c>
      <c r="J15">
        <v>51013</v>
      </c>
      <c r="K15" s="39">
        <f t="shared" si="1"/>
        <v>41615.660486111141</v>
      </c>
      <c r="L15">
        <v>3031</v>
      </c>
    </row>
    <row r="16" spans="1:12" x14ac:dyDescent="0.25">
      <c r="D16" s="5" t="s">
        <v>2510</v>
      </c>
      <c r="E16">
        <v>4031</v>
      </c>
      <c r="F16">
        <v>24</v>
      </c>
      <c r="G16">
        <v>51014</v>
      </c>
      <c r="H16" s="39">
        <f t="shared" si="0"/>
        <v>41615.660497685218</v>
      </c>
      <c r="I16" t="s">
        <v>3520</v>
      </c>
      <c r="J16">
        <v>51014</v>
      </c>
      <c r="K16" s="39">
        <f t="shared" si="1"/>
        <v>41615.660497685218</v>
      </c>
      <c r="L16">
        <v>3033</v>
      </c>
    </row>
    <row r="17" spans="4:12" x14ac:dyDescent="0.25">
      <c r="D17" s="5" t="s">
        <v>2511</v>
      </c>
      <c r="E17">
        <v>4032</v>
      </c>
      <c r="F17">
        <v>25</v>
      </c>
      <c r="G17">
        <v>51015</v>
      </c>
      <c r="H17" s="39">
        <f t="shared" si="0"/>
        <v>41615.660509259294</v>
      </c>
      <c r="I17" t="s">
        <v>3521</v>
      </c>
      <c r="J17">
        <v>51015</v>
      </c>
      <c r="K17" s="39">
        <f t="shared" si="1"/>
        <v>41615.660509259294</v>
      </c>
      <c r="L17">
        <v>3032</v>
      </c>
    </row>
    <row r="18" spans="4:12" x14ac:dyDescent="0.25">
      <c r="D18" s="5" t="s">
        <v>2512</v>
      </c>
      <c r="E18">
        <v>4032</v>
      </c>
      <c r="F18">
        <v>25</v>
      </c>
      <c r="G18">
        <v>51016</v>
      </c>
      <c r="H18" s="39">
        <f t="shared" si="0"/>
        <v>41615.660520833371</v>
      </c>
      <c r="I18" t="s">
        <v>3522</v>
      </c>
      <c r="J18">
        <v>51016</v>
      </c>
      <c r="K18" s="39">
        <f t="shared" si="1"/>
        <v>41615.660520833371</v>
      </c>
      <c r="L18">
        <v>3032</v>
      </c>
    </row>
    <row r="19" spans="4:12" x14ac:dyDescent="0.25">
      <c r="D19" s="5" t="s">
        <v>2513</v>
      </c>
      <c r="E19">
        <v>4031</v>
      </c>
      <c r="F19">
        <v>24</v>
      </c>
      <c r="G19">
        <v>51017</v>
      </c>
      <c r="H19" s="39">
        <f t="shared" si="0"/>
        <v>41615.660532407448</v>
      </c>
      <c r="I19" t="s">
        <v>3523</v>
      </c>
      <c r="J19">
        <v>51017</v>
      </c>
      <c r="K19" s="39">
        <f t="shared" si="1"/>
        <v>41615.660532407448</v>
      </c>
      <c r="L19">
        <v>3031</v>
      </c>
    </row>
    <row r="20" spans="4:12" x14ac:dyDescent="0.25">
      <c r="D20" s="5" t="s">
        <v>2514</v>
      </c>
      <c r="E20">
        <v>4031</v>
      </c>
      <c r="F20">
        <v>24</v>
      </c>
      <c r="G20">
        <v>51018</v>
      </c>
      <c r="H20" s="39">
        <f t="shared" si="0"/>
        <v>41615.660543981525</v>
      </c>
      <c r="I20" t="s">
        <v>3524</v>
      </c>
      <c r="J20">
        <v>51018</v>
      </c>
      <c r="K20" s="39">
        <f t="shared" si="1"/>
        <v>41615.660543981525</v>
      </c>
      <c r="L20">
        <v>3033</v>
      </c>
    </row>
    <row r="21" spans="4:12" x14ac:dyDescent="0.25">
      <c r="D21" s="5" t="s">
        <v>2515</v>
      </c>
      <c r="E21">
        <v>4032</v>
      </c>
      <c r="F21">
        <v>25</v>
      </c>
      <c r="G21">
        <v>51019</v>
      </c>
      <c r="H21" s="39">
        <f t="shared" si="0"/>
        <v>41615.660555555602</v>
      </c>
      <c r="I21" t="s">
        <v>3525</v>
      </c>
      <c r="J21">
        <v>51019</v>
      </c>
      <c r="K21" s="39">
        <f t="shared" si="1"/>
        <v>41615.660555555602</v>
      </c>
      <c r="L21">
        <v>3032</v>
      </c>
    </row>
    <row r="22" spans="4:12" x14ac:dyDescent="0.25">
      <c r="D22" s="5" t="s">
        <v>2516</v>
      </c>
      <c r="E22">
        <v>4032</v>
      </c>
      <c r="F22">
        <v>25</v>
      </c>
      <c r="G22">
        <v>51020</v>
      </c>
      <c r="H22" s="39">
        <f t="shared" si="0"/>
        <v>41615.660567129678</v>
      </c>
      <c r="I22" t="s">
        <v>3526</v>
      </c>
      <c r="J22">
        <v>51020</v>
      </c>
      <c r="K22" s="39">
        <f t="shared" si="1"/>
        <v>41615.660567129678</v>
      </c>
      <c r="L22">
        <v>3032</v>
      </c>
    </row>
    <row r="23" spans="4:12" x14ac:dyDescent="0.25">
      <c r="D23" s="5" t="s">
        <v>2517</v>
      </c>
      <c r="E23">
        <v>4031</v>
      </c>
      <c r="F23">
        <v>24</v>
      </c>
      <c r="G23">
        <v>51021</v>
      </c>
      <c r="H23" s="39">
        <f t="shared" si="0"/>
        <v>41615.660578703755</v>
      </c>
      <c r="I23" t="s">
        <v>3527</v>
      </c>
      <c r="J23">
        <v>51021</v>
      </c>
      <c r="K23" s="39">
        <f t="shared" si="1"/>
        <v>41615.660578703755</v>
      </c>
      <c r="L23">
        <v>3031</v>
      </c>
    </row>
    <row r="24" spans="4:12" x14ac:dyDescent="0.25">
      <c r="D24" s="5" t="s">
        <v>2518</v>
      </c>
      <c r="E24">
        <v>4031</v>
      </c>
      <c r="F24">
        <v>24</v>
      </c>
      <c r="G24">
        <v>51022</v>
      </c>
      <c r="H24" s="39">
        <f t="shared" si="0"/>
        <v>41615.660590277832</v>
      </c>
      <c r="I24" t="s">
        <v>3528</v>
      </c>
      <c r="J24">
        <v>51022</v>
      </c>
      <c r="K24" s="39">
        <f t="shared" si="1"/>
        <v>41615.660590277832</v>
      </c>
      <c r="L24">
        <v>3033</v>
      </c>
    </row>
    <row r="25" spans="4:12" x14ac:dyDescent="0.25">
      <c r="D25" s="5" t="s">
        <v>2519</v>
      </c>
      <c r="E25">
        <v>4032</v>
      </c>
      <c r="F25">
        <v>25</v>
      </c>
      <c r="G25">
        <v>51023</v>
      </c>
      <c r="H25" s="39">
        <f t="shared" si="0"/>
        <v>41615.660601851909</v>
      </c>
      <c r="I25" t="s">
        <v>3529</v>
      </c>
      <c r="J25">
        <v>51023</v>
      </c>
      <c r="K25" s="39">
        <f t="shared" si="1"/>
        <v>41615.660601851909</v>
      </c>
      <c r="L25">
        <v>3032</v>
      </c>
    </row>
    <row r="26" spans="4:12" x14ac:dyDescent="0.25">
      <c r="D26" s="5" t="s">
        <v>2520</v>
      </c>
      <c r="E26">
        <v>4032</v>
      </c>
      <c r="F26">
        <v>25</v>
      </c>
      <c r="G26">
        <v>51024</v>
      </c>
      <c r="H26" s="39">
        <f t="shared" si="0"/>
        <v>41615.660613425986</v>
      </c>
      <c r="I26" t="s">
        <v>3530</v>
      </c>
      <c r="J26">
        <v>51024</v>
      </c>
      <c r="K26" s="39">
        <f t="shared" si="1"/>
        <v>41615.660613425986</v>
      </c>
      <c r="L26">
        <v>3032</v>
      </c>
    </row>
    <row r="27" spans="4:12" x14ac:dyDescent="0.25">
      <c r="D27" s="5" t="s">
        <v>2521</v>
      </c>
      <c r="E27">
        <v>4031</v>
      </c>
      <c r="F27">
        <v>24</v>
      </c>
      <c r="G27">
        <v>51025</v>
      </c>
      <c r="H27" s="39">
        <f t="shared" si="0"/>
        <v>41615.660625000062</v>
      </c>
      <c r="I27" t="s">
        <v>3531</v>
      </c>
      <c r="J27">
        <v>51025</v>
      </c>
      <c r="K27" s="39">
        <f t="shared" si="1"/>
        <v>41615.660625000062</v>
      </c>
      <c r="L27">
        <v>3031</v>
      </c>
    </row>
    <row r="28" spans="4:12" x14ac:dyDescent="0.25">
      <c r="D28" s="5" t="s">
        <v>2522</v>
      </c>
      <c r="E28">
        <v>4031</v>
      </c>
      <c r="F28">
        <v>24</v>
      </c>
      <c r="G28">
        <v>51026</v>
      </c>
      <c r="H28" s="39">
        <f t="shared" si="0"/>
        <v>41615.660636574139</v>
      </c>
      <c r="I28" t="s">
        <v>3532</v>
      </c>
      <c r="J28">
        <v>51026</v>
      </c>
      <c r="K28" s="39">
        <f t="shared" si="1"/>
        <v>41615.660636574139</v>
      </c>
      <c r="L28">
        <v>3033</v>
      </c>
    </row>
    <row r="29" spans="4:12" x14ac:dyDescent="0.25">
      <c r="D29" s="5" t="s">
        <v>2523</v>
      </c>
      <c r="E29">
        <v>4032</v>
      </c>
      <c r="F29">
        <v>25</v>
      </c>
      <c r="G29">
        <v>51027</v>
      </c>
      <c r="H29" s="39">
        <f t="shared" si="0"/>
        <v>41615.660648148216</v>
      </c>
      <c r="I29" t="s">
        <v>3533</v>
      </c>
      <c r="J29">
        <v>51027</v>
      </c>
      <c r="K29" s="39">
        <f t="shared" si="1"/>
        <v>41615.660648148216</v>
      </c>
      <c r="L29">
        <v>3032</v>
      </c>
    </row>
    <row r="30" spans="4:12" x14ac:dyDescent="0.25">
      <c r="D30" s="5" t="s">
        <v>2524</v>
      </c>
      <c r="E30">
        <v>4032</v>
      </c>
      <c r="F30">
        <v>25</v>
      </c>
      <c r="G30">
        <v>51028</v>
      </c>
      <c r="H30" s="39">
        <f t="shared" si="0"/>
        <v>41615.660659722293</v>
      </c>
      <c r="I30" t="s">
        <v>3534</v>
      </c>
      <c r="J30">
        <v>51028</v>
      </c>
      <c r="K30" s="39">
        <f t="shared" si="1"/>
        <v>41615.660659722293</v>
      </c>
      <c r="L30">
        <v>3032</v>
      </c>
    </row>
    <row r="31" spans="4:12" x14ac:dyDescent="0.25">
      <c r="D31" s="5" t="s">
        <v>2525</v>
      </c>
      <c r="E31">
        <v>4031</v>
      </c>
      <c r="F31">
        <v>24</v>
      </c>
      <c r="G31">
        <v>51029</v>
      </c>
      <c r="H31" s="39">
        <f t="shared" si="0"/>
        <v>41615.660671296369</v>
      </c>
      <c r="I31" t="s">
        <v>3535</v>
      </c>
      <c r="J31">
        <v>51029</v>
      </c>
      <c r="K31" s="39">
        <f t="shared" si="1"/>
        <v>41615.660671296369</v>
      </c>
      <c r="L31">
        <v>3031</v>
      </c>
    </row>
    <row r="32" spans="4:12" x14ac:dyDescent="0.25">
      <c r="D32" s="5" t="s">
        <v>2526</v>
      </c>
      <c r="E32">
        <v>4031</v>
      </c>
      <c r="F32">
        <v>24</v>
      </c>
      <c r="G32">
        <v>51030</v>
      </c>
      <c r="H32" s="39">
        <f t="shared" si="0"/>
        <v>41615.660682870446</v>
      </c>
      <c r="I32" t="s">
        <v>3536</v>
      </c>
      <c r="J32">
        <v>51030</v>
      </c>
      <c r="K32" s="39">
        <f t="shared" si="1"/>
        <v>41615.660682870446</v>
      </c>
      <c r="L32">
        <v>3033</v>
      </c>
    </row>
    <row r="33" spans="4:12" x14ac:dyDescent="0.25">
      <c r="D33" s="5" t="s">
        <v>2527</v>
      </c>
      <c r="E33">
        <v>4032</v>
      </c>
      <c r="F33">
        <v>25</v>
      </c>
      <c r="G33">
        <v>51031</v>
      </c>
      <c r="H33" s="39">
        <f t="shared" si="0"/>
        <v>41615.660694444523</v>
      </c>
      <c r="I33" t="s">
        <v>3537</v>
      </c>
      <c r="J33">
        <v>51031</v>
      </c>
      <c r="K33" s="39">
        <f t="shared" si="1"/>
        <v>41615.660694444523</v>
      </c>
      <c r="L33">
        <v>3032</v>
      </c>
    </row>
    <row r="34" spans="4:12" x14ac:dyDescent="0.25">
      <c r="D34" s="5" t="s">
        <v>2528</v>
      </c>
      <c r="E34">
        <v>4032</v>
      </c>
      <c r="F34">
        <v>25</v>
      </c>
      <c r="G34">
        <v>51032</v>
      </c>
      <c r="H34" s="39">
        <f t="shared" si="0"/>
        <v>41615.6607060186</v>
      </c>
      <c r="I34" t="s">
        <v>3538</v>
      </c>
      <c r="J34">
        <v>51032</v>
      </c>
      <c r="K34" s="39">
        <f t="shared" si="1"/>
        <v>41615.6607060186</v>
      </c>
      <c r="L34">
        <v>3032</v>
      </c>
    </row>
    <row r="35" spans="4:12" x14ac:dyDescent="0.25">
      <c r="D35" s="5" t="s">
        <v>2529</v>
      </c>
      <c r="E35">
        <v>4031</v>
      </c>
      <c r="F35">
        <v>24</v>
      </c>
      <c r="G35">
        <v>51033</v>
      </c>
      <c r="H35" s="39">
        <f t="shared" si="0"/>
        <v>41615.660717592677</v>
      </c>
      <c r="I35" t="s">
        <v>3539</v>
      </c>
      <c r="J35">
        <v>51033</v>
      </c>
      <c r="K35" s="39">
        <f t="shared" si="1"/>
        <v>41615.660717592677</v>
      </c>
      <c r="L35">
        <v>3031</v>
      </c>
    </row>
    <row r="36" spans="4:12" x14ac:dyDescent="0.25">
      <c r="D36" s="5" t="s">
        <v>2530</v>
      </c>
      <c r="E36">
        <v>4031</v>
      </c>
      <c r="F36">
        <v>24</v>
      </c>
      <c r="G36">
        <v>51034</v>
      </c>
      <c r="H36" s="39">
        <f t="shared" si="0"/>
        <v>41615.660729166753</v>
      </c>
      <c r="I36" t="s">
        <v>3540</v>
      </c>
      <c r="J36">
        <v>51034</v>
      </c>
      <c r="K36" s="39">
        <f t="shared" si="1"/>
        <v>41615.660729166753</v>
      </c>
      <c r="L36">
        <v>3033</v>
      </c>
    </row>
    <row r="37" spans="4:12" x14ac:dyDescent="0.25">
      <c r="D37" s="5" t="s">
        <v>2531</v>
      </c>
      <c r="E37">
        <v>4032</v>
      </c>
      <c r="F37">
        <v>25</v>
      </c>
      <c r="G37">
        <v>51035</v>
      </c>
      <c r="H37" s="39">
        <f t="shared" si="0"/>
        <v>41615.66074074083</v>
      </c>
      <c r="I37" t="s">
        <v>3541</v>
      </c>
      <c r="J37">
        <v>51035</v>
      </c>
      <c r="K37" s="39">
        <f t="shared" si="1"/>
        <v>41615.66074074083</v>
      </c>
      <c r="L37">
        <v>3032</v>
      </c>
    </row>
    <row r="38" spans="4:12" x14ac:dyDescent="0.25">
      <c r="D38" s="5" t="s">
        <v>2532</v>
      </c>
      <c r="E38">
        <v>4032</v>
      </c>
      <c r="F38">
        <v>25</v>
      </c>
      <c r="G38">
        <v>51036</v>
      </c>
      <c r="H38" s="39">
        <f t="shared" si="0"/>
        <v>41615.660752314907</v>
      </c>
      <c r="I38" t="s">
        <v>3542</v>
      </c>
      <c r="J38">
        <v>51036</v>
      </c>
      <c r="K38" s="39">
        <f t="shared" si="1"/>
        <v>41615.660752314907</v>
      </c>
      <c r="L38">
        <v>3032</v>
      </c>
    </row>
    <row r="39" spans="4:12" x14ac:dyDescent="0.25">
      <c r="D39" s="5" t="s">
        <v>2533</v>
      </c>
      <c r="E39">
        <v>4031</v>
      </c>
      <c r="F39">
        <v>24</v>
      </c>
      <c r="G39">
        <v>51037</v>
      </c>
      <c r="H39" s="39">
        <f t="shared" si="0"/>
        <v>41615.660763888984</v>
      </c>
      <c r="I39" t="s">
        <v>3543</v>
      </c>
      <c r="J39">
        <v>51037</v>
      </c>
      <c r="K39" s="39">
        <f t="shared" si="1"/>
        <v>41615.660763888984</v>
      </c>
      <c r="L39">
        <v>3031</v>
      </c>
    </row>
    <row r="40" spans="4:12" x14ac:dyDescent="0.25">
      <c r="D40" s="5" t="s">
        <v>2534</v>
      </c>
      <c r="E40">
        <v>4031</v>
      </c>
      <c r="F40">
        <v>24</v>
      </c>
      <c r="G40">
        <v>51038</v>
      </c>
      <c r="H40" s="39">
        <f t="shared" si="0"/>
        <v>41615.66077546306</v>
      </c>
      <c r="I40" t="s">
        <v>3544</v>
      </c>
      <c r="J40">
        <v>51038</v>
      </c>
      <c r="K40" s="39">
        <f t="shared" si="1"/>
        <v>41615.66077546306</v>
      </c>
      <c r="L40">
        <v>3033</v>
      </c>
    </row>
    <row r="41" spans="4:12" x14ac:dyDescent="0.25">
      <c r="D41" s="5" t="s">
        <v>2535</v>
      </c>
      <c r="E41">
        <v>4032</v>
      </c>
      <c r="F41">
        <v>25</v>
      </c>
      <c r="G41">
        <v>51039</v>
      </c>
      <c r="H41" s="39">
        <f t="shared" si="0"/>
        <v>41615.660787037137</v>
      </c>
      <c r="I41" t="s">
        <v>3545</v>
      </c>
      <c r="J41">
        <v>51039</v>
      </c>
      <c r="K41" s="39">
        <f t="shared" si="1"/>
        <v>41615.660787037137</v>
      </c>
      <c r="L41">
        <v>3032</v>
      </c>
    </row>
    <row r="42" spans="4:12" x14ac:dyDescent="0.25">
      <c r="D42" s="5" t="s">
        <v>2536</v>
      </c>
      <c r="E42">
        <v>4032</v>
      </c>
      <c r="F42">
        <v>25</v>
      </c>
      <c r="G42">
        <v>51040</v>
      </c>
      <c r="H42" s="39">
        <f t="shared" si="0"/>
        <v>41615.660798611214</v>
      </c>
      <c r="I42" t="s">
        <v>3546</v>
      </c>
      <c r="J42">
        <v>51040</v>
      </c>
      <c r="K42" s="39">
        <f t="shared" si="1"/>
        <v>41615.660798611214</v>
      </c>
      <c r="L42">
        <v>3032</v>
      </c>
    </row>
    <row r="43" spans="4:12" x14ac:dyDescent="0.25">
      <c r="D43" s="5" t="s">
        <v>2537</v>
      </c>
      <c r="E43">
        <v>4031</v>
      </c>
      <c r="F43">
        <v>24</v>
      </c>
      <c r="G43">
        <v>51041</v>
      </c>
      <c r="H43" s="39">
        <f t="shared" si="0"/>
        <v>41615.660810185291</v>
      </c>
      <c r="I43" t="s">
        <v>3547</v>
      </c>
      <c r="J43">
        <v>51041</v>
      </c>
      <c r="K43" s="39">
        <f t="shared" si="1"/>
        <v>41615.660810185291</v>
      </c>
      <c r="L43">
        <v>3031</v>
      </c>
    </row>
    <row r="44" spans="4:12" x14ac:dyDescent="0.25">
      <c r="D44" s="5" t="s">
        <v>2538</v>
      </c>
      <c r="E44">
        <v>4031</v>
      </c>
      <c r="F44">
        <v>24</v>
      </c>
      <c r="G44">
        <v>51042</v>
      </c>
      <c r="H44" s="39">
        <f t="shared" si="0"/>
        <v>41615.660821759368</v>
      </c>
      <c r="I44" t="s">
        <v>3548</v>
      </c>
      <c r="J44">
        <v>51042</v>
      </c>
      <c r="K44" s="39">
        <f t="shared" si="1"/>
        <v>41615.660821759368</v>
      </c>
      <c r="L44">
        <v>3033</v>
      </c>
    </row>
    <row r="45" spans="4:12" x14ac:dyDescent="0.25">
      <c r="D45" s="5" t="s">
        <v>2539</v>
      </c>
      <c r="E45">
        <v>4032</v>
      </c>
      <c r="F45">
        <v>25</v>
      </c>
      <c r="G45">
        <v>51043</v>
      </c>
      <c r="H45" s="39">
        <f t="shared" si="0"/>
        <v>41615.660833333444</v>
      </c>
      <c r="I45" t="s">
        <v>3549</v>
      </c>
      <c r="J45">
        <v>51043</v>
      </c>
      <c r="K45" s="39">
        <f t="shared" si="1"/>
        <v>41615.660833333444</v>
      </c>
      <c r="L45">
        <v>3032</v>
      </c>
    </row>
    <row r="46" spans="4:12" x14ac:dyDescent="0.25">
      <c r="D46" s="5" t="s">
        <v>2540</v>
      </c>
      <c r="E46">
        <v>4032</v>
      </c>
      <c r="F46">
        <v>25</v>
      </c>
      <c r="G46">
        <v>51044</v>
      </c>
      <c r="H46" s="39">
        <f t="shared" si="0"/>
        <v>41615.660844907521</v>
      </c>
      <c r="I46" t="s">
        <v>3550</v>
      </c>
      <c r="J46">
        <v>51044</v>
      </c>
      <c r="K46" s="39">
        <f t="shared" si="1"/>
        <v>41615.660844907521</v>
      </c>
      <c r="L46">
        <v>3032</v>
      </c>
    </row>
    <row r="47" spans="4:12" x14ac:dyDescent="0.25">
      <c r="D47" s="5" t="s">
        <v>2541</v>
      </c>
      <c r="E47">
        <v>4031</v>
      </c>
      <c r="F47">
        <v>24</v>
      </c>
      <c r="G47">
        <v>51045</v>
      </c>
      <c r="H47" s="39">
        <f t="shared" si="0"/>
        <v>41615.660856481598</v>
      </c>
      <c r="I47" t="s">
        <v>3551</v>
      </c>
      <c r="J47">
        <v>51045</v>
      </c>
      <c r="K47" s="39">
        <f t="shared" si="1"/>
        <v>41615.660856481598</v>
      </c>
      <c r="L47">
        <v>3031</v>
      </c>
    </row>
    <row r="48" spans="4:12" x14ac:dyDescent="0.25">
      <c r="D48" s="5" t="s">
        <v>2542</v>
      </c>
      <c r="E48">
        <v>4031</v>
      </c>
      <c r="F48">
        <v>24</v>
      </c>
      <c r="G48">
        <v>51046</v>
      </c>
      <c r="H48" s="39">
        <f t="shared" si="0"/>
        <v>41615.660868055675</v>
      </c>
      <c r="I48" t="s">
        <v>3552</v>
      </c>
      <c r="J48">
        <v>51046</v>
      </c>
      <c r="K48" s="39">
        <f t="shared" si="1"/>
        <v>41615.660868055675</v>
      </c>
      <c r="L48">
        <v>3033</v>
      </c>
    </row>
    <row r="49" spans="4:12" x14ac:dyDescent="0.25">
      <c r="D49" s="5" t="s">
        <v>2543</v>
      </c>
      <c r="E49">
        <v>4032</v>
      </c>
      <c r="F49">
        <v>25</v>
      </c>
      <c r="G49">
        <v>51047</v>
      </c>
      <c r="H49" s="39">
        <f t="shared" si="0"/>
        <v>41615.660879629751</v>
      </c>
      <c r="I49" t="s">
        <v>3553</v>
      </c>
      <c r="J49">
        <v>51047</v>
      </c>
      <c r="K49" s="39">
        <f t="shared" si="1"/>
        <v>41615.660879629751</v>
      </c>
      <c r="L49">
        <v>3032</v>
      </c>
    </row>
    <row r="50" spans="4:12" x14ac:dyDescent="0.25">
      <c r="D50" s="5" t="s">
        <v>2544</v>
      </c>
      <c r="E50">
        <v>4032</v>
      </c>
      <c r="F50">
        <v>25</v>
      </c>
      <c r="G50">
        <v>51048</v>
      </c>
      <c r="H50" s="39">
        <f t="shared" si="0"/>
        <v>41615.660891203828</v>
      </c>
      <c r="I50" t="s">
        <v>3554</v>
      </c>
      <c r="J50">
        <v>51048</v>
      </c>
      <c r="K50" s="39">
        <f t="shared" si="1"/>
        <v>41615.660891203828</v>
      </c>
      <c r="L50">
        <v>3032</v>
      </c>
    </row>
    <row r="51" spans="4:12" x14ac:dyDescent="0.25">
      <c r="D51" s="5" t="s">
        <v>2545</v>
      </c>
      <c r="E51">
        <v>4031</v>
      </c>
      <c r="F51">
        <v>24</v>
      </c>
      <c r="G51">
        <v>51049</v>
      </c>
      <c r="H51" s="39">
        <f t="shared" si="0"/>
        <v>41615.660902777905</v>
      </c>
      <c r="I51" t="s">
        <v>3555</v>
      </c>
      <c r="J51">
        <v>51049</v>
      </c>
      <c r="K51" s="39">
        <f t="shared" si="1"/>
        <v>41615.660902777905</v>
      </c>
      <c r="L51">
        <v>3031</v>
      </c>
    </row>
    <row r="52" spans="4:12" x14ac:dyDescent="0.25">
      <c r="D52" s="5" t="s">
        <v>2546</v>
      </c>
      <c r="E52">
        <v>4031</v>
      </c>
      <c r="F52">
        <v>24</v>
      </c>
      <c r="G52">
        <v>51050</v>
      </c>
      <c r="H52" s="39">
        <f t="shared" si="0"/>
        <v>41615.660914351982</v>
      </c>
      <c r="I52" t="s">
        <v>3556</v>
      </c>
      <c r="J52">
        <v>51050</v>
      </c>
      <c r="K52" s="39">
        <f t="shared" si="1"/>
        <v>41615.660914351982</v>
      </c>
      <c r="L52">
        <v>3033</v>
      </c>
    </row>
    <row r="53" spans="4:12" x14ac:dyDescent="0.25">
      <c r="D53" s="5" t="s">
        <v>2547</v>
      </c>
      <c r="E53">
        <v>4032</v>
      </c>
      <c r="F53">
        <v>25</v>
      </c>
      <c r="G53">
        <v>51051</v>
      </c>
      <c r="H53" s="39">
        <f t="shared" si="0"/>
        <v>41615.660925926059</v>
      </c>
      <c r="I53" t="s">
        <v>3557</v>
      </c>
      <c r="J53">
        <v>51051</v>
      </c>
      <c r="K53" s="39">
        <f t="shared" si="1"/>
        <v>41615.660925926059</v>
      </c>
      <c r="L53">
        <v>3032</v>
      </c>
    </row>
    <row r="54" spans="4:12" x14ac:dyDescent="0.25">
      <c r="D54" s="5" t="s">
        <v>2548</v>
      </c>
      <c r="E54">
        <v>4032</v>
      </c>
      <c r="F54">
        <v>25</v>
      </c>
      <c r="G54">
        <v>51052</v>
      </c>
      <c r="H54" s="39">
        <f t="shared" si="0"/>
        <v>41615.660937500135</v>
      </c>
      <c r="I54" t="s">
        <v>3558</v>
      </c>
      <c r="J54">
        <v>51052</v>
      </c>
      <c r="K54" s="39">
        <f t="shared" si="1"/>
        <v>41615.660937500135</v>
      </c>
      <c r="L54">
        <v>3032</v>
      </c>
    </row>
    <row r="55" spans="4:12" x14ac:dyDescent="0.25">
      <c r="D55" s="5" t="s">
        <v>2549</v>
      </c>
      <c r="E55">
        <v>4031</v>
      </c>
      <c r="F55">
        <v>24</v>
      </c>
      <c r="G55">
        <v>51053</v>
      </c>
      <c r="H55" s="39">
        <f t="shared" si="0"/>
        <v>41615.660949074212</v>
      </c>
      <c r="I55" t="s">
        <v>3559</v>
      </c>
      <c r="J55">
        <v>51053</v>
      </c>
      <c r="K55" s="39">
        <f t="shared" si="1"/>
        <v>41615.660949074212</v>
      </c>
      <c r="L55">
        <v>3031</v>
      </c>
    </row>
    <row r="56" spans="4:12" x14ac:dyDescent="0.25">
      <c r="D56" s="5" t="s">
        <v>2550</v>
      </c>
      <c r="E56">
        <v>4031</v>
      </c>
      <c r="F56">
        <v>24</v>
      </c>
      <c r="G56">
        <v>51054</v>
      </c>
      <c r="H56" s="39">
        <f t="shared" si="0"/>
        <v>41615.660960648289</v>
      </c>
      <c r="I56" t="s">
        <v>3560</v>
      </c>
      <c r="J56">
        <v>51054</v>
      </c>
      <c r="K56" s="39">
        <f t="shared" si="1"/>
        <v>41615.660960648289</v>
      </c>
      <c r="L56">
        <v>3033</v>
      </c>
    </row>
    <row r="57" spans="4:12" x14ac:dyDescent="0.25">
      <c r="D57" s="5" t="s">
        <v>2551</v>
      </c>
      <c r="E57">
        <v>4032</v>
      </c>
      <c r="F57">
        <v>25</v>
      </c>
      <c r="G57">
        <v>51055</v>
      </c>
      <c r="H57" s="39">
        <f t="shared" si="0"/>
        <v>41615.660972222366</v>
      </c>
      <c r="I57" t="s">
        <v>3561</v>
      </c>
      <c r="J57">
        <v>51055</v>
      </c>
      <c r="K57" s="39">
        <f t="shared" si="1"/>
        <v>41615.660972222366</v>
      </c>
      <c r="L57">
        <v>3032</v>
      </c>
    </row>
    <row r="58" spans="4:12" x14ac:dyDescent="0.25">
      <c r="D58" s="5" t="s">
        <v>2552</v>
      </c>
      <c r="E58">
        <v>4032</v>
      </c>
      <c r="F58">
        <v>25</v>
      </c>
      <c r="G58">
        <v>51056</v>
      </c>
      <c r="H58" s="39">
        <f t="shared" si="0"/>
        <v>41615.660983796442</v>
      </c>
      <c r="I58" t="s">
        <v>3562</v>
      </c>
      <c r="J58">
        <v>51056</v>
      </c>
      <c r="K58" s="39">
        <f t="shared" si="1"/>
        <v>41615.660983796442</v>
      </c>
      <c r="L58">
        <v>3032</v>
      </c>
    </row>
    <row r="59" spans="4:12" x14ac:dyDescent="0.25">
      <c r="D59" s="5" t="s">
        <v>2553</v>
      </c>
      <c r="E59">
        <v>4031</v>
      </c>
      <c r="F59">
        <v>24</v>
      </c>
      <c r="G59">
        <v>51057</v>
      </c>
      <c r="H59" s="39">
        <f t="shared" si="0"/>
        <v>41615.660995370519</v>
      </c>
      <c r="I59" t="s">
        <v>3563</v>
      </c>
      <c r="J59">
        <v>51057</v>
      </c>
      <c r="K59" s="39">
        <f t="shared" si="1"/>
        <v>41615.660995370519</v>
      </c>
      <c r="L59">
        <v>3031</v>
      </c>
    </row>
    <row r="60" spans="4:12" x14ac:dyDescent="0.25">
      <c r="D60" s="5" t="s">
        <v>2554</v>
      </c>
      <c r="E60">
        <v>4031</v>
      </c>
      <c r="F60">
        <v>24</v>
      </c>
      <c r="G60">
        <v>51058</v>
      </c>
      <c r="H60" s="39">
        <f t="shared" si="0"/>
        <v>41615.661006944596</v>
      </c>
      <c r="I60" t="s">
        <v>3564</v>
      </c>
      <c r="J60">
        <v>51058</v>
      </c>
      <c r="K60" s="39">
        <f t="shared" si="1"/>
        <v>41615.661006944596</v>
      </c>
      <c r="L60">
        <v>3033</v>
      </c>
    </row>
    <row r="61" spans="4:12" x14ac:dyDescent="0.25">
      <c r="D61" s="5" t="s">
        <v>2555</v>
      </c>
      <c r="E61">
        <v>4032</v>
      </c>
      <c r="F61">
        <v>25</v>
      </c>
      <c r="G61">
        <v>51059</v>
      </c>
      <c r="H61" s="39">
        <f t="shared" si="0"/>
        <v>41615.661018518673</v>
      </c>
      <c r="I61" t="s">
        <v>3565</v>
      </c>
      <c r="J61">
        <v>51059</v>
      </c>
      <c r="K61" s="39">
        <f t="shared" si="1"/>
        <v>41615.661018518673</v>
      </c>
      <c r="L61">
        <v>3032</v>
      </c>
    </row>
    <row r="62" spans="4:12" x14ac:dyDescent="0.25">
      <c r="D62" s="5" t="s">
        <v>2556</v>
      </c>
      <c r="E62">
        <v>4032</v>
      </c>
      <c r="F62">
        <v>25</v>
      </c>
      <c r="G62">
        <v>51060</v>
      </c>
      <c r="H62" s="39">
        <f t="shared" si="0"/>
        <v>41615.66103009275</v>
      </c>
      <c r="I62" t="s">
        <v>3566</v>
      </c>
      <c r="J62">
        <v>51060</v>
      </c>
      <c r="K62" s="39">
        <f t="shared" si="1"/>
        <v>41615.66103009275</v>
      </c>
      <c r="L62">
        <v>3032</v>
      </c>
    </row>
    <row r="63" spans="4:12" x14ac:dyDescent="0.25">
      <c r="D63" s="5" t="s">
        <v>2557</v>
      </c>
      <c r="E63">
        <v>4031</v>
      </c>
      <c r="F63">
        <v>24</v>
      </c>
      <c r="G63">
        <v>51061</v>
      </c>
      <c r="H63" s="39">
        <f t="shared" si="0"/>
        <v>41615.661041666826</v>
      </c>
      <c r="I63" t="s">
        <v>3567</v>
      </c>
      <c r="J63">
        <v>51061</v>
      </c>
      <c r="K63" s="39">
        <f t="shared" si="1"/>
        <v>41615.661041666826</v>
      </c>
      <c r="L63">
        <v>3031</v>
      </c>
    </row>
    <row r="64" spans="4:12" x14ac:dyDescent="0.25">
      <c r="D64" s="5" t="s">
        <v>2558</v>
      </c>
      <c r="E64">
        <v>4031</v>
      </c>
      <c r="F64">
        <v>24</v>
      </c>
      <c r="G64">
        <v>51062</v>
      </c>
      <c r="H64" s="39">
        <f t="shared" si="0"/>
        <v>41615.661053240903</v>
      </c>
      <c r="I64" t="s">
        <v>3568</v>
      </c>
      <c r="J64">
        <v>51062</v>
      </c>
      <c r="K64" s="39">
        <f t="shared" si="1"/>
        <v>41615.661053240903</v>
      </c>
      <c r="L64">
        <v>3033</v>
      </c>
    </row>
    <row r="65" spans="4:12" x14ac:dyDescent="0.25">
      <c r="D65" s="5" t="s">
        <v>2559</v>
      </c>
      <c r="E65">
        <v>4032</v>
      </c>
      <c r="F65">
        <v>25</v>
      </c>
      <c r="G65">
        <v>51063</v>
      </c>
      <c r="H65" s="39">
        <f t="shared" si="0"/>
        <v>41615.66106481498</v>
      </c>
      <c r="I65" t="s">
        <v>3569</v>
      </c>
      <c r="J65">
        <v>51063</v>
      </c>
      <c r="K65" s="39">
        <f t="shared" si="1"/>
        <v>41615.66106481498</v>
      </c>
      <c r="L65">
        <v>3032</v>
      </c>
    </row>
    <row r="66" spans="4:12" x14ac:dyDescent="0.25">
      <c r="D66" s="5" t="s">
        <v>2560</v>
      </c>
      <c r="E66">
        <v>4032</v>
      </c>
      <c r="F66">
        <v>25</v>
      </c>
      <c r="G66">
        <v>51064</v>
      </c>
      <c r="H66" s="39">
        <f t="shared" si="0"/>
        <v>41615.661076389057</v>
      </c>
      <c r="I66" t="s">
        <v>3570</v>
      </c>
      <c r="J66">
        <v>51064</v>
      </c>
      <c r="K66" s="39">
        <f t="shared" si="1"/>
        <v>41615.661076389057</v>
      </c>
      <c r="L66">
        <v>3032</v>
      </c>
    </row>
    <row r="67" spans="4:12" x14ac:dyDescent="0.25">
      <c r="D67" s="5" t="s">
        <v>2561</v>
      </c>
      <c r="E67">
        <v>4031</v>
      </c>
      <c r="F67">
        <v>24</v>
      </c>
      <c r="G67">
        <v>51065</v>
      </c>
      <c r="H67" s="39">
        <f t="shared" si="0"/>
        <v>41615.661087963133</v>
      </c>
      <c r="I67" t="s">
        <v>3571</v>
      </c>
      <c r="J67">
        <v>51065</v>
      </c>
      <c r="K67" s="39">
        <f t="shared" si="1"/>
        <v>41615.661087963133</v>
      </c>
      <c r="L67">
        <v>3031</v>
      </c>
    </row>
    <row r="68" spans="4:12" x14ac:dyDescent="0.25">
      <c r="D68" s="5" t="s">
        <v>2562</v>
      </c>
      <c r="E68">
        <v>4031</v>
      </c>
      <c r="F68">
        <v>24</v>
      </c>
      <c r="G68">
        <v>51066</v>
      </c>
      <c r="H68" s="39">
        <f t="shared" si="0"/>
        <v>41615.66109953721</v>
      </c>
      <c r="I68" t="s">
        <v>3572</v>
      </c>
      <c r="J68">
        <v>51066</v>
      </c>
      <c r="K68" s="39">
        <f t="shared" si="1"/>
        <v>41615.66109953721</v>
      </c>
      <c r="L68">
        <v>3033</v>
      </c>
    </row>
    <row r="69" spans="4:12" x14ac:dyDescent="0.25">
      <c r="D69" s="5" t="s">
        <v>2563</v>
      </c>
      <c r="E69">
        <v>4032</v>
      </c>
      <c r="F69">
        <v>25</v>
      </c>
      <c r="G69">
        <v>51067</v>
      </c>
      <c r="H69" s="39">
        <f t="shared" ref="H69:H132" si="2">H68+1/86400</f>
        <v>41615.661111111287</v>
      </c>
      <c r="I69" t="s">
        <v>3573</v>
      </c>
      <c r="J69">
        <v>51067</v>
      </c>
      <c r="K69" s="39">
        <f t="shared" ref="K69:K132" si="3">K68+1/86400</f>
        <v>41615.661111111287</v>
      </c>
      <c r="L69">
        <v>3032</v>
      </c>
    </row>
    <row r="70" spans="4:12" x14ac:dyDescent="0.25">
      <c r="D70" s="5" t="s">
        <v>2564</v>
      </c>
      <c r="E70">
        <v>4032</v>
      </c>
      <c r="F70">
        <v>25</v>
      </c>
      <c r="G70">
        <v>51068</v>
      </c>
      <c r="H70" s="39">
        <f t="shared" si="2"/>
        <v>41615.661122685364</v>
      </c>
      <c r="I70" t="s">
        <v>3574</v>
      </c>
      <c r="J70">
        <v>51068</v>
      </c>
      <c r="K70" s="39">
        <f t="shared" si="3"/>
        <v>41615.661122685364</v>
      </c>
      <c r="L70">
        <v>3032</v>
      </c>
    </row>
    <row r="71" spans="4:12" x14ac:dyDescent="0.25">
      <c r="D71" s="5" t="s">
        <v>2565</v>
      </c>
      <c r="E71">
        <v>4031</v>
      </c>
      <c r="F71">
        <v>24</v>
      </c>
      <c r="G71">
        <v>51069</v>
      </c>
      <c r="H71" s="39">
        <f t="shared" si="2"/>
        <v>41615.661134259441</v>
      </c>
      <c r="I71" t="s">
        <v>3575</v>
      </c>
      <c r="J71">
        <v>51069</v>
      </c>
      <c r="K71" s="39">
        <f t="shared" si="3"/>
        <v>41615.661134259441</v>
      </c>
      <c r="L71">
        <v>3031</v>
      </c>
    </row>
    <row r="72" spans="4:12" x14ac:dyDescent="0.25">
      <c r="D72" s="5" t="s">
        <v>2566</v>
      </c>
      <c r="E72">
        <v>4031</v>
      </c>
      <c r="F72">
        <v>24</v>
      </c>
      <c r="G72">
        <v>51070</v>
      </c>
      <c r="H72" s="39">
        <f t="shared" si="2"/>
        <v>41615.661145833517</v>
      </c>
      <c r="I72" t="s">
        <v>3576</v>
      </c>
      <c r="J72">
        <v>51070</v>
      </c>
      <c r="K72" s="39">
        <f t="shared" si="3"/>
        <v>41615.661145833517</v>
      </c>
      <c r="L72">
        <v>3033</v>
      </c>
    </row>
    <row r="73" spans="4:12" x14ac:dyDescent="0.25">
      <c r="D73" s="5" t="s">
        <v>2567</v>
      </c>
      <c r="E73">
        <v>4032</v>
      </c>
      <c r="F73">
        <v>25</v>
      </c>
      <c r="G73">
        <v>51071</v>
      </c>
      <c r="H73" s="39">
        <f t="shared" si="2"/>
        <v>41615.661157407594</v>
      </c>
      <c r="I73" t="s">
        <v>3577</v>
      </c>
      <c r="J73">
        <v>51071</v>
      </c>
      <c r="K73" s="39">
        <f t="shared" si="3"/>
        <v>41615.661157407594</v>
      </c>
      <c r="L73">
        <v>3032</v>
      </c>
    </row>
    <row r="74" spans="4:12" x14ac:dyDescent="0.25">
      <c r="D74" s="5" t="s">
        <v>2568</v>
      </c>
      <c r="E74">
        <v>4032</v>
      </c>
      <c r="F74">
        <v>25</v>
      </c>
      <c r="G74">
        <v>51072</v>
      </c>
      <c r="H74" s="39">
        <f t="shared" si="2"/>
        <v>41615.661168981671</v>
      </c>
      <c r="I74" t="s">
        <v>3578</v>
      </c>
      <c r="J74">
        <v>51072</v>
      </c>
      <c r="K74" s="39">
        <f t="shared" si="3"/>
        <v>41615.661168981671</v>
      </c>
      <c r="L74">
        <v>3032</v>
      </c>
    </row>
    <row r="75" spans="4:12" x14ac:dyDescent="0.25">
      <c r="D75" s="5" t="s">
        <v>2569</v>
      </c>
      <c r="E75">
        <v>4031</v>
      </c>
      <c r="F75">
        <v>24</v>
      </c>
      <c r="G75">
        <v>51073</v>
      </c>
      <c r="H75" s="39">
        <f t="shared" si="2"/>
        <v>41615.661180555748</v>
      </c>
      <c r="I75" t="s">
        <v>3579</v>
      </c>
      <c r="J75">
        <v>51073</v>
      </c>
      <c r="K75" s="39">
        <f t="shared" si="3"/>
        <v>41615.661180555748</v>
      </c>
      <c r="L75">
        <v>3031</v>
      </c>
    </row>
    <row r="76" spans="4:12" x14ac:dyDescent="0.25">
      <c r="D76" s="5" t="s">
        <v>2570</v>
      </c>
      <c r="E76">
        <v>4031</v>
      </c>
      <c r="F76">
        <v>24</v>
      </c>
      <c r="G76">
        <v>51074</v>
      </c>
      <c r="H76" s="39">
        <f t="shared" si="2"/>
        <v>41615.661192129824</v>
      </c>
      <c r="I76" t="s">
        <v>3580</v>
      </c>
      <c r="J76">
        <v>51074</v>
      </c>
      <c r="K76" s="39">
        <f t="shared" si="3"/>
        <v>41615.661192129824</v>
      </c>
      <c r="L76">
        <v>3033</v>
      </c>
    </row>
    <row r="77" spans="4:12" x14ac:dyDescent="0.25">
      <c r="D77" s="5" t="s">
        <v>2571</v>
      </c>
      <c r="E77">
        <v>4032</v>
      </c>
      <c r="F77">
        <v>25</v>
      </c>
      <c r="G77">
        <v>51075</v>
      </c>
      <c r="H77" s="39">
        <f t="shared" si="2"/>
        <v>41615.661203703901</v>
      </c>
      <c r="I77" t="s">
        <v>3581</v>
      </c>
      <c r="J77">
        <v>51075</v>
      </c>
      <c r="K77" s="39">
        <f t="shared" si="3"/>
        <v>41615.661203703901</v>
      </c>
      <c r="L77">
        <v>3032</v>
      </c>
    </row>
    <row r="78" spans="4:12" x14ac:dyDescent="0.25">
      <c r="D78" s="5" t="s">
        <v>2572</v>
      </c>
      <c r="E78">
        <v>4032</v>
      </c>
      <c r="F78">
        <v>25</v>
      </c>
      <c r="G78">
        <v>51076</v>
      </c>
      <c r="H78" s="39">
        <f t="shared" si="2"/>
        <v>41615.661215277978</v>
      </c>
      <c r="I78" t="s">
        <v>3582</v>
      </c>
      <c r="J78">
        <v>51076</v>
      </c>
      <c r="K78" s="39">
        <f t="shared" si="3"/>
        <v>41615.661215277978</v>
      </c>
      <c r="L78">
        <v>3032</v>
      </c>
    </row>
    <row r="79" spans="4:12" x14ac:dyDescent="0.25">
      <c r="D79" s="5" t="s">
        <v>2573</v>
      </c>
      <c r="E79">
        <v>4031</v>
      </c>
      <c r="F79">
        <v>24</v>
      </c>
      <c r="G79">
        <v>51077</v>
      </c>
      <c r="H79" s="39">
        <f t="shared" si="2"/>
        <v>41615.661226852055</v>
      </c>
      <c r="I79" t="s">
        <v>3583</v>
      </c>
      <c r="J79">
        <v>51077</v>
      </c>
      <c r="K79" s="39">
        <f t="shared" si="3"/>
        <v>41615.661226852055</v>
      </c>
      <c r="L79">
        <v>3031</v>
      </c>
    </row>
    <row r="80" spans="4:12" x14ac:dyDescent="0.25">
      <c r="D80" s="5" t="s">
        <v>2574</v>
      </c>
      <c r="E80">
        <v>4031</v>
      </c>
      <c r="F80">
        <v>24</v>
      </c>
      <c r="G80">
        <v>51078</v>
      </c>
      <c r="H80" s="39">
        <f t="shared" si="2"/>
        <v>41615.661238426132</v>
      </c>
      <c r="I80" t="s">
        <v>3584</v>
      </c>
      <c r="J80">
        <v>51078</v>
      </c>
      <c r="K80" s="39">
        <f t="shared" si="3"/>
        <v>41615.661238426132</v>
      </c>
      <c r="L80">
        <v>3033</v>
      </c>
    </row>
    <row r="81" spans="4:12" x14ac:dyDescent="0.25">
      <c r="D81" s="5" t="s">
        <v>2575</v>
      </c>
      <c r="E81">
        <v>4032</v>
      </c>
      <c r="F81">
        <v>25</v>
      </c>
      <c r="G81">
        <v>51079</v>
      </c>
      <c r="H81" s="39">
        <f t="shared" si="2"/>
        <v>41615.661250000208</v>
      </c>
      <c r="I81" t="s">
        <v>3585</v>
      </c>
      <c r="J81">
        <v>51079</v>
      </c>
      <c r="K81" s="39">
        <f t="shared" si="3"/>
        <v>41615.661250000208</v>
      </c>
      <c r="L81">
        <v>3032</v>
      </c>
    </row>
    <row r="82" spans="4:12" x14ac:dyDescent="0.25">
      <c r="D82" s="5" t="s">
        <v>2576</v>
      </c>
      <c r="E82">
        <v>4032</v>
      </c>
      <c r="F82">
        <v>25</v>
      </c>
      <c r="G82">
        <v>51080</v>
      </c>
      <c r="H82" s="39">
        <f t="shared" si="2"/>
        <v>41615.661261574285</v>
      </c>
      <c r="I82" t="s">
        <v>3586</v>
      </c>
      <c r="J82">
        <v>51080</v>
      </c>
      <c r="K82" s="39">
        <f t="shared" si="3"/>
        <v>41615.661261574285</v>
      </c>
      <c r="L82">
        <v>3032</v>
      </c>
    </row>
    <row r="83" spans="4:12" x14ac:dyDescent="0.25">
      <c r="D83" s="5" t="s">
        <v>2577</v>
      </c>
      <c r="E83">
        <v>4031</v>
      </c>
      <c r="F83">
        <v>24</v>
      </c>
      <c r="G83">
        <v>51081</v>
      </c>
      <c r="H83" s="39">
        <f t="shared" si="2"/>
        <v>41615.661273148362</v>
      </c>
      <c r="I83" t="s">
        <v>3587</v>
      </c>
      <c r="J83">
        <v>51081</v>
      </c>
      <c r="K83" s="39">
        <f t="shared" si="3"/>
        <v>41615.661273148362</v>
      </c>
      <c r="L83">
        <v>3031</v>
      </c>
    </row>
    <row r="84" spans="4:12" x14ac:dyDescent="0.25">
      <c r="D84" s="5" t="s">
        <v>2578</v>
      </c>
      <c r="E84">
        <v>4031</v>
      </c>
      <c r="F84">
        <v>24</v>
      </c>
      <c r="G84">
        <v>51082</v>
      </c>
      <c r="H84" s="39">
        <f t="shared" si="2"/>
        <v>41615.661284722439</v>
      </c>
      <c r="I84" t="s">
        <v>3588</v>
      </c>
      <c r="J84">
        <v>51082</v>
      </c>
      <c r="K84" s="39">
        <f t="shared" si="3"/>
        <v>41615.661284722439</v>
      </c>
      <c r="L84">
        <v>3033</v>
      </c>
    </row>
    <row r="85" spans="4:12" x14ac:dyDescent="0.25">
      <c r="D85" s="5" t="s">
        <v>2579</v>
      </c>
      <c r="E85">
        <v>4032</v>
      </c>
      <c r="F85">
        <v>25</v>
      </c>
      <c r="G85">
        <v>51083</v>
      </c>
      <c r="H85" s="39">
        <f t="shared" si="2"/>
        <v>41615.661296296516</v>
      </c>
      <c r="I85" t="s">
        <v>3589</v>
      </c>
      <c r="J85">
        <v>51083</v>
      </c>
      <c r="K85" s="39">
        <f t="shared" si="3"/>
        <v>41615.661296296516</v>
      </c>
      <c r="L85">
        <v>3032</v>
      </c>
    </row>
    <row r="86" spans="4:12" x14ac:dyDescent="0.25">
      <c r="D86" s="5" t="s">
        <v>2580</v>
      </c>
      <c r="E86">
        <v>4032</v>
      </c>
      <c r="F86">
        <v>25</v>
      </c>
      <c r="G86">
        <v>51084</v>
      </c>
      <c r="H86" s="39">
        <f t="shared" si="2"/>
        <v>41615.661307870592</v>
      </c>
      <c r="I86" t="s">
        <v>3590</v>
      </c>
      <c r="J86">
        <v>51084</v>
      </c>
      <c r="K86" s="39">
        <f t="shared" si="3"/>
        <v>41615.661307870592</v>
      </c>
      <c r="L86">
        <v>3032</v>
      </c>
    </row>
    <row r="87" spans="4:12" x14ac:dyDescent="0.25">
      <c r="D87" s="5" t="s">
        <v>2581</v>
      </c>
      <c r="E87">
        <v>4031</v>
      </c>
      <c r="F87">
        <v>24</v>
      </c>
      <c r="G87">
        <v>51085</v>
      </c>
      <c r="H87" s="39">
        <f t="shared" si="2"/>
        <v>41615.661319444669</v>
      </c>
      <c r="I87" t="s">
        <v>3591</v>
      </c>
      <c r="J87">
        <v>51085</v>
      </c>
      <c r="K87" s="39">
        <f t="shared" si="3"/>
        <v>41615.661319444669</v>
      </c>
      <c r="L87">
        <v>3031</v>
      </c>
    </row>
    <row r="88" spans="4:12" x14ac:dyDescent="0.25">
      <c r="D88" s="5" t="s">
        <v>2582</v>
      </c>
      <c r="E88">
        <v>4031</v>
      </c>
      <c r="F88">
        <v>24</v>
      </c>
      <c r="G88">
        <v>51086</v>
      </c>
      <c r="H88" s="39">
        <f t="shared" si="2"/>
        <v>41615.661331018746</v>
      </c>
      <c r="I88" t="s">
        <v>3592</v>
      </c>
      <c r="J88">
        <v>51086</v>
      </c>
      <c r="K88" s="39">
        <f t="shared" si="3"/>
        <v>41615.661331018746</v>
      </c>
      <c r="L88">
        <v>3033</v>
      </c>
    </row>
    <row r="89" spans="4:12" x14ac:dyDescent="0.25">
      <c r="D89" s="5" t="s">
        <v>2583</v>
      </c>
      <c r="E89">
        <v>4032</v>
      </c>
      <c r="F89">
        <v>25</v>
      </c>
      <c r="G89">
        <v>51087</v>
      </c>
      <c r="H89" s="39">
        <f t="shared" si="2"/>
        <v>41615.661342592823</v>
      </c>
      <c r="I89" t="s">
        <v>3593</v>
      </c>
      <c r="J89">
        <v>51087</v>
      </c>
      <c r="K89" s="39">
        <f t="shared" si="3"/>
        <v>41615.661342592823</v>
      </c>
      <c r="L89">
        <v>3032</v>
      </c>
    </row>
    <row r="90" spans="4:12" x14ac:dyDescent="0.25">
      <c r="D90" s="5" t="s">
        <v>2584</v>
      </c>
      <c r="E90">
        <v>4032</v>
      </c>
      <c r="F90">
        <v>25</v>
      </c>
      <c r="G90">
        <v>51088</v>
      </c>
      <c r="H90" s="39">
        <f t="shared" si="2"/>
        <v>41615.661354166899</v>
      </c>
      <c r="I90" t="s">
        <v>3594</v>
      </c>
      <c r="J90">
        <v>51088</v>
      </c>
      <c r="K90" s="39">
        <f t="shared" si="3"/>
        <v>41615.661354166899</v>
      </c>
      <c r="L90">
        <v>3032</v>
      </c>
    </row>
    <row r="91" spans="4:12" x14ac:dyDescent="0.25">
      <c r="D91" s="5" t="s">
        <v>2585</v>
      </c>
      <c r="E91">
        <v>4031</v>
      </c>
      <c r="F91">
        <v>24</v>
      </c>
      <c r="G91">
        <v>51089</v>
      </c>
      <c r="H91" s="39">
        <f t="shared" si="2"/>
        <v>41615.661365740976</v>
      </c>
      <c r="I91" t="s">
        <v>3595</v>
      </c>
      <c r="J91">
        <v>51089</v>
      </c>
      <c r="K91" s="39">
        <f t="shared" si="3"/>
        <v>41615.661365740976</v>
      </c>
      <c r="L91">
        <v>3031</v>
      </c>
    </row>
    <row r="92" spans="4:12" x14ac:dyDescent="0.25">
      <c r="D92" s="5" t="s">
        <v>2586</v>
      </c>
      <c r="E92">
        <v>4031</v>
      </c>
      <c r="F92">
        <v>24</v>
      </c>
      <c r="G92">
        <v>51090</v>
      </c>
      <c r="H92" s="39">
        <f t="shared" si="2"/>
        <v>41615.661377315053</v>
      </c>
      <c r="I92" t="s">
        <v>3596</v>
      </c>
      <c r="J92">
        <v>51090</v>
      </c>
      <c r="K92" s="39">
        <f t="shared" si="3"/>
        <v>41615.661377315053</v>
      </c>
      <c r="L92">
        <v>3033</v>
      </c>
    </row>
    <row r="93" spans="4:12" x14ac:dyDescent="0.25">
      <c r="D93" s="5" t="s">
        <v>2587</v>
      </c>
      <c r="E93">
        <v>4032</v>
      </c>
      <c r="F93">
        <v>25</v>
      </c>
      <c r="G93">
        <v>51091</v>
      </c>
      <c r="H93" s="39">
        <f t="shared" si="2"/>
        <v>41615.66138888913</v>
      </c>
      <c r="I93" t="s">
        <v>3597</v>
      </c>
      <c r="J93">
        <v>51091</v>
      </c>
      <c r="K93" s="39">
        <f t="shared" si="3"/>
        <v>41615.66138888913</v>
      </c>
      <c r="L93">
        <v>3032</v>
      </c>
    </row>
    <row r="94" spans="4:12" x14ac:dyDescent="0.25">
      <c r="D94" s="5" t="s">
        <v>2588</v>
      </c>
      <c r="E94">
        <v>4032</v>
      </c>
      <c r="F94">
        <v>25</v>
      </c>
      <c r="G94">
        <v>51092</v>
      </c>
      <c r="H94" s="39">
        <f t="shared" si="2"/>
        <v>41615.661400463207</v>
      </c>
      <c r="I94" t="s">
        <v>3598</v>
      </c>
      <c r="J94">
        <v>51092</v>
      </c>
      <c r="K94" s="39">
        <f t="shared" si="3"/>
        <v>41615.661400463207</v>
      </c>
      <c r="L94">
        <v>3032</v>
      </c>
    </row>
    <row r="95" spans="4:12" x14ac:dyDescent="0.25">
      <c r="D95" s="5" t="s">
        <v>2589</v>
      </c>
      <c r="E95">
        <v>4031</v>
      </c>
      <c r="F95">
        <v>24</v>
      </c>
      <c r="G95">
        <v>51093</v>
      </c>
      <c r="H95" s="39">
        <f t="shared" si="2"/>
        <v>41615.661412037283</v>
      </c>
      <c r="I95" t="s">
        <v>3599</v>
      </c>
      <c r="J95">
        <v>51093</v>
      </c>
      <c r="K95" s="39">
        <f t="shared" si="3"/>
        <v>41615.661412037283</v>
      </c>
      <c r="L95">
        <v>3031</v>
      </c>
    </row>
    <row r="96" spans="4:12" x14ac:dyDescent="0.25">
      <c r="D96" s="5" t="s">
        <v>2590</v>
      </c>
      <c r="E96">
        <v>4031</v>
      </c>
      <c r="F96">
        <v>24</v>
      </c>
      <c r="G96">
        <v>51094</v>
      </c>
      <c r="H96" s="39">
        <f t="shared" si="2"/>
        <v>41615.66142361136</v>
      </c>
      <c r="I96" t="s">
        <v>3600</v>
      </c>
      <c r="J96">
        <v>51094</v>
      </c>
      <c r="K96" s="39">
        <f t="shared" si="3"/>
        <v>41615.66142361136</v>
      </c>
      <c r="L96">
        <v>3033</v>
      </c>
    </row>
    <row r="97" spans="4:12" x14ac:dyDescent="0.25">
      <c r="D97" s="5" t="s">
        <v>2591</v>
      </c>
      <c r="E97">
        <v>4032</v>
      </c>
      <c r="F97">
        <v>25</v>
      </c>
      <c r="G97">
        <v>51095</v>
      </c>
      <c r="H97" s="39">
        <f t="shared" si="2"/>
        <v>41615.661435185437</v>
      </c>
      <c r="I97" t="s">
        <v>3601</v>
      </c>
      <c r="J97">
        <v>51095</v>
      </c>
      <c r="K97" s="39">
        <f t="shared" si="3"/>
        <v>41615.661435185437</v>
      </c>
      <c r="L97">
        <v>3032</v>
      </c>
    </row>
    <row r="98" spans="4:12" x14ac:dyDescent="0.25">
      <c r="D98" s="5" t="s">
        <v>2592</v>
      </c>
      <c r="E98">
        <v>4032</v>
      </c>
      <c r="F98">
        <v>25</v>
      </c>
      <c r="G98">
        <v>51096</v>
      </c>
      <c r="H98" s="39">
        <f t="shared" si="2"/>
        <v>41615.661446759514</v>
      </c>
      <c r="I98" t="s">
        <v>3602</v>
      </c>
      <c r="J98">
        <v>51096</v>
      </c>
      <c r="K98" s="39">
        <f t="shared" si="3"/>
        <v>41615.661446759514</v>
      </c>
      <c r="L98">
        <v>3032</v>
      </c>
    </row>
    <row r="99" spans="4:12" x14ac:dyDescent="0.25">
      <c r="D99" s="5" t="s">
        <v>2593</v>
      </c>
      <c r="E99">
        <v>4031</v>
      </c>
      <c r="F99">
        <v>24</v>
      </c>
      <c r="G99">
        <v>51097</v>
      </c>
      <c r="H99" s="39">
        <f t="shared" si="2"/>
        <v>41615.66145833359</v>
      </c>
      <c r="I99" t="s">
        <v>3603</v>
      </c>
      <c r="J99">
        <v>51097</v>
      </c>
      <c r="K99" s="39">
        <f t="shared" si="3"/>
        <v>41615.66145833359</v>
      </c>
      <c r="L99">
        <v>3031</v>
      </c>
    </row>
    <row r="100" spans="4:12" x14ac:dyDescent="0.25">
      <c r="D100" s="5" t="s">
        <v>2594</v>
      </c>
      <c r="E100">
        <v>4031</v>
      </c>
      <c r="F100">
        <v>24</v>
      </c>
      <c r="G100">
        <v>51098</v>
      </c>
      <c r="H100" s="39">
        <f t="shared" si="2"/>
        <v>41615.661469907667</v>
      </c>
      <c r="I100" t="s">
        <v>3604</v>
      </c>
      <c r="J100">
        <v>51098</v>
      </c>
      <c r="K100" s="39">
        <f t="shared" si="3"/>
        <v>41615.661469907667</v>
      </c>
      <c r="L100">
        <v>3033</v>
      </c>
    </row>
    <row r="101" spans="4:12" x14ac:dyDescent="0.25">
      <c r="D101" s="5" t="s">
        <v>2595</v>
      </c>
      <c r="E101">
        <v>4032</v>
      </c>
      <c r="F101">
        <v>25</v>
      </c>
      <c r="G101">
        <v>51099</v>
      </c>
      <c r="H101" s="39">
        <f t="shared" si="2"/>
        <v>41615.661481481744</v>
      </c>
      <c r="I101" t="s">
        <v>3605</v>
      </c>
      <c r="J101">
        <v>51099</v>
      </c>
      <c r="K101" s="39">
        <f t="shared" si="3"/>
        <v>41615.661481481744</v>
      </c>
      <c r="L101">
        <v>3032</v>
      </c>
    </row>
    <row r="102" spans="4:12" x14ac:dyDescent="0.25">
      <c r="D102" s="5" t="s">
        <v>2596</v>
      </c>
      <c r="E102">
        <v>4032</v>
      </c>
      <c r="F102">
        <v>25</v>
      </c>
      <c r="G102">
        <v>51100</v>
      </c>
      <c r="H102" s="39">
        <f t="shared" si="2"/>
        <v>41615.661493055821</v>
      </c>
      <c r="I102" t="s">
        <v>3606</v>
      </c>
      <c r="J102">
        <v>51100</v>
      </c>
      <c r="K102" s="39">
        <f t="shared" si="3"/>
        <v>41615.661493055821</v>
      </c>
      <c r="L102">
        <v>3032</v>
      </c>
    </row>
    <row r="103" spans="4:12" x14ac:dyDescent="0.25">
      <c r="D103" s="5" t="s">
        <v>2597</v>
      </c>
      <c r="E103">
        <v>4031</v>
      </c>
      <c r="F103">
        <v>24</v>
      </c>
      <c r="G103">
        <v>51101</v>
      </c>
      <c r="H103" s="39">
        <f t="shared" si="2"/>
        <v>41615.661504629898</v>
      </c>
      <c r="I103" t="s">
        <v>3607</v>
      </c>
      <c r="J103">
        <v>51101</v>
      </c>
      <c r="K103" s="39">
        <f t="shared" si="3"/>
        <v>41615.661504629898</v>
      </c>
      <c r="L103">
        <v>3031</v>
      </c>
    </row>
    <row r="104" spans="4:12" x14ac:dyDescent="0.25">
      <c r="D104" s="5" t="s">
        <v>2598</v>
      </c>
      <c r="E104">
        <v>4031</v>
      </c>
      <c r="F104">
        <v>24</v>
      </c>
      <c r="G104">
        <v>51102</v>
      </c>
      <c r="H104" s="39">
        <f t="shared" si="2"/>
        <v>41615.661516203974</v>
      </c>
      <c r="I104" t="s">
        <v>3608</v>
      </c>
      <c r="J104">
        <v>51102</v>
      </c>
      <c r="K104" s="39">
        <f t="shared" si="3"/>
        <v>41615.661516203974</v>
      </c>
      <c r="L104">
        <v>3033</v>
      </c>
    </row>
    <row r="105" spans="4:12" x14ac:dyDescent="0.25">
      <c r="D105" s="5" t="s">
        <v>2599</v>
      </c>
      <c r="E105">
        <v>4032</v>
      </c>
      <c r="F105">
        <v>25</v>
      </c>
      <c r="G105">
        <v>51103</v>
      </c>
      <c r="H105" s="39">
        <f t="shared" si="2"/>
        <v>41615.661527778051</v>
      </c>
      <c r="I105" t="s">
        <v>3609</v>
      </c>
      <c r="J105">
        <v>51103</v>
      </c>
      <c r="K105" s="39">
        <f t="shared" si="3"/>
        <v>41615.661527778051</v>
      </c>
      <c r="L105">
        <v>3032</v>
      </c>
    </row>
    <row r="106" spans="4:12" x14ac:dyDescent="0.25">
      <c r="D106" s="5" t="s">
        <v>2600</v>
      </c>
      <c r="E106">
        <v>4032</v>
      </c>
      <c r="F106">
        <v>25</v>
      </c>
      <c r="G106">
        <v>51104</v>
      </c>
      <c r="H106" s="39">
        <f t="shared" si="2"/>
        <v>41615.661539352128</v>
      </c>
      <c r="I106" t="s">
        <v>3610</v>
      </c>
      <c r="J106">
        <v>51104</v>
      </c>
      <c r="K106" s="39">
        <f t="shared" si="3"/>
        <v>41615.661539352128</v>
      </c>
      <c r="L106">
        <v>3032</v>
      </c>
    </row>
    <row r="107" spans="4:12" x14ac:dyDescent="0.25">
      <c r="D107" s="5" t="s">
        <v>2601</v>
      </c>
      <c r="E107">
        <v>4031</v>
      </c>
      <c r="F107">
        <v>24</v>
      </c>
      <c r="G107">
        <v>51105</v>
      </c>
      <c r="H107" s="39">
        <f t="shared" si="2"/>
        <v>41615.661550926205</v>
      </c>
      <c r="I107" t="s">
        <v>3611</v>
      </c>
      <c r="J107">
        <v>51105</v>
      </c>
      <c r="K107" s="39">
        <f t="shared" si="3"/>
        <v>41615.661550926205</v>
      </c>
      <c r="L107">
        <v>3031</v>
      </c>
    </row>
    <row r="108" spans="4:12" x14ac:dyDescent="0.25">
      <c r="D108" s="5" t="s">
        <v>2602</v>
      </c>
      <c r="E108">
        <v>4031</v>
      </c>
      <c r="F108">
        <v>24</v>
      </c>
      <c r="G108">
        <v>51106</v>
      </c>
      <c r="H108" s="39">
        <f t="shared" si="2"/>
        <v>41615.661562500281</v>
      </c>
      <c r="I108" t="s">
        <v>3612</v>
      </c>
      <c r="J108">
        <v>51106</v>
      </c>
      <c r="K108" s="39">
        <f t="shared" si="3"/>
        <v>41615.661562500281</v>
      </c>
      <c r="L108">
        <v>3033</v>
      </c>
    </row>
    <row r="109" spans="4:12" x14ac:dyDescent="0.25">
      <c r="D109" s="5" t="s">
        <v>2603</v>
      </c>
      <c r="E109">
        <v>4032</v>
      </c>
      <c r="F109">
        <v>25</v>
      </c>
      <c r="G109">
        <v>51107</v>
      </c>
      <c r="H109" s="39">
        <f t="shared" si="2"/>
        <v>41615.661574074358</v>
      </c>
      <c r="I109" t="s">
        <v>3613</v>
      </c>
      <c r="J109">
        <v>51107</v>
      </c>
      <c r="K109" s="39">
        <f t="shared" si="3"/>
        <v>41615.661574074358</v>
      </c>
      <c r="L109">
        <v>3032</v>
      </c>
    </row>
    <row r="110" spans="4:12" x14ac:dyDescent="0.25">
      <c r="D110" s="5" t="s">
        <v>2604</v>
      </c>
      <c r="E110">
        <v>4032</v>
      </c>
      <c r="F110">
        <v>25</v>
      </c>
      <c r="G110">
        <v>51108</v>
      </c>
      <c r="H110" s="39">
        <f t="shared" si="2"/>
        <v>41615.661585648435</v>
      </c>
      <c r="I110" t="s">
        <v>3614</v>
      </c>
      <c r="J110">
        <v>51108</v>
      </c>
      <c r="K110" s="39">
        <f t="shared" si="3"/>
        <v>41615.661585648435</v>
      </c>
      <c r="L110">
        <v>3032</v>
      </c>
    </row>
    <row r="111" spans="4:12" x14ac:dyDescent="0.25">
      <c r="D111" s="5" t="s">
        <v>2605</v>
      </c>
      <c r="E111">
        <v>4031</v>
      </c>
      <c r="F111">
        <v>24</v>
      </c>
      <c r="G111">
        <v>51109</v>
      </c>
      <c r="H111" s="39">
        <f t="shared" si="2"/>
        <v>41615.661597222512</v>
      </c>
      <c r="I111" t="s">
        <v>3615</v>
      </c>
      <c r="J111">
        <v>51109</v>
      </c>
      <c r="K111" s="39">
        <f t="shared" si="3"/>
        <v>41615.661597222512</v>
      </c>
      <c r="L111">
        <v>3031</v>
      </c>
    </row>
    <row r="112" spans="4:12" x14ac:dyDescent="0.25">
      <c r="D112" s="5" t="s">
        <v>2606</v>
      </c>
      <c r="E112">
        <v>4031</v>
      </c>
      <c r="F112">
        <v>24</v>
      </c>
      <c r="G112">
        <v>51110</v>
      </c>
      <c r="H112" s="39">
        <f t="shared" si="2"/>
        <v>41615.661608796589</v>
      </c>
      <c r="I112" t="s">
        <v>3616</v>
      </c>
      <c r="J112">
        <v>51110</v>
      </c>
      <c r="K112" s="39">
        <f t="shared" si="3"/>
        <v>41615.661608796589</v>
      </c>
      <c r="L112">
        <v>3033</v>
      </c>
    </row>
    <row r="113" spans="4:12" x14ac:dyDescent="0.25">
      <c r="D113" s="5" t="s">
        <v>2607</v>
      </c>
      <c r="E113">
        <v>4032</v>
      </c>
      <c r="F113">
        <v>25</v>
      </c>
      <c r="G113">
        <v>51111</v>
      </c>
      <c r="H113" s="39">
        <f t="shared" si="2"/>
        <v>41615.661620370665</v>
      </c>
      <c r="I113" t="s">
        <v>3617</v>
      </c>
      <c r="J113">
        <v>51111</v>
      </c>
      <c r="K113" s="39">
        <f t="shared" si="3"/>
        <v>41615.661620370665</v>
      </c>
      <c r="L113">
        <v>3032</v>
      </c>
    </row>
    <row r="114" spans="4:12" x14ac:dyDescent="0.25">
      <c r="D114" s="5" t="s">
        <v>2608</v>
      </c>
      <c r="E114">
        <v>4032</v>
      </c>
      <c r="F114">
        <v>25</v>
      </c>
      <c r="G114">
        <v>51112</v>
      </c>
      <c r="H114" s="39">
        <f t="shared" si="2"/>
        <v>41615.661631944742</v>
      </c>
      <c r="I114" t="s">
        <v>3618</v>
      </c>
      <c r="J114">
        <v>51112</v>
      </c>
      <c r="K114" s="39">
        <f t="shared" si="3"/>
        <v>41615.661631944742</v>
      </c>
      <c r="L114">
        <v>3032</v>
      </c>
    </row>
    <row r="115" spans="4:12" x14ac:dyDescent="0.25">
      <c r="D115" s="5" t="s">
        <v>2609</v>
      </c>
      <c r="E115">
        <v>4031</v>
      </c>
      <c r="F115">
        <v>24</v>
      </c>
      <c r="G115">
        <v>51113</v>
      </c>
      <c r="H115" s="39">
        <f t="shared" si="2"/>
        <v>41615.661643518819</v>
      </c>
      <c r="I115" t="s">
        <v>3619</v>
      </c>
      <c r="J115">
        <v>51113</v>
      </c>
      <c r="K115" s="39">
        <f t="shared" si="3"/>
        <v>41615.661643518819</v>
      </c>
      <c r="L115">
        <v>3031</v>
      </c>
    </row>
    <row r="116" spans="4:12" x14ac:dyDescent="0.25">
      <c r="D116" s="5" t="s">
        <v>2610</v>
      </c>
      <c r="E116">
        <v>4031</v>
      </c>
      <c r="F116">
        <v>24</v>
      </c>
      <c r="G116">
        <v>51114</v>
      </c>
      <c r="H116" s="39">
        <f t="shared" si="2"/>
        <v>41615.661655092896</v>
      </c>
      <c r="I116" t="s">
        <v>3620</v>
      </c>
      <c r="J116">
        <v>51114</v>
      </c>
      <c r="K116" s="39">
        <f t="shared" si="3"/>
        <v>41615.661655092896</v>
      </c>
      <c r="L116">
        <v>3033</v>
      </c>
    </row>
    <row r="117" spans="4:12" x14ac:dyDescent="0.25">
      <c r="D117" s="5" t="s">
        <v>2611</v>
      </c>
      <c r="E117">
        <v>4032</v>
      </c>
      <c r="F117">
        <v>25</v>
      </c>
      <c r="G117">
        <v>51115</v>
      </c>
      <c r="H117" s="39">
        <f t="shared" si="2"/>
        <v>41615.661666666972</v>
      </c>
      <c r="I117" t="s">
        <v>3621</v>
      </c>
      <c r="J117">
        <v>51115</v>
      </c>
      <c r="K117" s="39">
        <f t="shared" si="3"/>
        <v>41615.661666666972</v>
      </c>
      <c r="L117">
        <v>3032</v>
      </c>
    </row>
    <row r="118" spans="4:12" x14ac:dyDescent="0.25">
      <c r="D118" s="5" t="s">
        <v>2612</v>
      </c>
      <c r="E118">
        <v>4032</v>
      </c>
      <c r="F118">
        <v>25</v>
      </c>
      <c r="G118">
        <v>51116</v>
      </c>
      <c r="H118" s="39">
        <f t="shared" si="2"/>
        <v>41615.661678241049</v>
      </c>
      <c r="I118" t="s">
        <v>3622</v>
      </c>
      <c r="J118">
        <v>51116</v>
      </c>
      <c r="K118" s="39">
        <f t="shared" si="3"/>
        <v>41615.661678241049</v>
      </c>
      <c r="L118">
        <v>3032</v>
      </c>
    </row>
    <row r="119" spans="4:12" x14ac:dyDescent="0.25">
      <c r="D119" s="5" t="s">
        <v>2613</v>
      </c>
      <c r="E119">
        <v>4031</v>
      </c>
      <c r="F119">
        <v>24</v>
      </c>
      <c r="G119">
        <v>51117</v>
      </c>
      <c r="H119" s="39">
        <f t="shared" si="2"/>
        <v>41615.661689815126</v>
      </c>
      <c r="I119" t="s">
        <v>3623</v>
      </c>
      <c r="J119">
        <v>51117</v>
      </c>
      <c r="K119" s="39">
        <f t="shared" si="3"/>
        <v>41615.661689815126</v>
      </c>
      <c r="L119">
        <v>3031</v>
      </c>
    </row>
    <row r="120" spans="4:12" x14ac:dyDescent="0.25">
      <c r="D120" s="5" t="s">
        <v>2614</v>
      </c>
      <c r="E120">
        <v>4031</v>
      </c>
      <c r="F120">
        <v>24</v>
      </c>
      <c r="G120">
        <v>51118</v>
      </c>
      <c r="H120" s="39">
        <f t="shared" si="2"/>
        <v>41615.661701389203</v>
      </c>
      <c r="I120" t="s">
        <v>3624</v>
      </c>
      <c r="J120">
        <v>51118</v>
      </c>
      <c r="K120" s="39">
        <f t="shared" si="3"/>
        <v>41615.661701389203</v>
      </c>
      <c r="L120">
        <v>3033</v>
      </c>
    </row>
    <row r="121" spans="4:12" x14ac:dyDescent="0.25">
      <c r="D121" s="5" t="s">
        <v>2615</v>
      </c>
      <c r="E121">
        <v>4032</v>
      </c>
      <c r="F121">
        <v>25</v>
      </c>
      <c r="G121">
        <v>51119</v>
      </c>
      <c r="H121" s="39">
        <f t="shared" si="2"/>
        <v>41615.66171296328</v>
      </c>
      <c r="I121" t="s">
        <v>3625</v>
      </c>
      <c r="J121">
        <v>51119</v>
      </c>
      <c r="K121" s="39">
        <f t="shared" si="3"/>
        <v>41615.66171296328</v>
      </c>
      <c r="L121">
        <v>3032</v>
      </c>
    </row>
    <row r="122" spans="4:12" x14ac:dyDescent="0.25">
      <c r="D122" s="5" t="s">
        <v>2616</v>
      </c>
      <c r="E122">
        <v>4032</v>
      </c>
      <c r="F122">
        <v>25</v>
      </c>
      <c r="G122">
        <v>51120</v>
      </c>
      <c r="H122" s="39">
        <f t="shared" si="2"/>
        <v>41615.661724537356</v>
      </c>
      <c r="I122" t="s">
        <v>3626</v>
      </c>
      <c r="J122">
        <v>51120</v>
      </c>
      <c r="K122" s="39">
        <f t="shared" si="3"/>
        <v>41615.661724537356</v>
      </c>
      <c r="L122">
        <v>3032</v>
      </c>
    </row>
    <row r="123" spans="4:12" x14ac:dyDescent="0.25">
      <c r="D123" s="5" t="s">
        <v>2617</v>
      </c>
      <c r="E123">
        <v>4031</v>
      </c>
      <c r="F123">
        <v>24</v>
      </c>
      <c r="G123">
        <v>51121</v>
      </c>
      <c r="H123" s="39">
        <f t="shared" si="2"/>
        <v>41615.661736111433</v>
      </c>
      <c r="I123" t="s">
        <v>3627</v>
      </c>
      <c r="J123">
        <v>51121</v>
      </c>
      <c r="K123" s="39">
        <f t="shared" si="3"/>
        <v>41615.661736111433</v>
      </c>
      <c r="L123">
        <v>3031</v>
      </c>
    </row>
    <row r="124" spans="4:12" x14ac:dyDescent="0.25">
      <c r="D124" s="5" t="s">
        <v>2618</v>
      </c>
      <c r="E124">
        <v>4031</v>
      </c>
      <c r="F124">
        <v>24</v>
      </c>
      <c r="G124">
        <v>51122</v>
      </c>
      <c r="H124" s="39">
        <f t="shared" si="2"/>
        <v>41615.66174768551</v>
      </c>
      <c r="I124" t="s">
        <v>3628</v>
      </c>
      <c r="J124">
        <v>51122</v>
      </c>
      <c r="K124" s="39">
        <f t="shared" si="3"/>
        <v>41615.66174768551</v>
      </c>
      <c r="L124">
        <v>3033</v>
      </c>
    </row>
    <row r="125" spans="4:12" x14ac:dyDescent="0.25">
      <c r="D125" s="5" t="s">
        <v>2619</v>
      </c>
      <c r="E125">
        <v>4032</v>
      </c>
      <c r="F125">
        <v>25</v>
      </c>
      <c r="G125">
        <v>51123</v>
      </c>
      <c r="H125" s="39">
        <f t="shared" si="2"/>
        <v>41615.661759259587</v>
      </c>
      <c r="I125" t="s">
        <v>3629</v>
      </c>
      <c r="J125">
        <v>51123</v>
      </c>
      <c r="K125" s="39">
        <f t="shared" si="3"/>
        <v>41615.661759259587</v>
      </c>
      <c r="L125">
        <v>3032</v>
      </c>
    </row>
    <row r="126" spans="4:12" x14ac:dyDescent="0.25">
      <c r="D126" s="5" t="s">
        <v>2620</v>
      </c>
      <c r="E126">
        <v>4032</v>
      </c>
      <c r="F126">
        <v>25</v>
      </c>
      <c r="G126">
        <v>51124</v>
      </c>
      <c r="H126" s="39">
        <f t="shared" si="2"/>
        <v>41615.661770833663</v>
      </c>
      <c r="I126" t="s">
        <v>3630</v>
      </c>
      <c r="J126">
        <v>51124</v>
      </c>
      <c r="K126" s="39">
        <f t="shared" si="3"/>
        <v>41615.661770833663</v>
      </c>
      <c r="L126">
        <v>3032</v>
      </c>
    </row>
    <row r="127" spans="4:12" x14ac:dyDescent="0.25">
      <c r="D127" s="5" t="s">
        <v>2621</v>
      </c>
      <c r="E127">
        <v>4031</v>
      </c>
      <c r="F127">
        <v>24</v>
      </c>
      <c r="G127">
        <v>51125</v>
      </c>
      <c r="H127" s="39">
        <f t="shared" si="2"/>
        <v>41615.66178240774</v>
      </c>
      <c r="I127" t="s">
        <v>3631</v>
      </c>
      <c r="J127">
        <v>51125</v>
      </c>
      <c r="K127" s="39">
        <f t="shared" si="3"/>
        <v>41615.66178240774</v>
      </c>
      <c r="L127">
        <v>3031</v>
      </c>
    </row>
    <row r="128" spans="4:12" x14ac:dyDescent="0.25">
      <c r="D128" s="5" t="s">
        <v>2622</v>
      </c>
      <c r="E128">
        <v>4031</v>
      </c>
      <c r="F128">
        <v>24</v>
      </c>
      <c r="G128">
        <v>51126</v>
      </c>
      <c r="H128" s="39">
        <f t="shared" si="2"/>
        <v>41615.661793981817</v>
      </c>
      <c r="I128" t="s">
        <v>3632</v>
      </c>
      <c r="J128">
        <v>51126</v>
      </c>
      <c r="K128" s="39">
        <f t="shared" si="3"/>
        <v>41615.661793981817</v>
      </c>
      <c r="L128">
        <v>3033</v>
      </c>
    </row>
    <row r="129" spans="4:12" x14ac:dyDescent="0.25">
      <c r="D129" s="5" t="s">
        <v>2623</v>
      </c>
      <c r="E129">
        <v>4032</v>
      </c>
      <c r="F129">
        <v>25</v>
      </c>
      <c r="G129">
        <v>51127</v>
      </c>
      <c r="H129" s="39">
        <f t="shared" si="2"/>
        <v>41615.661805555894</v>
      </c>
      <c r="I129" t="s">
        <v>3633</v>
      </c>
      <c r="J129">
        <v>51127</v>
      </c>
      <c r="K129" s="39">
        <f t="shared" si="3"/>
        <v>41615.661805555894</v>
      </c>
      <c r="L129">
        <v>3032</v>
      </c>
    </row>
    <row r="130" spans="4:12" x14ac:dyDescent="0.25">
      <c r="D130" s="5" t="s">
        <v>2624</v>
      </c>
      <c r="E130">
        <v>4032</v>
      </c>
      <c r="F130">
        <v>25</v>
      </c>
      <c r="G130">
        <v>51128</v>
      </c>
      <c r="H130" s="39">
        <f t="shared" si="2"/>
        <v>41615.661817129971</v>
      </c>
      <c r="I130" t="s">
        <v>3634</v>
      </c>
      <c r="J130">
        <v>51128</v>
      </c>
      <c r="K130" s="39">
        <f t="shared" si="3"/>
        <v>41615.661817129971</v>
      </c>
      <c r="L130">
        <v>3032</v>
      </c>
    </row>
    <row r="131" spans="4:12" x14ac:dyDescent="0.25">
      <c r="D131" s="5" t="s">
        <v>2625</v>
      </c>
      <c r="E131">
        <v>4031</v>
      </c>
      <c r="F131">
        <v>24</v>
      </c>
      <c r="G131">
        <v>51129</v>
      </c>
      <c r="H131" s="39">
        <f t="shared" si="2"/>
        <v>41615.661828704047</v>
      </c>
      <c r="I131" t="s">
        <v>3635</v>
      </c>
      <c r="J131">
        <v>51129</v>
      </c>
      <c r="K131" s="39">
        <f t="shared" si="3"/>
        <v>41615.661828704047</v>
      </c>
      <c r="L131">
        <v>3031</v>
      </c>
    </row>
    <row r="132" spans="4:12" x14ac:dyDescent="0.25">
      <c r="D132" s="5" t="s">
        <v>2626</v>
      </c>
      <c r="E132">
        <v>4031</v>
      </c>
      <c r="F132">
        <v>24</v>
      </c>
      <c r="G132">
        <v>51130</v>
      </c>
      <c r="H132" s="39">
        <f t="shared" si="2"/>
        <v>41615.661840278124</v>
      </c>
      <c r="I132" t="s">
        <v>3636</v>
      </c>
      <c r="J132">
        <v>51130</v>
      </c>
      <c r="K132" s="39">
        <f t="shared" si="3"/>
        <v>41615.661840278124</v>
      </c>
      <c r="L132">
        <v>3033</v>
      </c>
    </row>
    <row r="133" spans="4:12" x14ac:dyDescent="0.25">
      <c r="D133" s="5" t="s">
        <v>2627</v>
      </c>
      <c r="E133">
        <v>4032</v>
      </c>
      <c r="F133">
        <v>25</v>
      </c>
      <c r="G133">
        <v>51131</v>
      </c>
      <c r="H133" s="39">
        <f t="shared" ref="H133:H196" si="4">H132+1/86400</f>
        <v>41615.661851852201</v>
      </c>
      <c r="I133" t="s">
        <v>3637</v>
      </c>
      <c r="J133">
        <v>51131</v>
      </c>
      <c r="K133" s="39">
        <f t="shared" ref="K133:K196" si="5">K132+1/86400</f>
        <v>41615.661851852201</v>
      </c>
      <c r="L133">
        <v>3032</v>
      </c>
    </row>
    <row r="134" spans="4:12" x14ac:dyDescent="0.25">
      <c r="D134" s="5" t="s">
        <v>2628</v>
      </c>
      <c r="E134">
        <v>4032</v>
      </c>
      <c r="F134">
        <v>25</v>
      </c>
      <c r="G134">
        <v>51132</v>
      </c>
      <c r="H134" s="39">
        <f t="shared" si="4"/>
        <v>41615.661863426278</v>
      </c>
      <c r="I134" t="s">
        <v>3638</v>
      </c>
      <c r="J134">
        <v>51132</v>
      </c>
      <c r="K134" s="39">
        <f t="shared" si="5"/>
        <v>41615.661863426278</v>
      </c>
      <c r="L134">
        <v>3032</v>
      </c>
    </row>
    <row r="135" spans="4:12" x14ac:dyDescent="0.25">
      <c r="D135" s="5" t="s">
        <v>2629</v>
      </c>
      <c r="E135">
        <v>4031</v>
      </c>
      <c r="F135">
        <v>24</v>
      </c>
      <c r="G135">
        <v>51133</v>
      </c>
      <c r="H135" s="39">
        <f t="shared" si="4"/>
        <v>41615.661875000354</v>
      </c>
      <c r="I135" t="s">
        <v>3639</v>
      </c>
      <c r="J135">
        <v>51133</v>
      </c>
      <c r="K135" s="39">
        <f t="shared" si="5"/>
        <v>41615.661875000354</v>
      </c>
      <c r="L135">
        <v>3031</v>
      </c>
    </row>
    <row r="136" spans="4:12" x14ac:dyDescent="0.25">
      <c r="D136" s="5" t="s">
        <v>2630</v>
      </c>
      <c r="E136">
        <v>4031</v>
      </c>
      <c r="F136">
        <v>24</v>
      </c>
      <c r="G136">
        <v>51134</v>
      </c>
      <c r="H136" s="39">
        <f t="shared" si="4"/>
        <v>41615.661886574431</v>
      </c>
      <c r="I136" t="s">
        <v>3640</v>
      </c>
      <c r="J136">
        <v>51134</v>
      </c>
      <c r="K136" s="39">
        <f t="shared" si="5"/>
        <v>41615.661886574431</v>
      </c>
      <c r="L136">
        <v>3033</v>
      </c>
    </row>
    <row r="137" spans="4:12" x14ac:dyDescent="0.25">
      <c r="D137" s="5" t="s">
        <v>2631</v>
      </c>
      <c r="E137">
        <v>4032</v>
      </c>
      <c r="F137">
        <v>25</v>
      </c>
      <c r="G137">
        <v>51135</v>
      </c>
      <c r="H137" s="39">
        <f t="shared" si="4"/>
        <v>41615.661898148508</v>
      </c>
      <c r="I137" t="s">
        <v>3641</v>
      </c>
      <c r="J137">
        <v>51135</v>
      </c>
      <c r="K137" s="39">
        <f t="shared" si="5"/>
        <v>41615.661898148508</v>
      </c>
      <c r="L137">
        <v>3032</v>
      </c>
    </row>
    <row r="138" spans="4:12" x14ac:dyDescent="0.25">
      <c r="D138" s="5" t="s">
        <v>2632</v>
      </c>
      <c r="E138">
        <v>4032</v>
      </c>
      <c r="F138">
        <v>25</v>
      </c>
      <c r="G138">
        <v>51136</v>
      </c>
      <c r="H138" s="39">
        <f t="shared" si="4"/>
        <v>41615.661909722585</v>
      </c>
      <c r="I138" t="s">
        <v>3642</v>
      </c>
      <c r="J138">
        <v>51136</v>
      </c>
      <c r="K138" s="39">
        <f t="shared" si="5"/>
        <v>41615.661909722585</v>
      </c>
      <c r="L138">
        <v>3032</v>
      </c>
    </row>
    <row r="139" spans="4:12" x14ac:dyDescent="0.25">
      <c r="D139" s="5" t="s">
        <v>2633</v>
      </c>
      <c r="E139">
        <v>4031</v>
      </c>
      <c r="F139">
        <v>24</v>
      </c>
      <c r="G139">
        <v>51137</v>
      </c>
      <c r="H139" s="39">
        <f t="shared" si="4"/>
        <v>41615.661921296662</v>
      </c>
      <c r="I139" t="s">
        <v>3643</v>
      </c>
      <c r="J139">
        <v>51137</v>
      </c>
      <c r="K139" s="39">
        <f t="shared" si="5"/>
        <v>41615.661921296662</v>
      </c>
      <c r="L139">
        <v>3031</v>
      </c>
    </row>
    <row r="140" spans="4:12" x14ac:dyDescent="0.25">
      <c r="D140" s="5" t="s">
        <v>2634</v>
      </c>
      <c r="E140">
        <v>4031</v>
      </c>
      <c r="F140">
        <v>24</v>
      </c>
      <c r="G140">
        <v>51138</v>
      </c>
      <c r="H140" s="39">
        <f t="shared" si="4"/>
        <v>41615.661932870738</v>
      </c>
      <c r="I140" t="s">
        <v>3644</v>
      </c>
      <c r="J140">
        <v>51138</v>
      </c>
      <c r="K140" s="39">
        <f t="shared" si="5"/>
        <v>41615.661932870738</v>
      </c>
      <c r="L140">
        <v>3033</v>
      </c>
    </row>
    <row r="141" spans="4:12" x14ac:dyDescent="0.25">
      <c r="D141" s="5" t="s">
        <v>2635</v>
      </c>
      <c r="E141">
        <v>4032</v>
      </c>
      <c r="F141">
        <v>25</v>
      </c>
      <c r="G141">
        <v>51139</v>
      </c>
      <c r="H141" s="39">
        <f t="shared" si="4"/>
        <v>41615.661944444815</v>
      </c>
      <c r="I141" t="s">
        <v>3645</v>
      </c>
      <c r="J141">
        <v>51139</v>
      </c>
      <c r="K141" s="39">
        <f t="shared" si="5"/>
        <v>41615.661944444815</v>
      </c>
      <c r="L141">
        <v>3032</v>
      </c>
    </row>
    <row r="142" spans="4:12" x14ac:dyDescent="0.25">
      <c r="D142" s="5" t="s">
        <v>2636</v>
      </c>
      <c r="E142">
        <v>4032</v>
      </c>
      <c r="F142">
        <v>25</v>
      </c>
      <c r="G142">
        <v>51140</v>
      </c>
      <c r="H142" s="39">
        <f t="shared" si="4"/>
        <v>41615.661956018892</v>
      </c>
      <c r="I142" t="s">
        <v>3646</v>
      </c>
      <c r="J142">
        <v>51140</v>
      </c>
      <c r="K142" s="39">
        <f t="shared" si="5"/>
        <v>41615.661956018892</v>
      </c>
      <c r="L142">
        <v>3032</v>
      </c>
    </row>
    <row r="143" spans="4:12" x14ac:dyDescent="0.25">
      <c r="D143" s="5" t="s">
        <v>2637</v>
      </c>
      <c r="E143">
        <v>4031</v>
      </c>
      <c r="F143">
        <v>24</v>
      </c>
      <c r="G143">
        <v>51141</v>
      </c>
      <c r="H143" s="39">
        <f t="shared" si="4"/>
        <v>41615.661967592969</v>
      </c>
      <c r="I143" t="s">
        <v>3647</v>
      </c>
      <c r="J143">
        <v>51141</v>
      </c>
      <c r="K143" s="39">
        <f t="shared" si="5"/>
        <v>41615.661967592969</v>
      </c>
      <c r="L143">
        <v>3031</v>
      </c>
    </row>
    <row r="144" spans="4:12" x14ac:dyDescent="0.25">
      <c r="D144" s="5" t="s">
        <v>2638</v>
      </c>
      <c r="E144">
        <v>4031</v>
      </c>
      <c r="F144">
        <v>24</v>
      </c>
      <c r="G144">
        <v>51142</v>
      </c>
      <c r="H144" s="39">
        <f t="shared" si="4"/>
        <v>41615.661979167046</v>
      </c>
      <c r="I144" t="s">
        <v>3648</v>
      </c>
      <c r="J144">
        <v>51142</v>
      </c>
      <c r="K144" s="39">
        <f t="shared" si="5"/>
        <v>41615.661979167046</v>
      </c>
      <c r="L144">
        <v>3033</v>
      </c>
    </row>
    <row r="145" spans="4:12" x14ac:dyDescent="0.25">
      <c r="D145" s="5" t="s">
        <v>2639</v>
      </c>
      <c r="E145">
        <v>4032</v>
      </c>
      <c r="F145">
        <v>25</v>
      </c>
      <c r="G145">
        <v>51143</v>
      </c>
      <c r="H145" s="39">
        <f t="shared" si="4"/>
        <v>41615.661990741122</v>
      </c>
      <c r="I145" t="s">
        <v>3649</v>
      </c>
      <c r="J145">
        <v>51143</v>
      </c>
      <c r="K145" s="39">
        <f t="shared" si="5"/>
        <v>41615.661990741122</v>
      </c>
      <c r="L145">
        <v>3032</v>
      </c>
    </row>
    <row r="146" spans="4:12" x14ac:dyDescent="0.25">
      <c r="D146" s="5" t="s">
        <v>2640</v>
      </c>
      <c r="E146">
        <v>4032</v>
      </c>
      <c r="F146">
        <v>25</v>
      </c>
      <c r="G146">
        <v>51144</v>
      </c>
      <c r="H146" s="39">
        <f t="shared" si="4"/>
        <v>41615.662002315199</v>
      </c>
      <c r="I146" t="s">
        <v>3650</v>
      </c>
      <c r="J146">
        <v>51144</v>
      </c>
      <c r="K146" s="39">
        <f t="shared" si="5"/>
        <v>41615.662002315199</v>
      </c>
      <c r="L146">
        <v>3032</v>
      </c>
    </row>
    <row r="147" spans="4:12" x14ac:dyDescent="0.25">
      <c r="D147" s="5" t="s">
        <v>2641</v>
      </c>
      <c r="E147">
        <v>4031</v>
      </c>
      <c r="F147">
        <v>24</v>
      </c>
      <c r="G147">
        <v>51145</v>
      </c>
      <c r="H147" s="39">
        <f t="shared" si="4"/>
        <v>41615.662013889276</v>
      </c>
      <c r="I147" t="s">
        <v>3651</v>
      </c>
      <c r="J147">
        <v>51145</v>
      </c>
      <c r="K147" s="39">
        <f t="shared" si="5"/>
        <v>41615.662013889276</v>
      </c>
      <c r="L147">
        <v>3031</v>
      </c>
    </row>
    <row r="148" spans="4:12" x14ac:dyDescent="0.25">
      <c r="D148" s="5" t="s">
        <v>2642</v>
      </c>
      <c r="E148">
        <v>4031</v>
      </c>
      <c r="F148">
        <v>24</v>
      </c>
      <c r="G148">
        <v>51146</v>
      </c>
      <c r="H148" s="39">
        <f t="shared" si="4"/>
        <v>41615.662025463353</v>
      </c>
      <c r="I148" t="s">
        <v>3652</v>
      </c>
      <c r="J148">
        <v>51146</v>
      </c>
      <c r="K148" s="39">
        <f t="shared" si="5"/>
        <v>41615.662025463353</v>
      </c>
      <c r="L148">
        <v>3033</v>
      </c>
    </row>
    <row r="149" spans="4:12" x14ac:dyDescent="0.25">
      <c r="D149" s="5" t="s">
        <v>2643</v>
      </c>
      <c r="E149">
        <v>4032</v>
      </c>
      <c r="F149">
        <v>25</v>
      </c>
      <c r="G149">
        <v>51147</v>
      </c>
      <c r="H149" s="39">
        <f t="shared" si="4"/>
        <v>41615.662037037429</v>
      </c>
      <c r="I149" t="s">
        <v>3653</v>
      </c>
      <c r="J149">
        <v>51147</v>
      </c>
      <c r="K149" s="39">
        <f t="shared" si="5"/>
        <v>41615.662037037429</v>
      </c>
      <c r="L149">
        <v>3032</v>
      </c>
    </row>
    <row r="150" spans="4:12" x14ac:dyDescent="0.25">
      <c r="D150" s="5" t="s">
        <v>2644</v>
      </c>
      <c r="E150">
        <v>4032</v>
      </c>
      <c r="F150">
        <v>25</v>
      </c>
      <c r="G150">
        <v>51148</v>
      </c>
      <c r="H150" s="39">
        <f t="shared" si="4"/>
        <v>41615.662048611506</v>
      </c>
      <c r="I150" t="s">
        <v>3654</v>
      </c>
      <c r="J150">
        <v>51148</v>
      </c>
      <c r="K150" s="39">
        <f t="shared" si="5"/>
        <v>41615.662048611506</v>
      </c>
      <c r="L150">
        <v>3032</v>
      </c>
    </row>
    <row r="151" spans="4:12" x14ac:dyDescent="0.25">
      <c r="D151" s="5" t="s">
        <v>2645</v>
      </c>
      <c r="E151">
        <v>4031</v>
      </c>
      <c r="F151">
        <v>24</v>
      </c>
      <c r="G151">
        <v>51149</v>
      </c>
      <c r="H151" s="39">
        <f t="shared" si="4"/>
        <v>41615.662060185583</v>
      </c>
      <c r="I151" t="s">
        <v>3655</v>
      </c>
      <c r="J151">
        <v>51149</v>
      </c>
      <c r="K151" s="39">
        <f t="shared" si="5"/>
        <v>41615.662060185583</v>
      </c>
      <c r="L151">
        <v>3031</v>
      </c>
    </row>
    <row r="152" spans="4:12" x14ac:dyDescent="0.25">
      <c r="D152" s="5" t="s">
        <v>2646</v>
      </c>
      <c r="E152">
        <v>4031</v>
      </c>
      <c r="F152">
        <v>24</v>
      </c>
      <c r="G152">
        <v>51150</v>
      </c>
      <c r="H152" s="39">
        <f t="shared" si="4"/>
        <v>41615.66207175966</v>
      </c>
      <c r="I152" t="s">
        <v>3656</v>
      </c>
      <c r="J152">
        <v>51150</v>
      </c>
      <c r="K152" s="39">
        <f t="shared" si="5"/>
        <v>41615.66207175966</v>
      </c>
      <c r="L152">
        <v>3033</v>
      </c>
    </row>
    <row r="153" spans="4:12" x14ac:dyDescent="0.25">
      <c r="D153" s="5" t="s">
        <v>2647</v>
      </c>
      <c r="E153">
        <v>4032</v>
      </c>
      <c r="F153">
        <v>25</v>
      </c>
      <c r="G153">
        <v>51151</v>
      </c>
      <c r="H153" s="39">
        <f t="shared" si="4"/>
        <v>41615.662083333737</v>
      </c>
      <c r="I153" t="s">
        <v>3657</v>
      </c>
      <c r="J153">
        <v>51151</v>
      </c>
      <c r="K153" s="39">
        <f t="shared" si="5"/>
        <v>41615.662083333737</v>
      </c>
      <c r="L153">
        <v>3032</v>
      </c>
    </row>
    <row r="154" spans="4:12" x14ac:dyDescent="0.25">
      <c r="D154" s="5" t="s">
        <v>2648</v>
      </c>
      <c r="E154">
        <v>4032</v>
      </c>
      <c r="F154">
        <v>25</v>
      </c>
      <c r="G154">
        <v>51152</v>
      </c>
      <c r="H154" s="39">
        <f t="shared" si="4"/>
        <v>41615.662094907813</v>
      </c>
      <c r="I154" t="s">
        <v>3658</v>
      </c>
      <c r="J154">
        <v>51152</v>
      </c>
      <c r="K154" s="39">
        <f t="shared" si="5"/>
        <v>41615.662094907813</v>
      </c>
      <c r="L154">
        <v>3032</v>
      </c>
    </row>
    <row r="155" spans="4:12" x14ac:dyDescent="0.25">
      <c r="D155" s="5" t="s">
        <v>2649</v>
      </c>
      <c r="E155">
        <v>4031</v>
      </c>
      <c r="F155">
        <v>24</v>
      </c>
      <c r="G155">
        <v>51153</v>
      </c>
      <c r="H155" s="39">
        <f t="shared" si="4"/>
        <v>41615.66210648189</v>
      </c>
      <c r="I155" t="s">
        <v>3659</v>
      </c>
      <c r="J155">
        <v>51153</v>
      </c>
      <c r="K155" s="39">
        <f t="shared" si="5"/>
        <v>41615.66210648189</v>
      </c>
      <c r="L155">
        <v>3031</v>
      </c>
    </row>
    <row r="156" spans="4:12" x14ac:dyDescent="0.25">
      <c r="D156" s="5" t="s">
        <v>2650</v>
      </c>
      <c r="E156">
        <v>4031</v>
      </c>
      <c r="F156">
        <v>24</v>
      </c>
      <c r="G156">
        <v>51154</v>
      </c>
      <c r="H156" s="39">
        <f t="shared" si="4"/>
        <v>41615.662118055967</v>
      </c>
      <c r="I156" t="s">
        <v>3660</v>
      </c>
      <c r="J156">
        <v>51154</v>
      </c>
      <c r="K156" s="39">
        <f t="shared" si="5"/>
        <v>41615.662118055967</v>
      </c>
      <c r="L156">
        <v>3033</v>
      </c>
    </row>
    <row r="157" spans="4:12" x14ac:dyDescent="0.25">
      <c r="D157" s="5" t="s">
        <v>2651</v>
      </c>
      <c r="E157">
        <v>4032</v>
      </c>
      <c r="F157">
        <v>25</v>
      </c>
      <c r="G157">
        <v>51155</v>
      </c>
      <c r="H157" s="39">
        <f t="shared" si="4"/>
        <v>41615.662129630044</v>
      </c>
      <c r="I157" t="s">
        <v>3661</v>
      </c>
      <c r="J157">
        <v>51155</v>
      </c>
      <c r="K157" s="39">
        <f t="shared" si="5"/>
        <v>41615.662129630044</v>
      </c>
      <c r="L157">
        <v>3032</v>
      </c>
    </row>
    <row r="158" spans="4:12" x14ac:dyDescent="0.25">
      <c r="D158" s="5" t="s">
        <v>2652</v>
      </c>
      <c r="E158">
        <v>4032</v>
      </c>
      <c r="F158">
        <v>25</v>
      </c>
      <c r="G158">
        <v>51156</v>
      </c>
      <c r="H158" s="39">
        <f t="shared" si="4"/>
        <v>41615.66214120412</v>
      </c>
      <c r="I158" t="s">
        <v>3662</v>
      </c>
      <c r="J158">
        <v>51156</v>
      </c>
      <c r="K158" s="39">
        <f t="shared" si="5"/>
        <v>41615.66214120412</v>
      </c>
      <c r="L158">
        <v>3032</v>
      </c>
    </row>
    <row r="159" spans="4:12" x14ac:dyDescent="0.25">
      <c r="D159" s="5" t="s">
        <v>2653</v>
      </c>
      <c r="E159">
        <v>4031</v>
      </c>
      <c r="F159">
        <v>24</v>
      </c>
      <c r="G159">
        <v>51157</v>
      </c>
      <c r="H159" s="39">
        <f t="shared" si="4"/>
        <v>41615.662152778197</v>
      </c>
      <c r="I159" t="s">
        <v>3663</v>
      </c>
      <c r="J159">
        <v>51157</v>
      </c>
      <c r="K159" s="39">
        <f t="shared" si="5"/>
        <v>41615.662152778197</v>
      </c>
      <c r="L159">
        <v>3031</v>
      </c>
    </row>
    <row r="160" spans="4:12" x14ac:dyDescent="0.25">
      <c r="D160" s="5" t="s">
        <v>2654</v>
      </c>
      <c r="E160">
        <v>4031</v>
      </c>
      <c r="F160">
        <v>24</v>
      </c>
      <c r="G160">
        <v>51158</v>
      </c>
      <c r="H160" s="39">
        <f t="shared" si="4"/>
        <v>41615.662164352274</v>
      </c>
      <c r="I160" t="s">
        <v>3664</v>
      </c>
      <c r="J160">
        <v>51158</v>
      </c>
      <c r="K160" s="39">
        <f t="shared" si="5"/>
        <v>41615.662164352274</v>
      </c>
      <c r="L160">
        <v>3033</v>
      </c>
    </row>
    <row r="161" spans="4:12" x14ac:dyDescent="0.25">
      <c r="D161" s="5" t="s">
        <v>2655</v>
      </c>
      <c r="E161">
        <v>4032</v>
      </c>
      <c r="F161">
        <v>25</v>
      </c>
      <c r="G161">
        <v>51159</v>
      </c>
      <c r="H161" s="39">
        <f t="shared" si="4"/>
        <v>41615.662175926351</v>
      </c>
      <c r="I161" t="s">
        <v>3665</v>
      </c>
      <c r="J161">
        <v>51159</v>
      </c>
      <c r="K161" s="39">
        <f t="shared" si="5"/>
        <v>41615.662175926351</v>
      </c>
      <c r="L161">
        <v>3032</v>
      </c>
    </row>
    <row r="162" spans="4:12" x14ac:dyDescent="0.25">
      <c r="D162" s="5" t="s">
        <v>2656</v>
      </c>
      <c r="E162">
        <v>4032</v>
      </c>
      <c r="F162">
        <v>25</v>
      </c>
      <c r="G162">
        <v>51160</v>
      </c>
      <c r="H162" s="39">
        <f t="shared" si="4"/>
        <v>41615.662187500428</v>
      </c>
      <c r="I162" t="s">
        <v>3666</v>
      </c>
      <c r="J162">
        <v>51160</v>
      </c>
      <c r="K162" s="39">
        <f t="shared" si="5"/>
        <v>41615.662187500428</v>
      </c>
      <c r="L162">
        <v>3032</v>
      </c>
    </row>
    <row r="163" spans="4:12" x14ac:dyDescent="0.25">
      <c r="D163" s="5" t="s">
        <v>2657</v>
      </c>
      <c r="E163">
        <v>4031</v>
      </c>
      <c r="F163">
        <v>24</v>
      </c>
      <c r="G163">
        <v>51161</v>
      </c>
      <c r="H163" s="39">
        <f t="shared" si="4"/>
        <v>41615.662199074504</v>
      </c>
      <c r="I163" t="s">
        <v>3667</v>
      </c>
      <c r="J163">
        <v>51161</v>
      </c>
      <c r="K163" s="39">
        <f t="shared" si="5"/>
        <v>41615.662199074504</v>
      </c>
      <c r="L163">
        <v>3031</v>
      </c>
    </row>
    <row r="164" spans="4:12" x14ac:dyDescent="0.25">
      <c r="D164" s="5" t="s">
        <v>2658</v>
      </c>
      <c r="E164">
        <v>4031</v>
      </c>
      <c r="F164">
        <v>24</v>
      </c>
      <c r="G164">
        <v>51162</v>
      </c>
      <c r="H164" s="39">
        <f t="shared" si="4"/>
        <v>41615.662210648581</v>
      </c>
      <c r="I164" t="s">
        <v>3668</v>
      </c>
      <c r="J164">
        <v>51162</v>
      </c>
      <c r="K164" s="39">
        <f t="shared" si="5"/>
        <v>41615.662210648581</v>
      </c>
      <c r="L164">
        <v>3033</v>
      </c>
    </row>
    <row r="165" spans="4:12" x14ac:dyDescent="0.25">
      <c r="D165" s="5" t="s">
        <v>2659</v>
      </c>
      <c r="E165">
        <v>4032</v>
      </c>
      <c r="F165">
        <v>25</v>
      </c>
      <c r="G165">
        <v>51163</v>
      </c>
      <c r="H165" s="39">
        <f t="shared" si="4"/>
        <v>41615.662222222658</v>
      </c>
      <c r="I165" t="s">
        <v>3669</v>
      </c>
      <c r="J165">
        <v>51163</v>
      </c>
      <c r="K165" s="39">
        <f t="shared" si="5"/>
        <v>41615.662222222658</v>
      </c>
      <c r="L165">
        <v>3032</v>
      </c>
    </row>
    <row r="166" spans="4:12" x14ac:dyDescent="0.25">
      <c r="D166" s="5" t="s">
        <v>2660</v>
      </c>
      <c r="E166">
        <v>4032</v>
      </c>
      <c r="F166">
        <v>25</v>
      </c>
      <c r="G166">
        <v>51164</v>
      </c>
      <c r="H166" s="39">
        <f t="shared" si="4"/>
        <v>41615.662233796735</v>
      </c>
      <c r="I166" t="s">
        <v>3670</v>
      </c>
      <c r="J166">
        <v>51164</v>
      </c>
      <c r="K166" s="39">
        <f t="shared" si="5"/>
        <v>41615.662233796735</v>
      </c>
      <c r="L166">
        <v>3032</v>
      </c>
    </row>
    <row r="167" spans="4:12" x14ac:dyDescent="0.25">
      <c r="D167" s="5" t="s">
        <v>2661</v>
      </c>
      <c r="E167">
        <v>4031</v>
      </c>
      <c r="F167">
        <v>24</v>
      </c>
      <c r="G167">
        <v>51165</v>
      </c>
      <c r="H167" s="39">
        <f t="shared" si="4"/>
        <v>41615.662245370811</v>
      </c>
      <c r="I167" t="s">
        <v>3671</v>
      </c>
      <c r="J167">
        <v>51165</v>
      </c>
      <c r="K167" s="39">
        <f t="shared" si="5"/>
        <v>41615.662245370811</v>
      </c>
      <c r="L167">
        <v>3031</v>
      </c>
    </row>
    <row r="168" spans="4:12" x14ac:dyDescent="0.25">
      <c r="D168" s="5" t="s">
        <v>2662</v>
      </c>
      <c r="E168">
        <v>4031</v>
      </c>
      <c r="F168">
        <v>24</v>
      </c>
      <c r="G168">
        <v>51166</v>
      </c>
      <c r="H168" s="39">
        <f t="shared" si="4"/>
        <v>41615.662256944888</v>
      </c>
      <c r="I168" t="s">
        <v>3672</v>
      </c>
      <c r="J168">
        <v>51166</v>
      </c>
      <c r="K168" s="39">
        <f t="shared" si="5"/>
        <v>41615.662256944888</v>
      </c>
      <c r="L168">
        <v>3033</v>
      </c>
    </row>
    <row r="169" spans="4:12" x14ac:dyDescent="0.25">
      <c r="D169" s="5" t="s">
        <v>2663</v>
      </c>
      <c r="E169">
        <v>4032</v>
      </c>
      <c r="F169">
        <v>25</v>
      </c>
      <c r="G169">
        <v>51167</v>
      </c>
      <c r="H169" s="39">
        <f t="shared" si="4"/>
        <v>41615.662268518965</v>
      </c>
      <c r="I169" t="s">
        <v>3673</v>
      </c>
      <c r="J169">
        <v>51167</v>
      </c>
      <c r="K169" s="39">
        <f t="shared" si="5"/>
        <v>41615.662268518965</v>
      </c>
      <c r="L169">
        <v>3032</v>
      </c>
    </row>
    <row r="170" spans="4:12" x14ac:dyDescent="0.25">
      <c r="D170" s="5" t="s">
        <v>2664</v>
      </c>
      <c r="E170">
        <v>4032</v>
      </c>
      <c r="F170">
        <v>25</v>
      </c>
      <c r="G170">
        <v>51168</v>
      </c>
      <c r="H170" s="39">
        <f t="shared" si="4"/>
        <v>41615.662280093042</v>
      </c>
      <c r="I170" t="s">
        <v>3674</v>
      </c>
      <c r="J170">
        <v>51168</v>
      </c>
      <c r="K170" s="39">
        <f t="shared" si="5"/>
        <v>41615.662280093042</v>
      </c>
      <c r="L170">
        <v>3032</v>
      </c>
    </row>
    <row r="171" spans="4:12" x14ac:dyDescent="0.25">
      <c r="D171" s="5" t="s">
        <v>2665</v>
      </c>
      <c r="E171">
        <v>4031</v>
      </c>
      <c r="F171">
        <v>24</v>
      </c>
      <c r="G171">
        <v>51169</v>
      </c>
      <c r="H171" s="39">
        <f t="shared" si="4"/>
        <v>41615.662291667119</v>
      </c>
      <c r="I171" t="s">
        <v>3675</v>
      </c>
      <c r="J171">
        <v>51169</v>
      </c>
      <c r="K171" s="39">
        <f t="shared" si="5"/>
        <v>41615.662291667119</v>
      </c>
      <c r="L171">
        <v>3031</v>
      </c>
    </row>
    <row r="172" spans="4:12" x14ac:dyDescent="0.25">
      <c r="D172" s="5" t="s">
        <v>2666</v>
      </c>
      <c r="E172">
        <v>4031</v>
      </c>
      <c r="F172">
        <v>24</v>
      </c>
      <c r="G172">
        <v>51170</v>
      </c>
      <c r="H172" s="39">
        <f t="shared" si="4"/>
        <v>41615.662303241195</v>
      </c>
      <c r="I172" t="s">
        <v>3676</v>
      </c>
      <c r="J172">
        <v>51170</v>
      </c>
      <c r="K172" s="39">
        <f t="shared" si="5"/>
        <v>41615.662303241195</v>
      </c>
      <c r="L172">
        <v>3033</v>
      </c>
    </row>
    <row r="173" spans="4:12" x14ac:dyDescent="0.25">
      <c r="D173" s="5" t="s">
        <v>2667</v>
      </c>
      <c r="E173">
        <v>4032</v>
      </c>
      <c r="F173">
        <v>25</v>
      </c>
      <c r="G173">
        <v>51171</v>
      </c>
      <c r="H173" s="39">
        <f t="shared" si="4"/>
        <v>41615.662314815272</v>
      </c>
      <c r="I173" t="s">
        <v>3677</v>
      </c>
      <c r="J173">
        <v>51171</v>
      </c>
      <c r="K173" s="39">
        <f t="shared" si="5"/>
        <v>41615.662314815272</v>
      </c>
      <c r="L173">
        <v>3032</v>
      </c>
    </row>
    <row r="174" spans="4:12" x14ac:dyDescent="0.25">
      <c r="D174" s="5" t="s">
        <v>2668</v>
      </c>
      <c r="E174">
        <v>4032</v>
      </c>
      <c r="F174">
        <v>25</v>
      </c>
      <c r="G174">
        <v>51172</v>
      </c>
      <c r="H174" s="39">
        <f t="shared" si="4"/>
        <v>41615.662326389349</v>
      </c>
      <c r="I174" t="s">
        <v>3678</v>
      </c>
      <c r="J174">
        <v>51172</v>
      </c>
      <c r="K174" s="39">
        <f t="shared" si="5"/>
        <v>41615.662326389349</v>
      </c>
      <c r="L174">
        <v>3032</v>
      </c>
    </row>
    <row r="175" spans="4:12" x14ac:dyDescent="0.25">
      <c r="D175" s="5" t="s">
        <v>2669</v>
      </c>
      <c r="E175">
        <v>4031</v>
      </c>
      <c r="F175">
        <v>24</v>
      </c>
      <c r="G175">
        <v>51173</v>
      </c>
      <c r="H175" s="39">
        <f t="shared" si="4"/>
        <v>41615.662337963426</v>
      </c>
      <c r="I175" t="s">
        <v>3679</v>
      </c>
      <c r="J175">
        <v>51173</v>
      </c>
      <c r="K175" s="39">
        <f t="shared" si="5"/>
        <v>41615.662337963426</v>
      </c>
      <c r="L175">
        <v>3031</v>
      </c>
    </row>
    <row r="176" spans="4:12" x14ac:dyDescent="0.25">
      <c r="D176" s="5" t="s">
        <v>2670</v>
      </c>
      <c r="E176">
        <v>4031</v>
      </c>
      <c r="F176">
        <v>24</v>
      </c>
      <c r="G176">
        <v>51174</v>
      </c>
      <c r="H176" s="39">
        <f t="shared" si="4"/>
        <v>41615.662349537502</v>
      </c>
      <c r="I176" t="s">
        <v>3680</v>
      </c>
      <c r="J176">
        <v>51174</v>
      </c>
      <c r="K176" s="39">
        <f t="shared" si="5"/>
        <v>41615.662349537502</v>
      </c>
      <c r="L176">
        <v>3033</v>
      </c>
    </row>
    <row r="177" spans="4:12" x14ac:dyDescent="0.25">
      <c r="D177" s="5" t="s">
        <v>2671</v>
      </c>
      <c r="E177">
        <v>4032</v>
      </c>
      <c r="F177">
        <v>25</v>
      </c>
      <c r="G177">
        <v>51175</v>
      </c>
      <c r="H177" s="39">
        <f t="shared" si="4"/>
        <v>41615.662361111579</v>
      </c>
      <c r="I177" t="s">
        <v>3681</v>
      </c>
      <c r="J177">
        <v>51175</v>
      </c>
      <c r="K177" s="39">
        <f t="shared" si="5"/>
        <v>41615.662361111579</v>
      </c>
      <c r="L177">
        <v>3032</v>
      </c>
    </row>
    <row r="178" spans="4:12" x14ac:dyDescent="0.25">
      <c r="D178" s="5" t="s">
        <v>2672</v>
      </c>
      <c r="E178">
        <v>4032</v>
      </c>
      <c r="F178">
        <v>25</v>
      </c>
      <c r="G178">
        <v>51176</v>
      </c>
      <c r="H178" s="39">
        <f t="shared" si="4"/>
        <v>41615.662372685656</v>
      </c>
      <c r="I178" t="s">
        <v>3682</v>
      </c>
      <c r="J178">
        <v>51176</v>
      </c>
      <c r="K178" s="39">
        <f t="shared" si="5"/>
        <v>41615.662372685656</v>
      </c>
      <c r="L178">
        <v>3032</v>
      </c>
    </row>
    <row r="179" spans="4:12" x14ac:dyDescent="0.25">
      <c r="D179" s="5" t="s">
        <v>2673</v>
      </c>
      <c r="E179">
        <v>4031</v>
      </c>
      <c r="F179">
        <v>24</v>
      </c>
      <c r="G179">
        <v>51177</v>
      </c>
      <c r="H179" s="39">
        <f t="shared" si="4"/>
        <v>41615.662384259733</v>
      </c>
      <c r="I179" t="s">
        <v>3683</v>
      </c>
      <c r="J179">
        <v>51177</v>
      </c>
      <c r="K179" s="39">
        <f t="shared" si="5"/>
        <v>41615.662384259733</v>
      </c>
      <c r="L179">
        <v>3031</v>
      </c>
    </row>
    <row r="180" spans="4:12" x14ac:dyDescent="0.25">
      <c r="D180" s="5" t="s">
        <v>2674</v>
      </c>
      <c r="E180">
        <v>4031</v>
      </c>
      <c r="F180">
        <v>24</v>
      </c>
      <c r="G180">
        <v>51178</v>
      </c>
      <c r="H180" s="39">
        <f t="shared" si="4"/>
        <v>41615.66239583381</v>
      </c>
      <c r="I180" t="s">
        <v>3684</v>
      </c>
      <c r="J180">
        <v>51178</v>
      </c>
      <c r="K180" s="39">
        <f t="shared" si="5"/>
        <v>41615.66239583381</v>
      </c>
      <c r="L180">
        <v>3033</v>
      </c>
    </row>
    <row r="181" spans="4:12" x14ac:dyDescent="0.25">
      <c r="D181" s="5" t="s">
        <v>2675</v>
      </c>
      <c r="E181">
        <v>4032</v>
      </c>
      <c r="F181">
        <v>25</v>
      </c>
      <c r="G181">
        <v>51179</v>
      </c>
      <c r="H181" s="39">
        <f t="shared" si="4"/>
        <v>41615.662407407886</v>
      </c>
      <c r="I181" t="s">
        <v>3685</v>
      </c>
      <c r="J181">
        <v>51179</v>
      </c>
      <c r="K181" s="39">
        <f t="shared" si="5"/>
        <v>41615.662407407886</v>
      </c>
      <c r="L181">
        <v>3032</v>
      </c>
    </row>
    <row r="182" spans="4:12" x14ac:dyDescent="0.25">
      <c r="D182" s="5" t="s">
        <v>2676</v>
      </c>
      <c r="E182">
        <v>4032</v>
      </c>
      <c r="F182">
        <v>25</v>
      </c>
      <c r="G182">
        <v>51180</v>
      </c>
      <c r="H182" s="39">
        <f t="shared" si="4"/>
        <v>41615.662418981963</v>
      </c>
      <c r="I182" t="s">
        <v>3686</v>
      </c>
      <c r="J182">
        <v>51180</v>
      </c>
      <c r="K182" s="39">
        <f t="shared" si="5"/>
        <v>41615.662418981963</v>
      </c>
      <c r="L182">
        <v>3032</v>
      </c>
    </row>
    <row r="183" spans="4:12" x14ac:dyDescent="0.25">
      <c r="D183" s="5" t="s">
        <v>2677</v>
      </c>
      <c r="E183">
        <v>4031</v>
      </c>
      <c r="F183">
        <v>24</v>
      </c>
      <c r="G183">
        <v>51181</v>
      </c>
      <c r="H183" s="39">
        <f t="shared" si="4"/>
        <v>41615.66243055604</v>
      </c>
      <c r="I183" t="s">
        <v>3687</v>
      </c>
      <c r="J183">
        <v>51181</v>
      </c>
      <c r="K183" s="39">
        <f t="shared" si="5"/>
        <v>41615.66243055604</v>
      </c>
      <c r="L183">
        <v>3031</v>
      </c>
    </row>
    <row r="184" spans="4:12" x14ac:dyDescent="0.25">
      <c r="D184" s="5" t="s">
        <v>2678</v>
      </c>
      <c r="E184">
        <v>4031</v>
      </c>
      <c r="F184">
        <v>24</v>
      </c>
      <c r="G184">
        <v>51182</v>
      </c>
      <c r="H184" s="39">
        <f t="shared" si="4"/>
        <v>41615.662442130117</v>
      </c>
      <c r="I184" t="s">
        <v>3688</v>
      </c>
      <c r="J184">
        <v>51182</v>
      </c>
      <c r="K184" s="39">
        <f t="shared" si="5"/>
        <v>41615.662442130117</v>
      </c>
      <c r="L184">
        <v>3033</v>
      </c>
    </row>
    <row r="185" spans="4:12" x14ac:dyDescent="0.25">
      <c r="D185" s="5" t="s">
        <v>2679</v>
      </c>
      <c r="E185">
        <v>4032</v>
      </c>
      <c r="F185">
        <v>25</v>
      </c>
      <c r="G185">
        <v>51183</v>
      </c>
      <c r="H185" s="39">
        <f t="shared" si="4"/>
        <v>41615.662453704193</v>
      </c>
      <c r="I185" t="s">
        <v>3689</v>
      </c>
      <c r="J185">
        <v>51183</v>
      </c>
      <c r="K185" s="39">
        <f t="shared" si="5"/>
        <v>41615.662453704193</v>
      </c>
      <c r="L185">
        <v>3032</v>
      </c>
    </row>
    <row r="186" spans="4:12" x14ac:dyDescent="0.25">
      <c r="D186" s="5" t="s">
        <v>2680</v>
      </c>
      <c r="E186">
        <v>4032</v>
      </c>
      <c r="F186">
        <v>25</v>
      </c>
      <c r="G186">
        <v>51184</v>
      </c>
      <c r="H186" s="39">
        <f t="shared" si="4"/>
        <v>41615.66246527827</v>
      </c>
      <c r="I186" t="s">
        <v>3690</v>
      </c>
      <c r="J186">
        <v>51184</v>
      </c>
      <c r="K186" s="39">
        <f t="shared" si="5"/>
        <v>41615.66246527827</v>
      </c>
      <c r="L186">
        <v>3032</v>
      </c>
    </row>
    <row r="187" spans="4:12" x14ac:dyDescent="0.25">
      <c r="D187" s="5" t="s">
        <v>2681</v>
      </c>
      <c r="E187">
        <v>4031</v>
      </c>
      <c r="F187">
        <v>24</v>
      </c>
      <c r="G187">
        <v>51185</v>
      </c>
      <c r="H187" s="39">
        <f t="shared" si="4"/>
        <v>41615.662476852347</v>
      </c>
      <c r="I187" t="s">
        <v>3691</v>
      </c>
      <c r="J187">
        <v>51185</v>
      </c>
      <c r="K187" s="39">
        <f t="shared" si="5"/>
        <v>41615.662476852347</v>
      </c>
      <c r="L187">
        <v>3031</v>
      </c>
    </row>
    <row r="188" spans="4:12" x14ac:dyDescent="0.25">
      <c r="D188" s="5" t="s">
        <v>2682</v>
      </c>
      <c r="E188">
        <v>4031</v>
      </c>
      <c r="F188">
        <v>24</v>
      </c>
      <c r="G188">
        <v>51186</v>
      </c>
      <c r="H188" s="39">
        <f t="shared" si="4"/>
        <v>41615.662488426424</v>
      </c>
      <c r="I188" t="s">
        <v>3692</v>
      </c>
      <c r="J188">
        <v>51186</v>
      </c>
      <c r="K188" s="39">
        <f t="shared" si="5"/>
        <v>41615.662488426424</v>
      </c>
      <c r="L188">
        <v>3033</v>
      </c>
    </row>
    <row r="189" spans="4:12" x14ac:dyDescent="0.25">
      <c r="D189" s="5" t="s">
        <v>2683</v>
      </c>
      <c r="E189">
        <v>4032</v>
      </c>
      <c r="F189">
        <v>25</v>
      </c>
      <c r="G189">
        <v>51187</v>
      </c>
      <c r="H189" s="39">
        <f t="shared" si="4"/>
        <v>41615.662500000501</v>
      </c>
      <c r="I189" t="s">
        <v>3693</v>
      </c>
      <c r="J189">
        <v>51187</v>
      </c>
      <c r="K189" s="39">
        <f t="shared" si="5"/>
        <v>41615.662500000501</v>
      </c>
      <c r="L189">
        <v>3032</v>
      </c>
    </row>
    <row r="190" spans="4:12" x14ac:dyDescent="0.25">
      <c r="D190" s="5" t="s">
        <v>2684</v>
      </c>
      <c r="E190">
        <v>4032</v>
      </c>
      <c r="F190">
        <v>25</v>
      </c>
      <c r="G190">
        <v>51188</v>
      </c>
      <c r="H190" s="39">
        <f t="shared" si="4"/>
        <v>41615.662511574577</v>
      </c>
      <c r="I190" t="s">
        <v>3694</v>
      </c>
      <c r="J190">
        <v>51188</v>
      </c>
      <c r="K190" s="39">
        <f t="shared" si="5"/>
        <v>41615.662511574577</v>
      </c>
      <c r="L190">
        <v>3032</v>
      </c>
    </row>
    <row r="191" spans="4:12" x14ac:dyDescent="0.25">
      <c r="D191" s="5" t="s">
        <v>2685</v>
      </c>
      <c r="E191">
        <v>4031</v>
      </c>
      <c r="F191">
        <v>24</v>
      </c>
      <c r="G191">
        <v>51189</v>
      </c>
      <c r="H191" s="39">
        <f t="shared" si="4"/>
        <v>41615.662523148654</v>
      </c>
      <c r="I191" t="s">
        <v>3695</v>
      </c>
      <c r="J191">
        <v>51189</v>
      </c>
      <c r="K191" s="39">
        <f t="shared" si="5"/>
        <v>41615.662523148654</v>
      </c>
      <c r="L191">
        <v>3031</v>
      </c>
    </row>
    <row r="192" spans="4:12" x14ac:dyDescent="0.25">
      <c r="D192" s="5" t="s">
        <v>2686</v>
      </c>
      <c r="E192">
        <v>4031</v>
      </c>
      <c r="F192">
        <v>24</v>
      </c>
      <c r="G192">
        <v>51190</v>
      </c>
      <c r="H192" s="39">
        <f t="shared" si="4"/>
        <v>41615.662534722731</v>
      </c>
      <c r="I192" t="s">
        <v>3696</v>
      </c>
      <c r="J192">
        <v>51190</v>
      </c>
      <c r="K192" s="39">
        <f t="shared" si="5"/>
        <v>41615.662534722731</v>
      </c>
      <c r="L192">
        <v>3033</v>
      </c>
    </row>
    <row r="193" spans="4:12" x14ac:dyDescent="0.25">
      <c r="D193" s="5" t="s">
        <v>2687</v>
      </c>
      <c r="E193">
        <v>4032</v>
      </c>
      <c r="F193">
        <v>25</v>
      </c>
      <c r="G193">
        <v>51191</v>
      </c>
      <c r="H193" s="39">
        <f t="shared" si="4"/>
        <v>41615.662546296808</v>
      </c>
      <c r="I193" t="s">
        <v>3697</v>
      </c>
      <c r="J193">
        <v>51191</v>
      </c>
      <c r="K193" s="39">
        <f t="shared" si="5"/>
        <v>41615.662546296808</v>
      </c>
      <c r="L193">
        <v>3032</v>
      </c>
    </row>
    <row r="194" spans="4:12" x14ac:dyDescent="0.25">
      <c r="D194" s="5" t="s">
        <v>2688</v>
      </c>
      <c r="E194">
        <v>4032</v>
      </c>
      <c r="F194">
        <v>25</v>
      </c>
      <c r="G194">
        <v>51192</v>
      </c>
      <c r="H194" s="39">
        <f t="shared" si="4"/>
        <v>41615.662557870884</v>
      </c>
      <c r="I194" t="s">
        <v>3698</v>
      </c>
      <c r="J194">
        <v>51192</v>
      </c>
      <c r="K194" s="39">
        <f t="shared" si="5"/>
        <v>41615.662557870884</v>
      </c>
      <c r="L194">
        <v>3032</v>
      </c>
    </row>
    <row r="195" spans="4:12" x14ac:dyDescent="0.25">
      <c r="D195" s="5" t="s">
        <v>2689</v>
      </c>
      <c r="E195">
        <v>4031</v>
      </c>
      <c r="F195">
        <v>24</v>
      </c>
      <c r="G195">
        <v>51193</v>
      </c>
      <c r="H195" s="39">
        <f t="shared" si="4"/>
        <v>41615.662569444961</v>
      </c>
      <c r="I195" t="s">
        <v>3699</v>
      </c>
      <c r="J195">
        <v>51193</v>
      </c>
      <c r="K195" s="39">
        <f t="shared" si="5"/>
        <v>41615.662569444961</v>
      </c>
      <c r="L195">
        <v>3031</v>
      </c>
    </row>
    <row r="196" spans="4:12" x14ac:dyDescent="0.25">
      <c r="D196" s="5" t="s">
        <v>2690</v>
      </c>
      <c r="E196">
        <v>4031</v>
      </c>
      <c r="F196">
        <v>24</v>
      </c>
      <c r="G196">
        <v>51194</v>
      </c>
      <c r="H196" s="39">
        <f t="shared" si="4"/>
        <v>41615.662581019038</v>
      </c>
      <c r="I196" t="s">
        <v>3700</v>
      </c>
      <c r="J196">
        <v>51194</v>
      </c>
      <c r="K196" s="39">
        <f t="shared" si="5"/>
        <v>41615.662581019038</v>
      </c>
      <c r="L196">
        <v>3033</v>
      </c>
    </row>
    <row r="197" spans="4:12" x14ac:dyDescent="0.25">
      <c r="D197" s="5" t="s">
        <v>2691</v>
      </c>
      <c r="E197">
        <v>4032</v>
      </c>
      <c r="F197">
        <v>25</v>
      </c>
      <c r="G197">
        <v>51195</v>
      </c>
      <c r="H197" s="39">
        <f t="shared" ref="H197:H260" si="6">H196+1/86400</f>
        <v>41615.662592593115</v>
      </c>
      <c r="I197" t="s">
        <v>3701</v>
      </c>
      <c r="J197">
        <v>51195</v>
      </c>
      <c r="K197" s="39">
        <f t="shared" ref="K197:K260" si="7">K196+1/86400</f>
        <v>41615.662592593115</v>
      </c>
      <c r="L197">
        <v>3032</v>
      </c>
    </row>
    <row r="198" spans="4:12" x14ac:dyDescent="0.25">
      <c r="D198" s="5" t="s">
        <v>2692</v>
      </c>
      <c r="E198">
        <v>4032</v>
      </c>
      <c r="F198">
        <v>25</v>
      </c>
      <c r="G198">
        <v>51196</v>
      </c>
      <c r="H198" s="39">
        <f t="shared" si="6"/>
        <v>41615.662604167192</v>
      </c>
      <c r="I198" t="s">
        <v>3702</v>
      </c>
      <c r="J198">
        <v>51196</v>
      </c>
      <c r="K198" s="39">
        <f t="shared" si="7"/>
        <v>41615.662604167192</v>
      </c>
      <c r="L198">
        <v>3032</v>
      </c>
    </row>
    <row r="199" spans="4:12" x14ac:dyDescent="0.25">
      <c r="D199" s="5" t="s">
        <v>2693</v>
      </c>
      <c r="E199">
        <v>4031</v>
      </c>
      <c r="F199">
        <v>24</v>
      </c>
      <c r="G199">
        <v>51197</v>
      </c>
      <c r="H199" s="39">
        <f t="shared" si="6"/>
        <v>41615.662615741268</v>
      </c>
      <c r="I199" t="s">
        <v>3703</v>
      </c>
      <c r="J199">
        <v>51197</v>
      </c>
      <c r="K199" s="39">
        <f t="shared" si="7"/>
        <v>41615.662615741268</v>
      </c>
      <c r="L199">
        <v>3031</v>
      </c>
    </row>
    <row r="200" spans="4:12" x14ac:dyDescent="0.25">
      <c r="D200" s="5" t="s">
        <v>2694</v>
      </c>
      <c r="E200">
        <v>4031</v>
      </c>
      <c r="F200">
        <v>24</v>
      </c>
      <c r="G200">
        <v>51198</v>
      </c>
      <c r="H200" s="39">
        <f t="shared" si="6"/>
        <v>41615.662627315345</v>
      </c>
      <c r="I200" t="s">
        <v>3704</v>
      </c>
      <c r="J200">
        <v>51198</v>
      </c>
      <c r="K200" s="39">
        <f t="shared" si="7"/>
        <v>41615.662627315345</v>
      </c>
      <c r="L200">
        <v>3033</v>
      </c>
    </row>
    <row r="201" spans="4:12" x14ac:dyDescent="0.25">
      <c r="D201" s="5" t="s">
        <v>2695</v>
      </c>
      <c r="E201">
        <v>4032</v>
      </c>
      <c r="F201">
        <v>25</v>
      </c>
      <c r="G201">
        <v>51199</v>
      </c>
      <c r="H201" s="39">
        <f t="shared" si="6"/>
        <v>41615.662638889422</v>
      </c>
      <c r="I201" t="s">
        <v>3705</v>
      </c>
      <c r="J201">
        <v>51199</v>
      </c>
      <c r="K201" s="39">
        <f t="shared" si="7"/>
        <v>41615.662638889422</v>
      </c>
      <c r="L201">
        <v>3032</v>
      </c>
    </row>
    <row r="202" spans="4:12" x14ac:dyDescent="0.25">
      <c r="D202" s="5" t="s">
        <v>2696</v>
      </c>
      <c r="E202">
        <v>4032</v>
      </c>
      <c r="F202">
        <v>25</v>
      </c>
      <c r="G202">
        <v>51200</v>
      </c>
      <c r="H202" s="39">
        <f t="shared" si="6"/>
        <v>41615.662650463499</v>
      </c>
      <c r="I202" t="s">
        <v>3706</v>
      </c>
      <c r="J202">
        <v>51200</v>
      </c>
      <c r="K202" s="39">
        <f t="shared" si="7"/>
        <v>41615.662650463499</v>
      </c>
      <c r="L202">
        <v>3032</v>
      </c>
    </row>
    <row r="203" spans="4:12" x14ac:dyDescent="0.25">
      <c r="D203" s="5" t="s">
        <v>2697</v>
      </c>
      <c r="E203">
        <v>4031</v>
      </c>
      <c r="F203">
        <v>24</v>
      </c>
      <c r="G203">
        <v>51201</v>
      </c>
      <c r="H203" s="39">
        <f t="shared" si="6"/>
        <v>41615.662662037576</v>
      </c>
      <c r="I203" t="s">
        <v>3707</v>
      </c>
      <c r="J203">
        <v>51201</v>
      </c>
      <c r="K203" s="39">
        <f t="shared" si="7"/>
        <v>41615.662662037576</v>
      </c>
      <c r="L203">
        <v>3031</v>
      </c>
    </row>
    <row r="204" spans="4:12" x14ac:dyDescent="0.25">
      <c r="D204" s="5" t="s">
        <v>2698</v>
      </c>
      <c r="E204">
        <v>4031</v>
      </c>
      <c r="F204">
        <v>24</v>
      </c>
      <c r="G204">
        <v>51202</v>
      </c>
      <c r="H204" s="39">
        <f t="shared" si="6"/>
        <v>41615.662673611652</v>
      </c>
      <c r="I204" t="s">
        <v>3708</v>
      </c>
      <c r="J204">
        <v>51202</v>
      </c>
      <c r="K204" s="39">
        <f t="shared" si="7"/>
        <v>41615.662673611652</v>
      </c>
      <c r="L204">
        <v>3033</v>
      </c>
    </row>
    <row r="205" spans="4:12" x14ac:dyDescent="0.25">
      <c r="D205" s="5" t="s">
        <v>2699</v>
      </c>
      <c r="E205">
        <v>4032</v>
      </c>
      <c r="F205">
        <v>25</v>
      </c>
      <c r="G205">
        <v>51203</v>
      </c>
      <c r="H205" s="39">
        <f t="shared" si="6"/>
        <v>41615.662685185729</v>
      </c>
      <c r="I205" t="s">
        <v>3709</v>
      </c>
      <c r="J205">
        <v>51203</v>
      </c>
      <c r="K205" s="39">
        <f t="shared" si="7"/>
        <v>41615.662685185729</v>
      </c>
      <c r="L205">
        <v>3032</v>
      </c>
    </row>
    <row r="206" spans="4:12" x14ac:dyDescent="0.25">
      <c r="D206" s="5" t="s">
        <v>2700</v>
      </c>
      <c r="E206">
        <v>4032</v>
      </c>
      <c r="F206">
        <v>25</v>
      </c>
      <c r="G206">
        <v>51204</v>
      </c>
      <c r="H206" s="39">
        <f t="shared" si="6"/>
        <v>41615.662696759806</v>
      </c>
      <c r="I206" t="s">
        <v>3710</v>
      </c>
      <c r="J206">
        <v>51204</v>
      </c>
      <c r="K206" s="39">
        <f t="shared" si="7"/>
        <v>41615.662696759806</v>
      </c>
      <c r="L206">
        <v>3032</v>
      </c>
    </row>
    <row r="207" spans="4:12" x14ac:dyDescent="0.25">
      <c r="D207" s="5" t="s">
        <v>2701</v>
      </c>
      <c r="E207">
        <v>4031</v>
      </c>
      <c r="F207">
        <v>24</v>
      </c>
      <c r="G207">
        <v>51205</v>
      </c>
      <c r="H207" s="39">
        <f t="shared" si="6"/>
        <v>41615.662708333883</v>
      </c>
      <c r="I207" t="s">
        <v>3711</v>
      </c>
      <c r="J207">
        <v>51205</v>
      </c>
      <c r="K207" s="39">
        <f t="shared" si="7"/>
        <v>41615.662708333883</v>
      </c>
      <c r="L207">
        <v>3031</v>
      </c>
    </row>
    <row r="208" spans="4:12" x14ac:dyDescent="0.25">
      <c r="D208" s="5" t="s">
        <v>2702</v>
      </c>
      <c r="E208">
        <v>4031</v>
      </c>
      <c r="F208">
        <v>24</v>
      </c>
      <c r="G208">
        <v>51206</v>
      </c>
      <c r="H208" s="39">
        <f t="shared" si="6"/>
        <v>41615.662719907959</v>
      </c>
      <c r="I208" t="s">
        <v>3712</v>
      </c>
      <c r="J208">
        <v>51206</v>
      </c>
      <c r="K208" s="39">
        <f t="shared" si="7"/>
        <v>41615.662719907959</v>
      </c>
      <c r="L208">
        <v>3033</v>
      </c>
    </row>
    <row r="209" spans="4:12" x14ac:dyDescent="0.25">
      <c r="D209" s="5" t="s">
        <v>2703</v>
      </c>
      <c r="E209">
        <v>4032</v>
      </c>
      <c r="F209">
        <v>25</v>
      </c>
      <c r="G209">
        <v>51207</v>
      </c>
      <c r="H209" s="39">
        <f t="shared" si="6"/>
        <v>41615.662731482036</v>
      </c>
      <c r="I209" t="s">
        <v>3713</v>
      </c>
      <c r="J209">
        <v>51207</v>
      </c>
      <c r="K209" s="39">
        <f t="shared" si="7"/>
        <v>41615.662731482036</v>
      </c>
      <c r="L209">
        <v>3032</v>
      </c>
    </row>
    <row r="210" spans="4:12" x14ac:dyDescent="0.25">
      <c r="D210" s="5" t="s">
        <v>2704</v>
      </c>
      <c r="E210">
        <v>4032</v>
      </c>
      <c r="F210">
        <v>25</v>
      </c>
      <c r="G210">
        <v>51208</v>
      </c>
      <c r="H210" s="39">
        <f t="shared" si="6"/>
        <v>41615.662743056113</v>
      </c>
      <c r="I210" t="s">
        <v>3714</v>
      </c>
      <c r="J210">
        <v>51208</v>
      </c>
      <c r="K210" s="39">
        <f t="shared" si="7"/>
        <v>41615.662743056113</v>
      </c>
      <c r="L210">
        <v>3032</v>
      </c>
    </row>
    <row r="211" spans="4:12" x14ac:dyDescent="0.25">
      <c r="D211" s="5" t="s">
        <v>2705</v>
      </c>
      <c r="E211">
        <v>4031</v>
      </c>
      <c r="F211">
        <v>24</v>
      </c>
      <c r="G211">
        <v>51209</v>
      </c>
      <c r="H211" s="39">
        <f t="shared" si="6"/>
        <v>41615.66275463019</v>
      </c>
      <c r="I211" t="s">
        <v>3715</v>
      </c>
      <c r="J211">
        <v>51209</v>
      </c>
      <c r="K211" s="39">
        <f t="shared" si="7"/>
        <v>41615.66275463019</v>
      </c>
      <c r="L211">
        <v>3031</v>
      </c>
    </row>
    <row r="212" spans="4:12" x14ac:dyDescent="0.25">
      <c r="D212" s="5" t="s">
        <v>2706</v>
      </c>
      <c r="E212">
        <v>4031</v>
      </c>
      <c r="F212">
        <v>24</v>
      </c>
      <c r="G212">
        <v>51210</v>
      </c>
      <c r="H212" s="39">
        <f t="shared" si="6"/>
        <v>41615.662766204267</v>
      </c>
      <c r="I212" t="s">
        <v>3716</v>
      </c>
      <c r="J212">
        <v>51210</v>
      </c>
      <c r="K212" s="39">
        <f t="shared" si="7"/>
        <v>41615.662766204267</v>
      </c>
      <c r="L212">
        <v>3033</v>
      </c>
    </row>
    <row r="213" spans="4:12" x14ac:dyDescent="0.25">
      <c r="D213" s="5" t="s">
        <v>2707</v>
      </c>
      <c r="E213">
        <v>4032</v>
      </c>
      <c r="F213">
        <v>25</v>
      </c>
      <c r="G213">
        <v>51211</v>
      </c>
      <c r="H213" s="39">
        <f t="shared" si="6"/>
        <v>41615.662777778343</v>
      </c>
      <c r="I213" t="s">
        <v>3717</v>
      </c>
      <c r="J213">
        <v>51211</v>
      </c>
      <c r="K213" s="39">
        <f t="shared" si="7"/>
        <v>41615.662777778343</v>
      </c>
      <c r="L213">
        <v>3032</v>
      </c>
    </row>
    <row r="214" spans="4:12" x14ac:dyDescent="0.25">
      <c r="D214" s="5" t="s">
        <v>2708</v>
      </c>
      <c r="E214">
        <v>4032</v>
      </c>
      <c r="F214">
        <v>25</v>
      </c>
      <c r="G214">
        <v>51212</v>
      </c>
      <c r="H214" s="39">
        <f t="shared" si="6"/>
        <v>41615.66278935242</v>
      </c>
      <c r="I214" t="s">
        <v>3718</v>
      </c>
      <c r="J214">
        <v>51212</v>
      </c>
      <c r="K214" s="39">
        <f t="shared" si="7"/>
        <v>41615.66278935242</v>
      </c>
      <c r="L214">
        <v>3032</v>
      </c>
    </row>
    <row r="215" spans="4:12" x14ac:dyDescent="0.25">
      <c r="D215" s="5" t="s">
        <v>2709</v>
      </c>
      <c r="E215">
        <v>4031</v>
      </c>
      <c r="F215">
        <v>24</v>
      </c>
      <c r="G215">
        <v>51213</v>
      </c>
      <c r="H215" s="39">
        <f t="shared" si="6"/>
        <v>41615.662800926497</v>
      </c>
      <c r="I215" t="s">
        <v>3719</v>
      </c>
      <c r="J215">
        <v>51213</v>
      </c>
      <c r="K215" s="39">
        <f t="shared" si="7"/>
        <v>41615.662800926497</v>
      </c>
      <c r="L215">
        <v>3031</v>
      </c>
    </row>
    <row r="216" spans="4:12" x14ac:dyDescent="0.25">
      <c r="D216" s="5" t="s">
        <v>2710</v>
      </c>
      <c r="E216">
        <v>4031</v>
      </c>
      <c r="F216">
        <v>24</v>
      </c>
      <c r="G216">
        <v>51214</v>
      </c>
      <c r="H216" s="39">
        <f t="shared" si="6"/>
        <v>41615.662812500574</v>
      </c>
      <c r="I216" t="s">
        <v>3720</v>
      </c>
      <c r="J216">
        <v>51214</v>
      </c>
      <c r="K216" s="39">
        <f t="shared" si="7"/>
        <v>41615.662812500574</v>
      </c>
      <c r="L216">
        <v>3033</v>
      </c>
    </row>
    <row r="217" spans="4:12" x14ac:dyDescent="0.25">
      <c r="D217" s="5" t="s">
        <v>2711</v>
      </c>
      <c r="E217">
        <v>4032</v>
      </c>
      <c r="F217">
        <v>25</v>
      </c>
      <c r="G217">
        <v>51215</v>
      </c>
      <c r="H217" s="39">
        <f t="shared" si="6"/>
        <v>41615.66282407465</v>
      </c>
      <c r="I217" t="s">
        <v>3721</v>
      </c>
      <c r="J217">
        <v>51215</v>
      </c>
      <c r="K217" s="39">
        <f t="shared" si="7"/>
        <v>41615.66282407465</v>
      </c>
      <c r="L217">
        <v>3032</v>
      </c>
    </row>
    <row r="218" spans="4:12" x14ac:dyDescent="0.25">
      <c r="D218" s="5" t="s">
        <v>2712</v>
      </c>
      <c r="E218">
        <v>4032</v>
      </c>
      <c r="F218">
        <v>25</v>
      </c>
      <c r="G218">
        <v>51216</v>
      </c>
      <c r="H218" s="39">
        <f t="shared" si="6"/>
        <v>41615.662835648727</v>
      </c>
      <c r="I218" t="s">
        <v>3722</v>
      </c>
      <c r="J218">
        <v>51216</v>
      </c>
      <c r="K218" s="39">
        <f t="shared" si="7"/>
        <v>41615.662835648727</v>
      </c>
      <c r="L218">
        <v>3032</v>
      </c>
    </row>
    <row r="219" spans="4:12" x14ac:dyDescent="0.25">
      <c r="D219" s="5" t="s">
        <v>2713</v>
      </c>
      <c r="E219">
        <v>4031</v>
      </c>
      <c r="F219">
        <v>24</v>
      </c>
      <c r="G219">
        <v>51217</v>
      </c>
      <c r="H219" s="39">
        <f t="shared" si="6"/>
        <v>41615.662847222804</v>
      </c>
      <c r="I219" t="s">
        <v>3723</v>
      </c>
      <c r="J219">
        <v>51217</v>
      </c>
      <c r="K219" s="39">
        <f t="shared" si="7"/>
        <v>41615.662847222804</v>
      </c>
      <c r="L219">
        <v>3031</v>
      </c>
    </row>
    <row r="220" spans="4:12" x14ac:dyDescent="0.25">
      <c r="D220" s="5" t="s">
        <v>2714</v>
      </c>
      <c r="E220">
        <v>4031</v>
      </c>
      <c r="F220">
        <v>24</v>
      </c>
      <c r="G220">
        <v>51218</v>
      </c>
      <c r="H220" s="39">
        <f t="shared" si="6"/>
        <v>41615.662858796881</v>
      </c>
      <c r="I220" t="s">
        <v>3724</v>
      </c>
      <c r="J220">
        <v>51218</v>
      </c>
      <c r="K220" s="39">
        <f t="shared" si="7"/>
        <v>41615.662858796881</v>
      </c>
      <c r="L220">
        <v>3033</v>
      </c>
    </row>
    <row r="221" spans="4:12" x14ac:dyDescent="0.25">
      <c r="D221" s="5" t="s">
        <v>2715</v>
      </c>
      <c r="E221">
        <v>4032</v>
      </c>
      <c r="F221">
        <v>25</v>
      </c>
      <c r="G221">
        <v>51219</v>
      </c>
      <c r="H221" s="39">
        <f t="shared" si="6"/>
        <v>41615.662870370958</v>
      </c>
      <c r="I221" t="s">
        <v>3725</v>
      </c>
      <c r="J221">
        <v>51219</v>
      </c>
      <c r="K221" s="39">
        <f t="shared" si="7"/>
        <v>41615.662870370958</v>
      </c>
      <c r="L221">
        <v>3032</v>
      </c>
    </row>
    <row r="222" spans="4:12" x14ac:dyDescent="0.25">
      <c r="D222" s="5" t="s">
        <v>2716</v>
      </c>
      <c r="E222">
        <v>4032</v>
      </c>
      <c r="F222">
        <v>25</v>
      </c>
      <c r="G222">
        <v>51220</v>
      </c>
      <c r="H222" s="39">
        <f t="shared" si="6"/>
        <v>41615.662881945034</v>
      </c>
      <c r="I222" t="s">
        <v>3726</v>
      </c>
      <c r="J222">
        <v>51220</v>
      </c>
      <c r="K222" s="39">
        <f t="shared" si="7"/>
        <v>41615.662881945034</v>
      </c>
      <c r="L222">
        <v>3032</v>
      </c>
    </row>
    <row r="223" spans="4:12" x14ac:dyDescent="0.25">
      <c r="D223" s="5" t="s">
        <v>2717</v>
      </c>
      <c r="E223">
        <v>4031</v>
      </c>
      <c r="F223">
        <v>24</v>
      </c>
      <c r="G223">
        <v>51221</v>
      </c>
      <c r="H223" s="39">
        <f t="shared" si="6"/>
        <v>41615.662893519111</v>
      </c>
      <c r="I223" t="s">
        <v>3727</v>
      </c>
      <c r="J223">
        <v>51221</v>
      </c>
      <c r="K223" s="39">
        <f t="shared" si="7"/>
        <v>41615.662893519111</v>
      </c>
      <c r="L223">
        <v>3031</v>
      </c>
    </row>
    <row r="224" spans="4:12" x14ac:dyDescent="0.25">
      <c r="D224" s="5" t="s">
        <v>2718</v>
      </c>
      <c r="E224">
        <v>4031</v>
      </c>
      <c r="F224">
        <v>24</v>
      </c>
      <c r="G224">
        <v>51222</v>
      </c>
      <c r="H224" s="39">
        <f t="shared" si="6"/>
        <v>41615.662905093188</v>
      </c>
      <c r="I224" t="s">
        <v>3728</v>
      </c>
      <c r="J224">
        <v>51222</v>
      </c>
      <c r="K224" s="39">
        <f t="shared" si="7"/>
        <v>41615.662905093188</v>
      </c>
      <c r="L224">
        <v>3033</v>
      </c>
    </row>
    <row r="225" spans="4:12" x14ac:dyDescent="0.25">
      <c r="D225" s="5" t="s">
        <v>2719</v>
      </c>
      <c r="E225">
        <v>4032</v>
      </c>
      <c r="F225">
        <v>25</v>
      </c>
      <c r="G225">
        <v>51223</v>
      </c>
      <c r="H225" s="39">
        <f t="shared" si="6"/>
        <v>41615.662916667265</v>
      </c>
      <c r="I225" t="s">
        <v>3729</v>
      </c>
      <c r="J225">
        <v>51223</v>
      </c>
      <c r="K225" s="39">
        <f t="shared" si="7"/>
        <v>41615.662916667265</v>
      </c>
      <c r="L225">
        <v>3032</v>
      </c>
    </row>
    <row r="226" spans="4:12" x14ac:dyDescent="0.25">
      <c r="D226" s="5" t="s">
        <v>2720</v>
      </c>
      <c r="E226">
        <v>4032</v>
      </c>
      <c r="F226">
        <v>25</v>
      </c>
      <c r="G226">
        <v>51224</v>
      </c>
      <c r="H226" s="39">
        <f t="shared" si="6"/>
        <v>41615.662928241341</v>
      </c>
      <c r="I226" t="s">
        <v>3730</v>
      </c>
      <c r="J226">
        <v>51224</v>
      </c>
      <c r="K226" s="39">
        <f t="shared" si="7"/>
        <v>41615.662928241341</v>
      </c>
      <c r="L226">
        <v>3032</v>
      </c>
    </row>
    <row r="227" spans="4:12" x14ac:dyDescent="0.25">
      <c r="D227" s="5" t="s">
        <v>2721</v>
      </c>
      <c r="E227">
        <v>4031</v>
      </c>
      <c r="F227">
        <v>24</v>
      </c>
      <c r="G227">
        <v>51225</v>
      </c>
      <c r="H227" s="39">
        <f t="shared" si="6"/>
        <v>41615.662939815418</v>
      </c>
      <c r="I227" t="s">
        <v>3731</v>
      </c>
      <c r="J227">
        <v>51225</v>
      </c>
      <c r="K227" s="39">
        <f t="shared" si="7"/>
        <v>41615.662939815418</v>
      </c>
      <c r="L227">
        <v>3031</v>
      </c>
    </row>
    <row r="228" spans="4:12" x14ac:dyDescent="0.25">
      <c r="D228" s="5" t="s">
        <v>2722</v>
      </c>
      <c r="E228">
        <v>4031</v>
      </c>
      <c r="F228">
        <v>24</v>
      </c>
      <c r="G228">
        <v>51226</v>
      </c>
      <c r="H228" s="39">
        <f t="shared" si="6"/>
        <v>41615.662951389495</v>
      </c>
      <c r="I228" t="s">
        <v>3732</v>
      </c>
      <c r="J228">
        <v>51226</v>
      </c>
      <c r="K228" s="39">
        <f t="shared" si="7"/>
        <v>41615.662951389495</v>
      </c>
      <c r="L228">
        <v>3033</v>
      </c>
    </row>
    <row r="229" spans="4:12" x14ac:dyDescent="0.25">
      <c r="D229" s="5" t="s">
        <v>2723</v>
      </c>
      <c r="E229">
        <v>4032</v>
      </c>
      <c r="F229">
        <v>25</v>
      </c>
      <c r="G229">
        <v>51227</v>
      </c>
      <c r="H229" s="39">
        <f t="shared" si="6"/>
        <v>41615.662962963572</v>
      </c>
      <c r="I229" t="s">
        <v>3733</v>
      </c>
      <c r="J229">
        <v>51227</v>
      </c>
      <c r="K229" s="39">
        <f t="shared" si="7"/>
        <v>41615.662962963572</v>
      </c>
      <c r="L229">
        <v>3032</v>
      </c>
    </row>
    <row r="230" spans="4:12" x14ac:dyDescent="0.25">
      <c r="D230" s="5" t="s">
        <v>2724</v>
      </c>
      <c r="E230">
        <v>4032</v>
      </c>
      <c r="F230">
        <v>25</v>
      </c>
      <c r="G230">
        <v>51228</v>
      </c>
      <c r="H230" s="39">
        <f t="shared" si="6"/>
        <v>41615.662974537649</v>
      </c>
      <c r="I230" t="s">
        <v>3734</v>
      </c>
      <c r="J230">
        <v>51228</v>
      </c>
      <c r="K230" s="39">
        <f t="shared" si="7"/>
        <v>41615.662974537649</v>
      </c>
      <c r="L230">
        <v>3032</v>
      </c>
    </row>
    <row r="231" spans="4:12" x14ac:dyDescent="0.25">
      <c r="D231" s="5" t="s">
        <v>2725</v>
      </c>
      <c r="E231">
        <v>4031</v>
      </c>
      <c r="F231">
        <v>24</v>
      </c>
      <c r="G231">
        <v>51229</v>
      </c>
      <c r="H231" s="39">
        <f t="shared" si="6"/>
        <v>41615.662986111725</v>
      </c>
      <c r="I231" t="s">
        <v>3735</v>
      </c>
      <c r="J231">
        <v>51229</v>
      </c>
      <c r="K231" s="39">
        <f t="shared" si="7"/>
        <v>41615.662986111725</v>
      </c>
      <c r="L231">
        <v>3031</v>
      </c>
    </row>
    <row r="232" spans="4:12" x14ac:dyDescent="0.25">
      <c r="D232" s="5" t="s">
        <v>2726</v>
      </c>
      <c r="E232">
        <v>4031</v>
      </c>
      <c r="F232">
        <v>24</v>
      </c>
      <c r="G232">
        <v>51230</v>
      </c>
      <c r="H232" s="39">
        <f t="shared" si="6"/>
        <v>41615.662997685802</v>
      </c>
      <c r="I232" t="s">
        <v>3736</v>
      </c>
      <c r="J232">
        <v>51230</v>
      </c>
      <c r="K232" s="39">
        <f t="shared" si="7"/>
        <v>41615.662997685802</v>
      </c>
      <c r="L232">
        <v>3033</v>
      </c>
    </row>
    <row r="233" spans="4:12" x14ac:dyDescent="0.25">
      <c r="D233" s="5" t="s">
        <v>2727</v>
      </c>
      <c r="E233">
        <v>4032</v>
      </c>
      <c r="F233">
        <v>25</v>
      </c>
      <c r="G233">
        <v>51231</v>
      </c>
      <c r="H233" s="39">
        <f t="shared" si="6"/>
        <v>41615.663009259879</v>
      </c>
      <c r="I233" t="s">
        <v>3737</v>
      </c>
      <c r="J233">
        <v>51231</v>
      </c>
      <c r="K233" s="39">
        <f t="shared" si="7"/>
        <v>41615.663009259879</v>
      </c>
      <c r="L233">
        <v>3032</v>
      </c>
    </row>
    <row r="234" spans="4:12" x14ac:dyDescent="0.25">
      <c r="D234" s="5" t="s">
        <v>2728</v>
      </c>
      <c r="E234">
        <v>4032</v>
      </c>
      <c r="F234">
        <v>25</v>
      </c>
      <c r="G234">
        <v>51232</v>
      </c>
      <c r="H234" s="39">
        <f t="shared" si="6"/>
        <v>41615.663020833956</v>
      </c>
      <c r="I234" t="s">
        <v>3738</v>
      </c>
      <c r="J234">
        <v>51232</v>
      </c>
      <c r="K234" s="39">
        <f t="shared" si="7"/>
        <v>41615.663020833956</v>
      </c>
      <c r="L234">
        <v>3032</v>
      </c>
    </row>
    <row r="235" spans="4:12" x14ac:dyDescent="0.25">
      <c r="D235" s="5" t="s">
        <v>2729</v>
      </c>
      <c r="E235">
        <v>4031</v>
      </c>
      <c r="F235">
        <v>24</v>
      </c>
      <c r="G235">
        <v>51233</v>
      </c>
      <c r="H235" s="39">
        <f t="shared" si="6"/>
        <v>41615.663032408032</v>
      </c>
      <c r="I235" t="s">
        <v>3739</v>
      </c>
      <c r="J235">
        <v>51233</v>
      </c>
      <c r="K235" s="39">
        <f t="shared" si="7"/>
        <v>41615.663032408032</v>
      </c>
      <c r="L235">
        <v>3031</v>
      </c>
    </row>
    <row r="236" spans="4:12" x14ac:dyDescent="0.25">
      <c r="D236" s="5" t="s">
        <v>2730</v>
      </c>
      <c r="E236">
        <v>4031</v>
      </c>
      <c r="F236">
        <v>24</v>
      </c>
      <c r="G236">
        <v>51234</v>
      </c>
      <c r="H236" s="39">
        <f t="shared" si="6"/>
        <v>41615.663043982109</v>
      </c>
      <c r="I236" t="s">
        <v>3740</v>
      </c>
      <c r="J236">
        <v>51234</v>
      </c>
      <c r="K236" s="39">
        <f t="shared" si="7"/>
        <v>41615.663043982109</v>
      </c>
      <c r="L236">
        <v>3033</v>
      </c>
    </row>
    <row r="237" spans="4:12" x14ac:dyDescent="0.25">
      <c r="D237" s="5" t="s">
        <v>2731</v>
      </c>
      <c r="E237">
        <v>4032</v>
      </c>
      <c r="F237">
        <v>25</v>
      </c>
      <c r="G237">
        <v>51235</v>
      </c>
      <c r="H237" s="39">
        <f t="shared" si="6"/>
        <v>41615.663055556186</v>
      </c>
      <c r="I237" t="s">
        <v>3741</v>
      </c>
      <c r="J237">
        <v>51235</v>
      </c>
      <c r="K237" s="39">
        <f t="shared" si="7"/>
        <v>41615.663055556186</v>
      </c>
      <c r="L237">
        <v>3032</v>
      </c>
    </row>
    <row r="238" spans="4:12" x14ac:dyDescent="0.25">
      <c r="D238" s="5" t="s">
        <v>2732</v>
      </c>
      <c r="E238">
        <v>4032</v>
      </c>
      <c r="F238">
        <v>25</v>
      </c>
      <c r="G238">
        <v>51236</v>
      </c>
      <c r="H238" s="39">
        <f t="shared" si="6"/>
        <v>41615.663067130263</v>
      </c>
      <c r="I238" t="s">
        <v>3742</v>
      </c>
      <c r="J238">
        <v>51236</v>
      </c>
      <c r="K238" s="39">
        <f t="shared" si="7"/>
        <v>41615.663067130263</v>
      </c>
      <c r="L238">
        <v>3032</v>
      </c>
    </row>
    <row r="239" spans="4:12" x14ac:dyDescent="0.25">
      <c r="D239" s="5" t="s">
        <v>2733</v>
      </c>
      <c r="E239">
        <v>4031</v>
      </c>
      <c r="F239">
        <v>24</v>
      </c>
      <c r="G239">
        <v>51237</v>
      </c>
      <c r="H239" s="39">
        <f t="shared" si="6"/>
        <v>41615.66307870434</v>
      </c>
      <c r="I239" t="s">
        <v>3743</v>
      </c>
      <c r="J239">
        <v>51237</v>
      </c>
      <c r="K239" s="39">
        <f t="shared" si="7"/>
        <v>41615.66307870434</v>
      </c>
      <c r="L239">
        <v>3031</v>
      </c>
    </row>
    <row r="240" spans="4:12" x14ac:dyDescent="0.25">
      <c r="D240" s="5" t="s">
        <v>2734</v>
      </c>
      <c r="E240">
        <v>4031</v>
      </c>
      <c r="F240">
        <v>24</v>
      </c>
      <c r="G240">
        <v>51238</v>
      </c>
      <c r="H240" s="39">
        <f t="shared" si="6"/>
        <v>41615.663090278416</v>
      </c>
      <c r="I240" t="s">
        <v>3744</v>
      </c>
      <c r="J240">
        <v>51238</v>
      </c>
      <c r="K240" s="39">
        <f t="shared" si="7"/>
        <v>41615.663090278416</v>
      </c>
      <c r="L240">
        <v>3033</v>
      </c>
    </row>
    <row r="241" spans="4:12" x14ac:dyDescent="0.25">
      <c r="D241" s="5" t="s">
        <v>2735</v>
      </c>
      <c r="E241">
        <v>4032</v>
      </c>
      <c r="F241">
        <v>25</v>
      </c>
      <c r="G241">
        <v>51239</v>
      </c>
      <c r="H241" s="39">
        <f t="shared" si="6"/>
        <v>41615.663101852493</v>
      </c>
      <c r="I241" t="s">
        <v>3745</v>
      </c>
      <c r="J241">
        <v>51239</v>
      </c>
      <c r="K241" s="39">
        <f t="shared" si="7"/>
        <v>41615.663101852493</v>
      </c>
      <c r="L241">
        <v>3032</v>
      </c>
    </row>
    <row r="242" spans="4:12" x14ac:dyDescent="0.25">
      <c r="D242" s="5" t="s">
        <v>2736</v>
      </c>
      <c r="E242">
        <v>4032</v>
      </c>
      <c r="F242">
        <v>25</v>
      </c>
      <c r="G242">
        <v>51240</v>
      </c>
      <c r="H242" s="39">
        <f t="shared" si="6"/>
        <v>41615.66311342657</v>
      </c>
      <c r="I242" t="s">
        <v>3746</v>
      </c>
      <c r="J242">
        <v>51240</v>
      </c>
      <c r="K242" s="39">
        <f t="shared" si="7"/>
        <v>41615.66311342657</v>
      </c>
      <c r="L242">
        <v>3032</v>
      </c>
    </row>
    <row r="243" spans="4:12" x14ac:dyDescent="0.25">
      <c r="D243" s="5" t="s">
        <v>2737</v>
      </c>
      <c r="E243">
        <v>4031</v>
      </c>
      <c r="F243">
        <v>24</v>
      </c>
      <c r="G243">
        <v>51241</v>
      </c>
      <c r="H243" s="39">
        <f t="shared" si="6"/>
        <v>41615.663125000647</v>
      </c>
      <c r="I243" t="s">
        <v>3747</v>
      </c>
      <c r="J243">
        <v>51241</v>
      </c>
      <c r="K243" s="39">
        <f t="shared" si="7"/>
        <v>41615.663125000647</v>
      </c>
      <c r="L243">
        <v>3031</v>
      </c>
    </row>
    <row r="244" spans="4:12" x14ac:dyDescent="0.25">
      <c r="D244" s="5" t="s">
        <v>2738</v>
      </c>
      <c r="E244">
        <v>4031</v>
      </c>
      <c r="F244">
        <v>24</v>
      </c>
      <c r="G244">
        <v>51242</v>
      </c>
      <c r="H244" s="39">
        <f t="shared" si="6"/>
        <v>41615.663136574723</v>
      </c>
      <c r="I244" t="s">
        <v>3748</v>
      </c>
      <c r="J244">
        <v>51242</v>
      </c>
      <c r="K244" s="39">
        <f t="shared" si="7"/>
        <v>41615.663136574723</v>
      </c>
      <c r="L244">
        <v>3033</v>
      </c>
    </row>
    <row r="245" spans="4:12" x14ac:dyDescent="0.25">
      <c r="D245" s="5" t="s">
        <v>2739</v>
      </c>
      <c r="E245">
        <v>4032</v>
      </c>
      <c r="F245">
        <v>25</v>
      </c>
      <c r="G245">
        <v>51243</v>
      </c>
      <c r="H245" s="39">
        <f t="shared" si="6"/>
        <v>41615.6631481488</v>
      </c>
      <c r="I245" t="s">
        <v>3749</v>
      </c>
      <c r="J245">
        <v>51243</v>
      </c>
      <c r="K245" s="39">
        <f t="shared" si="7"/>
        <v>41615.6631481488</v>
      </c>
      <c r="L245">
        <v>3032</v>
      </c>
    </row>
    <row r="246" spans="4:12" x14ac:dyDescent="0.25">
      <c r="D246" s="5" t="s">
        <v>2740</v>
      </c>
      <c r="E246">
        <v>4032</v>
      </c>
      <c r="F246">
        <v>25</v>
      </c>
      <c r="G246">
        <v>51244</v>
      </c>
      <c r="H246" s="39">
        <f t="shared" si="6"/>
        <v>41615.663159722877</v>
      </c>
      <c r="I246" t="s">
        <v>3750</v>
      </c>
      <c r="J246">
        <v>51244</v>
      </c>
      <c r="K246" s="39">
        <f t="shared" si="7"/>
        <v>41615.663159722877</v>
      </c>
      <c r="L246">
        <v>3032</v>
      </c>
    </row>
    <row r="247" spans="4:12" x14ac:dyDescent="0.25">
      <c r="D247" s="5" t="s">
        <v>2741</v>
      </c>
      <c r="E247">
        <v>4031</v>
      </c>
      <c r="F247">
        <v>24</v>
      </c>
      <c r="G247">
        <v>51245</v>
      </c>
      <c r="H247" s="39">
        <f t="shared" si="6"/>
        <v>41615.663171296954</v>
      </c>
      <c r="I247" t="s">
        <v>3751</v>
      </c>
      <c r="J247">
        <v>51245</v>
      </c>
      <c r="K247" s="39">
        <f t="shared" si="7"/>
        <v>41615.663171296954</v>
      </c>
      <c r="L247">
        <v>3031</v>
      </c>
    </row>
    <row r="248" spans="4:12" x14ac:dyDescent="0.25">
      <c r="D248" s="5" t="s">
        <v>2742</v>
      </c>
      <c r="E248">
        <v>4031</v>
      </c>
      <c r="F248">
        <v>24</v>
      </c>
      <c r="G248">
        <v>51246</v>
      </c>
      <c r="H248" s="39">
        <f t="shared" si="6"/>
        <v>41615.663182871031</v>
      </c>
      <c r="I248" t="s">
        <v>3752</v>
      </c>
      <c r="J248">
        <v>51246</v>
      </c>
      <c r="K248" s="39">
        <f t="shared" si="7"/>
        <v>41615.663182871031</v>
      </c>
      <c r="L248">
        <v>3033</v>
      </c>
    </row>
    <row r="249" spans="4:12" x14ac:dyDescent="0.25">
      <c r="D249" s="5" t="s">
        <v>2743</v>
      </c>
      <c r="E249">
        <v>4032</v>
      </c>
      <c r="F249">
        <v>25</v>
      </c>
      <c r="G249">
        <v>51247</v>
      </c>
      <c r="H249" s="39">
        <f t="shared" si="6"/>
        <v>41615.663194445107</v>
      </c>
      <c r="I249" t="s">
        <v>3753</v>
      </c>
      <c r="J249">
        <v>51247</v>
      </c>
      <c r="K249" s="39">
        <f t="shared" si="7"/>
        <v>41615.663194445107</v>
      </c>
      <c r="L249">
        <v>3032</v>
      </c>
    </row>
    <row r="250" spans="4:12" x14ac:dyDescent="0.25">
      <c r="D250" s="5" t="s">
        <v>2744</v>
      </c>
      <c r="E250">
        <v>4032</v>
      </c>
      <c r="F250">
        <v>25</v>
      </c>
      <c r="G250">
        <v>51248</v>
      </c>
      <c r="H250" s="39">
        <f t="shared" si="6"/>
        <v>41615.663206019184</v>
      </c>
      <c r="I250" t="s">
        <v>3754</v>
      </c>
      <c r="J250">
        <v>51248</v>
      </c>
      <c r="K250" s="39">
        <f t="shared" si="7"/>
        <v>41615.663206019184</v>
      </c>
      <c r="L250">
        <v>3032</v>
      </c>
    </row>
    <row r="251" spans="4:12" x14ac:dyDescent="0.25">
      <c r="D251" s="5" t="s">
        <v>2745</v>
      </c>
      <c r="E251">
        <v>4031</v>
      </c>
      <c r="F251">
        <v>24</v>
      </c>
      <c r="G251">
        <v>51249</v>
      </c>
      <c r="H251" s="39">
        <f t="shared" si="6"/>
        <v>41615.663217593261</v>
      </c>
      <c r="I251" t="s">
        <v>3755</v>
      </c>
      <c r="J251">
        <v>51249</v>
      </c>
      <c r="K251" s="39">
        <f t="shared" si="7"/>
        <v>41615.663217593261</v>
      </c>
      <c r="L251">
        <v>3031</v>
      </c>
    </row>
    <row r="252" spans="4:12" x14ac:dyDescent="0.25">
      <c r="D252" s="5" t="s">
        <v>2746</v>
      </c>
      <c r="E252">
        <v>4031</v>
      </c>
      <c r="F252">
        <v>24</v>
      </c>
      <c r="G252">
        <v>51250</v>
      </c>
      <c r="H252" s="39">
        <f t="shared" si="6"/>
        <v>41615.663229167338</v>
      </c>
      <c r="I252" t="s">
        <v>3756</v>
      </c>
      <c r="J252">
        <v>51250</v>
      </c>
      <c r="K252" s="39">
        <f t="shared" si="7"/>
        <v>41615.663229167338</v>
      </c>
      <c r="L252">
        <v>3033</v>
      </c>
    </row>
    <row r="253" spans="4:12" x14ac:dyDescent="0.25">
      <c r="D253" s="5" t="s">
        <v>2747</v>
      </c>
      <c r="E253">
        <v>4032</v>
      </c>
      <c r="F253">
        <v>25</v>
      </c>
      <c r="G253">
        <v>51251</v>
      </c>
      <c r="H253" s="39">
        <f t="shared" si="6"/>
        <v>41615.663240741414</v>
      </c>
      <c r="I253" t="s">
        <v>3757</v>
      </c>
      <c r="J253">
        <v>51251</v>
      </c>
      <c r="K253" s="39">
        <f t="shared" si="7"/>
        <v>41615.663240741414</v>
      </c>
      <c r="L253">
        <v>3032</v>
      </c>
    </row>
    <row r="254" spans="4:12" x14ac:dyDescent="0.25">
      <c r="D254" s="5" t="s">
        <v>2748</v>
      </c>
      <c r="E254">
        <v>4032</v>
      </c>
      <c r="F254">
        <v>25</v>
      </c>
      <c r="G254">
        <v>51252</v>
      </c>
      <c r="H254" s="39">
        <f t="shared" si="6"/>
        <v>41615.663252315491</v>
      </c>
      <c r="I254" t="s">
        <v>3758</v>
      </c>
      <c r="J254">
        <v>51252</v>
      </c>
      <c r="K254" s="39">
        <f t="shared" si="7"/>
        <v>41615.663252315491</v>
      </c>
      <c r="L254">
        <v>3032</v>
      </c>
    </row>
    <row r="255" spans="4:12" x14ac:dyDescent="0.25">
      <c r="D255" s="5" t="s">
        <v>2749</v>
      </c>
      <c r="E255">
        <v>4031</v>
      </c>
      <c r="F255">
        <v>24</v>
      </c>
      <c r="G255">
        <v>51253</v>
      </c>
      <c r="H255" s="39">
        <f t="shared" si="6"/>
        <v>41615.663263889568</v>
      </c>
      <c r="I255" t="s">
        <v>3759</v>
      </c>
      <c r="J255">
        <v>51253</v>
      </c>
      <c r="K255" s="39">
        <f t="shared" si="7"/>
        <v>41615.663263889568</v>
      </c>
      <c r="L255">
        <v>3031</v>
      </c>
    </row>
    <row r="256" spans="4:12" x14ac:dyDescent="0.25">
      <c r="D256" s="5" t="s">
        <v>2750</v>
      </c>
      <c r="E256">
        <v>4031</v>
      </c>
      <c r="F256">
        <v>24</v>
      </c>
      <c r="G256">
        <v>51254</v>
      </c>
      <c r="H256" s="39">
        <f t="shared" si="6"/>
        <v>41615.663275463645</v>
      </c>
      <c r="I256" t="s">
        <v>3760</v>
      </c>
      <c r="J256">
        <v>51254</v>
      </c>
      <c r="K256" s="39">
        <f t="shared" si="7"/>
        <v>41615.663275463645</v>
      </c>
      <c r="L256">
        <v>3033</v>
      </c>
    </row>
    <row r="257" spans="4:12" x14ac:dyDescent="0.25">
      <c r="D257" s="5" t="s">
        <v>2751</v>
      </c>
      <c r="E257">
        <v>4032</v>
      </c>
      <c r="F257">
        <v>25</v>
      </c>
      <c r="G257">
        <v>51255</v>
      </c>
      <c r="H257" s="39">
        <f t="shared" si="6"/>
        <v>41615.663287037722</v>
      </c>
      <c r="I257" t="s">
        <v>3761</v>
      </c>
      <c r="J257">
        <v>51255</v>
      </c>
      <c r="K257" s="39">
        <f t="shared" si="7"/>
        <v>41615.663287037722</v>
      </c>
      <c r="L257">
        <v>3032</v>
      </c>
    </row>
    <row r="258" spans="4:12" x14ac:dyDescent="0.25">
      <c r="D258" s="5" t="s">
        <v>2752</v>
      </c>
      <c r="E258">
        <v>4032</v>
      </c>
      <c r="F258">
        <v>25</v>
      </c>
      <c r="G258">
        <v>51256</v>
      </c>
      <c r="H258" s="39">
        <f t="shared" si="6"/>
        <v>41615.663298611798</v>
      </c>
      <c r="I258" t="s">
        <v>3762</v>
      </c>
      <c r="J258">
        <v>51256</v>
      </c>
      <c r="K258" s="39">
        <f t="shared" si="7"/>
        <v>41615.663298611798</v>
      </c>
      <c r="L258">
        <v>3032</v>
      </c>
    </row>
    <row r="259" spans="4:12" x14ac:dyDescent="0.25">
      <c r="D259" s="5" t="s">
        <v>2753</v>
      </c>
      <c r="E259">
        <v>4031</v>
      </c>
      <c r="F259">
        <v>24</v>
      </c>
      <c r="G259">
        <v>51257</v>
      </c>
      <c r="H259" s="39">
        <f t="shared" si="6"/>
        <v>41615.663310185875</v>
      </c>
      <c r="I259" t="s">
        <v>3763</v>
      </c>
      <c r="J259">
        <v>51257</v>
      </c>
      <c r="K259" s="39">
        <f t="shared" si="7"/>
        <v>41615.663310185875</v>
      </c>
      <c r="L259">
        <v>3031</v>
      </c>
    </row>
    <row r="260" spans="4:12" x14ac:dyDescent="0.25">
      <c r="D260" s="5" t="s">
        <v>2754</v>
      </c>
      <c r="E260">
        <v>4031</v>
      </c>
      <c r="F260">
        <v>24</v>
      </c>
      <c r="G260">
        <v>51258</v>
      </c>
      <c r="H260" s="39">
        <f t="shared" si="6"/>
        <v>41615.663321759952</v>
      </c>
      <c r="I260" t="s">
        <v>3764</v>
      </c>
      <c r="J260">
        <v>51258</v>
      </c>
      <c r="K260" s="39">
        <f t="shared" si="7"/>
        <v>41615.663321759952</v>
      </c>
      <c r="L260">
        <v>3033</v>
      </c>
    </row>
    <row r="261" spans="4:12" x14ac:dyDescent="0.25">
      <c r="D261" s="5" t="s">
        <v>2755</v>
      </c>
      <c r="E261">
        <v>4032</v>
      </c>
      <c r="F261">
        <v>25</v>
      </c>
      <c r="G261">
        <v>51259</v>
      </c>
      <c r="H261" s="39">
        <f t="shared" ref="H261:H324" si="8">H260+1/86400</f>
        <v>41615.663333334029</v>
      </c>
      <c r="I261" t="s">
        <v>3765</v>
      </c>
      <c r="J261">
        <v>51259</v>
      </c>
      <c r="K261" s="39">
        <f t="shared" ref="K261:K324" si="9">K260+1/86400</f>
        <v>41615.663333334029</v>
      </c>
      <c r="L261">
        <v>3032</v>
      </c>
    </row>
    <row r="262" spans="4:12" x14ac:dyDescent="0.25">
      <c r="D262" s="5" t="s">
        <v>2756</v>
      </c>
      <c r="E262">
        <v>4032</v>
      </c>
      <c r="F262">
        <v>25</v>
      </c>
      <c r="G262">
        <v>51260</v>
      </c>
      <c r="H262" s="39">
        <f t="shared" si="8"/>
        <v>41615.663344908106</v>
      </c>
      <c r="I262" t="s">
        <v>3766</v>
      </c>
      <c r="J262">
        <v>51260</v>
      </c>
      <c r="K262" s="39">
        <f t="shared" si="9"/>
        <v>41615.663344908106</v>
      </c>
      <c r="L262">
        <v>3032</v>
      </c>
    </row>
    <row r="263" spans="4:12" x14ac:dyDescent="0.25">
      <c r="D263" s="5" t="s">
        <v>2757</v>
      </c>
      <c r="E263">
        <v>4031</v>
      </c>
      <c r="F263">
        <v>24</v>
      </c>
      <c r="G263">
        <v>51261</v>
      </c>
      <c r="H263" s="39">
        <f t="shared" si="8"/>
        <v>41615.663356482182</v>
      </c>
      <c r="I263" t="s">
        <v>3767</v>
      </c>
      <c r="J263">
        <v>51261</v>
      </c>
      <c r="K263" s="39">
        <f t="shared" si="9"/>
        <v>41615.663356482182</v>
      </c>
      <c r="L263">
        <v>3031</v>
      </c>
    </row>
    <row r="264" spans="4:12" x14ac:dyDescent="0.25">
      <c r="D264" s="5" t="s">
        <v>2758</v>
      </c>
      <c r="E264">
        <v>4031</v>
      </c>
      <c r="F264">
        <v>24</v>
      </c>
      <c r="G264">
        <v>51262</v>
      </c>
      <c r="H264" s="39">
        <f t="shared" si="8"/>
        <v>41615.663368056259</v>
      </c>
      <c r="I264" t="s">
        <v>3768</v>
      </c>
      <c r="J264">
        <v>51262</v>
      </c>
      <c r="K264" s="39">
        <f t="shared" si="9"/>
        <v>41615.663368056259</v>
      </c>
      <c r="L264">
        <v>3033</v>
      </c>
    </row>
    <row r="265" spans="4:12" x14ac:dyDescent="0.25">
      <c r="D265" s="5" t="s">
        <v>2759</v>
      </c>
      <c r="E265">
        <v>4032</v>
      </c>
      <c r="F265">
        <v>25</v>
      </c>
      <c r="G265">
        <v>51263</v>
      </c>
      <c r="H265" s="39">
        <f t="shared" si="8"/>
        <v>41615.663379630336</v>
      </c>
      <c r="I265" t="s">
        <v>3769</v>
      </c>
      <c r="J265">
        <v>51263</v>
      </c>
      <c r="K265" s="39">
        <f t="shared" si="9"/>
        <v>41615.663379630336</v>
      </c>
      <c r="L265">
        <v>3032</v>
      </c>
    </row>
    <row r="266" spans="4:12" x14ac:dyDescent="0.25">
      <c r="D266" s="5" t="s">
        <v>2760</v>
      </c>
      <c r="E266">
        <v>4032</v>
      </c>
      <c r="F266">
        <v>25</v>
      </c>
      <c r="G266">
        <v>51264</v>
      </c>
      <c r="H266" s="39">
        <f t="shared" si="8"/>
        <v>41615.663391204413</v>
      </c>
      <c r="I266" t="s">
        <v>3770</v>
      </c>
      <c r="J266">
        <v>51264</v>
      </c>
      <c r="K266" s="39">
        <f t="shared" si="9"/>
        <v>41615.663391204413</v>
      </c>
      <c r="L266">
        <v>3032</v>
      </c>
    </row>
    <row r="267" spans="4:12" x14ac:dyDescent="0.25">
      <c r="D267" s="5" t="s">
        <v>2761</v>
      </c>
      <c r="E267">
        <v>4031</v>
      </c>
      <c r="F267">
        <v>24</v>
      </c>
      <c r="G267">
        <v>51265</v>
      </c>
      <c r="H267" s="39">
        <f t="shared" si="8"/>
        <v>41615.663402778489</v>
      </c>
      <c r="I267" t="s">
        <v>3771</v>
      </c>
      <c r="J267">
        <v>51265</v>
      </c>
      <c r="K267" s="39">
        <f t="shared" si="9"/>
        <v>41615.663402778489</v>
      </c>
      <c r="L267">
        <v>3031</v>
      </c>
    </row>
    <row r="268" spans="4:12" x14ac:dyDescent="0.25">
      <c r="D268" s="5" t="s">
        <v>2762</v>
      </c>
      <c r="E268">
        <v>4031</v>
      </c>
      <c r="F268">
        <v>24</v>
      </c>
      <c r="G268">
        <v>51266</v>
      </c>
      <c r="H268" s="39">
        <f t="shared" si="8"/>
        <v>41615.663414352566</v>
      </c>
      <c r="I268" t="s">
        <v>3772</v>
      </c>
      <c r="J268">
        <v>51266</v>
      </c>
      <c r="K268" s="39">
        <f t="shared" si="9"/>
        <v>41615.663414352566</v>
      </c>
      <c r="L268">
        <v>3033</v>
      </c>
    </row>
    <row r="269" spans="4:12" x14ac:dyDescent="0.25">
      <c r="D269" s="5" t="s">
        <v>2763</v>
      </c>
      <c r="E269">
        <v>4032</v>
      </c>
      <c r="F269">
        <v>25</v>
      </c>
      <c r="G269">
        <v>51267</v>
      </c>
      <c r="H269" s="39">
        <f t="shared" si="8"/>
        <v>41615.663425926643</v>
      </c>
      <c r="I269" t="s">
        <v>3773</v>
      </c>
      <c r="J269">
        <v>51267</v>
      </c>
      <c r="K269" s="39">
        <f t="shared" si="9"/>
        <v>41615.663425926643</v>
      </c>
      <c r="L269">
        <v>3032</v>
      </c>
    </row>
    <row r="270" spans="4:12" x14ac:dyDescent="0.25">
      <c r="D270" s="5" t="s">
        <v>2764</v>
      </c>
      <c r="E270">
        <v>4032</v>
      </c>
      <c r="F270">
        <v>25</v>
      </c>
      <c r="G270">
        <v>51268</v>
      </c>
      <c r="H270" s="39">
        <f t="shared" si="8"/>
        <v>41615.66343750072</v>
      </c>
      <c r="I270" t="s">
        <v>3774</v>
      </c>
      <c r="J270">
        <v>51268</v>
      </c>
      <c r="K270" s="39">
        <f t="shared" si="9"/>
        <v>41615.66343750072</v>
      </c>
      <c r="L270">
        <v>3032</v>
      </c>
    </row>
    <row r="271" spans="4:12" x14ac:dyDescent="0.25">
      <c r="D271" s="5" t="s">
        <v>2765</v>
      </c>
      <c r="E271">
        <v>4031</v>
      </c>
      <c r="F271">
        <v>24</v>
      </c>
      <c r="G271">
        <v>51269</v>
      </c>
      <c r="H271" s="39">
        <f t="shared" si="8"/>
        <v>41615.663449074797</v>
      </c>
      <c r="I271" t="s">
        <v>3775</v>
      </c>
      <c r="J271">
        <v>51269</v>
      </c>
      <c r="K271" s="39">
        <f t="shared" si="9"/>
        <v>41615.663449074797</v>
      </c>
      <c r="L271">
        <v>3031</v>
      </c>
    </row>
    <row r="272" spans="4:12" x14ac:dyDescent="0.25">
      <c r="D272" s="5" t="s">
        <v>2766</v>
      </c>
      <c r="E272">
        <v>4031</v>
      </c>
      <c r="F272">
        <v>24</v>
      </c>
      <c r="G272">
        <v>51270</v>
      </c>
      <c r="H272" s="39">
        <f t="shared" si="8"/>
        <v>41615.663460648873</v>
      </c>
      <c r="I272" t="s">
        <v>3776</v>
      </c>
      <c r="J272">
        <v>51270</v>
      </c>
      <c r="K272" s="39">
        <f t="shared" si="9"/>
        <v>41615.663460648873</v>
      </c>
      <c r="L272">
        <v>3033</v>
      </c>
    </row>
    <row r="273" spans="4:12" x14ac:dyDescent="0.25">
      <c r="D273" s="5" t="s">
        <v>2767</v>
      </c>
      <c r="E273">
        <v>4032</v>
      </c>
      <c r="F273">
        <v>25</v>
      </c>
      <c r="G273">
        <v>51271</v>
      </c>
      <c r="H273" s="39">
        <f t="shared" si="8"/>
        <v>41615.66347222295</v>
      </c>
      <c r="I273" t="s">
        <v>3777</v>
      </c>
      <c r="J273">
        <v>51271</v>
      </c>
      <c r="K273" s="39">
        <f t="shared" si="9"/>
        <v>41615.66347222295</v>
      </c>
      <c r="L273">
        <v>3032</v>
      </c>
    </row>
    <row r="274" spans="4:12" x14ac:dyDescent="0.25">
      <c r="D274" s="5" t="s">
        <v>2768</v>
      </c>
      <c r="E274">
        <v>4032</v>
      </c>
      <c r="F274">
        <v>25</v>
      </c>
      <c r="G274">
        <v>51272</v>
      </c>
      <c r="H274" s="39">
        <f t="shared" si="8"/>
        <v>41615.663483797027</v>
      </c>
      <c r="I274" t="s">
        <v>3778</v>
      </c>
      <c r="J274">
        <v>51272</v>
      </c>
      <c r="K274" s="39">
        <f t="shared" si="9"/>
        <v>41615.663483797027</v>
      </c>
      <c r="L274">
        <v>3032</v>
      </c>
    </row>
    <row r="275" spans="4:12" x14ac:dyDescent="0.25">
      <c r="D275" s="5" t="s">
        <v>2769</v>
      </c>
      <c r="E275">
        <v>4031</v>
      </c>
      <c r="F275">
        <v>24</v>
      </c>
      <c r="G275">
        <v>51273</v>
      </c>
      <c r="H275" s="39">
        <f t="shared" si="8"/>
        <v>41615.663495371104</v>
      </c>
      <c r="I275" t="s">
        <v>3779</v>
      </c>
      <c r="J275">
        <v>51273</v>
      </c>
      <c r="K275" s="39">
        <f t="shared" si="9"/>
        <v>41615.663495371104</v>
      </c>
      <c r="L275">
        <v>3031</v>
      </c>
    </row>
    <row r="276" spans="4:12" x14ac:dyDescent="0.25">
      <c r="D276" s="5" t="s">
        <v>2770</v>
      </c>
      <c r="E276">
        <v>4031</v>
      </c>
      <c r="F276">
        <v>24</v>
      </c>
      <c r="G276">
        <v>51274</v>
      </c>
      <c r="H276" s="39">
        <f t="shared" si="8"/>
        <v>41615.66350694518</v>
      </c>
      <c r="I276" t="s">
        <v>3780</v>
      </c>
      <c r="J276">
        <v>51274</v>
      </c>
      <c r="K276" s="39">
        <f t="shared" si="9"/>
        <v>41615.66350694518</v>
      </c>
      <c r="L276">
        <v>3033</v>
      </c>
    </row>
    <row r="277" spans="4:12" x14ac:dyDescent="0.25">
      <c r="D277" s="5" t="s">
        <v>2771</v>
      </c>
      <c r="E277">
        <v>4032</v>
      </c>
      <c r="F277">
        <v>25</v>
      </c>
      <c r="G277">
        <v>51275</v>
      </c>
      <c r="H277" s="39">
        <f t="shared" si="8"/>
        <v>41615.663518519257</v>
      </c>
      <c r="I277" t="s">
        <v>3781</v>
      </c>
      <c r="J277">
        <v>51275</v>
      </c>
      <c r="K277" s="39">
        <f t="shared" si="9"/>
        <v>41615.663518519257</v>
      </c>
      <c r="L277">
        <v>3032</v>
      </c>
    </row>
    <row r="278" spans="4:12" x14ac:dyDescent="0.25">
      <c r="D278" s="5" t="s">
        <v>2772</v>
      </c>
      <c r="E278">
        <v>4032</v>
      </c>
      <c r="F278">
        <v>25</v>
      </c>
      <c r="G278">
        <v>51276</v>
      </c>
      <c r="H278" s="39">
        <f t="shared" si="8"/>
        <v>41615.663530093334</v>
      </c>
      <c r="I278" t="s">
        <v>3782</v>
      </c>
      <c r="J278">
        <v>51276</v>
      </c>
      <c r="K278" s="39">
        <f t="shared" si="9"/>
        <v>41615.663530093334</v>
      </c>
      <c r="L278">
        <v>3032</v>
      </c>
    </row>
    <row r="279" spans="4:12" x14ac:dyDescent="0.25">
      <c r="D279" s="5" t="s">
        <v>2773</v>
      </c>
      <c r="E279">
        <v>4031</v>
      </c>
      <c r="F279">
        <v>24</v>
      </c>
      <c r="G279">
        <v>51277</v>
      </c>
      <c r="H279" s="39">
        <f t="shared" si="8"/>
        <v>41615.663541667411</v>
      </c>
      <c r="I279" t="s">
        <v>3783</v>
      </c>
      <c r="J279">
        <v>51277</v>
      </c>
      <c r="K279" s="39">
        <f t="shared" si="9"/>
        <v>41615.663541667411</v>
      </c>
      <c r="L279">
        <v>3031</v>
      </c>
    </row>
    <row r="280" spans="4:12" x14ac:dyDescent="0.25">
      <c r="D280" s="5" t="s">
        <v>2774</v>
      </c>
      <c r="E280">
        <v>4031</v>
      </c>
      <c r="F280">
        <v>24</v>
      </c>
      <c r="G280">
        <v>51278</v>
      </c>
      <c r="H280" s="39">
        <f t="shared" si="8"/>
        <v>41615.663553241488</v>
      </c>
      <c r="I280" t="s">
        <v>3784</v>
      </c>
      <c r="J280">
        <v>51278</v>
      </c>
      <c r="K280" s="39">
        <f t="shared" si="9"/>
        <v>41615.663553241488</v>
      </c>
      <c r="L280">
        <v>3033</v>
      </c>
    </row>
    <row r="281" spans="4:12" x14ac:dyDescent="0.25">
      <c r="D281" s="5" t="s">
        <v>2775</v>
      </c>
      <c r="E281">
        <v>4032</v>
      </c>
      <c r="F281">
        <v>25</v>
      </c>
      <c r="G281">
        <v>51279</v>
      </c>
      <c r="H281" s="39">
        <f t="shared" si="8"/>
        <v>41615.663564815564</v>
      </c>
      <c r="I281" t="s">
        <v>3785</v>
      </c>
      <c r="J281">
        <v>51279</v>
      </c>
      <c r="K281" s="39">
        <f t="shared" si="9"/>
        <v>41615.663564815564</v>
      </c>
      <c r="L281">
        <v>3032</v>
      </c>
    </row>
    <row r="282" spans="4:12" x14ac:dyDescent="0.25">
      <c r="D282" s="5" t="s">
        <v>2776</v>
      </c>
      <c r="E282">
        <v>4032</v>
      </c>
      <c r="F282">
        <v>25</v>
      </c>
      <c r="G282">
        <v>51280</v>
      </c>
      <c r="H282" s="39">
        <f t="shared" si="8"/>
        <v>41615.663576389641</v>
      </c>
      <c r="I282" t="s">
        <v>3786</v>
      </c>
      <c r="J282">
        <v>51280</v>
      </c>
      <c r="K282" s="39">
        <f t="shared" si="9"/>
        <v>41615.663576389641</v>
      </c>
      <c r="L282">
        <v>3032</v>
      </c>
    </row>
    <row r="283" spans="4:12" x14ac:dyDescent="0.25">
      <c r="D283" s="5" t="s">
        <v>2777</v>
      </c>
      <c r="E283">
        <v>4031</v>
      </c>
      <c r="F283">
        <v>24</v>
      </c>
      <c r="G283">
        <v>51281</v>
      </c>
      <c r="H283" s="39">
        <f t="shared" si="8"/>
        <v>41615.663587963718</v>
      </c>
      <c r="I283" t="s">
        <v>3787</v>
      </c>
      <c r="J283">
        <v>51281</v>
      </c>
      <c r="K283" s="39">
        <f t="shared" si="9"/>
        <v>41615.663587963718</v>
      </c>
      <c r="L283">
        <v>3031</v>
      </c>
    </row>
    <row r="284" spans="4:12" x14ac:dyDescent="0.25">
      <c r="D284" s="5" t="s">
        <v>2778</v>
      </c>
      <c r="E284">
        <v>4031</v>
      </c>
      <c r="F284">
        <v>24</v>
      </c>
      <c r="G284">
        <v>51282</v>
      </c>
      <c r="H284" s="39">
        <f t="shared" si="8"/>
        <v>41615.663599537795</v>
      </c>
      <c r="I284" t="s">
        <v>3788</v>
      </c>
      <c r="J284">
        <v>51282</v>
      </c>
      <c r="K284" s="39">
        <f t="shared" si="9"/>
        <v>41615.663599537795</v>
      </c>
      <c r="L284">
        <v>3033</v>
      </c>
    </row>
    <row r="285" spans="4:12" x14ac:dyDescent="0.25">
      <c r="D285" s="5" t="s">
        <v>2779</v>
      </c>
      <c r="E285">
        <v>4032</v>
      </c>
      <c r="F285">
        <v>25</v>
      </c>
      <c r="G285">
        <v>51283</v>
      </c>
      <c r="H285" s="39">
        <f t="shared" si="8"/>
        <v>41615.663611111871</v>
      </c>
      <c r="I285" t="s">
        <v>3789</v>
      </c>
      <c r="J285">
        <v>51283</v>
      </c>
      <c r="K285" s="39">
        <f t="shared" si="9"/>
        <v>41615.663611111871</v>
      </c>
      <c r="L285">
        <v>3032</v>
      </c>
    </row>
    <row r="286" spans="4:12" x14ac:dyDescent="0.25">
      <c r="D286" s="5" t="s">
        <v>2780</v>
      </c>
      <c r="E286">
        <v>4032</v>
      </c>
      <c r="F286">
        <v>25</v>
      </c>
      <c r="G286">
        <v>51284</v>
      </c>
      <c r="H286" s="39">
        <f t="shared" si="8"/>
        <v>41615.663622685948</v>
      </c>
      <c r="I286" t="s">
        <v>3790</v>
      </c>
      <c r="J286">
        <v>51284</v>
      </c>
      <c r="K286" s="39">
        <f t="shared" si="9"/>
        <v>41615.663622685948</v>
      </c>
      <c r="L286">
        <v>3032</v>
      </c>
    </row>
    <row r="287" spans="4:12" x14ac:dyDescent="0.25">
      <c r="D287" s="5" t="s">
        <v>2781</v>
      </c>
      <c r="E287">
        <v>4031</v>
      </c>
      <c r="F287">
        <v>24</v>
      </c>
      <c r="G287">
        <v>51285</v>
      </c>
      <c r="H287" s="39">
        <f t="shared" si="8"/>
        <v>41615.663634260025</v>
      </c>
      <c r="I287" t="s">
        <v>3791</v>
      </c>
      <c r="J287">
        <v>51285</v>
      </c>
      <c r="K287" s="39">
        <f t="shared" si="9"/>
        <v>41615.663634260025</v>
      </c>
      <c r="L287">
        <v>3031</v>
      </c>
    </row>
    <row r="288" spans="4:12" x14ac:dyDescent="0.25">
      <c r="D288" s="5" t="s">
        <v>2782</v>
      </c>
      <c r="E288">
        <v>4031</v>
      </c>
      <c r="F288">
        <v>24</v>
      </c>
      <c r="G288">
        <v>51286</v>
      </c>
      <c r="H288" s="39">
        <f t="shared" si="8"/>
        <v>41615.663645834102</v>
      </c>
      <c r="I288" t="s">
        <v>3792</v>
      </c>
      <c r="J288">
        <v>51286</v>
      </c>
      <c r="K288" s="39">
        <f t="shared" si="9"/>
        <v>41615.663645834102</v>
      </c>
      <c r="L288">
        <v>3033</v>
      </c>
    </row>
    <row r="289" spans="4:12" x14ac:dyDescent="0.25">
      <c r="D289" s="5" t="s">
        <v>2783</v>
      </c>
      <c r="E289">
        <v>4032</v>
      </c>
      <c r="F289">
        <v>25</v>
      </c>
      <c r="G289">
        <v>51287</v>
      </c>
      <c r="H289" s="39">
        <f t="shared" si="8"/>
        <v>41615.663657408179</v>
      </c>
      <c r="I289" t="s">
        <v>3793</v>
      </c>
      <c r="J289">
        <v>51287</v>
      </c>
      <c r="K289" s="39">
        <f t="shared" si="9"/>
        <v>41615.663657408179</v>
      </c>
      <c r="L289">
        <v>3032</v>
      </c>
    </row>
    <row r="290" spans="4:12" x14ac:dyDescent="0.25">
      <c r="D290" s="5" t="s">
        <v>2784</v>
      </c>
      <c r="E290">
        <v>4032</v>
      </c>
      <c r="F290">
        <v>25</v>
      </c>
      <c r="G290">
        <v>51288</v>
      </c>
      <c r="H290" s="39">
        <f t="shared" si="8"/>
        <v>41615.663668982255</v>
      </c>
      <c r="I290" t="s">
        <v>3794</v>
      </c>
      <c r="J290">
        <v>51288</v>
      </c>
      <c r="K290" s="39">
        <f t="shared" si="9"/>
        <v>41615.663668982255</v>
      </c>
      <c r="L290">
        <v>3032</v>
      </c>
    </row>
    <row r="291" spans="4:12" x14ac:dyDescent="0.25">
      <c r="D291" s="5" t="s">
        <v>2785</v>
      </c>
      <c r="E291">
        <v>4031</v>
      </c>
      <c r="F291">
        <v>24</v>
      </c>
      <c r="G291">
        <v>51289</v>
      </c>
      <c r="H291" s="39">
        <f t="shared" si="8"/>
        <v>41615.663680556332</v>
      </c>
      <c r="I291" t="s">
        <v>3795</v>
      </c>
      <c r="J291">
        <v>51289</v>
      </c>
      <c r="K291" s="39">
        <f t="shared" si="9"/>
        <v>41615.663680556332</v>
      </c>
      <c r="L291">
        <v>3031</v>
      </c>
    </row>
    <row r="292" spans="4:12" x14ac:dyDescent="0.25">
      <c r="D292" s="5" t="s">
        <v>2786</v>
      </c>
      <c r="E292">
        <v>4031</v>
      </c>
      <c r="F292">
        <v>24</v>
      </c>
      <c r="G292">
        <v>51290</v>
      </c>
      <c r="H292" s="39">
        <f t="shared" si="8"/>
        <v>41615.663692130409</v>
      </c>
      <c r="I292" t="s">
        <v>3796</v>
      </c>
      <c r="J292">
        <v>51290</v>
      </c>
      <c r="K292" s="39">
        <f t="shared" si="9"/>
        <v>41615.663692130409</v>
      </c>
      <c r="L292">
        <v>3033</v>
      </c>
    </row>
    <row r="293" spans="4:12" x14ac:dyDescent="0.25">
      <c r="D293" s="5" t="s">
        <v>2787</v>
      </c>
      <c r="E293">
        <v>4032</v>
      </c>
      <c r="F293">
        <v>25</v>
      </c>
      <c r="G293">
        <v>51291</v>
      </c>
      <c r="H293" s="39">
        <f t="shared" si="8"/>
        <v>41615.663703704486</v>
      </c>
      <c r="I293" t="s">
        <v>3797</v>
      </c>
      <c r="J293">
        <v>51291</v>
      </c>
      <c r="K293" s="39">
        <f t="shared" si="9"/>
        <v>41615.663703704486</v>
      </c>
      <c r="L293">
        <v>3032</v>
      </c>
    </row>
    <row r="294" spans="4:12" x14ac:dyDescent="0.25">
      <c r="D294" s="5" t="s">
        <v>2788</v>
      </c>
      <c r="E294">
        <v>4032</v>
      </c>
      <c r="F294">
        <v>25</v>
      </c>
      <c r="G294">
        <v>51292</v>
      </c>
      <c r="H294" s="39">
        <f t="shared" si="8"/>
        <v>41615.663715278562</v>
      </c>
      <c r="I294" t="s">
        <v>3798</v>
      </c>
      <c r="J294">
        <v>51292</v>
      </c>
      <c r="K294" s="39">
        <f t="shared" si="9"/>
        <v>41615.663715278562</v>
      </c>
      <c r="L294">
        <v>3032</v>
      </c>
    </row>
    <row r="295" spans="4:12" x14ac:dyDescent="0.25">
      <c r="D295" s="5" t="s">
        <v>2789</v>
      </c>
      <c r="E295">
        <v>4031</v>
      </c>
      <c r="F295">
        <v>24</v>
      </c>
      <c r="G295">
        <v>51293</v>
      </c>
      <c r="H295" s="39">
        <f t="shared" si="8"/>
        <v>41615.663726852639</v>
      </c>
      <c r="I295" t="s">
        <v>3799</v>
      </c>
      <c r="J295">
        <v>51293</v>
      </c>
      <c r="K295" s="39">
        <f t="shared" si="9"/>
        <v>41615.663726852639</v>
      </c>
      <c r="L295">
        <v>3031</v>
      </c>
    </row>
    <row r="296" spans="4:12" x14ac:dyDescent="0.25">
      <c r="D296" s="5" t="s">
        <v>2790</v>
      </c>
      <c r="E296">
        <v>4031</v>
      </c>
      <c r="F296">
        <v>24</v>
      </c>
      <c r="G296">
        <v>51294</v>
      </c>
      <c r="H296" s="39">
        <f t="shared" si="8"/>
        <v>41615.663738426716</v>
      </c>
      <c r="I296" t="s">
        <v>3800</v>
      </c>
      <c r="J296">
        <v>51294</v>
      </c>
      <c r="K296" s="39">
        <f t="shared" si="9"/>
        <v>41615.663738426716</v>
      </c>
      <c r="L296">
        <v>3033</v>
      </c>
    </row>
    <row r="297" spans="4:12" x14ac:dyDescent="0.25">
      <c r="D297" s="5" t="s">
        <v>2791</v>
      </c>
      <c r="E297">
        <v>4032</v>
      </c>
      <c r="F297">
        <v>25</v>
      </c>
      <c r="G297">
        <v>51295</v>
      </c>
      <c r="H297" s="39">
        <f t="shared" si="8"/>
        <v>41615.663750000793</v>
      </c>
      <c r="I297" t="s">
        <v>3801</v>
      </c>
      <c r="J297">
        <v>51295</v>
      </c>
      <c r="K297" s="39">
        <f t="shared" si="9"/>
        <v>41615.663750000793</v>
      </c>
      <c r="L297">
        <v>3032</v>
      </c>
    </row>
    <row r="298" spans="4:12" x14ac:dyDescent="0.25">
      <c r="D298" s="5" t="s">
        <v>2792</v>
      </c>
      <c r="E298">
        <v>4032</v>
      </c>
      <c r="F298">
        <v>25</v>
      </c>
      <c r="G298">
        <v>51296</v>
      </c>
      <c r="H298" s="39">
        <f t="shared" si="8"/>
        <v>41615.66376157487</v>
      </c>
      <c r="I298" t="s">
        <v>3802</v>
      </c>
      <c r="J298">
        <v>51296</v>
      </c>
      <c r="K298" s="39">
        <f t="shared" si="9"/>
        <v>41615.66376157487</v>
      </c>
      <c r="L298">
        <v>3032</v>
      </c>
    </row>
    <row r="299" spans="4:12" x14ac:dyDescent="0.25">
      <c r="D299" s="5" t="s">
        <v>2793</v>
      </c>
      <c r="E299">
        <v>4031</v>
      </c>
      <c r="F299">
        <v>24</v>
      </c>
      <c r="G299">
        <v>51297</v>
      </c>
      <c r="H299" s="39">
        <f t="shared" si="8"/>
        <v>41615.663773148946</v>
      </c>
      <c r="I299" t="s">
        <v>3803</v>
      </c>
      <c r="J299">
        <v>51297</v>
      </c>
      <c r="K299" s="39">
        <f t="shared" si="9"/>
        <v>41615.663773148946</v>
      </c>
      <c r="L299">
        <v>3031</v>
      </c>
    </row>
    <row r="300" spans="4:12" x14ac:dyDescent="0.25">
      <c r="D300" s="5" t="s">
        <v>2794</v>
      </c>
      <c r="E300">
        <v>4031</v>
      </c>
      <c r="F300">
        <v>24</v>
      </c>
      <c r="G300">
        <v>51298</v>
      </c>
      <c r="H300" s="39">
        <f t="shared" si="8"/>
        <v>41615.663784723023</v>
      </c>
      <c r="I300" t="s">
        <v>3804</v>
      </c>
      <c r="J300">
        <v>51298</v>
      </c>
      <c r="K300" s="39">
        <f t="shared" si="9"/>
        <v>41615.663784723023</v>
      </c>
      <c r="L300">
        <v>3033</v>
      </c>
    </row>
    <row r="301" spans="4:12" x14ac:dyDescent="0.25">
      <c r="D301" s="5" t="s">
        <v>2795</v>
      </c>
      <c r="E301">
        <v>4032</v>
      </c>
      <c r="F301">
        <v>25</v>
      </c>
      <c r="G301">
        <v>51299</v>
      </c>
      <c r="H301" s="39">
        <f t="shared" si="8"/>
        <v>41615.6637962971</v>
      </c>
      <c r="I301" t="s">
        <v>3805</v>
      </c>
      <c r="J301">
        <v>51299</v>
      </c>
      <c r="K301" s="39">
        <f t="shared" si="9"/>
        <v>41615.6637962971</v>
      </c>
      <c r="L301">
        <v>3032</v>
      </c>
    </row>
    <row r="302" spans="4:12" x14ac:dyDescent="0.25">
      <c r="D302" s="5" t="s">
        <v>2796</v>
      </c>
      <c r="E302">
        <v>4032</v>
      </c>
      <c r="F302">
        <v>25</v>
      </c>
      <c r="G302">
        <v>51300</v>
      </c>
      <c r="H302" s="39">
        <f t="shared" si="8"/>
        <v>41615.663807871177</v>
      </c>
      <c r="I302" t="s">
        <v>3806</v>
      </c>
      <c r="J302">
        <v>51300</v>
      </c>
      <c r="K302" s="39">
        <f t="shared" si="9"/>
        <v>41615.663807871177</v>
      </c>
      <c r="L302">
        <v>3032</v>
      </c>
    </row>
    <row r="303" spans="4:12" x14ac:dyDescent="0.25">
      <c r="D303" s="5" t="s">
        <v>2797</v>
      </c>
      <c r="E303">
        <v>4031</v>
      </c>
      <c r="F303">
        <v>24</v>
      </c>
      <c r="G303">
        <v>51301</v>
      </c>
      <c r="H303" s="39">
        <f t="shared" si="8"/>
        <v>41615.663819445253</v>
      </c>
      <c r="I303" t="s">
        <v>3807</v>
      </c>
      <c r="J303">
        <v>51301</v>
      </c>
      <c r="K303" s="39">
        <f t="shared" si="9"/>
        <v>41615.663819445253</v>
      </c>
      <c r="L303">
        <v>3031</v>
      </c>
    </row>
    <row r="304" spans="4:12" x14ac:dyDescent="0.25">
      <c r="D304" s="5" t="s">
        <v>2798</v>
      </c>
      <c r="E304">
        <v>4031</v>
      </c>
      <c r="F304">
        <v>24</v>
      </c>
      <c r="G304">
        <v>51302</v>
      </c>
      <c r="H304" s="39">
        <f t="shared" si="8"/>
        <v>41615.66383101933</v>
      </c>
      <c r="I304" t="s">
        <v>3808</v>
      </c>
      <c r="J304">
        <v>51302</v>
      </c>
      <c r="K304" s="39">
        <f t="shared" si="9"/>
        <v>41615.66383101933</v>
      </c>
      <c r="L304">
        <v>3033</v>
      </c>
    </row>
    <row r="305" spans="4:12" x14ac:dyDescent="0.25">
      <c r="D305" s="5" t="s">
        <v>2799</v>
      </c>
      <c r="E305">
        <v>4032</v>
      </c>
      <c r="F305">
        <v>25</v>
      </c>
      <c r="G305">
        <v>51303</v>
      </c>
      <c r="H305" s="39">
        <f t="shared" si="8"/>
        <v>41615.663842593407</v>
      </c>
      <c r="I305" t="s">
        <v>3809</v>
      </c>
      <c r="J305">
        <v>51303</v>
      </c>
      <c r="K305" s="39">
        <f t="shared" si="9"/>
        <v>41615.663842593407</v>
      </c>
      <c r="L305">
        <v>3032</v>
      </c>
    </row>
    <row r="306" spans="4:12" x14ac:dyDescent="0.25">
      <c r="D306" s="5" t="s">
        <v>2800</v>
      </c>
      <c r="E306">
        <v>4032</v>
      </c>
      <c r="F306">
        <v>25</v>
      </c>
      <c r="G306">
        <v>51304</v>
      </c>
      <c r="H306" s="39">
        <f t="shared" si="8"/>
        <v>41615.663854167484</v>
      </c>
      <c r="I306" t="s">
        <v>3810</v>
      </c>
      <c r="J306">
        <v>51304</v>
      </c>
      <c r="K306" s="39">
        <f t="shared" si="9"/>
        <v>41615.663854167484</v>
      </c>
      <c r="L306">
        <v>3032</v>
      </c>
    </row>
    <row r="307" spans="4:12" x14ac:dyDescent="0.25">
      <c r="D307" s="5" t="s">
        <v>2801</v>
      </c>
      <c r="E307">
        <v>4031</v>
      </c>
      <c r="F307">
        <v>24</v>
      </c>
      <c r="G307">
        <v>51305</v>
      </c>
      <c r="H307" s="39">
        <f t="shared" si="8"/>
        <v>41615.663865741561</v>
      </c>
      <c r="I307" t="s">
        <v>3811</v>
      </c>
      <c r="J307">
        <v>51305</v>
      </c>
      <c r="K307" s="39">
        <f t="shared" si="9"/>
        <v>41615.663865741561</v>
      </c>
      <c r="L307">
        <v>3031</v>
      </c>
    </row>
    <row r="308" spans="4:12" x14ac:dyDescent="0.25">
      <c r="D308" s="5" t="s">
        <v>2802</v>
      </c>
      <c r="E308">
        <v>4031</v>
      </c>
      <c r="F308">
        <v>24</v>
      </c>
      <c r="G308">
        <v>51306</v>
      </c>
      <c r="H308" s="39">
        <f t="shared" si="8"/>
        <v>41615.663877315637</v>
      </c>
      <c r="I308" t="s">
        <v>3812</v>
      </c>
      <c r="J308">
        <v>51306</v>
      </c>
      <c r="K308" s="39">
        <f t="shared" si="9"/>
        <v>41615.663877315637</v>
      </c>
      <c r="L308">
        <v>3033</v>
      </c>
    </row>
    <row r="309" spans="4:12" x14ac:dyDescent="0.25">
      <c r="D309" s="5" t="s">
        <v>2803</v>
      </c>
      <c r="E309">
        <v>4032</v>
      </c>
      <c r="F309">
        <v>25</v>
      </c>
      <c r="G309">
        <v>51307</v>
      </c>
      <c r="H309" s="39">
        <f t="shared" si="8"/>
        <v>41615.663888889714</v>
      </c>
      <c r="I309" t="s">
        <v>3813</v>
      </c>
      <c r="J309">
        <v>51307</v>
      </c>
      <c r="K309" s="39">
        <f t="shared" si="9"/>
        <v>41615.663888889714</v>
      </c>
      <c r="L309">
        <v>3032</v>
      </c>
    </row>
    <row r="310" spans="4:12" x14ac:dyDescent="0.25">
      <c r="D310" s="5" t="s">
        <v>2804</v>
      </c>
      <c r="E310">
        <v>4032</v>
      </c>
      <c r="F310">
        <v>25</v>
      </c>
      <c r="G310">
        <v>51308</v>
      </c>
      <c r="H310" s="39">
        <f t="shared" si="8"/>
        <v>41615.663900463791</v>
      </c>
      <c r="I310" t="s">
        <v>3814</v>
      </c>
      <c r="J310">
        <v>51308</v>
      </c>
      <c r="K310" s="39">
        <f t="shared" si="9"/>
        <v>41615.663900463791</v>
      </c>
      <c r="L310">
        <v>3032</v>
      </c>
    </row>
    <row r="311" spans="4:12" x14ac:dyDescent="0.25">
      <c r="D311" s="5" t="s">
        <v>2805</v>
      </c>
      <c r="E311">
        <v>4031</v>
      </c>
      <c r="F311">
        <v>24</v>
      </c>
      <c r="G311">
        <v>51309</v>
      </c>
      <c r="H311" s="39">
        <f t="shared" si="8"/>
        <v>41615.663912037868</v>
      </c>
      <c r="I311" t="s">
        <v>3815</v>
      </c>
      <c r="J311">
        <v>51309</v>
      </c>
      <c r="K311" s="39">
        <f t="shared" si="9"/>
        <v>41615.663912037868</v>
      </c>
      <c r="L311">
        <v>3031</v>
      </c>
    </row>
    <row r="312" spans="4:12" x14ac:dyDescent="0.25">
      <c r="D312" s="5" t="s">
        <v>2806</v>
      </c>
      <c r="E312">
        <v>4031</v>
      </c>
      <c r="F312">
        <v>24</v>
      </c>
      <c r="G312">
        <v>51310</v>
      </c>
      <c r="H312" s="39">
        <f t="shared" si="8"/>
        <v>41615.663923611944</v>
      </c>
      <c r="I312" t="s">
        <v>3816</v>
      </c>
      <c r="J312">
        <v>51310</v>
      </c>
      <c r="K312" s="39">
        <f t="shared" si="9"/>
        <v>41615.663923611944</v>
      </c>
      <c r="L312">
        <v>3033</v>
      </c>
    </row>
    <row r="313" spans="4:12" x14ac:dyDescent="0.25">
      <c r="D313" s="5" t="s">
        <v>2807</v>
      </c>
      <c r="E313">
        <v>4032</v>
      </c>
      <c r="F313">
        <v>25</v>
      </c>
      <c r="G313">
        <v>51311</v>
      </c>
      <c r="H313" s="39">
        <f t="shared" si="8"/>
        <v>41615.663935186021</v>
      </c>
      <c r="I313" t="s">
        <v>3817</v>
      </c>
      <c r="J313">
        <v>51311</v>
      </c>
      <c r="K313" s="39">
        <f t="shared" si="9"/>
        <v>41615.663935186021</v>
      </c>
      <c r="L313">
        <v>3032</v>
      </c>
    </row>
    <row r="314" spans="4:12" x14ac:dyDescent="0.25">
      <c r="D314" s="5" t="s">
        <v>2808</v>
      </c>
      <c r="E314">
        <v>4032</v>
      </c>
      <c r="F314">
        <v>25</v>
      </c>
      <c r="G314">
        <v>51312</v>
      </c>
      <c r="H314" s="39">
        <f t="shared" si="8"/>
        <v>41615.663946760098</v>
      </c>
      <c r="I314" t="s">
        <v>3818</v>
      </c>
      <c r="J314">
        <v>51312</v>
      </c>
      <c r="K314" s="39">
        <f t="shared" si="9"/>
        <v>41615.663946760098</v>
      </c>
      <c r="L314">
        <v>3032</v>
      </c>
    </row>
    <row r="315" spans="4:12" x14ac:dyDescent="0.25">
      <c r="D315" s="5" t="s">
        <v>2809</v>
      </c>
      <c r="E315">
        <v>4031</v>
      </c>
      <c r="F315">
        <v>24</v>
      </c>
      <c r="G315">
        <v>51313</v>
      </c>
      <c r="H315" s="39">
        <f t="shared" si="8"/>
        <v>41615.663958334175</v>
      </c>
      <c r="I315" t="s">
        <v>3819</v>
      </c>
      <c r="J315">
        <v>51313</v>
      </c>
      <c r="K315" s="39">
        <f t="shared" si="9"/>
        <v>41615.663958334175</v>
      </c>
      <c r="L315">
        <v>3031</v>
      </c>
    </row>
    <row r="316" spans="4:12" x14ac:dyDescent="0.25">
      <c r="D316" s="5" t="s">
        <v>2810</v>
      </c>
      <c r="E316">
        <v>4031</v>
      </c>
      <c r="F316">
        <v>24</v>
      </c>
      <c r="G316">
        <v>51314</v>
      </c>
      <c r="H316" s="39">
        <f t="shared" si="8"/>
        <v>41615.663969908252</v>
      </c>
      <c r="I316" t="s">
        <v>3820</v>
      </c>
      <c r="J316">
        <v>51314</v>
      </c>
      <c r="K316" s="39">
        <f t="shared" si="9"/>
        <v>41615.663969908252</v>
      </c>
      <c r="L316">
        <v>3033</v>
      </c>
    </row>
    <row r="317" spans="4:12" x14ac:dyDescent="0.25">
      <c r="D317" s="5" t="s">
        <v>2811</v>
      </c>
      <c r="E317">
        <v>4032</v>
      </c>
      <c r="F317">
        <v>25</v>
      </c>
      <c r="G317">
        <v>51315</v>
      </c>
      <c r="H317" s="39">
        <f t="shared" si="8"/>
        <v>41615.663981482328</v>
      </c>
      <c r="I317" t="s">
        <v>3821</v>
      </c>
      <c r="J317">
        <v>51315</v>
      </c>
      <c r="K317" s="39">
        <f t="shared" si="9"/>
        <v>41615.663981482328</v>
      </c>
      <c r="L317">
        <v>3032</v>
      </c>
    </row>
    <row r="318" spans="4:12" x14ac:dyDescent="0.25">
      <c r="D318" s="5" t="s">
        <v>2812</v>
      </c>
      <c r="E318">
        <v>4032</v>
      </c>
      <c r="F318">
        <v>25</v>
      </c>
      <c r="G318">
        <v>51316</v>
      </c>
      <c r="H318" s="39">
        <f t="shared" si="8"/>
        <v>41615.663993056405</v>
      </c>
      <c r="I318" t="s">
        <v>3822</v>
      </c>
      <c r="J318">
        <v>51316</v>
      </c>
      <c r="K318" s="39">
        <f t="shared" si="9"/>
        <v>41615.663993056405</v>
      </c>
      <c r="L318">
        <v>3032</v>
      </c>
    </row>
    <row r="319" spans="4:12" x14ac:dyDescent="0.25">
      <c r="D319" s="5" t="s">
        <v>2813</v>
      </c>
      <c r="E319">
        <v>4031</v>
      </c>
      <c r="F319">
        <v>24</v>
      </c>
      <c r="G319">
        <v>51317</v>
      </c>
      <c r="H319" s="39">
        <f t="shared" si="8"/>
        <v>41615.664004630482</v>
      </c>
      <c r="I319" t="s">
        <v>3823</v>
      </c>
      <c r="J319">
        <v>51317</v>
      </c>
      <c r="K319" s="39">
        <f t="shared" si="9"/>
        <v>41615.664004630482</v>
      </c>
      <c r="L319">
        <v>3031</v>
      </c>
    </row>
    <row r="320" spans="4:12" x14ac:dyDescent="0.25">
      <c r="D320" s="5" t="s">
        <v>2814</v>
      </c>
      <c r="E320">
        <v>4031</v>
      </c>
      <c r="F320">
        <v>24</v>
      </c>
      <c r="G320">
        <v>51318</v>
      </c>
      <c r="H320" s="39">
        <f t="shared" si="8"/>
        <v>41615.664016204559</v>
      </c>
      <c r="I320" t="s">
        <v>3824</v>
      </c>
      <c r="J320">
        <v>51318</v>
      </c>
      <c r="K320" s="39">
        <f t="shared" si="9"/>
        <v>41615.664016204559</v>
      </c>
      <c r="L320">
        <v>3033</v>
      </c>
    </row>
    <row r="321" spans="4:12" x14ac:dyDescent="0.25">
      <c r="D321" s="5" t="s">
        <v>2815</v>
      </c>
      <c r="E321">
        <v>4032</v>
      </c>
      <c r="F321">
        <v>25</v>
      </c>
      <c r="G321">
        <v>51319</v>
      </c>
      <c r="H321" s="39">
        <f t="shared" si="8"/>
        <v>41615.664027778635</v>
      </c>
      <c r="I321" t="s">
        <v>3825</v>
      </c>
      <c r="J321">
        <v>51319</v>
      </c>
      <c r="K321" s="39">
        <f t="shared" si="9"/>
        <v>41615.664027778635</v>
      </c>
      <c r="L321">
        <v>3032</v>
      </c>
    </row>
    <row r="322" spans="4:12" x14ac:dyDescent="0.25">
      <c r="D322" s="5" t="s">
        <v>2816</v>
      </c>
      <c r="E322">
        <v>4032</v>
      </c>
      <c r="F322">
        <v>25</v>
      </c>
      <c r="G322">
        <v>51320</v>
      </c>
      <c r="H322" s="39">
        <f t="shared" si="8"/>
        <v>41615.664039352712</v>
      </c>
      <c r="I322" t="s">
        <v>3826</v>
      </c>
      <c r="J322">
        <v>51320</v>
      </c>
      <c r="K322" s="39">
        <f t="shared" si="9"/>
        <v>41615.664039352712</v>
      </c>
      <c r="L322">
        <v>3032</v>
      </c>
    </row>
    <row r="323" spans="4:12" x14ac:dyDescent="0.25">
      <c r="D323" s="5" t="s">
        <v>2817</v>
      </c>
      <c r="E323">
        <v>4031</v>
      </c>
      <c r="F323">
        <v>24</v>
      </c>
      <c r="G323">
        <v>51321</v>
      </c>
      <c r="H323" s="39">
        <f t="shared" si="8"/>
        <v>41615.664050926789</v>
      </c>
      <c r="I323" t="s">
        <v>3827</v>
      </c>
      <c r="J323">
        <v>51321</v>
      </c>
      <c r="K323" s="39">
        <f t="shared" si="9"/>
        <v>41615.664050926789</v>
      </c>
      <c r="L323">
        <v>3031</v>
      </c>
    </row>
    <row r="324" spans="4:12" x14ac:dyDescent="0.25">
      <c r="D324" s="5" t="s">
        <v>2818</v>
      </c>
      <c r="E324">
        <v>4031</v>
      </c>
      <c r="F324">
        <v>24</v>
      </c>
      <c r="G324">
        <v>51322</v>
      </c>
      <c r="H324" s="39">
        <f t="shared" si="8"/>
        <v>41615.664062500866</v>
      </c>
      <c r="I324" t="s">
        <v>3828</v>
      </c>
      <c r="J324">
        <v>51322</v>
      </c>
      <c r="K324" s="39">
        <f t="shared" si="9"/>
        <v>41615.664062500866</v>
      </c>
      <c r="L324">
        <v>3033</v>
      </c>
    </row>
    <row r="325" spans="4:12" x14ac:dyDescent="0.25">
      <c r="D325" s="5" t="s">
        <v>2819</v>
      </c>
      <c r="E325">
        <v>4032</v>
      </c>
      <c r="F325">
        <v>25</v>
      </c>
      <c r="G325">
        <v>51323</v>
      </c>
      <c r="H325" s="39">
        <f t="shared" ref="H325:H388" si="10">H324+1/86400</f>
        <v>41615.664074074943</v>
      </c>
      <c r="I325" t="s">
        <v>3829</v>
      </c>
      <c r="J325">
        <v>51323</v>
      </c>
      <c r="K325" s="39">
        <f t="shared" ref="K325:K388" si="11">K324+1/86400</f>
        <v>41615.664074074943</v>
      </c>
      <c r="L325">
        <v>3032</v>
      </c>
    </row>
    <row r="326" spans="4:12" x14ac:dyDescent="0.25">
      <c r="D326" s="5" t="s">
        <v>2820</v>
      </c>
      <c r="E326">
        <v>4032</v>
      </c>
      <c r="F326">
        <v>25</v>
      </c>
      <c r="G326">
        <v>51324</v>
      </c>
      <c r="H326" s="39">
        <f t="shared" si="10"/>
        <v>41615.664085649019</v>
      </c>
      <c r="I326" t="s">
        <v>3830</v>
      </c>
      <c r="J326">
        <v>51324</v>
      </c>
      <c r="K326" s="39">
        <f t="shared" si="11"/>
        <v>41615.664085649019</v>
      </c>
      <c r="L326">
        <v>3032</v>
      </c>
    </row>
    <row r="327" spans="4:12" x14ac:dyDescent="0.25">
      <c r="D327" s="5" t="s">
        <v>2821</v>
      </c>
      <c r="E327">
        <v>4031</v>
      </c>
      <c r="F327">
        <v>24</v>
      </c>
      <c r="G327">
        <v>51325</v>
      </c>
      <c r="H327" s="39">
        <f t="shared" si="10"/>
        <v>41615.664097223096</v>
      </c>
      <c r="I327" t="s">
        <v>3831</v>
      </c>
      <c r="J327">
        <v>51325</v>
      </c>
      <c r="K327" s="39">
        <f t="shared" si="11"/>
        <v>41615.664097223096</v>
      </c>
      <c r="L327">
        <v>3031</v>
      </c>
    </row>
    <row r="328" spans="4:12" x14ac:dyDescent="0.25">
      <c r="D328" s="5" t="s">
        <v>2822</v>
      </c>
      <c r="E328">
        <v>4031</v>
      </c>
      <c r="F328">
        <v>24</v>
      </c>
      <c r="G328">
        <v>51326</v>
      </c>
      <c r="H328" s="39">
        <f t="shared" si="10"/>
        <v>41615.664108797173</v>
      </c>
      <c r="I328" t="s">
        <v>3832</v>
      </c>
      <c r="J328">
        <v>51326</v>
      </c>
      <c r="K328" s="39">
        <f t="shared" si="11"/>
        <v>41615.664108797173</v>
      </c>
      <c r="L328">
        <v>3033</v>
      </c>
    </row>
    <row r="329" spans="4:12" x14ac:dyDescent="0.25">
      <c r="D329" s="5" t="s">
        <v>2823</v>
      </c>
      <c r="E329">
        <v>4032</v>
      </c>
      <c r="F329">
        <v>25</v>
      </c>
      <c r="G329">
        <v>51327</v>
      </c>
      <c r="H329" s="39">
        <f t="shared" si="10"/>
        <v>41615.66412037125</v>
      </c>
      <c r="I329" t="s">
        <v>3833</v>
      </c>
      <c r="J329">
        <v>51327</v>
      </c>
      <c r="K329" s="39">
        <f t="shared" si="11"/>
        <v>41615.66412037125</v>
      </c>
      <c r="L329">
        <v>3032</v>
      </c>
    </row>
    <row r="330" spans="4:12" x14ac:dyDescent="0.25">
      <c r="D330" s="5" t="s">
        <v>2824</v>
      </c>
      <c r="E330">
        <v>4032</v>
      </c>
      <c r="F330">
        <v>25</v>
      </c>
      <c r="G330">
        <v>51328</v>
      </c>
      <c r="H330" s="39">
        <f t="shared" si="10"/>
        <v>41615.664131945327</v>
      </c>
      <c r="I330" t="s">
        <v>3834</v>
      </c>
      <c r="J330">
        <v>51328</v>
      </c>
      <c r="K330" s="39">
        <f t="shared" si="11"/>
        <v>41615.664131945327</v>
      </c>
      <c r="L330">
        <v>3032</v>
      </c>
    </row>
    <row r="331" spans="4:12" x14ac:dyDescent="0.25">
      <c r="D331" s="5" t="s">
        <v>2825</v>
      </c>
      <c r="E331">
        <v>4031</v>
      </c>
      <c r="F331">
        <v>24</v>
      </c>
      <c r="G331">
        <v>51329</v>
      </c>
      <c r="H331" s="39">
        <f t="shared" si="10"/>
        <v>41615.664143519403</v>
      </c>
      <c r="I331" t="s">
        <v>3835</v>
      </c>
      <c r="J331">
        <v>51329</v>
      </c>
      <c r="K331" s="39">
        <f t="shared" si="11"/>
        <v>41615.664143519403</v>
      </c>
      <c r="L331">
        <v>3031</v>
      </c>
    </row>
    <row r="332" spans="4:12" x14ac:dyDescent="0.25">
      <c r="D332" s="5" t="s">
        <v>2826</v>
      </c>
      <c r="E332">
        <v>4031</v>
      </c>
      <c r="F332">
        <v>24</v>
      </c>
      <c r="G332">
        <v>51330</v>
      </c>
      <c r="H332" s="39">
        <f t="shared" si="10"/>
        <v>41615.66415509348</v>
      </c>
      <c r="I332" t="s">
        <v>3836</v>
      </c>
      <c r="J332">
        <v>51330</v>
      </c>
      <c r="K332" s="39">
        <f t="shared" si="11"/>
        <v>41615.66415509348</v>
      </c>
      <c r="L332">
        <v>3033</v>
      </c>
    </row>
    <row r="333" spans="4:12" x14ac:dyDescent="0.25">
      <c r="D333" s="5" t="s">
        <v>2827</v>
      </c>
      <c r="E333">
        <v>4032</v>
      </c>
      <c r="F333">
        <v>25</v>
      </c>
      <c r="G333">
        <v>51331</v>
      </c>
      <c r="H333" s="39">
        <f t="shared" si="10"/>
        <v>41615.664166667557</v>
      </c>
      <c r="I333" t="s">
        <v>3837</v>
      </c>
      <c r="J333">
        <v>51331</v>
      </c>
      <c r="K333" s="39">
        <f t="shared" si="11"/>
        <v>41615.664166667557</v>
      </c>
      <c r="L333">
        <v>3032</v>
      </c>
    </row>
    <row r="334" spans="4:12" x14ac:dyDescent="0.25">
      <c r="D334" s="5" t="s">
        <v>2828</v>
      </c>
      <c r="E334">
        <v>4032</v>
      </c>
      <c r="F334">
        <v>25</v>
      </c>
      <c r="G334">
        <v>51332</v>
      </c>
      <c r="H334" s="39">
        <f t="shared" si="10"/>
        <v>41615.664178241634</v>
      </c>
      <c r="I334" t="s">
        <v>3838</v>
      </c>
      <c r="J334">
        <v>51332</v>
      </c>
      <c r="K334" s="39">
        <f t="shared" si="11"/>
        <v>41615.664178241634</v>
      </c>
      <c r="L334">
        <v>3032</v>
      </c>
    </row>
    <row r="335" spans="4:12" x14ac:dyDescent="0.25">
      <c r="D335" s="5" t="s">
        <v>2829</v>
      </c>
      <c r="E335">
        <v>4031</v>
      </c>
      <c r="F335">
        <v>24</v>
      </c>
      <c r="G335">
        <v>51333</v>
      </c>
      <c r="H335" s="39">
        <f t="shared" si="10"/>
        <v>41615.66418981571</v>
      </c>
      <c r="I335" t="s">
        <v>3839</v>
      </c>
      <c r="J335">
        <v>51333</v>
      </c>
      <c r="K335" s="39">
        <f t="shared" si="11"/>
        <v>41615.66418981571</v>
      </c>
      <c r="L335">
        <v>3031</v>
      </c>
    </row>
    <row r="336" spans="4:12" x14ac:dyDescent="0.25">
      <c r="D336" s="5" t="s">
        <v>2830</v>
      </c>
      <c r="E336">
        <v>4031</v>
      </c>
      <c r="F336">
        <v>24</v>
      </c>
      <c r="G336">
        <v>51334</v>
      </c>
      <c r="H336" s="39">
        <f t="shared" si="10"/>
        <v>41615.664201389787</v>
      </c>
      <c r="I336" t="s">
        <v>3840</v>
      </c>
      <c r="J336">
        <v>51334</v>
      </c>
      <c r="K336" s="39">
        <f t="shared" si="11"/>
        <v>41615.664201389787</v>
      </c>
      <c r="L336">
        <v>3033</v>
      </c>
    </row>
    <row r="337" spans="4:12" x14ac:dyDescent="0.25">
      <c r="D337" s="5" t="s">
        <v>2831</v>
      </c>
      <c r="E337">
        <v>4032</v>
      </c>
      <c r="F337">
        <v>25</v>
      </c>
      <c r="G337">
        <v>51335</v>
      </c>
      <c r="H337" s="39">
        <f t="shared" si="10"/>
        <v>41615.664212963864</v>
      </c>
      <c r="I337" t="s">
        <v>3841</v>
      </c>
      <c r="J337">
        <v>51335</v>
      </c>
      <c r="K337" s="39">
        <f t="shared" si="11"/>
        <v>41615.664212963864</v>
      </c>
      <c r="L337">
        <v>3032</v>
      </c>
    </row>
    <row r="338" spans="4:12" x14ac:dyDescent="0.25">
      <c r="D338" s="5" t="s">
        <v>2832</v>
      </c>
      <c r="E338">
        <v>4032</v>
      </c>
      <c r="F338">
        <v>25</v>
      </c>
      <c r="G338">
        <v>51336</v>
      </c>
      <c r="H338" s="39">
        <f t="shared" si="10"/>
        <v>41615.664224537941</v>
      </c>
      <c r="I338" t="s">
        <v>3842</v>
      </c>
      <c r="J338">
        <v>51336</v>
      </c>
      <c r="K338" s="39">
        <f t="shared" si="11"/>
        <v>41615.664224537941</v>
      </c>
      <c r="L338">
        <v>3032</v>
      </c>
    </row>
    <row r="339" spans="4:12" x14ac:dyDescent="0.25">
      <c r="D339" s="5" t="s">
        <v>2833</v>
      </c>
      <c r="E339">
        <v>4031</v>
      </c>
      <c r="F339">
        <v>24</v>
      </c>
      <c r="G339">
        <v>51337</v>
      </c>
      <c r="H339" s="39">
        <f t="shared" si="10"/>
        <v>41615.664236112018</v>
      </c>
      <c r="I339" t="s">
        <v>3843</v>
      </c>
      <c r="J339">
        <v>51337</v>
      </c>
      <c r="K339" s="39">
        <f t="shared" si="11"/>
        <v>41615.664236112018</v>
      </c>
      <c r="L339">
        <v>3031</v>
      </c>
    </row>
    <row r="340" spans="4:12" x14ac:dyDescent="0.25">
      <c r="D340" s="5" t="s">
        <v>2834</v>
      </c>
      <c r="E340">
        <v>4031</v>
      </c>
      <c r="F340">
        <v>24</v>
      </c>
      <c r="G340">
        <v>51338</v>
      </c>
      <c r="H340" s="39">
        <f t="shared" si="10"/>
        <v>41615.664247686094</v>
      </c>
      <c r="I340" t="s">
        <v>3844</v>
      </c>
      <c r="J340">
        <v>51338</v>
      </c>
      <c r="K340" s="39">
        <f t="shared" si="11"/>
        <v>41615.664247686094</v>
      </c>
      <c r="L340">
        <v>3033</v>
      </c>
    </row>
    <row r="341" spans="4:12" x14ac:dyDescent="0.25">
      <c r="D341" s="5" t="s">
        <v>2835</v>
      </c>
      <c r="E341">
        <v>4032</v>
      </c>
      <c r="F341">
        <v>25</v>
      </c>
      <c r="G341">
        <v>51339</v>
      </c>
      <c r="H341" s="39">
        <f t="shared" si="10"/>
        <v>41615.664259260171</v>
      </c>
      <c r="I341" t="s">
        <v>3845</v>
      </c>
      <c r="J341">
        <v>51339</v>
      </c>
      <c r="K341" s="39">
        <f t="shared" si="11"/>
        <v>41615.664259260171</v>
      </c>
      <c r="L341">
        <v>3032</v>
      </c>
    </row>
    <row r="342" spans="4:12" x14ac:dyDescent="0.25">
      <c r="D342" s="5" t="s">
        <v>2836</v>
      </c>
      <c r="E342">
        <v>4032</v>
      </c>
      <c r="F342">
        <v>25</v>
      </c>
      <c r="G342">
        <v>51340</v>
      </c>
      <c r="H342" s="39">
        <f t="shared" si="10"/>
        <v>41615.664270834248</v>
      </c>
      <c r="I342" t="s">
        <v>3846</v>
      </c>
      <c r="J342">
        <v>51340</v>
      </c>
      <c r="K342" s="39">
        <f t="shared" si="11"/>
        <v>41615.664270834248</v>
      </c>
      <c r="L342">
        <v>3032</v>
      </c>
    </row>
    <row r="343" spans="4:12" x14ac:dyDescent="0.25">
      <c r="D343" s="5" t="s">
        <v>2837</v>
      </c>
      <c r="E343">
        <v>4031</v>
      </c>
      <c r="F343">
        <v>24</v>
      </c>
      <c r="G343">
        <v>51341</v>
      </c>
      <c r="H343" s="39">
        <f t="shared" si="10"/>
        <v>41615.664282408325</v>
      </c>
      <c r="I343" t="s">
        <v>3847</v>
      </c>
      <c r="J343">
        <v>51341</v>
      </c>
      <c r="K343" s="39">
        <f t="shared" si="11"/>
        <v>41615.664282408325</v>
      </c>
      <c r="L343">
        <v>3031</v>
      </c>
    </row>
    <row r="344" spans="4:12" x14ac:dyDescent="0.25">
      <c r="D344" s="5" t="s">
        <v>2838</v>
      </c>
      <c r="E344">
        <v>4031</v>
      </c>
      <c r="F344">
        <v>24</v>
      </c>
      <c r="G344">
        <v>51342</v>
      </c>
      <c r="H344" s="39">
        <f t="shared" si="10"/>
        <v>41615.664293982401</v>
      </c>
      <c r="I344" t="s">
        <v>3848</v>
      </c>
      <c r="J344">
        <v>51342</v>
      </c>
      <c r="K344" s="39">
        <f t="shared" si="11"/>
        <v>41615.664293982401</v>
      </c>
      <c r="L344">
        <v>3033</v>
      </c>
    </row>
    <row r="345" spans="4:12" x14ac:dyDescent="0.25">
      <c r="D345" s="5" t="s">
        <v>2839</v>
      </c>
      <c r="E345">
        <v>4032</v>
      </c>
      <c r="F345">
        <v>25</v>
      </c>
      <c r="G345">
        <v>51343</v>
      </c>
      <c r="H345" s="39">
        <f t="shared" si="10"/>
        <v>41615.664305556478</v>
      </c>
      <c r="I345" t="s">
        <v>3849</v>
      </c>
      <c r="J345">
        <v>51343</v>
      </c>
      <c r="K345" s="39">
        <f t="shared" si="11"/>
        <v>41615.664305556478</v>
      </c>
      <c r="L345">
        <v>3032</v>
      </c>
    </row>
    <row r="346" spans="4:12" x14ac:dyDescent="0.25">
      <c r="D346" s="5" t="s">
        <v>2840</v>
      </c>
      <c r="E346">
        <v>4032</v>
      </c>
      <c r="F346">
        <v>25</v>
      </c>
      <c r="G346">
        <v>51344</v>
      </c>
      <c r="H346" s="39">
        <f t="shared" si="10"/>
        <v>41615.664317130555</v>
      </c>
      <c r="I346" t="s">
        <v>3850</v>
      </c>
      <c r="J346">
        <v>51344</v>
      </c>
      <c r="K346" s="39">
        <f t="shared" si="11"/>
        <v>41615.664317130555</v>
      </c>
      <c r="L346">
        <v>3032</v>
      </c>
    </row>
    <row r="347" spans="4:12" x14ac:dyDescent="0.25">
      <c r="D347" s="5" t="s">
        <v>2841</v>
      </c>
      <c r="E347">
        <v>4031</v>
      </c>
      <c r="F347">
        <v>24</v>
      </c>
      <c r="G347">
        <v>51345</v>
      </c>
      <c r="H347" s="39">
        <f t="shared" si="10"/>
        <v>41615.664328704632</v>
      </c>
      <c r="I347" t="s">
        <v>3851</v>
      </c>
      <c r="J347">
        <v>51345</v>
      </c>
      <c r="K347" s="39">
        <f t="shared" si="11"/>
        <v>41615.664328704632</v>
      </c>
      <c r="L347">
        <v>3031</v>
      </c>
    </row>
    <row r="348" spans="4:12" x14ac:dyDescent="0.25">
      <c r="D348" s="5" t="s">
        <v>2842</v>
      </c>
      <c r="E348">
        <v>4031</v>
      </c>
      <c r="F348">
        <v>24</v>
      </c>
      <c r="G348">
        <v>51346</v>
      </c>
      <c r="H348" s="39">
        <f t="shared" si="10"/>
        <v>41615.664340278709</v>
      </c>
      <c r="I348" t="s">
        <v>3852</v>
      </c>
      <c r="J348">
        <v>51346</v>
      </c>
      <c r="K348" s="39">
        <f t="shared" si="11"/>
        <v>41615.664340278709</v>
      </c>
      <c r="L348">
        <v>3033</v>
      </c>
    </row>
    <row r="349" spans="4:12" x14ac:dyDescent="0.25">
      <c r="D349" s="5" t="s">
        <v>2843</v>
      </c>
      <c r="E349">
        <v>4032</v>
      </c>
      <c r="F349">
        <v>25</v>
      </c>
      <c r="G349">
        <v>51347</v>
      </c>
      <c r="H349" s="39">
        <f t="shared" si="10"/>
        <v>41615.664351852785</v>
      </c>
      <c r="I349" t="s">
        <v>3853</v>
      </c>
      <c r="J349">
        <v>51347</v>
      </c>
      <c r="K349" s="39">
        <f t="shared" si="11"/>
        <v>41615.664351852785</v>
      </c>
      <c r="L349">
        <v>3032</v>
      </c>
    </row>
    <row r="350" spans="4:12" x14ac:dyDescent="0.25">
      <c r="D350" s="5" t="s">
        <v>2844</v>
      </c>
      <c r="E350">
        <v>4032</v>
      </c>
      <c r="F350">
        <v>25</v>
      </c>
      <c r="G350">
        <v>51348</v>
      </c>
      <c r="H350" s="39">
        <f t="shared" si="10"/>
        <v>41615.664363426862</v>
      </c>
      <c r="I350" t="s">
        <v>3854</v>
      </c>
      <c r="J350">
        <v>51348</v>
      </c>
      <c r="K350" s="39">
        <f t="shared" si="11"/>
        <v>41615.664363426862</v>
      </c>
      <c r="L350">
        <v>3032</v>
      </c>
    </row>
    <row r="351" spans="4:12" x14ac:dyDescent="0.25">
      <c r="D351" s="5" t="s">
        <v>2845</v>
      </c>
      <c r="E351">
        <v>4031</v>
      </c>
      <c r="F351">
        <v>24</v>
      </c>
      <c r="G351">
        <v>51349</v>
      </c>
      <c r="H351" s="39">
        <f t="shared" si="10"/>
        <v>41615.664375000939</v>
      </c>
      <c r="I351" t="s">
        <v>3855</v>
      </c>
      <c r="J351">
        <v>51349</v>
      </c>
      <c r="K351" s="39">
        <f t="shared" si="11"/>
        <v>41615.664375000939</v>
      </c>
      <c r="L351">
        <v>3031</v>
      </c>
    </row>
    <row r="352" spans="4:12" x14ac:dyDescent="0.25">
      <c r="D352" s="5" t="s">
        <v>2846</v>
      </c>
      <c r="E352">
        <v>4031</v>
      </c>
      <c r="F352">
        <v>24</v>
      </c>
      <c r="G352">
        <v>51350</v>
      </c>
      <c r="H352" s="39">
        <f t="shared" si="10"/>
        <v>41615.664386575016</v>
      </c>
      <c r="I352" t="s">
        <v>3856</v>
      </c>
      <c r="J352">
        <v>51350</v>
      </c>
      <c r="K352" s="39">
        <f t="shared" si="11"/>
        <v>41615.664386575016</v>
      </c>
      <c r="L352">
        <v>3033</v>
      </c>
    </row>
    <row r="353" spans="4:12" x14ac:dyDescent="0.25">
      <c r="D353" s="5" t="s">
        <v>2847</v>
      </c>
      <c r="E353">
        <v>4032</v>
      </c>
      <c r="F353">
        <v>25</v>
      </c>
      <c r="G353">
        <v>51351</v>
      </c>
      <c r="H353" s="39">
        <f t="shared" si="10"/>
        <v>41615.664398149092</v>
      </c>
      <c r="I353" t="s">
        <v>3857</v>
      </c>
      <c r="J353">
        <v>51351</v>
      </c>
      <c r="K353" s="39">
        <f t="shared" si="11"/>
        <v>41615.664398149092</v>
      </c>
      <c r="L353">
        <v>3032</v>
      </c>
    </row>
    <row r="354" spans="4:12" x14ac:dyDescent="0.25">
      <c r="D354" s="5" t="s">
        <v>2848</v>
      </c>
      <c r="E354">
        <v>4032</v>
      </c>
      <c r="F354">
        <v>25</v>
      </c>
      <c r="G354">
        <v>51352</v>
      </c>
      <c r="H354" s="39">
        <f t="shared" si="10"/>
        <v>41615.664409723169</v>
      </c>
      <c r="I354" t="s">
        <v>3858</v>
      </c>
      <c r="J354">
        <v>51352</v>
      </c>
      <c r="K354" s="39">
        <f t="shared" si="11"/>
        <v>41615.664409723169</v>
      </c>
      <c r="L354">
        <v>3032</v>
      </c>
    </row>
    <row r="355" spans="4:12" x14ac:dyDescent="0.25">
      <c r="D355" s="5" t="s">
        <v>2849</v>
      </c>
      <c r="E355">
        <v>4031</v>
      </c>
      <c r="F355">
        <v>24</v>
      </c>
      <c r="G355">
        <v>51353</v>
      </c>
      <c r="H355" s="39">
        <f t="shared" si="10"/>
        <v>41615.664421297246</v>
      </c>
      <c r="I355" t="s">
        <v>3859</v>
      </c>
      <c r="J355">
        <v>51353</v>
      </c>
      <c r="K355" s="39">
        <f t="shared" si="11"/>
        <v>41615.664421297246</v>
      </c>
      <c r="L355">
        <v>3031</v>
      </c>
    </row>
    <row r="356" spans="4:12" x14ac:dyDescent="0.25">
      <c r="D356" s="5" t="s">
        <v>2850</v>
      </c>
      <c r="E356">
        <v>4031</v>
      </c>
      <c r="F356">
        <v>24</v>
      </c>
      <c r="G356">
        <v>51354</v>
      </c>
      <c r="H356" s="39">
        <f t="shared" si="10"/>
        <v>41615.664432871323</v>
      </c>
      <c r="I356" t="s">
        <v>3860</v>
      </c>
      <c r="J356">
        <v>51354</v>
      </c>
      <c r="K356" s="39">
        <f t="shared" si="11"/>
        <v>41615.664432871323</v>
      </c>
      <c r="L356">
        <v>3033</v>
      </c>
    </row>
    <row r="357" spans="4:12" x14ac:dyDescent="0.25">
      <c r="D357" s="5" t="s">
        <v>2851</v>
      </c>
      <c r="E357">
        <v>4032</v>
      </c>
      <c r="F357">
        <v>25</v>
      </c>
      <c r="G357">
        <v>51355</v>
      </c>
      <c r="H357" s="39">
        <f t="shared" si="10"/>
        <v>41615.6644444454</v>
      </c>
      <c r="I357" t="s">
        <v>3861</v>
      </c>
      <c r="J357">
        <v>51355</v>
      </c>
      <c r="K357" s="39">
        <f t="shared" si="11"/>
        <v>41615.6644444454</v>
      </c>
      <c r="L357">
        <v>3032</v>
      </c>
    </row>
    <row r="358" spans="4:12" x14ac:dyDescent="0.25">
      <c r="D358" s="5" t="s">
        <v>2852</v>
      </c>
      <c r="E358">
        <v>4032</v>
      </c>
      <c r="F358">
        <v>25</v>
      </c>
      <c r="G358">
        <v>51356</v>
      </c>
      <c r="H358" s="39">
        <f t="shared" si="10"/>
        <v>41615.664456019476</v>
      </c>
      <c r="I358" t="s">
        <v>3862</v>
      </c>
      <c r="J358">
        <v>51356</v>
      </c>
      <c r="K358" s="39">
        <f t="shared" si="11"/>
        <v>41615.664456019476</v>
      </c>
      <c r="L358">
        <v>3032</v>
      </c>
    </row>
    <row r="359" spans="4:12" x14ac:dyDescent="0.25">
      <c r="D359" s="5" t="s">
        <v>2853</v>
      </c>
      <c r="E359">
        <v>4031</v>
      </c>
      <c r="F359">
        <v>24</v>
      </c>
      <c r="G359">
        <v>51357</v>
      </c>
      <c r="H359" s="39">
        <f t="shared" si="10"/>
        <v>41615.664467593553</v>
      </c>
      <c r="I359" t="s">
        <v>3863</v>
      </c>
      <c r="J359">
        <v>51357</v>
      </c>
      <c r="K359" s="39">
        <f t="shared" si="11"/>
        <v>41615.664467593553</v>
      </c>
      <c r="L359">
        <v>3031</v>
      </c>
    </row>
    <row r="360" spans="4:12" x14ac:dyDescent="0.25">
      <c r="D360" s="5" t="s">
        <v>2854</v>
      </c>
      <c r="E360">
        <v>4031</v>
      </c>
      <c r="F360">
        <v>24</v>
      </c>
      <c r="G360">
        <v>51358</v>
      </c>
      <c r="H360" s="39">
        <f t="shared" si="10"/>
        <v>41615.66447916763</v>
      </c>
      <c r="I360" t="s">
        <v>3864</v>
      </c>
      <c r="J360">
        <v>51358</v>
      </c>
      <c r="K360" s="39">
        <f t="shared" si="11"/>
        <v>41615.66447916763</v>
      </c>
      <c r="L360">
        <v>3033</v>
      </c>
    </row>
    <row r="361" spans="4:12" x14ac:dyDescent="0.25">
      <c r="D361" s="5" t="s">
        <v>2855</v>
      </c>
      <c r="E361">
        <v>4032</v>
      </c>
      <c r="F361">
        <v>25</v>
      </c>
      <c r="G361">
        <v>51359</v>
      </c>
      <c r="H361" s="39">
        <f t="shared" si="10"/>
        <v>41615.664490741707</v>
      </c>
      <c r="I361" t="s">
        <v>3865</v>
      </c>
      <c r="J361">
        <v>51359</v>
      </c>
      <c r="K361" s="39">
        <f t="shared" si="11"/>
        <v>41615.664490741707</v>
      </c>
      <c r="L361">
        <v>3032</v>
      </c>
    </row>
    <row r="362" spans="4:12" x14ac:dyDescent="0.25">
      <c r="D362" s="5" t="s">
        <v>2856</v>
      </c>
      <c r="E362">
        <v>4032</v>
      </c>
      <c r="F362">
        <v>25</v>
      </c>
      <c r="G362">
        <v>51360</v>
      </c>
      <c r="H362" s="39">
        <f t="shared" si="10"/>
        <v>41615.664502315783</v>
      </c>
      <c r="I362" t="s">
        <v>3866</v>
      </c>
      <c r="J362">
        <v>51360</v>
      </c>
      <c r="K362" s="39">
        <f t="shared" si="11"/>
        <v>41615.664502315783</v>
      </c>
      <c r="L362">
        <v>3032</v>
      </c>
    </row>
    <row r="363" spans="4:12" x14ac:dyDescent="0.25">
      <c r="D363" s="5" t="s">
        <v>2857</v>
      </c>
      <c r="E363">
        <v>4031</v>
      </c>
      <c r="F363">
        <v>24</v>
      </c>
      <c r="G363">
        <v>51361</v>
      </c>
      <c r="H363" s="39">
        <f t="shared" si="10"/>
        <v>41615.66451388986</v>
      </c>
      <c r="I363" t="s">
        <v>3867</v>
      </c>
      <c r="J363">
        <v>51361</v>
      </c>
      <c r="K363" s="39">
        <f t="shared" si="11"/>
        <v>41615.66451388986</v>
      </c>
      <c r="L363">
        <v>3031</v>
      </c>
    </row>
    <row r="364" spans="4:12" x14ac:dyDescent="0.25">
      <c r="D364" s="5" t="s">
        <v>2858</v>
      </c>
      <c r="E364">
        <v>4031</v>
      </c>
      <c r="F364">
        <v>24</v>
      </c>
      <c r="G364">
        <v>51362</v>
      </c>
      <c r="H364" s="39">
        <f t="shared" si="10"/>
        <v>41615.664525463937</v>
      </c>
      <c r="I364" t="s">
        <v>3868</v>
      </c>
      <c r="J364">
        <v>51362</v>
      </c>
      <c r="K364" s="39">
        <f t="shared" si="11"/>
        <v>41615.664525463937</v>
      </c>
      <c r="L364">
        <v>3033</v>
      </c>
    </row>
    <row r="365" spans="4:12" x14ac:dyDescent="0.25">
      <c r="D365" s="5" t="s">
        <v>2859</v>
      </c>
      <c r="E365">
        <v>4032</v>
      </c>
      <c r="F365">
        <v>25</v>
      </c>
      <c r="G365">
        <v>51363</v>
      </c>
      <c r="H365" s="39">
        <f t="shared" si="10"/>
        <v>41615.664537038014</v>
      </c>
      <c r="I365" t="s">
        <v>3869</v>
      </c>
      <c r="J365">
        <v>51363</v>
      </c>
      <c r="K365" s="39">
        <f t="shared" si="11"/>
        <v>41615.664537038014</v>
      </c>
      <c r="L365">
        <v>3032</v>
      </c>
    </row>
    <row r="366" spans="4:12" x14ac:dyDescent="0.25">
      <c r="D366" s="5" t="s">
        <v>2860</v>
      </c>
      <c r="E366">
        <v>4032</v>
      </c>
      <c r="F366">
        <v>25</v>
      </c>
      <c r="G366">
        <v>51364</v>
      </c>
      <c r="H366" s="39">
        <f t="shared" si="10"/>
        <v>41615.664548612091</v>
      </c>
      <c r="I366" t="s">
        <v>3870</v>
      </c>
      <c r="J366">
        <v>51364</v>
      </c>
      <c r="K366" s="39">
        <f t="shared" si="11"/>
        <v>41615.664548612091</v>
      </c>
      <c r="L366">
        <v>3032</v>
      </c>
    </row>
    <row r="367" spans="4:12" x14ac:dyDescent="0.25">
      <c r="D367" s="5" t="s">
        <v>2861</v>
      </c>
      <c r="E367">
        <v>4031</v>
      </c>
      <c r="F367">
        <v>24</v>
      </c>
      <c r="G367">
        <v>51365</v>
      </c>
      <c r="H367" s="39">
        <f t="shared" si="10"/>
        <v>41615.664560186167</v>
      </c>
      <c r="I367" t="s">
        <v>3871</v>
      </c>
      <c r="J367">
        <v>51365</v>
      </c>
      <c r="K367" s="39">
        <f t="shared" si="11"/>
        <v>41615.664560186167</v>
      </c>
      <c r="L367">
        <v>3031</v>
      </c>
    </row>
    <row r="368" spans="4:12" x14ac:dyDescent="0.25">
      <c r="D368" s="5" t="s">
        <v>2862</v>
      </c>
      <c r="E368">
        <v>4031</v>
      </c>
      <c r="F368">
        <v>24</v>
      </c>
      <c r="G368">
        <v>51366</v>
      </c>
      <c r="H368" s="39">
        <f t="shared" si="10"/>
        <v>41615.664571760244</v>
      </c>
      <c r="I368" t="s">
        <v>3872</v>
      </c>
      <c r="J368">
        <v>51366</v>
      </c>
      <c r="K368" s="39">
        <f t="shared" si="11"/>
        <v>41615.664571760244</v>
      </c>
      <c r="L368">
        <v>3033</v>
      </c>
    </row>
    <row r="369" spans="4:12" x14ac:dyDescent="0.25">
      <c r="D369" s="5" t="s">
        <v>2863</v>
      </c>
      <c r="E369">
        <v>4032</v>
      </c>
      <c r="F369">
        <v>25</v>
      </c>
      <c r="G369">
        <v>51367</v>
      </c>
      <c r="H369" s="39">
        <f t="shared" si="10"/>
        <v>41615.664583334321</v>
      </c>
      <c r="I369" t="s">
        <v>3873</v>
      </c>
      <c r="J369">
        <v>51367</v>
      </c>
      <c r="K369" s="39">
        <f t="shared" si="11"/>
        <v>41615.664583334321</v>
      </c>
      <c r="L369">
        <v>3032</v>
      </c>
    </row>
    <row r="370" spans="4:12" x14ac:dyDescent="0.25">
      <c r="D370" s="5" t="s">
        <v>2864</v>
      </c>
      <c r="E370">
        <v>4032</v>
      </c>
      <c r="F370">
        <v>25</v>
      </c>
      <c r="G370">
        <v>51368</v>
      </c>
      <c r="H370" s="39">
        <f t="shared" si="10"/>
        <v>41615.664594908398</v>
      </c>
      <c r="I370" t="s">
        <v>3874</v>
      </c>
      <c r="J370">
        <v>51368</v>
      </c>
      <c r="K370" s="39">
        <f t="shared" si="11"/>
        <v>41615.664594908398</v>
      </c>
      <c r="L370">
        <v>3032</v>
      </c>
    </row>
    <row r="371" spans="4:12" x14ac:dyDescent="0.25">
      <c r="D371" s="5" t="s">
        <v>2865</v>
      </c>
      <c r="E371">
        <v>4031</v>
      </c>
      <c r="F371">
        <v>24</v>
      </c>
      <c r="G371">
        <v>51369</v>
      </c>
      <c r="H371" s="39">
        <f t="shared" si="10"/>
        <v>41615.664606482474</v>
      </c>
      <c r="I371" t="s">
        <v>3875</v>
      </c>
      <c r="J371">
        <v>51369</v>
      </c>
      <c r="K371" s="39">
        <f t="shared" si="11"/>
        <v>41615.664606482474</v>
      </c>
      <c r="L371">
        <v>3031</v>
      </c>
    </row>
    <row r="372" spans="4:12" x14ac:dyDescent="0.25">
      <c r="D372" s="5" t="s">
        <v>2866</v>
      </c>
      <c r="E372">
        <v>4031</v>
      </c>
      <c r="F372">
        <v>24</v>
      </c>
      <c r="G372">
        <v>51370</v>
      </c>
      <c r="H372" s="39">
        <f t="shared" si="10"/>
        <v>41615.664618056551</v>
      </c>
      <c r="I372" t="s">
        <v>3876</v>
      </c>
      <c r="J372">
        <v>51370</v>
      </c>
      <c r="K372" s="39">
        <f t="shared" si="11"/>
        <v>41615.664618056551</v>
      </c>
      <c r="L372">
        <v>3033</v>
      </c>
    </row>
    <row r="373" spans="4:12" x14ac:dyDescent="0.25">
      <c r="D373" s="5" t="s">
        <v>2867</v>
      </c>
      <c r="E373">
        <v>4032</v>
      </c>
      <c r="F373">
        <v>25</v>
      </c>
      <c r="G373">
        <v>51371</v>
      </c>
      <c r="H373" s="39">
        <f t="shared" si="10"/>
        <v>41615.664629630628</v>
      </c>
      <c r="I373" t="s">
        <v>3877</v>
      </c>
      <c r="J373">
        <v>51371</v>
      </c>
      <c r="K373" s="39">
        <f t="shared" si="11"/>
        <v>41615.664629630628</v>
      </c>
      <c r="L373">
        <v>3032</v>
      </c>
    </row>
    <row r="374" spans="4:12" x14ac:dyDescent="0.25">
      <c r="D374" s="5" t="s">
        <v>2868</v>
      </c>
      <c r="E374">
        <v>4032</v>
      </c>
      <c r="F374">
        <v>25</v>
      </c>
      <c r="G374">
        <v>51372</v>
      </c>
      <c r="H374" s="39">
        <f t="shared" si="10"/>
        <v>41615.664641204705</v>
      </c>
      <c r="I374" t="s">
        <v>3878</v>
      </c>
      <c r="J374">
        <v>51372</v>
      </c>
      <c r="K374" s="39">
        <f t="shared" si="11"/>
        <v>41615.664641204705</v>
      </c>
      <c r="L374">
        <v>3032</v>
      </c>
    </row>
    <row r="375" spans="4:12" x14ac:dyDescent="0.25">
      <c r="D375" s="5" t="s">
        <v>2869</v>
      </c>
      <c r="E375">
        <v>4031</v>
      </c>
      <c r="F375">
        <v>24</v>
      </c>
      <c r="G375">
        <v>51373</v>
      </c>
      <c r="H375" s="39">
        <f t="shared" si="10"/>
        <v>41615.664652778782</v>
      </c>
      <c r="I375" t="s">
        <v>3879</v>
      </c>
      <c r="J375">
        <v>51373</v>
      </c>
      <c r="K375" s="39">
        <f t="shared" si="11"/>
        <v>41615.664652778782</v>
      </c>
      <c r="L375">
        <v>3031</v>
      </c>
    </row>
    <row r="376" spans="4:12" x14ac:dyDescent="0.25">
      <c r="D376" s="5" t="s">
        <v>2870</v>
      </c>
      <c r="E376">
        <v>4031</v>
      </c>
      <c r="F376">
        <v>24</v>
      </c>
      <c r="G376">
        <v>51374</v>
      </c>
      <c r="H376" s="39">
        <f t="shared" si="10"/>
        <v>41615.664664352858</v>
      </c>
      <c r="I376" t="s">
        <v>3880</v>
      </c>
      <c r="J376">
        <v>51374</v>
      </c>
      <c r="K376" s="39">
        <f t="shared" si="11"/>
        <v>41615.664664352858</v>
      </c>
      <c r="L376">
        <v>3033</v>
      </c>
    </row>
    <row r="377" spans="4:12" x14ac:dyDescent="0.25">
      <c r="D377" s="5" t="s">
        <v>2871</v>
      </c>
      <c r="E377">
        <v>4032</v>
      </c>
      <c r="F377">
        <v>25</v>
      </c>
      <c r="G377">
        <v>51375</v>
      </c>
      <c r="H377" s="39">
        <f t="shared" si="10"/>
        <v>41615.664675926935</v>
      </c>
      <c r="I377" t="s">
        <v>3881</v>
      </c>
      <c r="J377">
        <v>51375</v>
      </c>
      <c r="K377" s="39">
        <f t="shared" si="11"/>
        <v>41615.664675926935</v>
      </c>
      <c r="L377">
        <v>3032</v>
      </c>
    </row>
    <row r="378" spans="4:12" x14ac:dyDescent="0.25">
      <c r="D378" s="5" t="s">
        <v>2872</v>
      </c>
      <c r="E378">
        <v>4032</v>
      </c>
      <c r="F378">
        <v>25</v>
      </c>
      <c r="G378">
        <v>51376</v>
      </c>
      <c r="H378" s="39">
        <f t="shared" si="10"/>
        <v>41615.664687501012</v>
      </c>
      <c r="I378" t="s">
        <v>3882</v>
      </c>
      <c r="J378">
        <v>51376</v>
      </c>
      <c r="K378" s="39">
        <f t="shared" si="11"/>
        <v>41615.664687501012</v>
      </c>
      <c r="L378">
        <v>3032</v>
      </c>
    </row>
    <row r="379" spans="4:12" x14ac:dyDescent="0.25">
      <c r="D379" s="5" t="s">
        <v>2873</v>
      </c>
      <c r="E379">
        <v>4031</v>
      </c>
      <c r="F379">
        <v>24</v>
      </c>
      <c r="G379">
        <v>51377</v>
      </c>
      <c r="H379" s="39">
        <f t="shared" si="10"/>
        <v>41615.664699075089</v>
      </c>
      <c r="I379" t="s">
        <v>3883</v>
      </c>
      <c r="J379">
        <v>51377</v>
      </c>
      <c r="K379" s="39">
        <f t="shared" si="11"/>
        <v>41615.664699075089</v>
      </c>
      <c r="L379">
        <v>3031</v>
      </c>
    </row>
    <row r="380" spans="4:12" x14ac:dyDescent="0.25">
      <c r="D380" s="5" t="s">
        <v>2874</v>
      </c>
      <c r="E380">
        <v>4031</v>
      </c>
      <c r="F380">
        <v>24</v>
      </c>
      <c r="G380">
        <v>51378</v>
      </c>
      <c r="H380" s="39">
        <f t="shared" si="10"/>
        <v>41615.664710649165</v>
      </c>
      <c r="I380" t="s">
        <v>3884</v>
      </c>
      <c r="J380">
        <v>51378</v>
      </c>
      <c r="K380" s="39">
        <f t="shared" si="11"/>
        <v>41615.664710649165</v>
      </c>
      <c r="L380">
        <v>3033</v>
      </c>
    </row>
    <row r="381" spans="4:12" x14ac:dyDescent="0.25">
      <c r="D381" s="5" t="s">
        <v>2875</v>
      </c>
      <c r="E381">
        <v>4032</v>
      </c>
      <c r="F381">
        <v>25</v>
      </c>
      <c r="G381">
        <v>51379</v>
      </c>
      <c r="H381" s="39">
        <f t="shared" si="10"/>
        <v>41615.664722223242</v>
      </c>
      <c r="I381" t="s">
        <v>3885</v>
      </c>
      <c r="J381">
        <v>51379</v>
      </c>
      <c r="K381" s="39">
        <f t="shared" si="11"/>
        <v>41615.664722223242</v>
      </c>
      <c r="L381">
        <v>3032</v>
      </c>
    </row>
    <row r="382" spans="4:12" x14ac:dyDescent="0.25">
      <c r="D382" s="5" t="s">
        <v>2876</v>
      </c>
      <c r="E382">
        <v>4032</v>
      </c>
      <c r="F382">
        <v>25</v>
      </c>
      <c r="G382">
        <v>51380</v>
      </c>
      <c r="H382" s="39">
        <f t="shared" si="10"/>
        <v>41615.664733797319</v>
      </c>
      <c r="I382" t="s">
        <v>3886</v>
      </c>
      <c r="J382">
        <v>51380</v>
      </c>
      <c r="K382" s="39">
        <f t="shared" si="11"/>
        <v>41615.664733797319</v>
      </c>
      <c r="L382">
        <v>3032</v>
      </c>
    </row>
    <row r="383" spans="4:12" x14ac:dyDescent="0.25">
      <c r="D383" s="5" t="s">
        <v>2877</v>
      </c>
      <c r="E383">
        <v>4031</v>
      </c>
      <c r="F383">
        <v>24</v>
      </c>
      <c r="G383">
        <v>51381</v>
      </c>
      <c r="H383" s="39">
        <f t="shared" si="10"/>
        <v>41615.664745371396</v>
      </c>
      <c r="I383" t="s">
        <v>3887</v>
      </c>
      <c r="J383">
        <v>51381</v>
      </c>
      <c r="K383" s="39">
        <f t="shared" si="11"/>
        <v>41615.664745371396</v>
      </c>
      <c r="L383">
        <v>3031</v>
      </c>
    </row>
    <row r="384" spans="4:12" x14ac:dyDescent="0.25">
      <c r="D384" s="5" t="s">
        <v>2878</v>
      </c>
      <c r="E384">
        <v>4031</v>
      </c>
      <c r="F384">
        <v>24</v>
      </c>
      <c r="G384">
        <v>51382</v>
      </c>
      <c r="H384" s="39">
        <f t="shared" si="10"/>
        <v>41615.664756945473</v>
      </c>
      <c r="I384" t="s">
        <v>3888</v>
      </c>
      <c r="J384">
        <v>51382</v>
      </c>
      <c r="K384" s="39">
        <f t="shared" si="11"/>
        <v>41615.664756945473</v>
      </c>
      <c r="L384">
        <v>3033</v>
      </c>
    </row>
    <row r="385" spans="4:12" x14ac:dyDescent="0.25">
      <c r="D385" s="5" t="s">
        <v>2879</v>
      </c>
      <c r="E385">
        <v>4032</v>
      </c>
      <c r="F385">
        <v>25</v>
      </c>
      <c r="G385">
        <v>51383</v>
      </c>
      <c r="H385" s="39">
        <f t="shared" si="10"/>
        <v>41615.664768519549</v>
      </c>
      <c r="I385" t="s">
        <v>3889</v>
      </c>
      <c r="J385">
        <v>51383</v>
      </c>
      <c r="K385" s="39">
        <f t="shared" si="11"/>
        <v>41615.664768519549</v>
      </c>
      <c r="L385">
        <v>3032</v>
      </c>
    </row>
    <row r="386" spans="4:12" x14ac:dyDescent="0.25">
      <c r="D386" s="5" t="s">
        <v>2880</v>
      </c>
      <c r="E386">
        <v>4032</v>
      </c>
      <c r="F386">
        <v>25</v>
      </c>
      <c r="G386">
        <v>51384</v>
      </c>
      <c r="H386" s="39">
        <f t="shared" si="10"/>
        <v>41615.664780093626</v>
      </c>
      <c r="I386" t="s">
        <v>3890</v>
      </c>
      <c r="J386">
        <v>51384</v>
      </c>
      <c r="K386" s="39">
        <f t="shared" si="11"/>
        <v>41615.664780093626</v>
      </c>
      <c r="L386">
        <v>3032</v>
      </c>
    </row>
    <row r="387" spans="4:12" x14ac:dyDescent="0.25">
      <c r="D387" s="5" t="s">
        <v>2881</v>
      </c>
      <c r="E387">
        <v>4031</v>
      </c>
      <c r="F387">
        <v>24</v>
      </c>
      <c r="G387">
        <v>51385</v>
      </c>
      <c r="H387" s="39">
        <f t="shared" si="10"/>
        <v>41615.664791667703</v>
      </c>
      <c r="I387" t="s">
        <v>3891</v>
      </c>
      <c r="J387">
        <v>51385</v>
      </c>
      <c r="K387" s="39">
        <f t="shared" si="11"/>
        <v>41615.664791667703</v>
      </c>
      <c r="L387">
        <v>3031</v>
      </c>
    </row>
    <row r="388" spans="4:12" x14ac:dyDescent="0.25">
      <c r="D388" s="5" t="s">
        <v>2882</v>
      </c>
      <c r="E388">
        <v>4031</v>
      </c>
      <c r="F388">
        <v>24</v>
      </c>
      <c r="G388">
        <v>51386</v>
      </c>
      <c r="H388" s="39">
        <f t="shared" si="10"/>
        <v>41615.66480324178</v>
      </c>
      <c r="I388" t="s">
        <v>3892</v>
      </c>
      <c r="J388">
        <v>51386</v>
      </c>
      <c r="K388" s="39">
        <f t="shared" si="11"/>
        <v>41615.66480324178</v>
      </c>
      <c r="L388">
        <v>3033</v>
      </c>
    </row>
    <row r="389" spans="4:12" x14ac:dyDescent="0.25">
      <c r="D389" s="5" t="s">
        <v>2883</v>
      </c>
      <c r="E389">
        <v>4032</v>
      </c>
      <c r="F389">
        <v>25</v>
      </c>
      <c r="G389">
        <v>51387</v>
      </c>
      <c r="H389" s="39">
        <f t="shared" ref="H389:H452" si="12">H388+1/86400</f>
        <v>41615.664814815857</v>
      </c>
      <c r="I389" t="s">
        <v>3893</v>
      </c>
      <c r="J389">
        <v>51387</v>
      </c>
      <c r="K389" s="39">
        <f t="shared" ref="K389:K452" si="13">K388+1/86400</f>
        <v>41615.664814815857</v>
      </c>
      <c r="L389">
        <v>3032</v>
      </c>
    </row>
    <row r="390" spans="4:12" x14ac:dyDescent="0.25">
      <c r="D390" s="5" t="s">
        <v>2884</v>
      </c>
      <c r="E390">
        <v>4032</v>
      </c>
      <c r="F390">
        <v>25</v>
      </c>
      <c r="G390">
        <v>51388</v>
      </c>
      <c r="H390" s="39">
        <f t="shared" si="12"/>
        <v>41615.664826389933</v>
      </c>
      <c r="I390" t="s">
        <v>3894</v>
      </c>
      <c r="J390">
        <v>51388</v>
      </c>
      <c r="K390" s="39">
        <f t="shared" si="13"/>
        <v>41615.664826389933</v>
      </c>
      <c r="L390">
        <v>3032</v>
      </c>
    </row>
    <row r="391" spans="4:12" x14ac:dyDescent="0.25">
      <c r="D391" s="5" t="s">
        <v>2885</v>
      </c>
      <c r="E391">
        <v>4031</v>
      </c>
      <c r="F391">
        <v>24</v>
      </c>
      <c r="G391">
        <v>51389</v>
      </c>
      <c r="H391" s="39">
        <f t="shared" si="12"/>
        <v>41615.66483796401</v>
      </c>
      <c r="I391" t="s">
        <v>3895</v>
      </c>
      <c r="J391">
        <v>51389</v>
      </c>
      <c r="K391" s="39">
        <f t="shared" si="13"/>
        <v>41615.66483796401</v>
      </c>
      <c r="L391">
        <v>3031</v>
      </c>
    </row>
    <row r="392" spans="4:12" x14ac:dyDescent="0.25">
      <c r="D392" s="5" t="s">
        <v>2886</v>
      </c>
      <c r="E392">
        <v>4031</v>
      </c>
      <c r="F392">
        <v>24</v>
      </c>
      <c r="G392">
        <v>51390</v>
      </c>
      <c r="H392" s="39">
        <f t="shared" si="12"/>
        <v>41615.664849538087</v>
      </c>
      <c r="I392" t="s">
        <v>3896</v>
      </c>
      <c r="J392">
        <v>51390</v>
      </c>
      <c r="K392" s="39">
        <f t="shared" si="13"/>
        <v>41615.664849538087</v>
      </c>
      <c r="L392">
        <v>3033</v>
      </c>
    </row>
    <row r="393" spans="4:12" x14ac:dyDescent="0.25">
      <c r="D393" s="5" t="s">
        <v>2887</v>
      </c>
      <c r="E393">
        <v>4032</v>
      </c>
      <c r="F393">
        <v>25</v>
      </c>
      <c r="G393">
        <v>51391</v>
      </c>
      <c r="H393" s="39">
        <f t="shared" si="12"/>
        <v>41615.664861112164</v>
      </c>
      <c r="I393" t="s">
        <v>3897</v>
      </c>
      <c r="J393">
        <v>51391</v>
      </c>
      <c r="K393" s="39">
        <f t="shared" si="13"/>
        <v>41615.664861112164</v>
      </c>
      <c r="L393">
        <v>3032</v>
      </c>
    </row>
    <row r="394" spans="4:12" x14ac:dyDescent="0.25">
      <c r="D394" s="5" t="s">
        <v>2888</v>
      </c>
      <c r="E394">
        <v>4032</v>
      </c>
      <c r="F394">
        <v>25</v>
      </c>
      <c r="G394">
        <v>51392</v>
      </c>
      <c r="H394" s="39">
        <f t="shared" si="12"/>
        <v>41615.66487268624</v>
      </c>
      <c r="I394" t="s">
        <v>3898</v>
      </c>
      <c r="J394">
        <v>51392</v>
      </c>
      <c r="K394" s="39">
        <f t="shared" si="13"/>
        <v>41615.66487268624</v>
      </c>
      <c r="L394">
        <v>3032</v>
      </c>
    </row>
    <row r="395" spans="4:12" x14ac:dyDescent="0.25">
      <c r="D395" s="5" t="s">
        <v>2889</v>
      </c>
      <c r="E395">
        <v>4031</v>
      </c>
      <c r="F395">
        <v>24</v>
      </c>
      <c r="G395">
        <v>51393</v>
      </c>
      <c r="H395" s="39">
        <f t="shared" si="12"/>
        <v>41615.664884260317</v>
      </c>
      <c r="I395" t="s">
        <v>3899</v>
      </c>
      <c r="J395">
        <v>51393</v>
      </c>
      <c r="K395" s="39">
        <f t="shared" si="13"/>
        <v>41615.664884260317</v>
      </c>
      <c r="L395">
        <v>3031</v>
      </c>
    </row>
    <row r="396" spans="4:12" x14ac:dyDescent="0.25">
      <c r="D396" s="5" t="s">
        <v>2890</v>
      </c>
      <c r="E396">
        <v>4031</v>
      </c>
      <c r="F396">
        <v>24</v>
      </c>
      <c r="G396">
        <v>51394</v>
      </c>
      <c r="H396" s="39">
        <f t="shared" si="12"/>
        <v>41615.664895834394</v>
      </c>
      <c r="I396" t="s">
        <v>3900</v>
      </c>
      <c r="J396">
        <v>51394</v>
      </c>
      <c r="K396" s="39">
        <f t="shared" si="13"/>
        <v>41615.664895834394</v>
      </c>
      <c r="L396">
        <v>3033</v>
      </c>
    </row>
    <row r="397" spans="4:12" x14ac:dyDescent="0.25">
      <c r="D397" s="5" t="s">
        <v>2891</v>
      </c>
      <c r="E397">
        <v>4032</v>
      </c>
      <c r="F397">
        <v>25</v>
      </c>
      <c r="G397">
        <v>51395</v>
      </c>
      <c r="H397" s="39">
        <f t="shared" si="12"/>
        <v>41615.664907408471</v>
      </c>
      <c r="I397" t="s">
        <v>3901</v>
      </c>
      <c r="J397">
        <v>51395</v>
      </c>
      <c r="K397" s="39">
        <f t="shared" si="13"/>
        <v>41615.664907408471</v>
      </c>
      <c r="L397">
        <v>3032</v>
      </c>
    </row>
    <row r="398" spans="4:12" x14ac:dyDescent="0.25">
      <c r="D398" s="5" t="s">
        <v>2892</v>
      </c>
      <c r="E398">
        <v>4032</v>
      </c>
      <c r="F398">
        <v>25</v>
      </c>
      <c r="G398">
        <v>51396</v>
      </c>
      <c r="H398" s="39">
        <f t="shared" si="12"/>
        <v>41615.664918982548</v>
      </c>
      <c r="I398" t="s">
        <v>3902</v>
      </c>
      <c r="J398">
        <v>51396</v>
      </c>
      <c r="K398" s="39">
        <f t="shared" si="13"/>
        <v>41615.664918982548</v>
      </c>
      <c r="L398">
        <v>3032</v>
      </c>
    </row>
    <row r="399" spans="4:12" x14ac:dyDescent="0.25">
      <c r="D399" s="5" t="s">
        <v>2893</v>
      </c>
      <c r="E399">
        <v>4031</v>
      </c>
      <c r="F399">
        <v>24</v>
      </c>
      <c r="G399">
        <v>51397</v>
      </c>
      <c r="H399" s="39">
        <f t="shared" si="12"/>
        <v>41615.664930556624</v>
      </c>
      <c r="I399" t="s">
        <v>3903</v>
      </c>
      <c r="J399">
        <v>51397</v>
      </c>
      <c r="K399" s="39">
        <f t="shared" si="13"/>
        <v>41615.664930556624</v>
      </c>
      <c r="L399">
        <v>3031</v>
      </c>
    </row>
    <row r="400" spans="4:12" x14ac:dyDescent="0.25">
      <c r="D400" s="5" t="s">
        <v>2894</v>
      </c>
      <c r="E400">
        <v>4031</v>
      </c>
      <c r="F400">
        <v>24</v>
      </c>
      <c r="G400">
        <v>51398</v>
      </c>
      <c r="H400" s="39">
        <f t="shared" si="12"/>
        <v>41615.664942130701</v>
      </c>
      <c r="I400" t="s">
        <v>3904</v>
      </c>
      <c r="J400">
        <v>51398</v>
      </c>
      <c r="K400" s="39">
        <f t="shared" si="13"/>
        <v>41615.664942130701</v>
      </c>
      <c r="L400">
        <v>3033</v>
      </c>
    </row>
    <row r="401" spans="4:12" x14ac:dyDescent="0.25">
      <c r="D401" s="5" t="s">
        <v>2895</v>
      </c>
      <c r="E401">
        <v>4032</v>
      </c>
      <c r="F401">
        <v>25</v>
      </c>
      <c r="G401">
        <v>51399</v>
      </c>
      <c r="H401" s="39">
        <f t="shared" si="12"/>
        <v>41615.664953704778</v>
      </c>
      <c r="I401" t="s">
        <v>3905</v>
      </c>
      <c r="J401">
        <v>51399</v>
      </c>
      <c r="K401" s="39">
        <f t="shared" si="13"/>
        <v>41615.664953704778</v>
      </c>
      <c r="L401">
        <v>3032</v>
      </c>
    </row>
    <row r="402" spans="4:12" x14ac:dyDescent="0.25">
      <c r="D402" s="5" t="s">
        <v>2896</v>
      </c>
      <c r="E402">
        <v>4032</v>
      </c>
      <c r="F402">
        <v>25</v>
      </c>
      <c r="G402">
        <v>51400</v>
      </c>
      <c r="H402" s="39">
        <f t="shared" si="12"/>
        <v>41615.664965278855</v>
      </c>
      <c r="I402" t="s">
        <v>3906</v>
      </c>
      <c r="J402">
        <v>51400</v>
      </c>
      <c r="K402" s="39">
        <f t="shared" si="13"/>
        <v>41615.664965278855</v>
      </c>
      <c r="L402">
        <v>3032</v>
      </c>
    </row>
    <row r="403" spans="4:12" x14ac:dyDescent="0.25">
      <c r="D403" s="5" t="s">
        <v>2897</v>
      </c>
      <c r="E403">
        <v>4031</v>
      </c>
      <c r="F403">
        <v>24</v>
      </c>
      <c r="G403">
        <v>51401</v>
      </c>
      <c r="H403" s="39">
        <f t="shared" si="12"/>
        <v>41615.664976852931</v>
      </c>
      <c r="I403" t="s">
        <v>3907</v>
      </c>
      <c r="J403">
        <v>51401</v>
      </c>
      <c r="K403" s="39">
        <f t="shared" si="13"/>
        <v>41615.664976852931</v>
      </c>
      <c r="L403">
        <v>3031</v>
      </c>
    </row>
    <row r="404" spans="4:12" x14ac:dyDescent="0.25">
      <c r="D404" s="5" t="s">
        <v>2898</v>
      </c>
      <c r="E404">
        <v>4031</v>
      </c>
      <c r="F404">
        <v>24</v>
      </c>
      <c r="G404">
        <v>51402</v>
      </c>
      <c r="H404" s="39">
        <f t="shared" si="12"/>
        <v>41615.664988427008</v>
      </c>
      <c r="I404" t="s">
        <v>3908</v>
      </c>
      <c r="J404">
        <v>51402</v>
      </c>
      <c r="K404" s="39">
        <f t="shared" si="13"/>
        <v>41615.664988427008</v>
      </c>
      <c r="L404">
        <v>3033</v>
      </c>
    </row>
    <row r="405" spans="4:12" x14ac:dyDescent="0.25">
      <c r="D405" s="5" t="s">
        <v>2899</v>
      </c>
      <c r="E405">
        <v>4032</v>
      </c>
      <c r="F405">
        <v>25</v>
      </c>
      <c r="G405">
        <v>51403</v>
      </c>
      <c r="H405" s="39">
        <f t="shared" si="12"/>
        <v>41615.665000001085</v>
      </c>
      <c r="I405" t="s">
        <v>3909</v>
      </c>
      <c r="J405">
        <v>51403</v>
      </c>
      <c r="K405" s="39">
        <f t="shared" si="13"/>
        <v>41615.665000001085</v>
      </c>
      <c r="L405">
        <v>3032</v>
      </c>
    </row>
    <row r="406" spans="4:12" x14ac:dyDescent="0.25">
      <c r="D406" s="5" t="s">
        <v>2900</v>
      </c>
      <c r="E406">
        <v>4032</v>
      </c>
      <c r="F406">
        <v>25</v>
      </c>
      <c r="G406">
        <v>51404</v>
      </c>
      <c r="H406" s="39">
        <f t="shared" si="12"/>
        <v>41615.665011575162</v>
      </c>
      <c r="I406" t="s">
        <v>3910</v>
      </c>
      <c r="J406">
        <v>51404</v>
      </c>
      <c r="K406" s="39">
        <f t="shared" si="13"/>
        <v>41615.665011575162</v>
      </c>
      <c r="L406">
        <v>3032</v>
      </c>
    </row>
    <row r="407" spans="4:12" x14ac:dyDescent="0.25">
      <c r="D407" s="5" t="s">
        <v>2901</v>
      </c>
      <c r="E407">
        <v>4031</v>
      </c>
      <c r="F407">
        <v>24</v>
      </c>
      <c r="G407">
        <v>51405</v>
      </c>
      <c r="H407" s="39">
        <f t="shared" si="12"/>
        <v>41615.665023149239</v>
      </c>
      <c r="I407" t="s">
        <v>3911</v>
      </c>
      <c r="J407">
        <v>51405</v>
      </c>
      <c r="K407" s="39">
        <f t="shared" si="13"/>
        <v>41615.665023149239</v>
      </c>
      <c r="L407">
        <v>3031</v>
      </c>
    </row>
    <row r="408" spans="4:12" x14ac:dyDescent="0.25">
      <c r="D408" s="5" t="s">
        <v>2902</v>
      </c>
      <c r="E408">
        <v>4031</v>
      </c>
      <c r="F408">
        <v>24</v>
      </c>
      <c r="G408">
        <v>51406</v>
      </c>
      <c r="H408" s="39">
        <f t="shared" si="12"/>
        <v>41615.665034723315</v>
      </c>
      <c r="I408" t="s">
        <v>3912</v>
      </c>
      <c r="J408">
        <v>51406</v>
      </c>
      <c r="K408" s="39">
        <f t="shared" si="13"/>
        <v>41615.665034723315</v>
      </c>
      <c r="L408">
        <v>3033</v>
      </c>
    </row>
    <row r="409" spans="4:12" x14ac:dyDescent="0.25">
      <c r="D409" s="5" t="s">
        <v>2903</v>
      </c>
      <c r="E409">
        <v>4032</v>
      </c>
      <c r="F409">
        <v>25</v>
      </c>
      <c r="G409">
        <v>51407</v>
      </c>
      <c r="H409" s="39">
        <f t="shared" si="12"/>
        <v>41615.665046297392</v>
      </c>
      <c r="I409" t="s">
        <v>3913</v>
      </c>
      <c r="J409">
        <v>51407</v>
      </c>
      <c r="K409" s="39">
        <f t="shared" si="13"/>
        <v>41615.665046297392</v>
      </c>
      <c r="L409">
        <v>3032</v>
      </c>
    </row>
    <row r="410" spans="4:12" x14ac:dyDescent="0.25">
      <c r="D410" s="5" t="s">
        <v>2904</v>
      </c>
      <c r="E410">
        <v>4032</v>
      </c>
      <c r="F410">
        <v>25</v>
      </c>
      <c r="G410">
        <v>51408</v>
      </c>
      <c r="H410" s="39">
        <f t="shared" si="12"/>
        <v>41615.665057871469</v>
      </c>
      <c r="I410" t="s">
        <v>3914</v>
      </c>
      <c r="J410">
        <v>51408</v>
      </c>
      <c r="K410" s="39">
        <f t="shared" si="13"/>
        <v>41615.665057871469</v>
      </c>
      <c r="L410">
        <v>3032</v>
      </c>
    </row>
    <row r="411" spans="4:12" x14ac:dyDescent="0.25">
      <c r="D411" s="5" t="s">
        <v>2905</v>
      </c>
      <c r="E411">
        <v>4031</v>
      </c>
      <c r="F411">
        <v>24</v>
      </c>
      <c r="G411">
        <v>51409</v>
      </c>
      <c r="H411" s="39">
        <f t="shared" si="12"/>
        <v>41615.665069445546</v>
      </c>
      <c r="I411" t="s">
        <v>3915</v>
      </c>
      <c r="J411">
        <v>51409</v>
      </c>
      <c r="K411" s="39">
        <f t="shared" si="13"/>
        <v>41615.665069445546</v>
      </c>
      <c r="L411">
        <v>3031</v>
      </c>
    </row>
    <row r="412" spans="4:12" x14ac:dyDescent="0.25">
      <c r="D412" s="5" t="s">
        <v>2906</v>
      </c>
      <c r="E412">
        <v>4031</v>
      </c>
      <c r="F412">
        <v>24</v>
      </c>
      <c r="G412">
        <v>51410</v>
      </c>
      <c r="H412" s="39">
        <f t="shared" si="12"/>
        <v>41615.665081019622</v>
      </c>
      <c r="I412" t="s">
        <v>3916</v>
      </c>
      <c r="J412">
        <v>51410</v>
      </c>
      <c r="K412" s="39">
        <f t="shared" si="13"/>
        <v>41615.665081019622</v>
      </c>
      <c r="L412">
        <v>3033</v>
      </c>
    </row>
    <row r="413" spans="4:12" x14ac:dyDescent="0.25">
      <c r="D413" s="5" t="s">
        <v>2907</v>
      </c>
      <c r="E413">
        <v>4032</v>
      </c>
      <c r="F413">
        <v>25</v>
      </c>
      <c r="G413">
        <v>51411</v>
      </c>
      <c r="H413" s="39">
        <f t="shared" si="12"/>
        <v>41615.665092593699</v>
      </c>
      <c r="I413" t="s">
        <v>3917</v>
      </c>
      <c r="J413">
        <v>51411</v>
      </c>
      <c r="K413" s="39">
        <f t="shared" si="13"/>
        <v>41615.665092593699</v>
      </c>
      <c r="L413">
        <v>3032</v>
      </c>
    </row>
    <row r="414" spans="4:12" x14ac:dyDescent="0.25">
      <c r="D414" s="5" t="s">
        <v>2908</v>
      </c>
      <c r="E414">
        <v>4032</v>
      </c>
      <c r="F414">
        <v>25</v>
      </c>
      <c r="G414">
        <v>51412</v>
      </c>
      <c r="H414" s="39">
        <f t="shared" si="12"/>
        <v>41615.665104167776</v>
      </c>
      <c r="I414" t="s">
        <v>3918</v>
      </c>
      <c r="J414">
        <v>51412</v>
      </c>
      <c r="K414" s="39">
        <f t="shared" si="13"/>
        <v>41615.665104167776</v>
      </c>
      <c r="L414">
        <v>3032</v>
      </c>
    </row>
    <row r="415" spans="4:12" x14ac:dyDescent="0.25">
      <c r="D415" s="5" t="s">
        <v>2909</v>
      </c>
      <c r="E415">
        <v>4031</v>
      </c>
      <c r="F415">
        <v>24</v>
      </c>
      <c r="G415">
        <v>51413</v>
      </c>
      <c r="H415" s="39">
        <f t="shared" si="12"/>
        <v>41615.665115741853</v>
      </c>
      <c r="I415" t="s">
        <v>3919</v>
      </c>
      <c r="J415">
        <v>51413</v>
      </c>
      <c r="K415" s="39">
        <f t="shared" si="13"/>
        <v>41615.665115741853</v>
      </c>
      <c r="L415">
        <v>3031</v>
      </c>
    </row>
    <row r="416" spans="4:12" x14ac:dyDescent="0.25">
      <c r="D416" s="5" t="s">
        <v>2910</v>
      </c>
      <c r="E416">
        <v>4031</v>
      </c>
      <c r="F416">
        <v>24</v>
      </c>
      <c r="G416">
        <v>51414</v>
      </c>
      <c r="H416" s="39">
        <f t="shared" si="12"/>
        <v>41615.66512731593</v>
      </c>
      <c r="I416" t="s">
        <v>3920</v>
      </c>
      <c r="J416">
        <v>51414</v>
      </c>
      <c r="K416" s="39">
        <f t="shared" si="13"/>
        <v>41615.66512731593</v>
      </c>
      <c r="L416">
        <v>3033</v>
      </c>
    </row>
    <row r="417" spans="4:12" x14ac:dyDescent="0.25">
      <c r="D417" s="5" t="s">
        <v>2911</v>
      </c>
      <c r="E417">
        <v>4032</v>
      </c>
      <c r="F417">
        <v>25</v>
      </c>
      <c r="G417">
        <v>51415</v>
      </c>
      <c r="H417" s="39">
        <f t="shared" si="12"/>
        <v>41615.665138890006</v>
      </c>
      <c r="I417" t="s">
        <v>3921</v>
      </c>
      <c r="J417">
        <v>51415</v>
      </c>
      <c r="K417" s="39">
        <f t="shared" si="13"/>
        <v>41615.665138890006</v>
      </c>
      <c r="L417">
        <v>3032</v>
      </c>
    </row>
    <row r="418" spans="4:12" x14ac:dyDescent="0.25">
      <c r="D418" s="5" t="s">
        <v>2912</v>
      </c>
      <c r="E418">
        <v>4032</v>
      </c>
      <c r="F418">
        <v>25</v>
      </c>
      <c r="G418">
        <v>51416</v>
      </c>
      <c r="H418" s="39">
        <f t="shared" si="12"/>
        <v>41615.665150464083</v>
      </c>
      <c r="I418" t="s">
        <v>3922</v>
      </c>
      <c r="J418">
        <v>51416</v>
      </c>
      <c r="K418" s="39">
        <f t="shared" si="13"/>
        <v>41615.665150464083</v>
      </c>
      <c r="L418">
        <v>3032</v>
      </c>
    </row>
    <row r="419" spans="4:12" x14ac:dyDescent="0.25">
      <c r="D419" s="5" t="s">
        <v>2913</v>
      </c>
      <c r="E419">
        <v>4031</v>
      </c>
      <c r="F419">
        <v>24</v>
      </c>
      <c r="G419">
        <v>51417</v>
      </c>
      <c r="H419" s="39">
        <f t="shared" si="12"/>
        <v>41615.66516203816</v>
      </c>
      <c r="I419" t="s">
        <v>3923</v>
      </c>
      <c r="J419">
        <v>51417</v>
      </c>
      <c r="K419" s="39">
        <f t="shared" si="13"/>
        <v>41615.66516203816</v>
      </c>
      <c r="L419">
        <v>3031</v>
      </c>
    </row>
    <row r="420" spans="4:12" x14ac:dyDescent="0.25">
      <c r="D420" s="5" t="s">
        <v>2914</v>
      </c>
      <c r="E420">
        <v>4031</v>
      </c>
      <c r="F420">
        <v>24</v>
      </c>
      <c r="G420">
        <v>51418</v>
      </c>
      <c r="H420" s="39">
        <f t="shared" si="12"/>
        <v>41615.665173612237</v>
      </c>
      <c r="I420" t="s">
        <v>3924</v>
      </c>
      <c r="J420">
        <v>51418</v>
      </c>
      <c r="K420" s="39">
        <f t="shared" si="13"/>
        <v>41615.665173612237</v>
      </c>
      <c r="L420">
        <v>3033</v>
      </c>
    </row>
    <row r="421" spans="4:12" x14ac:dyDescent="0.25">
      <c r="D421" s="5" t="s">
        <v>2915</v>
      </c>
      <c r="E421">
        <v>4032</v>
      </c>
      <c r="F421">
        <v>25</v>
      </c>
      <c r="G421">
        <v>51419</v>
      </c>
      <c r="H421" s="39">
        <f t="shared" si="12"/>
        <v>41615.665185186313</v>
      </c>
      <c r="I421" t="s">
        <v>3925</v>
      </c>
      <c r="J421">
        <v>51419</v>
      </c>
      <c r="K421" s="39">
        <f t="shared" si="13"/>
        <v>41615.665185186313</v>
      </c>
      <c r="L421">
        <v>3032</v>
      </c>
    </row>
    <row r="422" spans="4:12" x14ac:dyDescent="0.25">
      <c r="D422" s="5" t="s">
        <v>2916</v>
      </c>
      <c r="E422">
        <v>4032</v>
      </c>
      <c r="F422">
        <v>25</v>
      </c>
      <c r="G422">
        <v>51420</v>
      </c>
      <c r="H422" s="39">
        <f t="shared" si="12"/>
        <v>41615.66519676039</v>
      </c>
      <c r="I422" t="s">
        <v>3926</v>
      </c>
      <c r="J422">
        <v>51420</v>
      </c>
      <c r="K422" s="39">
        <f t="shared" si="13"/>
        <v>41615.66519676039</v>
      </c>
      <c r="L422">
        <v>3032</v>
      </c>
    </row>
    <row r="423" spans="4:12" x14ac:dyDescent="0.25">
      <c r="D423" s="5" t="s">
        <v>2917</v>
      </c>
      <c r="E423">
        <v>4031</v>
      </c>
      <c r="F423">
        <v>24</v>
      </c>
      <c r="G423">
        <v>51421</v>
      </c>
      <c r="H423" s="39">
        <f t="shared" si="12"/>
        <v>41615.665208334467</v>
      </c>
      <c r="I423" t="s">
        <v>3927</v>
      </c>
      <c r="J423">
        <v>51421</v>
      </c>
      <c r="K423" s="39">
        <f t="shared" si="13"/>
        <v>41615.665208334467</v>
      </c>
      <c r="L423">
        <v>3031</v>
      </c>
    </row>
    <row r="424" spans="4:12" x14ac:dyDescent="0.25">
      <c r="D424" s="5" t="s">
        <v>2918</v>
      </c>
      <c r="E424">
        <v>4031</v>
      </c>
      <c r="F424">
        <v>24</v>
      </c>
      <c r="G424">
        <v>51422</v>
      </c>
      <c r="H424" s="39">
        <f t="shared" si="12"/>
        <v>41615.665219908544</v>
      </c>
      <c r="I424" t="s">
        <v>3928</v>
      </c>
      <c r="J424">
        <v>51422</v>
      </c>
      <c r="K424" s="39">
        <f t="shared" si="13"/>
        <v>41615.665219908544</v>
      </c>
      <c r="L424">
        <v>3033</v>
      </c>
    </row>
    <row r="425" spans="4:12" x14ac:dyDescent="0.25">
      <c r="D425" s="5" t="s">
        <v>2919</v>
      </c>
      <c r="E425">
        <v>4032</v>
      </c>
      <c r="F425">
        <v>25</v>
      </c>
      <c r="G425">
        <v>51423</v>
      </c>
      <c r="H425" s="39">
        <f t="shared" si="12"/>
        <v>41615.665231482621</v>
      </c>
      <c r="I425" t="s">
        <v>3929</v>
      </c>
      <c r="J425">
        <v>51423</v>
      </c>
      <c r="K425" s="39">
        <f t="shared" si="13"/>
        <v>41615.665231482621</v>
      </c>
      <c r="L425">
        <v>3032</v>
      </c>
    </row>
    <row r="426" spans="4:12" x14ac:dyDescent="0.25">
      <c r="D426" s="5" t="s">
        <v>2920</v>
      </c>
      <c r="E426">
        <v>4032</v>
      </c>
      <c r="F426">
        <v>25</v>
      </c>
      <c r="G426">
        <v>51424</v>
      </c>
      <c r="H426" s="39">
        <f t="shared" si="12"/>
        <v>41615.665243056697</v>
      </c>
      <c r="I426" t="s">
        <v>3930</v>
      </c>
      <c r="J426">
        <v>51424</v>
      </c>
      <c r="K426" s="39">
        <f t="shared" si="13"/>
        <v>41615.665243056697</v>
      </c>
      <c r="L426">
        <v>3032</v>
      </c>
    </row>
    <row r="427" spans="4:12" x14ac:dyDescent="0.25">
      <c r="D427" s="5" t="s">
        <v>2921</v>
      </c>
      <c r="E427">
        <v>4031</v>
      </c>
      <c r="F427">
        <v>24</v>
      </c>
      <c r="G427">
        <v>51425</v>
      </c>
      <c r="H427" s="39">
        <f t="shared" si="12"/>
        <v>41615.665254630774</v>
      </c>
      <c r="I427" t="s">
        <v>3931</v>
      </c>
      <c r="J427">
        <v>51425</v>
      </c>
      <c r="K427" s="39">
        <f t="shared" si="13"/>
        <v>41615.665254630774</v>
      </c>
      <c r="L427">
        <v>3031</v>
      </c>
    </row>
    <row r="428" spans="4:12" x14ac:dyDescent="0.25">
      <c r="D428" s="5" t="s">
        <v>2922</v>
      </c>
      <c r="E428">
        <v>4031</v>
      </c>
      <c r="F428">
        <v>24</v>
      </c>
      <c r="G428">
        <v>51426</v>
      </c>
      <c r="H428" s="39">
        <f t="shared" si="12"/>
        <v>41615.665266204851</v>
      </c>
      <c r="I428" t="s">
        <v>3932</v>
      </c>
      <c r="J428">
        <v>51426</v>
      </c>
      <c r="K428" s="39">
        <f t="shared" si="13"/>
        <v>41615.665266204851</v>
      </c>
      <c r="L428">
        <v>3033</v>
      </c>
    </row>
    <row r="429" spans="4:12" x14ac:dyDescent="0.25">
      <c r="D429" s="5" t="s">
        <v>2923</v>
      </c>
      <c r="E429">
        <v>4032</v>
      </c>
      <c r="F429">
        <v>25</v>
      </c>
      <c r="G429">
        <v>51427</v>
      </c>
      <c r="H429" s="39">
        <f t="shared" si="12"/>
        <v>41615.665277778928</v>
      </c>
      <c r="I429" t="s">
        <v>3933</v>
      </c>
      <c r="J429">
        <v>51427</v>
      </c>
      <c r="K429" s="39">
        <f t="shared" si="13"/>
        <v>41615.665277778928</v>
      </c>
      <c r="L429">
        <v>3032</v>
      </c>
    </row>
    <row r="430" spans="4:12" x14ac:dyDescent="0.25">
      <c r="D430" s="5" t="s">
        <v>2924</v>
      </c>
      <c r="E430">
        <v>4032</v>
      </c>
      <c r="F430">
        <v>25</v>
      </c>
      <c r="G430">
        <v>51428</v>
      </c>
      <c r="H430" s="39">
        <f t="shared" si="12"/>
        <v>41615.665289353004</v>
      </c>
      <c r="I430" t="s">
        <v>3934</v>
      </c>
      <c r="J430">
        <v>51428</v>
      </c>
      <c r="K430" s="39">
        <f t="shared" si="13"/>
        <v>41615.665289353004</v>
      </c>
      <c r="L430">
        <v>3032</v>
      </c>
    </row>
    <row r="431" spans="4:12" x14ac:dyDescent="0.25">
      <c r="D431" s="5" t="s">
        <v>2925</v>
      </c>
      <c r="E431">
        <v>4031</v>
      </c>
      <c r="F431">
        <v>24</v>
      </c>
      <c r="G431">
        <v>51429</v>
      </c>
      <c r="H431" s="39">
        <f t="shared" si="12"/>
        <v>41615.665300927081</v>
      </c>
      <c r="I431" t="s">
        <v>3935</v>
      </c>
      <c r="J431">
        <v>51429</v>
      </c>
      <c r="K431" s="39">
        <f t="shared" si="13"/>
        <v>41615.665300927081</v>
      </c>
      <c r="L431">
        <v>3031</v>
      </c>
    </row>
    <row r="432" spans="4:12" x14ac:dyDescent="0.25">
      <c r="D432" s="5" t="s">
        <v>2926</v>
      </c>
      <c r="E432">
        <v>4031</v>
      </c>
      <c r="F432">
        <v>24</v>
      </c>
      <c r="G432">
        <v>51430</v>
      </c>
      <c r="H432" s="39">
        <f t="shared" si="12"/>
        <v>41615.665312501158</v>
      </c>
      <c r="I432" t="s">
        <v>3936</v>
      </c>
      <c r="J432">
        <v>51430</v>
      </c>
      <c r="K432" s="39">
        <f t="shared" si="13"/>
        <v>41615.665312501158</v>
      </c>
      <c r="L432">
        <v>3033</v>
      </c>
    </row>
    <row r="433" spans="4:12" x14ac:dyDescent="0.25">
      <c r="D433" s="5" t="s">
        <v>2927</v>
      </c>
      <c r="E433">
        <v>4032</v>
      </c>
      <c r="F433">
        <v>25</v>
      </c>
      <c r="G433">
        <v>51431</v>
      </c>
      <c r="H433" s="39">
        <f t="shared" si="12"/>
        <v>41615.665324075235</v>
      </c>
      <c r="I433" t="s">
        <v>3937</v>
      </c>
      <c r="J433">
        <v>51431</v>
      </c>
      <c r="K433" s="39">
        <f t="shared" si="13"/>
        <v>41615.665324075235</v>
      </c>
      <c r="L433">
        <v>3032</v>
      </c>
    </row>
    <row r="434" spans="4:12" x14ac:dyDescent="0.25">
      <c r="D434" s="5" t="s">
        <v>2928</v>
      </c>
      <c r="E434">
        <v>4032</v>
      </c>
      <c r="F434">
        <v>25</v>
      </c>
      <c r="G434">
        <v>51432</v>
      </c>
      <c r="H434" s="39">
        <f t="shared" si="12"/>
        <v>41615.665335649312</v>
      </c>
      <c r="I434" t="s">
        <v>3938</v>
      </c>
      <c r="J434">
        <v>51432</v>
      </c>
      <c r="K434" s="39">
        <f t="shared" si="13"/>
        <v>41615.665335649312</v>
      </c>
      <c r="L434">
        <v>3032</v>
      </c>
    </row>
    <row r="435" spans="4:12" x14ac:dyDescent="0.25">
      <c r="D435" s="5" t="s">
        <v>2929</v>
      </c>
      <c r="E435">
        <v>4031</v>
      </c>
      <c r="F435">
        <v>24</v>
      </c>
      <c r="G435">
        <v>51433</v>
      </c>
      <c r="H435" s="39">
        <f t="shared" si="12"/>
        <v>41615.665347223388</v>
      </c>
      <c r="I435" t="s">
        <v>3939</v>
      </c>
      <c r="J435">
        <v>51433</v>
      </c>
      <c r="K435" s="39">
        <f t="shared" si="13"/>
        <v>41615.665347223388</v>
      </c>
      <c r="L435">
        <v>3031</v>
      </c>
    </row>
    <row r="436" spans="4:12" x14ac:dyDescent="0.25">
      <c r="D436" s="5" t="s">
        <v>2930</v>
      </c>
      <c r="E436">
        <v>4031</v>
      </c>
      <c r="F436">
        <v>24</v>
      </c>
      <c r="G436">
        <v>51434</v>
      </c>
      <c r="H436" s="39">
        <f t="shared" si="12"/>
        <v>41615.665358797465</v>
      </c>
      <c r="I436" t="s">
        <v>3940</v>
      </c>
      <c r="J436">
        <v>51434</v>
      </c>
      <c r="K436" s="39">
        <f t="shared" si="13"/>
        <v>41615.665358797465</v>
      </c>
      <c r="L436">
        <v>3033</v>
      </c>
    </row>
    <row r="437" spans="4:12" x14ac:dyDescent="0.25">
      <c r="D437" s="5" t="s">
        <v>2931</v>
      </c>
      <c r="E437">
        <v>4032</v>
      </c>
      <c r="F437">
        <v>25</v>
      </c>
      <c r="G437">
        <v>51435</v>
      </c>
      <c r="H437" s="39">
        <f t="shared" si="12"/>
        <v>41615.665370371542</v>
      </c>
      <c r="I437" t="s">
        <v>3941</v>
      </c>
      <c r="J437">
        <v>51435</v>
      </c>
      <c r="K437" s="39">
        <f t="shared" si="13"/>
        <v>41615.665370371542</v>
      </c>
      <c r="L437">
        <v>3032</v>
      </c>
    </row>
    <row r="438" spans="4:12" x14ac:dyDescent="0.25">
      <c r="D438" s="5" t="s">
        <v>2932</v>
      </c>
      <c r="E438">
        <v>4032</v>
      </c>
      <c r="F438">
        <v>25</v>
      </c>
      <c r="G438">
        <v>51436</v>
      </c>
      <c r="H438" s="39">
        <f t="shared" si="12"/>
        <v>41615.665381945619</v>
      </c>
      <c r="I438" t="s">
        <v>3942</v>
      </c>
      <c r="J438">
        <v>51436</v>
      </c>
      <c r="K438" s="39">
        <f t="shared" si="13"/>
        <v>41615.665381945619</v>
      </c>
      <c r="L438">
        <v>3032</v>
      </c>
    </row>
    <row r="439" spans="4:12" x14ac:dyDescent="0.25">
      <c r="D439" s="5" t="s">
        <v>2933</v>
      </c>
      <c r="E439">
        <v>4031</v>
      </c>
      <c r="F439">
        <v>24</v>
      </c>
      <c r="G439">
        <v>51437</v>
      </c>
      <c r="H439" s="39">
        <f t="shared" si="12"/>
        <v>41615.665393519695</v>
      </c>
      <c r="I439" t="s">
        <v>3943</v>
      </c>
      <c r="J439">
        <v>51437</v>
      </c>
      <c r="K439" s="39">
        <f t="shared" si="13"/>
        <v>41615.665393519695</v>
      </c>
      <c r="L439">
        <v>3031</v>
      </c>
    </row>
    <row r="440" spans="4:12" x14ac:dyDescent="0.25">
      <c r="D440" s="5" t="s">
        <v>2934</v>
      </c>
      <c r="E440">
        <v>4031</v>
      </c>
      <c r="F440">
        <v>24</v>
      </c>
      <c r="G440">
        <v>51438</v>
      </c>
      <c r="H440" s="39">
        <f t="shared" si="12"/>
        <v>41615.665405093772</v>
      </c>
      <c r="I440" t="s">
        <v>3944</v>
      </c>
      <c r="J440">
        <v>51438</v>
      </c>
      <c r="K440" s="39">
        <f t="shared" si="13"/>
        <v>41615.665405093772</v>
      </c>
      <c r="L440">
        <v>3033</v>
      </c>
    </row>
    <row r="441" spans="4:12" x14ac:dyDescent="0.25">
      <c r="D441" s="5" t="s">
        <v>2935</v>
      </c>
      <c r="E441">
        <v>4032</v>
      </c>
      <c r="F441">
        <v>25</v>
      </c>
      <c r="G441">
        <v>51439</v>
      </c>
      <c r="H441" s="39">
        <f t="shared" si="12"/>
        <v>41615.665416667849</v>
      </c>
      <c r="I441" t="s">
        <v>3945</v>
      </c>
      <c r="J441">
        <v>51439</v>
      </c>
      <c r="K441" s="39">
        <f t="shared" si="13"/>
        <v>41615.665416667849</v>
      </c>
      <c r="L441">
        <v>3032</v>
      </c>
    </row>
    <row r="442" spans="4:12" x14ac:dyDescent="0.25">
      <c r="D442" s="5" t="s">
        <v>2936</v>
      </c>
      <c r="E442">
        <v>4032</v>
      </c>
      <c r="F442">
        <v>25</v>
      </c>
      <c r="G442">
        <v>51440</v>
      </c>
      <c r="H442" s="39">
        <f t="shared" si="12"/>
        <v>41615.665428241926</v>
      </c>
      <c r="I442" t="s">
        <v>3946</v>
      </c>
      <c r="J442">
        <v>51440</v>
      </c>
      <c r="K442" s="39">
        <f t="shared" si="13"/>
        <v>41615.665428241926</v>
      </c>
      <c r="L442">
        <v>3032</v>
      </c>
    </row>
    <row r="443" spans="4:12" x14ac:dyDescent="0.25">
      <c r="D443" s="5" t="s">
        <v>2937</v>
      </c>
      <c r="E443">
        <v>4031</v>
      </c>
      <c r="F443">
        <v>24</v>
      </c>
      <c r="G443">
        <v>51441</v>
      </c>
      <c r="H443" s="39">
        <f t="shared" si="12"/>
        <v>41615.665439816003</v>
      </c>
      <c r="I443" t="s">
        <v>3947</v>
      </c>
      <c r="J443">
        <v>51441</v>
      </c>
      <c r="K443" s="39">
        <f t="shared" si="13"/>
        <v>41615.665439816003</v>
      </c>
      <c r="L443">
        <v>3031</v>
      </c>
    </row>
    <row r="444" spans="4:12" x14ac:dyDescent="0.25">
      <c r="D444" s="5" t="s">
        <v>2938</v>
      </c>
      <c r="E444">
        <v>4031</v>
      </c>
      <c r="F444">
        <v>24</v>
      </c>
      <c r="G444">
        <v>51442</v>
      </c>
      <c r="H444" s="39">
        <f t="shared" si="12"/>
        <v>41615.665451390079</v>
      </c>
      <c r="I444" t="s">
        <v>3948</v>
      </c>
      <c r="J444">
        <v>51442</v>
      </c>
      <c r="K444" s="39">
        <f t="shared" si="13"/>
        <v>41615.665451390079</v>
      </c>
      <c r="L444">
        <v>3033</v>
      </c>
    </row>
    <row r="445" spans="4:12" x14ac:dyDescent="0.25">
      <c r="D445" s="5" t="s">
        <v>2939</v>
      </c>
      <c r="E445">
        <v>4032</v>
      </c>
      <c r="F445">
        <v>25</v>
      </c>
      <c r="G445">
        <v>51443</v>
      </c>
      <c r="H445" s="39">
        <f t="shared" si="12"/>
        <v>41615.665462964156</v>
      </c>
      <c r="I445" t="s">
        <v>3949</v>
      </c>
      <c r="J445">
        <v>51443</v>
      </c>
      <c r="K445" s="39">
        <f t="shared" si="13"/>
        <v>41615.665462964156</v>
      </c>
      <c r="L445">
        <v>3032</v>
      </c>
    </row>
    <row r="446" spans="4:12" x14ac:dyDescent="0.25">
      <c r="D446" s="5" t="s">
        <v>2940</v>
      </c>
      <c r="E446">
        <v>4032</v>
      </c>
      <c r="F446">
        <v>25</v>
      </c>
      <c r="G446">
        <v>51444</v>
      </c>
      <c r="H446" s="39">
        <f t="shared" si="12"/>
        <v>41615.665474538233</v>
      </c>
      <c r="I446" t="s">
        <v>3950</v>
      </c>
      <c r="J446">
        <v>51444</v>
      </c>
      <c r="K446" s="39">
        <f t="shared" si="13"/>
        <v>41615.665474538233</v>
      </c>
      <c r="L446">
        <v>3032</v>
      </c>
    </row>
    <row r="447" spans="4:12" x14ac:dyDescent="0.25">
      <c r="D447" s="5" t="s">
        <v>2941</v>
      </c>
      <c r="E447">
        <v>4031</v>
      </c>
      <c r="F447">
        <v>24</v>
      </c>
      <c r="G447">
        <v>51445</v>
      </c>
      <c r="H447" s="39">
        <f t="shared" si="12"/>
        <v>41615.66548611231</v>
      </c>
      <c r="I447" t="s">
        <v>3951</v>
      </c>
      <c r="J447">
        <v>51445</v>
      </c>
      <c r="K447" s="39">
        <f t="shared" si="13"/>
        <v>41615.66548611231</v>
      </c>
      <c r="L447">
        <v>3031</v>
      </c>
    </row>
    <row r="448" spans="4:12" x14ac:dyDescent="0.25">
      <c r="D448" s="5" t="s">
        <v>2942</v>
      </c>
      <c r="E448">
        <v>4031</v>
      </c>
      <c r="F448">
        <v>24</v>
      </c>
      <c r="G448">
        <v>51446</v>
      </c>
      <c r="H448" s="39">
        <f t="shared" si="12"/>
        <v>41615.665497686387</v>
      </c>
      <c r="I448" t="s">
        <v>3952</v>
      </c>
      <c r="J448">
        <v>51446</v>
      </c>
      <c r="K448" s="39">
        <f t="shared" si="13"/>
        <v>41615.665497686387</v>
      </c>
      <c r="L448">
        <v>3033</v>
      </c>
    </row>
    <row r="449" spans="4:12" x14ac:dyDescent="0.25">
      <c r="D449" s="5" t="s">
        <v>2943</v>
      </c>
      <c r="E449">
        <v>4032</v>
      </c>
      <c r="F449">
        <v>25</v>
      </c>
      <c r="G449">
        <v>51447</v>
      </c>
      <c r="H449" s="39">
        <f t="shared" si="12"/>
        <v>41615.665509260463</v>
      </c>
      <c r="I449" t="s">
        <v>3953</v>
      </c>
      <c r="J449">
        <v>51447</v>
      </c>
      <c r="K449" s="39">
        <f t="shared" si="13"/>
        <v>41615.665509260463</v>
      </c>
      <c r="L449">
        <v>3032</v>
      </c>
    </row>
    <row r="450" spans="4:12" x14ac:dyDescent="0.25">
      <c r="D450" s="5" t="s">
        <v>2944</v>
      </c>
      <c r="E450">
        <v>4032</v>
      </c>
      <c r="F450">
        <v>25</v>
      </c>
      <c r="G450">
        <v>51448</v>
      </c>
      <c r="H450" s="39">
        <f t="shared" si="12"/>
        <v>41615.66552083454</v>
      </c>
      <c r="I450" t="s">
        <v>3954</v>
      </c>
      <c r="J450">
        <v>51448</v>
      </c>
      <c r="K450" s="39">
        <f t="shared" si="13"/>
        <v>41615.66552083454</v>
      </c>
      <c r="L450">
        <v>3032</v>
      </c>
    </row>
    <row r="451" spans="4:12" x14ac:dyDescent="0.25">
      <c r="D451" s="5" t="s">
        <v>2945</v>
      </c>
      <c r="E451">
        <v>4031</v>
      </c>
      <c r="F451">
        <v>24</v>
      </c>
      <c r="G451">
        <v>51449</v>
      </c>
      <c r="H451" s="39">
        <f t="shared" si="12"/>
        <v>41615.665532408617</v>
      </c>
      <c r="I451" t="s">
        <v>3955</v>
      </c>
      <c r="J451">
        <v>51449</v>
      </c>
      <c r="K451" s="39">
        <f t="shared" si="13"/>
        <v>41615.665532408617</v>
      </c>
      <c r="L451">
        <v>3031</v>
      </c>
    </row>
    <row r="452" spans="4:12" x14ac:dyDescent="0.25">
      <c r="D452" s="5" t="s">
        <v>2946</v>
      </c>
      <c r="E452">
        <v>4031</v>
      </c>
      <c r="F452">
        <v>24</v>
      </c>
      <c r="G452">
        <v>51450</v>
      </c>
      <c r="H452" s="39">
        <f t="shared" si="12"/>
        <v>41615.665543982694</v>
      </c>
      <c r="I452" t="s">
        <v>3956</v>
      </c>
      <c r="J452">
        <v>51450</v>
      </c>
      <c r="K452" s="39">
        <f t="shared" si="13"/>
        <v>41615.665543982694</v>
      </c>
      <c r="L452">
        <v>3033</v>
      </c>
    </row>
    <row r="453" spans="4:12" x14ac:dyDescent="0.25">
      <c r="D453" s="5" t="s">
        <v>2947</v>
      </c>
      <c r="E453">
        <v>4032</v>
      </c>
      <c r="F453">
        <v>25</v>
      </c>
      <c r="G453">
        <v>51451</v>
      </c>
      <c r="H453" s="39">
        <f t="shared" ref="H453:H516" si="14">H452+1/86400</f>
        <v>41615.66555555677</v>
      </c>
      <c r="I453" t="s">
        <v>3957</v>
      </c>
      <c r="J453">
        <v>51451</v>
      </c>
      <c r="K453" s="39">
        <f t="shared" ref="K453:K516" si="15">K452+1/86400</f>
        <v>41615.66555555677</v>
      </c>
      <c r="L453">
        <v>3032</v>
      </c>
    </row>
    <row r="454" spans="4:12" x14ac:dyDescent="0.25">
      <c r="D454" s="5" t="s">
        <v>2948</v>
      </c>
      <c r="E454">
        <v>4032</v>
      </c>
      <c r="F454">
        <v>25</v>
      </c>
      <c r="G454">
        <v>51452</v>
      </c>
      <c r="H454" s="39">
        <f t="shared" si="14"/>
        <v>41615.665567130847</v>
      </c>
      <c r="I454" t="s">
        <v>3958</v>
      </c>
      <c r="J454">
        <v>51452</v>
      </c>
      <c r="K454" s="39">
        <f t="shared" si="15"/>
        <v>41615.665567130847</v>
      </c>
      <c r="L454">
        <v>3032</v>
      </c>
    </row>
    <row r="455" spans="4:12" x14ac:dyDescent="0.25">
      <c r="D455" s="5" t="s">
        <v>2949</v>
      </c>
      <c r="E455">
        <v>4031</v>
      </c>
      <c r="F455">
        <v>24</v>
      </c>
      <c r="G455">
        <v>51453</v>
      </c>
      <c r="H455" s="39">
        <f t="shared" si="14"/>
        <v>41615.665578704924</v>
      </c>
      <c r="I455" t="s">
        <v>3959</v>
      </c>
      <c r="J455">
        <v>51453</v>
      </c>
      <c r="K455" s="39">
        <f t="shared" si="15"/>
        <v>41615.665578704924</v>
      </c>
      <c r="L455">
        <v>3031</v>
      </c>
    </row>
    <row r="456" spans="4:12" x14ac:dyDescent="0.25">
      <c r="D456" s="5" t="s">
        <v>2950</v>
      </c>
      <c r="E456">
        <v>4031</v>
      </c>
      <c r="F456">
        <v>24</v>
      </c>
      <c r="G456">
        <v>51454</v>
      </c>
      <c r="H456" s="39">
        <f t="shared" si="14"/>
        <v>41615.665590279001</v>
      </c>
      <c r="I456" t="s">
        <v>3960</v>
      </c>
      <c r="J456">
        <v>51454</v>
      </c>
      <c r="K456" s="39">
        <f t="shared" si="15"/>
        <v>41615.665590279001</v>
      </c>
      <c r="L456">
        <v>3033</v>
      </c>
    </row>
    <row r="457" spans="4:12" x14ac:dyDescent="0.25">
      <c r="D457" s="5" t="s">
        <v>2951</v>
      </c>
      <c r="E457">
        <v>4032</v>
      </c>
      <c r="F457">
        <v>25</v>
      </c>
      <c r="G457">
        <v>51455</v>
      </c>
      <c r="H457" s="39">
        <f t="shared" si="14"/>
        <v>41615.665601853078</v>
      </c>
      <c r="I457" t="s">
        <v>3961</v>
      </c>
      <c r="J457">
        <v>51455</v>
      </c>
      <c r="K457" s="39">
        <f t="shared" si="15"/>
        <v>41615.665601853078</v>
      </c>
      <c r="L457">
        <v>3032</v>
      </c>
    </row>
    <row r="458" spans="4:12" x14ac:dyDescent="0.25">
      <c r="D458" s="5" t="s">
        <v>2952</v>
      </c>
      <c r="E458">
        <v>4032</v>
      </c>
      <c r="F458">
        <v>25</v>
      </c>
      <c r="G458">
        <v>51456</v>
      </c>
      <c r="H458" s="39">
        <f t="shared" si="14"/>
        <v>41615.665613427154</v>
      </c>
      <c r="I458" t="s">
        <v>3962</v>
      </c>
      <c r="J458">
        <v>51456</v>
      </c>
      <c r="K458" s="39">
        <f t="shared" si="15"/>
        <v>41615.665613427154</v>
      </c>
      <c r="L458">
        <v>3032</v>
      </c>
    </row>
    <row r="459" spans="4:12" x14ac:dyDescent="0.25">
      <c r="D459" s="5" t="s">
        <v>2953</v>
      </c>
      <c r="E459">
        <v>4031</v>
      </c>
      <c r="F459">
        <v>24</v>
      </c>
      <c r="G459">
        <v>51457</v>
      </c>
      <c r="H459" s="39">
        <f t="shared" si="14"/>
        <v>41615.665625001231</v>
      </c>
      <c r="I459" t="s">
        <v>3963</v>
      </c>
      <c r="J459">
        <v>51457</v>
      </c>
      <c r="K459" s="39">
        <f t="shared" si="15"/>
        <v>41615.665625001231</v>
      </c>
      <c r="L459">
        <v>3031</v>
      </c>
    </row>
    <row r="460" spans="4:12" x14ac:dyDescent="0.25">
      <c r="D460" s="5" t="s">
        <v>2954</v>
      </c>
      <c r="E460">
        <v>4031</v>
      </c>
      <c r="F460">
        <v>24</v>
      </c>
      <c r="G460">
        <v>51458</v>
      </c>
      <c r="H460" s="39">
        <f t="shared" si="14"/>
        <v>41615.665636575308</v>
      </c>
      <c r="I460" t="s">
        <v>3964</v>
      </c>
      <c r="J460">
        <v>51458</v>
      </c>
      <c r="K460" s="39">
        <f t="shared" si="15"/>
        <v>41615.665636575308</v>
      </c>
      <c r="L460">
        <v>3033</v>
      </c>
    </row>
    <row r="461" spans="4:12" x14ac:dyDescent="0.25">
      <c r="D461" s="5" t="s">
        <v>2955</v>
      </c>
      <c r="E461">
        <v>4032</v>
      </c>
      <c r="F461">
        <v>25</v>
      </c>
      <c r="G461">
        <v>51459</v>
      </c>
      <c r="H461" s="39">
        <f t="shared" si="14"/>
        <v>41615.665648149385</v>
      </c>
      <c r="I461" t="s">
        <v>3965</v>
      </c>
      <c r="J461">
        <v>51459</v>
      </c>
      <c r="K461" s="39">
        <f t="shared" si="15"/>
        <v>41615.665648149385</v>
      </c>
      <c r="L461">
        <v>3032</v>
      </c>
    </row>
    <row r="462" spans="4:12" x14ac:dyDescent="0.25">
      <c r="D462" s="5" t="s">
        <v>2956</v>
      </c>
      <c r="E462">
        <v>4032</v>
      </c>
      <c r="F462">
        <v>25</v>
      </c>
      <c r="G462">
        <v>51460</v>
      </c>
      <c r="H462" s="39">
        <f t="shared" si="14"/>
        <v>41615.665659723461</v>
      </c>
      <c r="I462" t="s">
        <v>3966</v>
      </c>
      <c r="J462">
        <v>51460</v>
      </c>
      <c r="K462" s="39">
        <f t="shared" si="15"/>
        <v>41615.665659723461</v>
      </c>
      <c r="L462">
        <v>3032</v>
      </c>
    </row>
    <row r="463" spans="4:12" x14ac:dyDescent="0.25">
      <c r="D463" s="5" t="s">
        <v>2957</v>
      </c>
      <c r="E463">
        <v>4031</v>
      </c>
      <c r="F463">
        <v>24</v>
      </c>
      <c r="G463">
        <v>51461</v>
      </c>
      <c r="H463" s="39">
        <f t="shared" si="14"/>
        <v>41615.665671297538</v>
      </c>
      <c r="I463" t="s">
        <v>3967</v>
      </c>
      <c r="J463">
        <v>51461</v>
      </c>
      <c r="K463" s="39">
        <f t="shared" si="15"/>
        <v>41615.665671297538</v>
      </c>
      <c r="L463">
        <v>3031</v>
      </c>
    </row>
    <row r="464" spans="4:12" x14ac:dyDescent="0.25">
      <c r="D464" s="5" t="s">
        <v>2958</v>
      </c>
      <c r="E464">
        <v>4031</v>
      </c>
      <c r="F464">
        <v>24</v>
      </c>
      <c r="G464">
        <v>51462</v>
      </c>
      <c r="H464" s="39">
        <f t="shared" si="14"/>
        <v>41615.665682871615</v>
      </c>
      <c r="I464" t="s">
        <v>3968</v>
      </c>
      <c r="J464">
        <v>51462</v>
      </c>
      <c r="K464" s="39">
        <f t="shared" si="15"/>
        <v>41615.665682871615</v>
      </c>
      <c r="L464">
        <v>3033</v>
      </c>
    </row>
    <row r="465" spans="4:12" x14ac:dyDescent="0.25">
      <c r="D465" s="5" t="s">
        <v>2959</v>
      </c>
      <c r="E465">
        <v>4032</v>
      </c>
      <c r="F465">
        <v>25</v>
      </c>
      <c r="G465">
        <v>51463</v>
      </c>
      <c r="H465" s="39">
        <f t="shared" si="14"/>
        <v>41615.665694445692</v>
      </c>
      <c r="I465" t="s">
        <v>3969</v>
      </c>
      <c r="J465">
        <v>51463</v>
      </c>
      <c r="K465" s="39">
        <f t="shared" si="15"/>
        <v>41615.665694445692</v>
      </c>
      <c r="L465">
        <v>3032</v>
      </c>
    </row>
    <row r="466" spans="4:12" x14ac:dyDescent="0.25">
      <c r="D466" s="5" t="s">
        <v>2960</v>
      </c>
      <c r="E466">
        <v>4032</v>
      </c>
      <c r="F466">
        <v>25</v>
      </c>
      <c r="G466">
        <v>51464</v>
      </c>
      <c r="H466" s="39">
        <f t="shared" si="14"/>
        <v>41615.665706019769</v>
      </c>
      <c r="I466" t="s">
        <v>3970</v>
      </c>
      <c r="J466">
        <v>51464</v>
      </c>
      <c r="K466" s="39">
        <f t="shared" si="15"/>
        <v>41615.665706019769</v>
      </c>
      <c r="L466">
        <v>3032</v>
      </c>
    </row>
    <row r="467" spans="4:12" x14ac:dyDescent="0.25">
      <c r="D467" s="5" t="s">
        <v>2961</v>
      </c>
      <c r="E467">
        <v>4031</v>
      </c>
      <c r="F467">
        <v>24</v>
      </c>
      <c r="G467">
        <v>51465</v>
      </c>
      <c r="H467" s="39">
        <f t="shared" si="14"/>
        <v>41615.665717593845</v>
      </c>
      <c r="I467" t="s">
        <v>3971</v>
      </c>
      <c r="J467">
        <v>51465</v>
      </c>
      <c r="K467" s="39">
        <f t="shared" si="15"/>
        <v>41615.665717593845</v>
      </c>
      <c r="L467">
        <v>3031</v>
      </c>
    </row>
    <row r="468" spans="4:12" x14ac:dyDescent="0.25">
      <c r="D468" s="5" t="s">
        <v>2962</v>
      </c>
      <c r="E468">
        <v>4031</v>
      </c>
      <c r="F468">
        <v>24</v>
      </c>
      <c r="G468">
        <v>51466</v>
      </c>
      <c r="H468" s="39">
        <f t="shared" si="14"/>
        <v>41615.665729167922</v>
      </c>
      <c r="I468" t="s">
        <v>3972</v>
      </c>
      <c r="J468">
        <v>51466</v>
      </c>
      <c r="K468" s="39">
        <f t="shared" si="15"/>
        <v>41615.665729167922</v>
      </c>
      <c r="L468">
        <v>3033</v>
      </c>
    </row>
    <row r="469" spans="4:12" x14ac:dyDescent="0.25">
      <c r="D469" s="5" t="s">
        <v>2963</v>
      </c>
      <c r="E469">
        <v>4032</v>
      </c>
      <c r="F469">
        <v>25</v>
      </c>
      <c r="G469">
        <v>51467</v>
      </c>
      <c r="H469" s="39">
        <f t="shared" si="14"/>
        <v>41615.665740741999</v>
      </c>
      <c r="I469" t="s">
        <v>3973</v>
      </c>
      <c r="J469">
        <v>51467</v>
      </c>
      <c r="K469" s="39">
        <f t="shared" si="15"/>
        <v>41615.665740741999</v>
      </c>
      <c r="L469">
        <v>3032</v>
      </c>
    </row>
    <row r="470" spans="4:12" x14ac:dyDescent="0.25">
      <c r="D470" s="5" t="s">
        <v>2964</v>
      </c>
      <c r="E470">
        <v>4032</v>
      </c>
      <c r="F470">
        <v>25</v>
      </c>
      <c r="G470">
        <v>51468</v>
      </c>
      <c r="H470" s="39">
        <f t="shared" si="14"/>
        <v>41615.665752316076</v>
      </c>
      <c r="I470" t="s">
        <v>3974</v>
      </c>
      <c r="J470">
        <v>51468</v>
      </c>
      <c r="K470" s="39">
        <f t="shared" si="15"/>
        <v>41615.665752316076</v>
      </c>
      <c r="L470">
        <v>3032</v>
      </c>
    </row>
    <row r="471" spans="4:12" x14ac:dyDescent="0.25">
      <c r="D471" s="5" t="s">
        <v>2965</v>
      </c>
      <c r="E471">
        <v>4031</v>
      </c>
      <c r="F471">
        <v>24</v>
      </c>
      <c r="G471">
        <v>51469</v>
      </c>
      <c r="H471" s="39">
        <f t="shared" si="14"/>
        <v>41615.665763890152</v>
      </c>
      <c r="I471" t="s">
        <v>3975</v>
      </c>
      <c r="J471">
        <v>51469</v>
      </c>
      <c r="K471" s="39">
        <f t="shared" si="15"/>
        <v>41615.665763890152</v>
      </c>
      <c r="L471">
        <v>3031</v>
      </c>
    </row>
    <row r="472" spans="4:12" x14ac:dyDescent="0.25">
      <c r="D472" s="5" t="s">
        <v>2966</v>
      </c>
      <c r="E472">
        <v>4031</v>
      </c>
      <c r="F472">
        <v>24</v>
      </c>
      <c r="G472">
        <v>51470</v>
      </c>
      <c r="H472" s="39">
        <f t="shared" si="14"/>
        <v>41615.665775464229</v>
      </c>
      <c r="I472" t="s">
        <v>3976</v>
      </c>
      <c r="J472">
        <v>51470</v>
      </c>
      <c r="K472" s="39">
        <f t="shared" si="15"/>
        <v>41615.665775464229</v>
      </c>
      <c r="L472">
        <v>3033</v>
      </c>
    </row>
    <row r="473" spans="4:12" x14ac:dyDescent="0.25">
      <c r="D473" s="5" t="s">
        <v>2967</v>
      </c>
      <c r="E473">
        <v>4032</v>
      </c>
      <c r="F473">
        <v>25</v>
      </c>
      <c r="G473">
        <v>51471</v>
      </c>
      <c r="H473" s="39">
        <f t="shared" si="14"/>
        <v>41615.665787038306</v>
      </c>
      <c r="I473" t="s">
        <v>3977</v>
      </c>
      <c r="J473">
        <v>51471</v>
      </c>
      <c r="K473" s="39">
        <f t="shared" si="15"/>
        <v>41615.665787038306</v>
      </c>
      <c r="L473">
        <v>3032</v>
      </c>
    </row>
    <row r="474" spans="4:12" x14ac:dyDescent="0.25">
      <c r="D474" s="5" t="s">
        <v>2968</v>
      </c>
      <c r="E474">
        <v>4032</v>
      </c>
      <c r="F474">
        <v>25</v>
      </c>
      <c r="G474">
        <v>51472</v>
      </c>
      <c r="H474" s="39">
        <f t="shared" si="14"/>
        <v>41615.665798612383</v>
      </c>
      <c r="I474" t="s">
        <v>3978</v>
      </c>
      <c r="J474">
        <v>51472</v>
      </c>
      <c r="K474" s="39">
        <f t="shared" si="15"/>
        <v>41615.665798612383</v>
      </c>
      <c r="L474">
        <v>3032</v>
      </c>
    </row>
    <row r="475" spans="4:12" x14ac:dyDescent="0.25">
      <c r="D475" s="5" t="s">
        <v>2969</v>
      </c>
      <c r="E475">
        <v>4031</v>
      </c>
      <c r="F475">
        <v>24</v>
      </c>
      <c r="G475">
        <v>51473</v>
      </c>
      <c r="H475" s="39">
        <f t="shared" si="14"/>
        <v>41615.66581018646</v>
      </c>
      <c r="I475" t="s">
        <v>3979</v>
      </c>
      <c r="J475">
        <v>51473</v>
      </c>
      <c r="K475" s="39">
        <f t="shared" si="15"/>
        <v>41615.66581018646</v>
      </c>
      <c r="L475">
        <v>3031</v>
      </c>
    </row>
    <row r="476" spans="4:12" x14ac:dyDescent="0.25">
      <c r="D476" s="5" t="s">
        <v>2970</v>
      </c>
      <c r="E476">
        <v>4031</v>
      </c>
      <c r="F476">
        <v>24</v>
      </c>
      <c r="G476">
        <v>51474</v>
      </c>
      <c r="H476" s="39">
        <f t="shared" si="14"/>
        <v>41615.665821760536</v>
      </c>
      <c r="I476" t="s">
        <v>3980</v>
      </c>
      <c r="J476">
        <v>51474</v>
      </c>
      <c r="K476" s="39">
        <f t="shared" si="15"/>
        <v>41615.665821760536</v>
      </c>
      <c r="L476">
        <v>3033</v>
      </c>
    </row>
    <row r="477" spans="4:12" x14ac:dyDescent="0.25">
      <c r="D477" s="5" t="s">
        <v>2971</v>
      </c>
      <c r="E477">
        <v>4032</v>
      </c>
      <c r="F477">
        <v>25</v>
      </c>
      <c r="G477">
        <v>51475</v>
      </c>
      <c r="H477" s="39">
        <f t="shared" si="14"/>
        <v>41615.665833334613</v>
      </c>
      <c r="I477" t="s">
        <v>3981</v>
      </c>
      <c r="J477">
        <v>51475</v>
      </c>
      <c r="K477" s="39">
        <f t="shared" si="15"/>
        <v>41615.665833334613</v>
      </c>
      <c r="L477">
        <v>3032</v>
      </c>
    </row>
    <row r="478" spans="4:12" x14ac:dyDescent="0.25">
      <c r="D478" s="5" t="s">
        <v>2972</v>
      </c>
      <c r="E478">
        <v>4032</v>
      </c>
      <c r="F478">
        <v>25</v>
      </c>
      <c r="G478">
        <v>51476</v>
      </c>
      <c r="H478" s="39">
        <f t="shared" si="14"/>
        <v>41615.66584490869</v>
      </c>
      <c r="I478" t="s">
        <v>3982</v>
      </c>
      <c r="J478">
        <v>51476</v>
      </c>
      <c r="K478" s="39">
        <f t="shared" si="15"/>
        <v>41615.66584490869</v>
      </c>
      <c r="L478">
        <v>3032</v>
      </c>
    </row>
    <row r="479" spans="4:12" x14ac:dyDescent="0.25">
      <c r="D479" s="5" t="s">
        <v>2973</v>
      </c>
      <c r="E479">
        <v>4031</v>
      </c>
      <c r="F479">
        <v>24</v>
      </c>
      <c r="G479">
        <v>51477</v>
      </c>
      <c r="H479" s="39">
        <f t="shared" si="14"/>
        <v>41615.665856482767</v>
      </c>
      <c r="I479" t="s">
        <v>3983</v>
      </c>
      <c r="J479">
        <v>51477</v>
      </c>
      <c r="K479" s="39">
        <f t="shared" si="15"/>
        <v>41615.665856482767</v>
      </c>
      <c r="L479">
        <v>3031</v>
      </c>
    </row>
    <row r="480" spans="4:12" x14ac:dyDescent="0.25">
      <c r="D480" s="5" t="s">
        <v>2974</v>
      </c>
      <c r="E480">
        <v>4031</v>
      </c>
      <c r="F480">
        <v>24</v>
      </c>
      <c r="G480">
        <v>51478</v>
      </c>
      <c r="H480" s="39">
        <f t="shared" si="14"/>
        <v>41615.665868056843</v>
      </c>
      <c r="I480" t="s">
        <v>3984</v>
      </c>
      <c r="J480">
        <v>51478</v>
      </c>
      <c r="K480" s="39">
        <f t="shared" si="15"/>
        <v>41615.665868056843</v>
      </c>
      <c r="L480">
        <v>3033</v>
      </c>
    </row>
    <row r="481" spans="4:12" x14ac:dyDescent="0.25">
      <c r="D481" s="5" t="s">
        <v>2975</v>
      </c>
      <c r="E481">
        <v>4032</v>
      </c>
      <c r="F481">
        <v>25</v>
      </c>
      <c r="G481">
        <v>51479</v>
      </c>
      <c r="H481" s="39">
        <f t="shared" si="14"/>
        <v>41615.66587963092</v>
      </c>
      <c r="I481" t="s">
        <v>3985</v>
      </c>
      <c r="J481">
        <v>51479</v>
      </c>
      <c r="K481" s="39">
        <f t="shared" si="15"/>
        <v>41615.66587963092</v>
      </c>
      <c r="L481">
        <v>3032</v>
      </c>
    </row>
    <row r="482" spans="4:12" x14ac:dyDescent="0.25">
      <c r="D482" s="5" t="s">
        <v>2976</v>
      </c>
      <c r="E482">
        <v>4032</v>
      </c>
      <c r="F482">
        <v>25</v>
      </c>
      <c r="G482">
        <v>51480</v>
      </c>
      <c r="H482" s="39">
        <f t="shared" si="14"/>
        <v>41615.665891204997</v>
      </c>
      <c r="I482" t="s">
        <v>3986</v>
      </c>
      <c r="J482">
        <v>51480</v>
      </c>
      <c r="K482" s="39">
        <f t="shared" si="15"/>
        <v>41615.665891204997</v>
      </c>
      <c r="L482">
        <v>3032</v>
      </c>
    </row>
    <row r="483" spans="4:12" x14ac:dyDescent="0.25">
      <c r="D483" s="5" t="s">
        <v>2977</v>
      </c>
      <c r="E483">
        <v>4031</v>
      </c>
      <c r="F483">
        <v>24</v>
      </c>
      <c r="G483">
        <v>51481</v>
      </c>
      <c r="H483" s="39">
        <f t="shared" si="14"/>
        <v>41615.665902779074</v>
      </c>
      <c r="I483" t="s">
        <v>3987</v>
      </c>
      <c r="J483">
        <v>51481</v>
      </c>
      <c r="K483" s="39">
        <f t="shared" si="15"/>
        <v>41615.665902779074</v>
      </c>
      <c r="L483">
        <v>3031</v>
      </c>
    </row>
    <row r="484" spans="4:12" x14ac:dyDescent="0.25">
      <c r="D484" s="5" t="s">
        <v>2978</v>
      </c>
      <c r="E484">
        <v>4031</v>
      </c>
      <c r="F484">
        <v>24</v>
      </c>
      <c r="G484">
        <v>51482</v>
      </c>
      <c r="H484" s="39">
        <f t="shared" si="14"/>
        <v>41615.665914353151</v>
      </c>
      <c r="I484" t="s">
        <v>3988</v>
      </c>
      <c r="J484">
        <v>51482</v>
      </c>
      <c r="K484" s="39">
        <f t="shared" si="15"/>
        <v>41615.665914353151</v>
      </c>
      <c r="L484">
        <v>3033</v>
      </c>
    </row>
    <row r="485" spans="4:12" x14ac:dyDescent="0.25">
      <c r="D485" s="5" t="s">
        <v>2979</v>
      </c>
      <c r="E485">
        <v>4032</v>
      </c>
      <c r="F485">
        <v>25</v>
      </c>
      <c r="G485">
        <v>51483</v>
      </c>
      <c r="H485" s="39">
        <f t="shared" si="14"/>
        <v>41615.665925927227</v>
      </c>
      <c r="I485" t="s">
        <v>3989</v>
      </c>
      <c r="J485">
        <v>51483</v>
      </c>
      <c r="K485" s="39">
        <f t="shared" si="15"/>
        <v>41615.665925927227</v>
      </c>
      <c r="L485">
        <v>3032</v>
      </c>
    </row>
    <row r="486" spans="4:12" x14ac:dyDescent="0.25">
      <c r="D486" s="5" t="s">
        <v>2980</v>
      </c>
      <c r="E486">
        <v>4032</v>
      </c>
      <c r="F486">
        <v>25</v>
      </c>
      <c r="G486">
        <v>51484</v>
      </c>
      <c r="H486" s="39">
        <f t="shared" si="14"/>
        <v>41615.665937501304</v>
      </c>
      <c r="I486" t="s">
        <v>3990</v>
      </c>
      <c r="J486">
        <v>51484</v>
      </c>
      <c r="K486" s="39">
        <f t="shared" si="15"/>
        <v>41615.665937501304</v>
      </c>
      <c r="L486">
        <v>3032</v>
      </c>
    </row>
    <row r="487" spans="4:12" x14ac:dyDescent="0.25">
      <c r="D487" s="5" t="s">
        <v>2981</v>
      </c>
      <c r="E487">
        <v>4031</v>
      </c>
      <c r="F487">
        <v>24</v>
      </c>
      <c r="G487">
        <v>51485</v>
      </c>
      <c r="H487" s="39">
        <f t="shared" si="14"/>
        <v>41615.665949075381</v>
      </c>
      <c r="I487" t="s">
        <v>3991</v>
      </c>
      <c r="J487">
        <v>51485</v>
      </c>
      <c r="K487" s="39">
        <f t="shared" si="15"/>
        <v>41615.665949075381</v>
      </c>
      <c r="L487">
        <v>3031</v>
      </c>
    </row>
    <row r="488" spans="4:12" x14ac:dyDescent="0.25">
      <c r="D488" s="5" t="s">
        <v>2982</v>
      </c>
      <c r="E488">
        <v>4031</v>
      </c>
      <c r="F488">
        <v>24</v>
      </c>
      <c r="G488">
        <v>51486</v>
      </c>
      <c r="H488" s="39">
        <f t="shared" si="14"/>
        <v>41615.665960649458</v>
      </c>
      <c r="I488" t="s">
        <v>3992</v>
      </c>
      <c r="J488">
        <v>51486</v>
      </c>
      <c r="K488" s="39">
        <f t="shared" si="15"/>
        <v>41615.665960649458</v>
      </c>
      <c r="L488">
        <v>3033</v>
      </c>
    </row>
    <row r="489" spans="4:12" x14ac:dyDescent="0.25">
      <c r="D489" s="5" t="s">
        <v>2983</v>
      </c>
      <c r="E489">
        <v>4032</v>
      </c>
      <c r="F489">
        <v>25</v>
      </c>
      <c r="G489">
        <v>51487</v>
      </c>
      <c r="H489" s="39">
        <f t="shared" si="14"/>
        <v>41615.665972223534</v>
      </c>
      <c r="I489" t="s">
        <v>3993</v>
      </c>
      <c r="J489">
        <v>51487</v>
      </c>
      <c r="K489" s="39">
        <f t="shared" si="15"/>
        <v>41615.665972223534</v>
      </c>
      <c r="L489">
        <v>3032</v>
      </c>
    </row>
    <row r="490" spans="4:12" x14ac:dyDescent="0.25">
      <c r="D490" s="5" t="s">
        <v>2984</v>
      </c>
      <c r="E490">
        <v>4032</v>
      </c>
      <c r="F490">
        <v>25</v>
      </c>
      <c r="G490">
        <v>51488</v>
      </c>
      <c r="H490" s="39">
        <f t="shared" si="14"/>
        <v>41615.665983797611</v>
      </c>
      <c r="I490" t="s">
        <v>3994</v>
      </c>
      <c r="J490">
        <v>51488</v>
      </c>
      <c r="K490" s="39">
        <f t="shared" si="15"/>
        <v>41615.665983797611</v>
      </c>
      <c r="L490">
        <v>3032</v>
      </c>
    </row>
    <row r="491" spans="4:12" x14ac:dyDescent="0.25">
      <c r="D491" s="5" t="s">
        <v>2985</v>
      </c>
      <c r="E491">
        <v>4031</v>
      </c>
      <c r="F491">
        <v>24</v>
      </c>
      <c r="G491">
        <v>51489</v>
      </c>
      <c r="H491" s="39">
        <f t="shared" si="14"/>
        <v>41615.665995371688</v>
      </c>
      <c r="I491" t="s">
        <v>3995</v>
      </c>
      <c r="J491">
        <v>51489</v>
      </c>
      <c r="K491" s="39">
        <f t="shared" si="15"/>
        <v>41615.665995371688</v>
      </c>
      <c r="L491">
        <v>3031</v>
      </c>
    </row>
    <row r="492" spans="4:12" x14ac:dyDescent="0.25">
      <c r="D492" s="5" t="s">
        <v>2986</v>
      </c>
      <c r="E492">
        <v>4031</v>
      </c>
      <c r="F492">
        <v>24</v>
      </c>
      <c r="G492">
        <v>51490</v>
      </c>
      <c r="H492" s="39">
        <f t="shared" si="14"/>
        <v>41615.666006945765</v>
      </c>
      <c r="I492" t="s">
        <v>3996</v>
      </c>
      <c r="J492">
        <v>51490</v>
      </c>
      <c r="K492" s="39">
        <f t="shared" si="15"/>
        <v>41615.666006945765</v>
      </c>
      <c r="L492">
        <v>3033</v>
      </c>
    </row>
    <row r="493" spans="4:12" x14ac:dyDescent="0.25">
      <c r="D493" s="5" t="s">
        <v>2987</v>
      </c>
      <c r="E493">
        <v>4032</v>
      </c>
      <c r="F493">
        <v>25</v>
      </c>
      <c r="G493">
        <v>51491</v>
      </c>
      <c r="H493" s="39">
        <f t="shared" si="14"/>
        <v>41615.666018519842</v>
      </c>
      <c r="I493" t="s">
        <v>3997</v>
      </c>
      <c r="J493">
        <v>51491</v>
      </c>
      <c r="K493" s="39">
        <f t="shared" si="15"/>
        <v>41615.666018519842</v>
      </c>
      <c r="L493">
        <v>3032</v>
      </c>
    </row>
    <row r="494" spans="4:12" x14ac:dyDescent="0.25">
      <c r="D494" s="5" t="s">
        <v>2988</v>
      </c>
      <c r="E494">
        <v>4032</v>
      </c>
      <c r="F494">
        <v>25</v>
      </c>
      <c r="G494">
        <v>51492</v>
      </c>
      <c r="H494" s="39">
        <f t="shared" si="14"/>
        <v>41615.666030093918</v>
      </c>
      <c r="I494" t="s">
        <v>3998</v>
      </c>
      <c r="J494">
        <v>51492</v>
      </c>
      <c r="K494" s="39">
        <f t="shared" si="15"/>
        <v>41615.666030093918</v>
      </c>
      <c r="L494">
        <v>3032</v>
      </c>
    </row>
    <row r="495" spans="4:12" x14ac:dyDescent="0.25">
      <c r="D495" s="5" t="s">
        <v>2989</v>
      </c>
      <c r="E495">
        <v>4031</v>
      </c>
      <c r="F495">
        <v>24</v>
      </c>
      <c r="G495">
        <v>51493</v>
      </c>
      <c r="H495" s="39">
        <f t="shared" si="14"/>
        <v>41615.666041667995</v>
      </c>
      <c r="I495" t="s">
        <v>3999</v>
      </c>
      <c r="J495">
        <v>51493</v>
      </c>
      <c r="K495" s="39">
        <f t="shared" si="15"/>
        <v>41615.666041667995</v>
      </c>
      <c r="L495">
        <v>3031</v>
      </c>
    </row>
    <row r="496" spans="4:12" x14ac:dyDescent="0.25">
      <c r="D496" s="5" t="s">
        <v>2990</v>
      </c>
      <c r="E496">
        <v>4031</v>
      </c>
      <c r="F496">
        <v>24</v>
      </c>
      <c r="G496">
        <v>51494</v>
      </c>
      <c r="H496" s="39">
        <f t="shared" si="14"/>
        <v>41615.666053242072</v>
      </c>
      <c r="I496" t="s">
        <v>4000</v>
      </c>
      <c r="J496">
        <v>51494</v>
      </c>
      <c r="K496" s="39">
        <f t="shared" si="15"/>
        <v>41615.666053242072</v>
      </c>
      <c r="L496">
        <v>3033</v>
      </c>
    </row>
    <row r="497" spans="4:12" x14ac:dyDescent="0.25">
      <c r="D497" s="5" t="s">
        <v>2991</v>
      </c>
      <c r="E497">
        <v>4032</v>
      </c>
      <c r="F497">
        <v>25</v>
      </c>
      <c r="G497">
        <v>51495</v>
      </c>
      <c r="H497" s="39">
        <f t="shared" si="14"/>
        <v>41615.666064816149</v>
      </c>
      <c r="I497" t="s">
        <v>4001</v>
      </c>
      <c r="J497">
        <v>51495</v>
      </c>
      <c r="K497" s="39">
        <f t="shared" si="15"/>
        <v>41615.666064816149</v>
      </c>
      <c r="L497">
        <v>3032</v>
      </c>
    </row>
    <row r="498" spans="4:12" x14ac:dyDescent="0.25">
      <c r="D498" s="5" t="s">
        <v>2992</v>
      </c>
      <c r="E498">
        <v>4032</v>
      </c>
      <c r="F498">
        <v>25</v>
      </c>
      <c r="G498">
        <v>51496</v>
      </c>
      <c r="H498" s="39">
        <f t="shared" si="14"/>
        <v>41615.666076390225</v>
      </c>
      <c r="I498" t="s">
        <v>4002</v>
      </c>
      <c r="J498">
        <v>51496</v>
      </c>
      <c r="K498" s="39">
        <f t="shared" si="15"/>
        <v>41615.666076390225</v>
      </c>
      <c r="L498">
        <v>3032</v>
      </c>
    </row>
    <row r="499" spans="4:12" x14ac:dyDescent="0.25">
      <c r="D499" s="5" t="s">
        <v>2993</v>
      </c>
      <c r="E499">
        <v>4031</v>
      </c>
      <c r="F499">
        <v>24</v>
      </c>
      <c r="G499">
        <v>51497</v>
      </c>
      <c r="H499" s="39">
        <f t="shared" si="14"/>
        <v>41615.666087964302</v>
      </c>
      <c r="I499" t="s">
        <v>4003</v>
      </c>
      <c r="J499">
        <v>51497</v>
      </c>
      <c r="K499" s="39">
        <f t="shared" si="15"/>
        <v>41615.666087964302</v>
      </c>
      <c r="L499">
        <v>3031</v>
      </c>
    </row>
    <row r="500" spans="4:12" x14ac:dyDescent="0.25">
      <c r="D500" s="5" t="s">
        <v>2994</v>
      </c>
      <c r="E500">
        <v>4031</v>
      </c>
      <c r="F500">
        <v>24</v>
      </c>
      <c r="G500">
        <v>51498</v>
      </c>
      <c r="H500" s="39">
        <f t="shared" si="14"/>
        <v>41615.666099538379</v>
      </c>
      <c r="I500" t="s">
        <v>4004</v>
      </c>
      <c r="J500">
        <v>51498</v>
      </c>
      <c r="K500" s="39">
        <f t="shared" si="15"/>
        <v>41615.666099538379</v>
      </c>
      <c r="L500">
        <v>3033</v>
      </c>
    </row>
    <row r="501" spans="4:12" x14ac:dyDescent="0.25">
      <c r="D501" s="5" t="s">
        <v>2995</v>
      </c>
      <c r="E501">
        <v>4032</v>
      </c>
      <c r="F501">
        <v>25</v>
      </c>
      <c r="G501">
        <v>51499</v>
      </c>
      <c r="H501" s="39">
        <f t="shared" si="14"/>
        <v>41615.666111112456</v>
      </c>
      <c r="I501" t="s">
        <v>4005</v>
      </c>
      <c r="J501">
        <v>51499</v>
      </c>
      <c r="K501" s="39">
        <f t="shared" si="15"/>
        <v>41615.666111112456</v>
      </c>
      <c r="L501">
        <v>3032</v>
      </c>
    </row>
    <row r="502" spans="4:12" x14ac:dyDescent="0.25">
      <c r="D502" s="5" t="s">
        <v>2996</v>
      </c>
      <c r="E502">
        <v>4032</v>
      </c>
      <c r="F502">
        <v>25</v>
      </c>
      <c r="G502">
        <v>51500</v>
      </c>
      <c r="H502" s="39">
        <f t="shared" si="14"/>
        <v>41615.666122686533</v>
      </c>
      <c r="I502" t="s">
        <v>4006</v>
      </c>
      <c r="J502">
        <v>51500</v>
      </c>
      <c r="K502" s="39">
        <f t="shared" si="15"/>
        <v>41615.666122686533</v>
      </c>
      <c r="L502">
        <v>3032</v>
      </c>
    </row>
    <row r="503" spans="4:12" x14ac:dyDescent="0.25">
      <c r="D503" s="5" t="s">
        <v>2997</v>
      </c>
      <c r="E503">
        <v>4031</v>
      </c>
      <c r="F503">
        <v>24</v>
      </c>
      <c r="G503">
        <v>51501</v>
      </c>
      <c r="H503" s="39">
        <f t="shared" si="14"/>
        <v>41615.666134260609</v>
      </c>
      <c r="I503" t="s">
        <v>4007</v>
      </c>
      <c r="J503">
        <v>51501</v>
      </c>
      <c r="K503" s="39">
        <f t="shared" si="15"/>
        <v>41615.666134260609</v>
      </c>
      <c r="L503">
        <v>3031</v>
      </c>
    </row>
    <row r="504" spans="4:12" x14ac:dyDescent="0.25">
      <c r="D504" s="5" t="s">
        <v>2998</v>
      </c>
      <c r="E504">
        <v>4031</v>
      </c>
      <c r="F504">
        <v>24</v>
      </c>
      <c r="G504">
        <v>51502</v>
      </c>
      <c r="H504" s="39">
        <f t="shared" si="14"/>
        <v>41615.666145834686</v>
      </c>
      <c r="I504" t="s">
        <v>4008</v>
      </c>
      <c r="J504">
        <v>51502</v>
      </c>
      <c r="K504" s="39">
        <f t="shared" si="15"/>
        <v>41615.666145834686</v>
      </c>
      <c r="L504">
        <v>3033</v>
      </c>
    </row>
    <row r="505" spans="4:12" x14ac:dyDescent="0.25">
      <c r="D505" s="5" t="s">
        <v>2999</v>
      </c>
      <c r="E505">
        <v>4032</v>
      </c>
      <c r="F505">
        <v>25</v>
      </c>
      <c r="G505">
        <v>51503</v>
      </c>
      <c r="H505" s="39">
        <f t="shared" si="14"/>
        <v>41615.666157408763</v>
      </c>
      <c r="I505" t="s">
        <v>4009</v>
      </c>
      <c r="J505">
        <v>51503</v>
      </c>
      <c r="K505" s="39">
        <f t="shared" si="15"/>
        <v>41615.666157408763</v>
      </c>
      <c r="L505">
        <v>3032</v>
      </c>
    </row>
    <row r="506" spans="4:12" x14ac:dyDescent="0.25">
      <c r="D506" s="5" t="s">
        <v>3000</v>
      </c>
      <c r="E506">
        <v>4032</v>
      </c>
      <c r="F506">
        <v>25</v>
      </c>
      <c r="G506">
        <v>51504</v>
      </c>
      <c r="H506" s="39">
        <f t="shared" si="14"/>
        <v>41615.66616898284</v>
      </c>
      <c r="I506" t="s">
        <v>4010</v>
      </c>
      <c r="J506">
        <v>51504</v>
      </c>
      <c r="K506" s="39">
        <f t="shared" si="15"/>
        <v>41615.66616898284</v>
      </c>
      <c r="L506">
        <v>3032</v>
      </c>
    </row>
    <row r="507" spans="4:12" x14ac:dyDescent="0.25">
      <c r="D507" s="5" t="s">
        <v>3001</v>
      </c>
      <c r="E507">
        <v>4031</v>
      </c>
      <c r="F507">
        <v>24</v>
      </c>
      <c r="G507">
        <v>51505</v>
      </c>
      <c r="H507" s="39">
        <f t="shared" si="14"/>
        <v>41615.666180556917</v>
      </c>
      <c r="I507" t="s">
        <v>4011</v>
      </c>
      <c r="J507">
        <v>51505</v>
      </c>
      <c r="K507" s="39">
        <f t="shared" si="15"/>
        <v>41615.666180556917</v>
      </c>
      <c r="L507">
        <v>3031</v>
      </c>
    </row>
    <row r="508" spans="4:12" x14ac:dyDescent="0.25">
      <c r="D508" s="5" t="s">
        <v>3002</v>
      </c>
      <c r="E508">
        <v>4031</v>
      </c>
      <c r="F508">
        <v>24</v>
      </c>
      <c r="G508">
        <v>51506</v>
      </c>
      <c r="H508" s="39">
        <f t="shared" si="14"/>
        <v>41615.666192130993</v>
      </c>
      <c r="I508" t="s">
        <v>4012</v>
      </c>
      <c r="J508">
        <v>51506</v>
      </c>
      <c r="K508" s="39">
        <f t="shared" si="15"/>
        <v>41615.666192130993</v>
      </c>
      <c r="L508">
        <v>3033</v>
      </c>
    </row>
    <row r="509" spans="4:12" x14ac:dyDescent="0.25">
      <c r="D509" s="5" t="s">
        <v>3003</v>
      </c>
      <c r="E509">
        <v>4032</v>
      </c>
      <c r="F509">
        <v>25</v>
      </c>
      <c r="G509">
        <v>51507</v>
      </c>
      <c r="H509" s="39">
        <f t="shared" si="14"/>
        <v>41615.66620370507</v>
      </c>
      <c r="I509" t="s">
        <v>4013</v>
      </c>
      <c r="J509">
        <v>51507</v>
      </c>
      <c r="K509" s="39">
        <f t="shared" si="15"/>
        <v>41615.66620370507</v>
      </c>
      <c r="L509">
        <v>3032</v>
      </c>
    </row>
    <row r="510" spans="4:12" x14ac:dyDescent="0.25">
      <c r="D510" s="5" t="s">
        <v>3004</v>
      </c>
      <c r="E510">
        <v>4032</v>
      </c>
      <c r="F510">
        <v>25</v>
      </c>
      <c r="G510">
        <v>51508</v>
      </c>
      <c r="H510" s="39">
        <f t="shared" si="14"/>
        <v>41615.666215279147</v>
      </c>
      <c r="I510" t="s">
        <v>4014</v>
      </c>
      <c r="J510">
        <v>51508</v>
      </c>
      <c r="K510" s="39">
        <f t="shared" si="15"/>
        <v>41615.666215279147</v>
      </c>
      <c r="L510">
        <v>3032</v>
      </c>
    </row>
    <row r="511" spans="4:12" x14ac:dyDescent="0.25">
      <c r="D511" s="5" t="s">
        <v>3005</v>
      </c>
      <c r="E511">
        <v>4031</v>
      </c>
      <c r="F511">
        <v>24</v>
      </c>
      <c r="G511">
        <v>51509</v>
      </c>
      <c r="H511" s="39">
        <f t="shared" si="14"/>
        <v>41615.666226853224</v>
      </c>
      <c r="I511" t="s">
        <v>4015</v>
      </c>
      <c r="J511">
        <v>51509</v>
      </c>
      <c r="K511" s="39">
        <f t="shared" si="15"/>
        <v>41615.666226853224</v>
      </c>
      <c r="L511">
        <v>3031</v>
      </c>
    </row>
    <row r="512" spans="4:12" x14ac:dyDescent="0.25">
      <c r="D512" s="5" t="s">
        <v>3006</v>
      </c>
      <c r="E512">
        <v>4031</v>
      </c>
      <c r="F512">
        <v>24</v>
      </c>
      <c r="G512">
        <v>51510</v>
      </c>
      <c r="H512" s="39">
        <f t="shared" si="14"/>
        <v>41615.6662384273</v>
      </c>
      <c r="I512" t="s">
        <v>4016</v>
      </c>
      <c r="J512">
        <v>51510</v>
      </c>
      <c r="K512" s="39">
        <f t="shared" si="15"/>
        <v>41615.6662384273</v>
      </c>
      <c r="L512">
        <v>3033</v>
      </c>
    </row>
    <row r="513" spans="4:12" x14ac:dyDescent="0.25">
      <c r="D513" s="5" t="s">
        <v>3007</v>
      </c>
      <c r="E513">
        <v>4032</v>
      </c>
      <c r="F513">
        <v>25</v>
      </c>
      <c r="G513">
        <v>51511</v>
      </c>
      <c r="H513" s="39">
        <f t="shared" si="14"/>
        <v>41615.666250001377</v>
      </c>
      <c r="I513" t="s">
        <v>4017</v>
      </c>
      <c r="J513">
        <v>51511</v>
      </c>
      <c r="K513" s="39">
        <f t="shared" si="15"/>
        <v>41615.666250001377</v>
      </c>
      <c r="L513">
        <v>3032</v>
      </c>
    </row>
    <row r="514" spans="4:12" x14ac:dyDescent="0.25">
      <c r="D514" s="5" t="s">
        <v>3008</v>
      </c>
      <c r="E514">
        <v>4032</v>
      </c>
      <c r="F514">
        <v>25</v>
      </c>
      <c r="G514">
        <v>51512</v>
      </c>
      <c r="H514" s="39">
        <f t="shared" si="14"/>
        <v>41615.666261575454</v>
      </c>
      <c r="I514" t="s">
        <v>4018</v>
      </c>
      <c r="J514">
        <v>51512</v>
      </c>
      <c r="K514" s="39">
        <f t="shared" si="15"/>
        <v>41615.666261575454</v>
      </c>
      <c r="L514">
        <v>3032</v>
      </c>
    </row>
    <row r="515" spans="4:12" x14ac:dyDescent="0.25">
      <c r="D515" s="5" t="s">
        <v>3009</v>
      </c>
      <c r="E515">
        <v>4031</v>
      </c>
      <c r="F515">
        <v>24</v>
      </c>
      <c r="G515">
        <v>51513</v>
      </c>
      <c r="H515" s="39">
        <f t="shared" si="14"/>
        <v>41615.666273149531</v>
      </c>
      <c r="I515" t="s">
        <v>4019</v>
      </c>
      <c r="J515">
        <v>51513</v>
      </c>
      <c r="K515" s="39">
        <f t="shared" si="15"/>
        <v>41615.666273149531</v>
      </c>
      <c r="L515">
        <v>3031</v>
      </c>
    </row>
    <row r="516" spans="4:12" x14ac:dyDescent="0.25">
      <c r="D516" s="5" t="s">
        <v>3010</v>
      </c>
      <c r="E516">
        <v>4031</v>
      </c>
      <c r="F516">
        <v>24</v>
      </c>
      <c r="G516">
        <v>51514</v>
      </c>
      <c r="H516" s="39">
        <f t="shared" si="14"/>
        <v>41615.666284723608</v>
      </c>
      <c r="I516" t="s">
        <v>4020</v>
      </c>
      <c r="J516">
        <v>51514</v>
      </c>
      <c r="K516" s="39">
        <f t="shared" si="15"/>
        <v>41615.666284723608</v>
      </c>
      <c r="L516">
        <v>3033</v>
      </c>
    </row>
    <row r="517" spans="4:12" x14ac:dyDescent="0.25">
      <c r="D517" s="5" t="s">
        <v>3011</v>
      </c>
      <c r="E517">
        <v>4032</v>
      </c>
      <c r="F517">
        <v>25</v>
      </c>
      <c r="G517">
        <v>51515</v>
      </c>
      <c r="H517" s="39">
        <f t="shared" ref="H517:H580" si="16">H516+1/86400</f>
        <v>41615.666296297684</v>
      </c>
      <c r="I517" t="s">
        <v>4021</v>
      </c>
      <c r="J517">
        <v>51515</v>
      </c>
      <c r="K517" s="39">
        <f t="shared" ref="K517:K580" si="17">K516+1/86400</f>
        <v>41615.666296297684</v>
      </c>
      <c r="L517">
        <v>3032</v>
      </c>
    </row>
    <row r="518" spans="4:12" x14ac:dyDescent="0.25">
      <c r="D518" s="5" t="s">
        <v>3012</v>
      </c>
      <c r="E518">
        <v>4032</v>
      </c>
      <c r="F518">
        <v>25</v>
      </c>
      <c r="G518">
        <v>51516</v>
      </c>
      <c r="H518" s="39">
        <f t="shared" si="16"/>
        <v>41615.666307871761</v>
      </c>
      <c r="I518" t="s">
        <v>4022</v>
      </c>
      <c r="J518">
        <v>51516</v>
      </c>
      <c r="K518" s="39">
        <f t="shared" si="17"/>
        <v>41615.666307871761</v>
      </c>
      <c r="L518">
        <v>3032</v>
      </c>
    </row>
    <row r="519" spans="4:12" x14ac:dyDescent="0.25">
      <c r="D519" s="5" t="s">
        <v>3013</v>
      </c>
      <c r="E519">
        <v>4031</v>
      </c>
      <c r="F519">
        <v>24</v>
      </c>
      <c r="G519">
        <v>51517</v>
      </c>
      <c r="H519" s="39">
        <f t="shared" si="16"/>
        <v>41615.666319445838</v>
      </c>
      <c r="I519" t="s">
        <v>4023</v>
      </c>
      <c r="J519">
        <v>51517</v>
      </c>
      <c r="K519" s="39">
        <f t="shared" si="17"/>
        <v>41615.666319445838</v>
      </c>
      <c r="L519">
        <v>3031</v>
      </c>
    </row>
    <row r="520" spans="4:12" x14ac:dyDescent="0.25">
      <c r="D520" s="5" t="s">
        <v>3014</v>
      </c>
      <c r="E520">
        <v>4031</v>
      </c>
      <c r="F520">
        <v>24</v>
      </c>
      <c r="G520">
        <v>51518</v>
      </c>
      <c r="H520" s="39">
        <f t="shared" si="16"/>
        <v>41615.666331019915</v>
      </c>
      <c r="I520" t="s">
        <v>4024</v>
      </c>
      <c r="J520">
        <v>51518</v>
      </c>
      <c r="K520" s="39">
        <f t="shared" si="17"/>
        <v>41615.666331019915</v>
      </c>
      <c r="L520">
        <v>3033</v>
      </c>
    </row>
    <row r="521" spans="4:12" x14ac:dyDescent="0.25">
      <c r="D521" s="5" t="s">
        <v>3015</v>
      </c>
      <c r="E521">
        <v>4032</v>
      </c>
      <c r="F521">
        <v>25</v>
      </c>
      <c r="G521">
        <v>51519</v>
      </c>
      <c r="H521" s="39">
        <f t="shared" si="16"/>
        <v>41615.666342593991</v>
      </c>
      <c r="I521" t="s">
        <v>4025</v>
      </c>
      <c r="J521">
        <v>51519</v>
      </c>
      <c r="K521" s="39">
        <f t="shared" si="17"/>
        <v>41615.666342593991</v>
      </c>
      <c r="L521">
        <v>3032</v>
      </c>
    </row>
    <row r="522" spans="4:12" x14ac:dyDescent="0.25">
      <c r="D522" s="5" t="s">
        <v>3016</v>
      </c>
      <c r="E522">
        <v>4032</v>
      </c>
      <c r="F522">
        <v>25</v>
      </c>
      <c r="G522">
        <v>51520</v>
      </c>
      <c r="H522" s="39">
        <f t="shared" si="16"/>
        <v>41615.666354168068</v>
      </c>
      <c r="I522" t="s">
        <v>4026</v>
      </c>
      <c r="J522">
        <v>51520</v>
      </c>
      <c r="K522" s="39">
        <f t="shared" si="17"/>
        <v>41615.666354168068</v>
      </c>
      <c r="L522">
        <v>3032</v>
      </c>
    </row>
    <row r="523" spans="4:12" x14ac:dyDescent="0.25">
      <c r="D523" s="5" t="s">
        <v>3017</v>
      </c>
      <c r="E523">
        <v>4031</v>
      </c>
      <c r="F523">
        <v>24</v>
      </c>
      <c r="G523">
        <v>51521</v>
      </c>
      <c r="H523" s="39">
        <f t="shared" si="16"/>
        <v>41615.666365742145</v>
      </c>
      <c r="I523" t="s">
        <v>4027</v>
      </c>
      <c r="J523">
        <v>51521</v>
      </c>
      <c r="K523" s="39">
        <f t="shared" si="17"/>
        <v>41615.666365742145</v>
      </c>
      <c r="L523">
        <v>3031</v>
      </c>
    </row>
    <row r="524" spans="4:12" x14ac:dyDescent="0.25">
      <c r="D524" s="5" t="s">
        <v>3018</v>
      </c>
      <c r="E524">
        <v>4031</v>
      </c>
      <c r="F524">
        <v>24</v>
      </c>
      <c r="G524">
        <v>51522</v>
      </c>
      <c r="H524" s="39">
        <f t="shared" si="16"/>
        <v>41615.666377316222</v>
      </c>
      <c r="I524" t="s">
        <v>4028</v>
      </c>
      <c r="J524">
        <v>51522</v>
      </c>
      <c r="K524" s="39">
        <f t="shared" si="17"/>
        <v>41615.666377316222</v>
      </c>
      <c r="L524">
        <v>3033</v>
      </c>
    </row>
    <row r="525" spans="4:12" x14ac:dyDescent="0.25">
      <c r="D525" s="5" t="s">
        <v>3019</v>
      </c>
      <c r="E525">
        <v>4032</v>
      </c>
      <c r="F525">
        <v>25</v>
      </c>
      <c r="G525">
        <v>51523</v>
      </c>
      <c r="H525" s="39">
        <f t="shared" si="16"/>
        <v>41615.666388890299</v>
      </c>
      <c r="I525" t="s">
        <v>4029</v>
      </c>
      <c r="J525">
        <v>51523</v>
      </c>
      <c r="K525" s="39">
        <f t="shared" si="17"/>
        <v>41615.666388890299</v>
      </c>
      <c r="L525">
        <v>3032</v>
      </c>
    </row>
    <row r="526" spans="4:12" x14ac:dyDescent="0.25">
      <c r="D526" s="5" t="s">
        <v>3020</v>
      </c>
      <c r="E526">
        <v>4032</v>
      </c>
      <c r="F526">
        <v>25</v>
      </c>
      <c r="G526">
        <v>51524</v>
      </c>
      <c r="H526" s="39">
        <f t="shared" si="16"/>
        <v>41615.666400464375</v>
      </c>
      <c r="I526" t="s">
        <v>4030</v>
      </c>
      <c r="J526">
        <v>51524</v>
      </c>
      <c r="K526" s="39">
        <f t="shared" si="17"/>
        <v>41615.666400464375</v>
      </c>
      <c r="L526">
        <v>3032</v>
      </c>
    </row>
    <row r="527" spans="4:12" x14ac:dyDescent="0.25">
      <c r="D527" s="5" t="s">
        <v>3021</v>
      </c>
      <c r="E527">
        <v>4031</v>
      </c>
      <c r="F527">
        <v>24</v>
      </c>
      <c r="G527">
        <v>51525</v>
      </c>
      <c r="H527" s="39">
        <f t="shared" si="16"/>
        <v>41615.666412038452</v>
      </c>
      <c r="I527" t="s">
        <v>4031</v>
      </c>
      <c r="J527">
        <v>51525</v>
      </c>
      <c r="K527" s="39">
        <f t="shared" si="17"/>
        <v>41615.666412038452</v>
      </c>
      <c r="L527">
        <v>3031</v>
      </c>
    </row>
    <row r="528" spans="4:12" x14ac:dyDescent="0.25">
      <c r="D528" s="5" t="s">
        <v>3022</v>
      </c>
      <c r="E528">
        <v>4031</v>
      </c>
      <c r="F528">
        <v>24</v>
      </c>
      <c r="G528">
        <v>51526</v>
      </c>
      <c r="H528" s="39">
        <f t="shared" si="16"/>
        <v>41615.666423612529</v>
      </c>
      <c r="I528" t="s">
        <v>4032</v>
      </c>
      <c r="J528">
        <v>51526</v>
      </c>
      <c r="K528" s="39">
        <f t="shared" si="17"/>
        <v>41615.666423612529</v>
      </c>
      <c r="L528">
        <v>3033</v>
      </c>
    </row>
    <row r="529" spans="4:12" x14ac:dyDescent="0.25">
      <c r="D529" s="5" t="s">
        <v>3023</v>
      </c>
      <c r="E529">
        <v>4032</v>
      </c>
      <c r="F529">
        <v>25</v>
      </c>
      <c r="G529">
        <v>51527</v>
      </c>
      <c r="H529" s="39">
        <f t="shared" si="16"/>
        <v>41615.666435186606</v>
      </c>
      <c r="I529" t="s">
        <v>4033</v>
      </c>
      <c r="J529">
        <v>51527</v>
      </c>
      <c r="K529" s="39">
        <f t="shared" si="17"/>
        <v>41615.666435186606</v>
      </c>
      <c r="L529">
        <v>3032</v>
      </c>
    </row>
    <row r="530" spans="4:12" x14ac:dyDescent="0.25">
      <c r="D530" s="5" t="s">
        <v>3024</v>
      </c>
      <c r="E530">
        <v>4032</v>
      </c>
      <c r="F530">
        <v>25</v>
      </c>
      <c r="G530">
        <v>51528</v>
      </c>
      <c r="H530" s="39">
        <f t="shared" si="16"/>
        <v>41615.666446760682</v>
      </c>
      <c r="I530" t="s">
        <v>4034</v>
      </c>
      <c r="J530">
        <v>51528</v>
      </c>
      <c r="K530" s="39">
        <f t="shared" si="17"/>
        <v>41615.666446760682</v>
      </c>
      <c r="L530">
        <v>3032</v>
      </c>
    </row>
    <row r="531" spans="4:12" x14ac:dyDescent="0.25">
      <c r="D531" s="5" t="s">
        <v>3025</v>
      </c>
      <c r="E531">
        <v>4031</v>
      </c>
      <c r="F531">
        <v>24</v>
      </c>
      <c r="G531">
        <v>51529</v>
      </c>
      <c r="H531" s="39">
        <f t="shared" si="16"/>
        <v>41615.666458334759</v>
      </c>
      <c r="I531" t="s">
        <v>4035</v>
      </c>
      <c r="J531">
        <v>51529</v>
      </c>
      <c r="K531" s="39">
        <f t="shared" si="17"/>
        <v>41615.666458334759</v>
      </c>
      <c r="L531">
        <v>3031</v>
      </c>
    </row>
    <row r="532" spans="4:12" x14ac:dyDescent="0.25">
      <c r="D532" s="5" t="s">
        <v>3026</v>
      </c>
      <c r="E532">
        <v>4031</v>
      </c>
      <c r="F532">
        <v>24</v>
      </c>
      <c r="G532">
        <v>51530</v>
      </c>
      <c r="H532" s="39">
        <f t="shared" si="16"/>
        <v>41615.666469908836</v>
      </c>
      <c r="I532" t="s">
        <v>4036</v>
      </c>
      <c r="J532">
        <v>51530</v>
      </c>
      <c r="K532" s="39">
        <f t="shared" si="17"/>
        <v>41615.666469908836</v>
      </c>
      <c r="L532">
        <v>3033</v>
      </c>
    </row>
    <row r="533" spans="4:12" x14ac:dyDescent="0.25">
      <c r="D533" s="5" t="s">
        <v>3027</v>
      </c>
      <c r="E533">
        <v>4032</v>
      </c>
      <c r="F533">
        <v>25</v>
      </c>
      <c r="G533">
        <v>51531</v>
      </c>
      <c r="H533" s="39">
        <f t="shared" si="16"/>
        <v>41615.666481482913</v>
      </c>
      <c r="I533" t="s">
        <v>4037</v>
      </c>
      <c r="J533">
        <v>51531</v>
      </c>
      <c r="K533" s="39">
        <f t="shared" si="17"/>
        <v>41615.666481482913</v>
      </c>
      <c r="L533">
        <v>3032</v>
      </c>
    </row>
    <row r="534" spans="4:12" x14ac:dyDescent="0.25">
      <c r="D534" s="5" t="s">
        <v>3028</v>
      </c>
      <c r="E534">
        <v>4032</v>
      </c>
      <c r="F534">
        <v>25</v>
      </c>
      <c r="G534">
        <v>51532</v>
      </c>
      <c r="H534" s="39">
        <f t="shared" si="16"/>
        <v>41615.66649305699</v>
      </c>
      <c r="I534" t="s">
        <v>4038</v>
      </c>
      <c r="J534">
        <v>51532</v>
      </c>
      <c r="K534" s="39">
        <f t="shared" si="17"/>
        <v>41615.66649305699</v>
      </c>
      <c r="L534">
        <v>3032</v>
      </c>
    </row>
    <row r="535" spans="4:12" x14ac:dyDescent="0.25">
      <c r="D535" s="5" t="s">
        <v>3029</v>
      </c>
      <c r="E535">
        <v>4031</v>
      </c>
      <c r="F535">
        <v>24</v>
      </c>
      <c r="G535">
        <v>51533</v>
      </c>
      <c r="H535" s="39">
        <f t="shared" si="16"/>
        <v>41615.666504631066</v>
      </c>
      <c r="I535" t="s">
        <v>4039</v>
      </c>
      <c r="J535">
        <v>51533</v>
      </c>
      <c r="K535" s="39">
        <f t="shared" si="17"/>
        <v>41615.666504631066</v>
      </c>
      <c r="L535">
        <v>3031</v>
      </c>
    </row>
    <row r="536" spans="4:12" x14ac:dyDescent="0.25">
      <c r="D536" s="5" t="s">
        <v>3030</v>
      </c>
      <c r="E536">
        <v>4031</v>
      </c>
      <c r="F536">
        <v>24</v>
      </c>
      <c r="G536">
        <v>51534</v>
      </c>
      <c r="H536" s="39">
        <f t="shared" si="16"/>
        <v>41615.666516205143</v>
      </c>
      <c r="I536" t="s">
        <v>4040</v>
      </c>
      <c r="J536">
        <v>51534</v>
      </c>
      <c r="K536" s="39">
        <f t="shared" si="17"/>
        <v>41615.666516205143</v>
      </c>
      <c r="L536">
        <v>3033</v>
      </c>
    </row>
    <row r="537" spans="4:12" x14ac:dyDescent="0.25">
      <c r="D537" s="5" t="s">
        <v>3031</v>
      </c>
      <c r="E537">
        <v>4032</v>
      </c>
      <c r="F537">
        <v>25</v>
      </c>
      <c r="G537">
        <v>51535</v>
      </c>
      <c r="H537" s="39">
        <f t="shared" si="16"/>
        <v>41615.66652777922</v>
      </c>
      <c r="I537" t="s">
        <v>4041</v>
      </c>
      <c r="J537">
        <v>51535</v>
      </c>
      <c r="K537" s="39">
        <f t="shared" si="17"/>
        <v>41615.66652777922</v>
      </c>
      <c r="L537">
        <v>3032</v>
      </c>
    </row>
    <row r="538" spans="4:12" x14ac:dyDescent="0.25">
      <c r="D538" s="5" t="s">
        <v>3032</v>
      </c>
      <c r="E538">
        <v>4032</v>
      </c>
      <c r="F538">
        <v>25</v>
      </c>
      <c r="G538">
        <v>51536</v>
      </c>
      <c r="H538" s="39">
        <f t="shared" si="16"/>
        <v>41615.666539353297</v>
      </c>
      <c r="I538" t="s">
        <v>4042</v>
      </c>
      <c r="J538">
        <v>51536</v>
      </c>
      <c r="K538" s="39">
        <f t="shared" si="17"/>
        <v>41615.666539353297</v>
      </c>
      <c r="L538">
        <v>3032</v>
      </c>
    </row>
    <row r="539" spans="4:12" x14ac:dyDescent="0.25">
      <c r="D539" s="5" t="s">
        <v>3033</v>
      </c>
      <c r="E539">
        <v>4031</v>
      </c>
      <c r="F539">
        <v>24</v>
      </c>
      <c r="G539">
        <v>51537</v>
      </c>
      <c r="H539" s="39">
        <f t="shared" si="16"/>
        <v>41615.666550927373</v>
      </c>
      <c r="I539" t="s">
        <v>4043</v>
      </c>
      <c r="J539">
        <v>51537</v>
      </c>
      <c r="K539" s="39">
        <f t="shared" si="17"/>
        <v>41615.666550927373</v>
      </c>
      <c r="L539">
        <v>3031</v>
      </c>
    </row>
    <row r="540" spans="4:12" x14ac:dyDescent="0.25">
      <c r="D540" s="5" t="s">
        <v>3034</v>
      </c>
      <c r="E540">
        <v>4031</v>
      </c>
      <c r="F540">
        <v>24</v>
      </c>
      <c r="G540">
        <v>51538</v>
      </c>
      <c r="H540" s="39">
        <f t="shared" si="16"/>
        <v>41615.66656250145</v>
      </c>
      <c r="I540" t="s">
        <v>4044</v>
      </c>
      <c r="J540">
        <v>51538</v>
      </c>
      <c r="K540" s="39">
        <f t="shared" si="17"/>
        <v>41615.66656250145</v>
      </c>
      <c r="L540">
        <v>3033</v>
      </c>
    </row>
    <row r="541" spans="4:12" x14ac:dyDescent="0.25">
      <c r="D541" s="5" t="s">
        <v>3035</v>
      </c>
      <c r="E541">
        <v>4032</v>
      </c>
      <c r="F541">
        <v>25</v>
      </c>
      <c r="G541">
        <v>51539</v>
      </c>
      <c r="H541" s="39">
        <f t="shared" si="16"/>
        <v>41615.666574075527</v>
      </c>
      <c r="I541" t="s">
        <v>4045</v>
      </c>
      <c r="J541">
        <v>51539</v>
      </c>
      <c r="K541" s="39">
        <f t="shared" si="17"/>
        <v>41615.666574075527</v>
      </c>
      <c r="L541">
        <v>3032</v>
      </c>
    </row>
    <row r="542" spans="4:12" x14ac:dyDescent="0.25">
      <c r="D542" s="5" t="s">
        <v>3036</v>
      </c>
      <c r="E542">
        <v>4032</v>
      </c>
      <c r="F542">
        <v>25</v>
      </c>
      <c r="G542">
        <v>51540</v>
      </c>
      <c r="H542" s="39">
        <f t="shared" si="16"/>
        <v>41615.666585649604</v>
      </c>
      <c r="I542" t="s">
        <v>4046</v>
      </c>
      <c r="J542">
        <v>51540</v>
      </c>
      <c r="K542" s="39">
        <f t="shared" si="17"/>
        <v>41615.666585649604</v>
      </c>
      <c r="L542">
        <v>3032</v>
      </c>
    </row>
    <row r="543" spans="4:12" x14ac:dyDescent="0.25">
      <c r="D543" s="5" t="s">
        <v>3037</v>
      </c>
      <c r="E543">
        <v>4031</v>
      </c>
      <c r="F543">
        <v>24</v>
      </c>
      <c r="G543">
        <v>51541</v>
      </c>
      <c r="H543" s="39">
        <f t="shared" si="16"/>
        <v>41615.666597223681</v>
      </c>
      <c r="I543" t="s">
        <v>4047</v>
      </c>
      <c r="J543">
        <v>51541</v>
      </c>
      <c r="K543" s="39">
        <f t="shared" si="17"/>
        <v>41615.666597223681</v>
      </c>
      <c r="L543">
        <v>3031</v>
      </c>
    </row>
    <row r="544" spans="4:12" x14ac:dyDescent="0.25">
      <c r="D544" s="5" t="s">
        <v>3038</v>
      </c>
      <c r="E544">
        <v>4031</v>
      </c>
      <c r="F544">
        <v>24</v>
      </c>
      <c r="G544">
        <v>51542</v>
      </c>
      <c r="H544" s="39">
        <f t="shared" si="16"/>
        <v>41615.666608797757</v>
      </c>
      <c r="I544" t="s">
        <v>4048</v>
      </c>
      <c r="J544">
        <v>51542</v>
      </c>
      <c r="K544" s="39">
        <f t="shared" si="17"/>
        <v>41615.666608797757</v>
      </c>
      <c r="L544">
        <v>3033</v>
      </c>
    </row>
    <row r="545" spans="4:12" x14ac:dyDescent="0.25">
      <c r="D545" s="5" t="s">
        <v>3039</v>
      </c>
      <c r="E545">
        <v>4032</v>
      </c>
      <c r="F545">
        <v>25</v>
      </c>
      <c r="G545">
        <v>51543</v>
      </c>
      <c r="H545" s="39">
        <f t="shared" si="16"/>
        <v>41615.666620371834</v>
      </c>
      <c r="I545" t="s">
        <v>4049</v>
      </c>
      <c r="J545">
        <v>51543</v>
      </c>
      <c r="K545" s="39">
        <f t="shared" si="17"/>
        <v>41615.666620371834</v>
      </c>
      <c r="L545">
        <v>3032</v>
      </c>
    </row>
    <row r="546" spans="4:12" x14ac:dyDescent="0.25">
      <c r="D546" s="5" t="s">
        <v>3040</v>
      </c>
      <c r="E546">
        <v>4032</v>
      </c>
      <c r="F546">
        <v>25</v>
      </c>
      <c r="G546">
        <v>51544</v>
      </c>
      <c r="H546" s="39">
        <f t="shared" si="16"/>
        <v>41615.666631945911</v>
      </c>
      <c r="I546" t="s">
        <v>4050</v>
      </c>
      <c r="J546">
        <v>51544</v>
      </c>
      <c r="K546" s="39">
        <f t="shared" si="17"/>
        <v>41615.666631945911</v>
      </c>
      <c r="L546">
        <v>3032</v>
      </c>
    </row>
    <row r="547" spans="4:12" x14ac:dyDescent="0.25">
      <c r="D547" s="5" t="s">
        <v>3041</v>
      </c>
      <c r="E547">
        <v>4031</v>
      </c>
      <c r="F547">
        <v>24</v>
      </c>
      <c r="G547">
        <v>51545</v>
      </c>
      <c r="H547" s="39">
        <f t="shared" si="16"/>
        <v>41615.666643519988</v>
      </c>
      <c r="I547" t="s">
        <v>4051</v>
      </c>
      <c r="J547">
        <v>51545</v>
      </c>
      <c r="K547" s="39">
        <f t="shared" si="17"/>
        <v>41615.666643519988</v>
      </c>
      <c r="L547">
        <v>3031</v>
      </c>
    </row>
    <row r="548" spans="4:12" x14ac:dyDescent="0.25">
      <c r="D548" s="5" t="s">
        <v>3042</v>
      </c>
      <c r="E548">
        <v>4031</v>
      </c>
      <c r="F548">
        <v>24</v>
      </c>
      <c r="G548">
        <v>51546</v>
      </c>
      <c r="H548" s="39">
        <f t="shared" si="16"/>
        <v>41615.666655094064</v>
      </c>
      <c r="I548" t="s">
        <v>4052</v>
      </c>
      <c r="J548">
        <v>51546</v>
      </c>
      <c r="K548" s="39">
        <f t="shared" si="17"/>
        <v>41615.666655094064</v>
      </c>
      <c r="L548">
        <v>3033</v>
      </c>
    </row>
    <row r="549" spans="4:12" x14ac:dyDescent="0.25">
      <c r="D549" s="5" t="s">
        <v>3043</v>
      </c>
      <c r="E549">
        <v>4032</v>
      </c>
      <c r="F549">
        <v>25</v>
      </c>
      <c r="G549">
        <v>51547</v>
      </c>
      <c r="H549" s="39">
        <f t="shared" si="16"/>
        <v>41615.666666668141</v>
      </c>
      <c r="I549" t="s">
        <v>4053</v>
      </c>
      <c r="J549">
        <v>51547</v>
      </c>
      <c r="K549" s="39">
        <f t="shared" si="17"/>
        <v>41615.666666668141</v>
      </c>
      <c r="L549">
        <v>3032</v>
      </c>
    </row>
    <row r="550" spans="4:12" x14ac:dyDescent="0.25">
      <c r="D550" s="5" t="s">
        <v>3044</v>
      </c>
      <c r="E550">
        <v>4032</v>
      </c>
      <c r="F550">
        <v>25</v>
      </c>
      <c r="G550">
        <v>51548</v>
      </c>
      <c r="H550" s="39">
        <f t="shared" si="16"/>
        <v>41615.666678242218</v>
      </c>
      <c r="I550" t="s">
        <v>4054</v>
      </c>
      <c r="J550">
        <v>51548</v>
      </c>
      <c r="K550" s="39">
        <f t="shared" si="17"/>
        <v>41615.666678242218</v>
      </c>
      <c r="L550">
        <v>3032</v>
      </c>
    </row>
    <row r="551" spans="4:12" x14ac:dyDescent="0.25">
      <c r="D551" s="5" t="s">
        <v>3045</v>
      </c>
      <c r="E551">
        <v>4031</v>
      </c>
      <c r="F551">
        <v>24</v>
      </c>
      <c r="G551">
        <v>51549</v>
      </c>
      <c r="H551" s="39">
        <f t="shared" si="16"/>
        <v>41615.666689816295</v>
      </c>
      <c r="I551" t="s">
        <v>4055</v>
      </c>
      <c r="J551">
        <v>51549</v>
      </c>
      <c r="K551" s="39">
        <f t="shared" si="17"/>
        <v>41615.666689816295</v>
      </c>
      <c r="L551">
        <v>3031</v>
      </c>
    </row>
    <row r="552" spans="4:12" x14ac:dyDescent="0.25">
      <c r="D552" s="5" t="s">
        <v>3046</v>
      </c>
      <c r="E552">
        <v>4031</v>
      </c>
      <c r="F552">
        <v>24</v>
      </c>
      <c r="G552">
        <v>51550</v>
      </c>
      <c r="H552" s="39">
        <f t="shared" si="16"/>
        <v>41615.666701390372</v>
      </c>
      <c r="I552" t="s">
        <v>4056</v>
      </c>
      <c r="J552">
        <v>51550</v>
      </c>
      <c r="K552" s="39">
        <f t="shared" si="17"/>
        <v>41615.666701390372</v>
      </c>
      <c r="L552">
        <v>3033</v>
      </c>
    </row>
    <row r="553" spans="4:12" x14ac:dyDescent="0.25">
      <c r="D553" s="5" t="s">
        <v>3047</v>
      </c>
      <c r="E553">
        <v>4032</v>
      </c>
      <c r="F553">
        <v>25</v>
      </c>
      <c r="G553">
        <v>51551</v>
      </c>
      <c r="H553" s="39">
        <f t="shared" si="16"/>
        <v>41615.666712964448</v>
      </c>
      <c r="I553" t="s">
        <v>4057</v>
      </c>
      <c r="J553">
        <v>51551</v>
      </c>
      <c r="K553" s="39">
        <f t="shared" si="17"/>
        <v>41615.666712964448</v>
      </c>
      <c r="L553">
        <v>3032</v>
      </c>
    </row>
    <row r="554" spans="4:12" x14ac:dyDescent="0.25">
      <c r="D554" s="5" t="s">
        <v>3048</v>
      </c>
      <c r="E554">
        <v>4032</v>
      </c>
      <c r="F554">
        <v>25</v>
      </c>
      <c r="G554">
        <v>51552</v>
      </c>
      <c r="H554" s="39">
        <f t="shared" si="16"/>
        <v>41615.666724538525</v>
      </c>
      <c r="I554" t="s">
        <v>4058</v>
      </c>
      <c r="J554">
        <v>51552</v>
      </c>
      <c r="K554" s="39">
        <f t="shared" si="17"/>
        <v>41615.666724538525</v>
      </c>
      <c r="L554">
        <v>3032</v>
      </c>
    </row>
    <row r="555" spans="4:12" x14ac:dyDescent="0.25">
      <c r="D555" s="5" t="s">
        <v>3049</v>
      </c>
      <c r="E555">
        <v>4031</v>
      </c>
      <c r="F555">
        <v>24</v>
      </c>
      <c r="G555">
        <v>51553</v>
      </c>
      <c r="H555" s="39">
        <f t="shared" si="16"/>
        <v>41615.666736112602</v>
      </c>
      <c r="I555" t="s">
        <v>4059</v>
      </c>
      <c r="J555">
        <v>51553</v>
      </c>
      <c r="K555" s="39">
        <f t="shared" si="17"/>
        <v>41615.666736112602</v>
      </c>
      <c r="L555">
        <v>3031</v>
      </c>
    </row>
    <row r="556" spans="4:12" x14ac:dyDescent="0.25">
      <c r="D556" s="5" t="s">
        <v>3050</v>
      </c>
      <c r="E556">
        <v>4031</v>
      </c>
      <c r="F556">
        <v>24</v>
      </c>
      <c r="G556">
        <v>51554</v>
      </c>
      <c r="H556" s="39">
        <f t="shared" si="16"/>
        <v>41615.666747686679</v>
      </c>
      <c r="I556" t="s">
        <v>4060</v>
      </c>
      <c r="J556">
        <v>51554</v>
      </c>
      <c r="K556" s="39">
        <f t="shared" si="17"/>
        <v>41615.666747686679</v>
      </c>
      <c r="L556">
        <v>3033</v>
      </c>
    </row>
    <row r="557" spans="4:12" x14ac:dyDescent="0.25">
      <c r="D557" s="5" t="s">
        <v>3051</v>
      </c>
      <c r="E557">
        <v>4032</v>
      </c>
      <c r="F557">
        <v>25</v>
      </c>
      <c r="G557">
        <v>51555</v>
      </c>
      <c r="H557" s="39">
        <f t="shared" si="16"/>
        <v>41615.666759260755</v>
      </c>
      <c r="I557" t="s">
        <v>4061</v>
      </c>
      <c r="J557">
        <v>51555</v>
      </c>
      <c r="K557" s="39">
        <f t="shared" si="17"/>
        <v>41615.666759260755</v>
      </c>
      <c r="L557">
        <v>3032</v>
      </c>
    </row>
    <row r="558" spans="4:12" x14ac:dyDescent="0.25">
      <c r="D558" s="5" t="s">
        <v>3052</v>
      </c>
      <c r="E558">
        <v>4032</v>
      </c>
      <c r="F558">
        <v>25</v>
      </c>
      <c r="G558">
        <v>51556</v>
      </c>
      <c r="H558" s="39">
        <f t="shared" si="16"/>
        <v>41615.666770834832</v>
      </c>
      <c r="I558" t="s">
        <v>4062</v>
      </c>
      <c r="J558">
        <v>51556</v>
      </c>
      <c r="K558" s="39">
        <f t="shared" si="17"/>
        <v>41615.666770834832</v>
      </c>
      <c r="L558">
        <v>3032</v>
      </c>
    </row>
    <row r="559" spans="4:12" x14ac:dyDescent="0.25">
      <c r="D559" s="5" t="s">
        <v>3053</v>
      </c>
      <c r="E559">
        <v>4031</v>
      </c>
      <c r="F559">
        <v>24</v>
      </c>
      <c r="G559">
        <v>51557</v>
      </c>
      <c r="H559" s="39">
        <f t="shared" si="16"/>
        <v>41615.666782408909</v>
      </c>
      <c r="I559" t="s">
        <v>4063</v>
      </c>
      <c r="J559">
        <v>51557</v>
      </c>
      <c r="K559" s="39">
        <f t="shared" si="17"/>
        <v>41615.666782408909</v>
      </c>
      <c r="L559">
        <v>3031</v>
      </c>
    </row>
    <row r="560" spans="4:12" x14ac:dyDescent="0.25">
      <c r="D560" s="5" t="s">
        <v>3054</v>
      </c>
      <c r="E560">
        <v>4031</v>
      </c>
      <c r="F560">
        <v>24</v>
      </c>
      <c r="G560">
        <v>51558</v>
      </c>
      <c r="H560" s="39">
        <f t="shared" si="16"/>
        <v>41615.666793982986</v>
      </c>
      <c r="I560" t="s">
        <v>4064</v>
      </c>
      <c r="J560">
        <v>51558</v>
      </c>
      <c r="K560" s="39">
        <f t="shared" si="17"/>
        <v>41615.666793982986</v>
      </c>
      <c r="L560">
        <v>3033</v>
      </c>
    </row>
    <row r="561" spans="4:12" x14ac:dyDescent="0.25">
      <c r="D561" s="5" t="s">
        <v>3055</v>
      </c>
      <c r="E561">
        <v>4032</v>
      </c>
      <c r="F561">
        <v>25</v>
      </c>
      <c r="G561">
        <v>51559</v>
      </c>
      <c r="H561" s="39">
        <f t="shared" si="16"/>
        <v>41615.666805557063</v>
      </c>
      <c r="I561" t="s">
        <v>4065</v>
      </c>
      <c r="J561">
        <v>51559</v>
      </c>
      <c r="K561" s="39">
        <f t="shared" si="17"/>
        <v>41615.666805557063</v>
      </c>
      <c r="L561">
        <v>3032</v>
      </c>
    </row>
    <row r="562" spans="4:12" x14ac:dyDescent="0.25">
      <c r="D562" s="5" t="s">
        <v>3056</v>
      </c>
      <c r="E562">
        <v>4032</v>
      </c>
      <c r="F562">
        <v>25</v>
      </c>
      <c r="G562">
        <v>51560</v>
      </c>
      <c r="H562" s="39">
        <f t="shared" si="16"/>
        <v>41615.666817131139</v>
      </c>
      <c r="I562" t="s">
        <v>4066</v>
      </c>
      <c r="J562">
        <v>51560</v>
      </c>
      <c r="K562" s="39">
        <f t="shared" si="17"/>
        <v>41615.666817131139</v>
      </c>
      <c r="L562">
        <v>3032</v>
      </c>
    </row>
    <row r="563" spans="4:12" x14ac:dyDescent="0.25">
      <c r="D563" s="5" t="s">
        <v>3057</v>
      </c>
      <c r="E563">
        <v>4031</v>
      </c>
      <c r="F563">
        <v>24</v>
      </c>
      <c r="G563">
        <v>51561</v>
      </c>
      <c r="H563" s="39">
        <f t="shared" si="16"/>
        <v>41615.666828705216</v>
      </c>
      <c r="I563" t="s">
        <v>4067</v>
      </c>
      <c r="J563">
        <v>51561</v>
      </c>
      <c r="K563" s="39">
        <f t="shared" si="17"/>
        <v>41615.666828705216</v>
      </c>
      <c r="L563">
        <v>3031</v>
      </c>
    </row>
    <row r="564" spans="4:12" x14ac:dyDescent="0.25">
      <c r="D564" s="5" t="s">
        <v>3058</v>
      </c>
      <c r="E564">
        <v>4031</v>
      </c>
      <c r="F564">
        <v>24</v>
      </c>
      <c r="G564">
        <v>51562</v>
      </c>
      <c r="H564" s="39">
        <f t="shared" si="16"/>
        <v>41615.666840279293</v>
      </c>
      <c r="I564" t="s">
        <v>4068</v>
      </c>
      <c r="J564">
        <v>51562</v>
      </c>
      <c r="K564" s="39">
        <f t="shared" si="17"/>
        <v>41615.666840279293</v>
      </c>
      <c r="L564">
        <v>3033</v>
      </c>
    </row>
    <row r="565" spans="4:12" x14ac:dyDescent="0.25">
      <c r="D565" s="5" t="s">
        <v>3059</v>
      </c>
      <c r="E565">
        <v>4032</v>
      </c>
      <c r="F565">
        <v>25</v>
      </c>
      <c r="G565">
        <v>51563</v>
      </c>
      <c r="H565" s="39">
        <f t="shared" si="16"/>
        <v>41615.66685185337</v>
      </c>
      <c r="I565" t="s">
        <v>4069</v>
      </c>
      <c r="J565">
        <v>51563</v>
      </c>
      <c r="K565" s="39">
        <f t="shared" si="17"/>
        <v>41615.66685185337</v>
      </c>
      <c r="L565">
        <v>3032</v>
      </c>
    </row>
    <row r="566" spans="4:12" x14ac:dyDescent="0.25">
      <c r="D566" s="5" t="s">
        <v>3060</v>
      </c>
      <c r="E566">
        <v>4032</v>
      </c>
      <c r="F566">
        <v>25</v>
      </c>
      <c r="G566">
        <v>51564</v>
      </c>
      <c r="H566" s="39">
        <f t="shared" si="16"/>
        <v>41615.666863427447</v>
      </c>
      <c r="I566" t="s">
        <v>4070</v>
      </c>
      <c r="J566">
        <v>51564</v>
      </c>
      <c r="K566" s="39">
        <f t="shared" si="17"/>
        <v>41615.666863427447</v>
      </c>
      <c r="L566">
        <v>3032</v>
      </c>
    </row>
    <row r="567" spans="4:12" x14ac:dyDescent="0.25">
      <c r="D567" s="5" t="s">
        <v>3061</v>
      </c>
      <c r="E567">
        <v>4031</v>
      </c>
      <c r="F567">
        <v>24</v>
      </c>
      <c r="G567">
        <v>51565</v>
      </c>
      <c r="H567" s="39">
        <f t="shared" si="16"/>
        <v>41615.666875001523</v>
      </c>
      <c r="I567" t="s">
        <v>4071</v>
      </c>
      <c r="J567">
        <v>51565</v>
      </c>
      <c r="K567" s="39">
        <f t="shared" si="17"/>
        <v>41615.666875001523</v>
      </c>
      <c r="L567">
        <v>3031</v>
      </c>
    </row>
    <row r="568" spans="4:12" x14ac:dyDescent="0.25">
      <c r="D568" s="5" t="s">
        <v>3062</v>
      </c>
      <c r="E568">
        <v>4031</v>
      </c>
      <c r="F568">
        <v>24</v>
      </c>
      <c r="G568">
        <v>51566</v>
      </c>
      <c r="H568" s="39">
        <f t="shared" si="16"/>
        <v>41615.6668865756</v>
      </c>
      <c r="I568" t="s">
        <v>4072</v>
      </c>
      <c r="J568">
        <v>51566</v>
      </c>
      <c r="K568" s="39">
        <f t="shared" si="17"/>
        <v>41615.6668865756</v>
      </c>
      <c r="L568">
        <v>3033</v>
      </c>
    </row>
    <row r="569" spans="4:12" x14ac:dyDescent="0.25">
      <c r="D569" s="5" t="s">
        <v>3063</v>
      </c>
      <c r="E569">
        <v>4032</v>
      </c>
      <c r="F569">
        <v>25</v>
      </c>
      <c r="G569">
        <v>51567</v>
      </c>
      <c r="H569" s="39">
        <f t="shared" si="16"/>
        <v>41615.666898149677</v>
      </c>
      <c r="I569" t="s">
        <v>4073</v>
      </c>
      <c r="J569">
        <v>51567</v>
      </c>
      <c r="K569" s="39">
        <f t="shared" si="17"/>
        <v>41615.666898149677</v>
      </c>
      <c r="L569">
        <v>3032</v>
      </c>
    </row>
    <row r="570" spans="4:12" x14ac:dyDescent="0.25">
      <c r="D570" s="5" t="s">
        <v>3064</v>
      </c>
      <c r="E570">
        <v>4032</v>
      </c>
      <c r="F570">
        <v>25</v>
      </c>
      <c r="G570">
        <v>51568</v>
      </c>
      <c r="H570" s="39">
        <f t="shared" si="16"/>
        <v>41615.666909723754</v>
      </c>
      <c r="I570" t="s">
        <v>4074</v>
      </c>
      <c r="J570">
        <v>51568</v>
      </c>
      <c r="K570" s="39">
        <f t="shared" si="17"/>
        <v>41615.666909723754</v>
      </c>
      <c r="L570">
        <v>3032</v>
      </c>
    </row>
    <row r="571" spans="4:12" x14ac:dyDescent="0.25">
      <c r="D571" s="5" t="s">
        <v>3065</v>
      </c>
      <c r="E571">
        <v>4031</v>
      </c>
      <c r="F571">
        <v>24</v>
      </c>
      <c r="G571">
        <v>51569</v>
      </c>
      <c r="H571" s="39">
        <f t="shared" si="16"/>
        <v>41615.66692129783</v>
      </c>
      <c r="I571" t="s">
        <v>4075</v>
      </c>
      <c r="J571">
        <v>51569</v>
      </c>
      <c r="K571" s="39">
        <f t="shared" si="17"/>
        <v>41615.66692129783</v>
      </c>
      <c r="L571">
        <v>3031</v>
      </c>
    </row>
    <row r="572" spans="4:12" x14ac:dyDescent="0.25">
      <c r="D572" s="5" t="s">
        <v>3066</v>
      </c>
      <c r="E572">
        <v>4031</v>
      </c>
      <c r="F572">
        <v>24</v>
      </c>
      <c r="G572">
        <v>51570</v>
      </c>
      <c r="H572" s="39">
        <f t="shared" si="16"/>
        <v>41615.666932871907</v>
      </c>
      <c r="I572" t="s">
        <v>4076</v>
      </c>
      <c r="J572">
        <v>51570</v>
      </c>
      <c r="K572" s="39">
        <f t="shared" si="17"/>
        <v>41615.666932871907</v>
      </c>
      <c r="L572">
        <v>3033</v>
      </c>
    </row>
    <row r="573" spans="4:12" x14ac:dyDescent="0.25">
      <c r="D573" s="5" t="s">
        <v>3067</v>
      </c>
      <c r="E573">
        <v>4032</v>
      </c>
      <c r="F573">
        <v>25</v>
      </c>
      <c r="G573">
        <v>51571</v>
      </c>
      <c r="H573" s="39">
        <f t="shared" si="16"/>
        <v>41615.666944445984</v>
      </c>
      <c r="I573" t="s">
        <v>4077</v>
      </c>
      <c r="J573">
        <v>51571</v>
      </c>
      <c r="K573" s="39">
        <f t="shared" si="17"/>
        <v>41615.666944445984</v>
      </c>
      <c r="L573">
        <v>3032</v>
      </c>
    </row>
    <row r="574" spans="4:12" x14ac:dyDescent="0.25">
      <c r="D574" s="5" t="s">
        <v>3068</v>
      </c>
      <c r="E574">
        <v>4032</v>
      </c>
      <c r="F574">
        <v>25</v>
      </c>
      <c r="G574">
        <v>51572</v>
      </c>
      <c r="H574" s="39">
        <f t="shared" si="16"/>
        <v>41615.666956020061</v>
      </c>
      <c r="I574" t="s">
        <v>4078</v>
      </c>
      <c r="J574">
        <v>51572</v>
      </c>
      <c r="K574" s="39">
        <f t="shared" si="17"/>
        <v>41615.666956020061</v>
      </c>
      <c r="L574">
        <v>3032</v>
      </c>
    </row>
    <row r="575" spans="4:12" x14ac:dyDescent="0.25">
      <c r="D575" s="5" t="s">
        <v>3069</v>
      </c>
      <c r="E575">
        <v>4031</v>
      </c>
      <c r="F575">
        <v>24</v>
      </c>
      <c r="G575">
        <v>51573</v>
      </c>
      <c r="H575" s="39">
        <f t="shared" si="16"/>
        <v>41615.666967594138</v>
      </c>
      <c r="I575" t="s">
        <v>4079</v>
      </c>
      <c r="J575">
        <v>51573</v>
      </c>
      <c r="K575" s="39">
        <f t="shared" si="17"/>
        <v>41615.666967594138</v>
      </c>
      <c r="L575">
        <v>3031</v>
      </c>
    </row>
    <row r="576" spans="4:12" x14ac:dyDescent="0.25">
      <c r="D576" s="5" t="s">
        <v>3070</v>
      </c>
      <c r="E576">
        <v>4031</v>
      </c>
      <c r="F576">
        <v>24</v>
      </c>
      <c r="G576">
        <v>51574</v>
      </c>
      <c r="H576" s="39">
        <f t="shared" si="16"/>
        <v>41615.666979168214</v>
      </c>
      <c r="I576" t="s">
        <v>4080</v>
      </c>
      <c r="J576">
        <v>51574</v>
      </c>
      <c r="K576" s="39">
        <f t="shared" si="17"/>
        <v>41615.666979168214</v>
      </c>
      <c r="L576">
        <v>3033</v>
      </c>
    </row>
    <row r="577" spans="4:12" x14ac:dyDescent="0.25">
      <c r="D577" s="5" t="s">
        <v>3071</v>
      </c>
      <c r="E577">
        <v>4032</v>
      </c>
      <c r="F577">
        <v>25</v>
      </c>
      <c r="G577">
        <v>51575</v>
      </c>
      <c r="H577" s="39">
        <f t="shared" si="16"/>
        <v>41615.666990742291</v>
      </c>
      <c r="I577" t="s">
        <v>4081</v>
      </c>
      <c r="J577">
        <v>51575</v>
      </c>
      <c r="K577" s="39">
        <f t="shared" si="17"/>
        <v>41615.666990742291</v>
      </c>
      <c r="L577">
        <v>3032</v>
      </c>
    </row>
    <row r="578" spans="4:12" x14ac:dyDescent="0.25">
      <c r="D578" s="5" t="s">
        <v>3072</v>
      </c>
      <c r="E578">
        <v>4032</v>
      </c>
      <c r="F578">
        <v>25</v>
      </c>
      <c r="G578">
        <v>51576</v>
      </c>
      <c r="H578" s="39">
        <f t="shared" si="16"/>
        <v>41615.667002316368</v>
      </c>
      <c r="I578" t="s">
        <v>4082</v>
      </c>
      <c r="J578">
        <v>51576</v>
      </c>
      <c r="K578" s="39">
        <f t="shared" si="17"/>
        <v>41615.667002316368</v>
      </c>
      <c r="L578">
        <v>3032</v>
      </c>
    </row>
    <row r="579" spans="4:12" x14ac:dyDescent="0.25">
      <c r="D579" s="5" t="s">
        <v>3073</v>
      </c>
      <c r="E579">
        <v>4031</v>
      </c>
      <c r="F579">
        <v>24</v>
      </c>
      <c r="G579">
        <v>51577</v>
      </c>
      <c r="H579" s="39">
        <f t="shared" si="16"/>
        <v>41615.667013890445</v>
      </c>
      <c r="I579" t="s">
        <v>4083</v>
      </c>
      <c r="J579">
        <v>51577</v>
      </c>
      <c r="K579" s="39">
        <f t="shared" si="17"/>
        <v>41615.667013890445</v>
      </c>
      <c r="L579">
        <v>3031</v>
      </c>
    </row>
    <row r="580" spans="4:12" x14ac:dyDescent="0.25">
      <c r="D580" s="5" t="s">
        <v>3074</v>
      </c>
      <c r="E580">
        <v>4031</v>
      </c>
      <c r="F580">
        <v>24</v>
      </c>
      <c r="G580">
        <v>51578</v>
      </c>
      <c r="H580" s="39">
        <f t="shared" si="16"/>
        <v>41615.667025464521</v>
      </c>
      <c r="I580" t="s">
        <v>4084</v>
      </c>
      <c r="J580">
        <v>51578</v>
      </c>
      <c r="K580" s="39">
        <f t="shared" si="17"/>
        <v>41615.667025464521</v>
      </c>
      <c r="L580">
        <v>3033</v>
      </c>
    </row>
    <row r="581" spans="4:12" x14ac:dyDescent="0.25">
      <c r="D581" s="5" t="s">
        <v>3075</v>
      </c>
      <c r="E581">
        <v>4032</v>
      </c>
      <c r="F581">
        <v>25</v>
      </c>
      <c r="G581">
        <v>51579</v>
      </c>
      <c r="H581" s="39">
        <f t="shared" ref="H581:H644" si="18">H580+1/86400</f>
        <v>41615.667037038598</v>
      </c>
      <c r="I581" t="s">
        <v>4085</v>
      </c>
      <c r="J581">
        <v>51579</v>
      </c>
      <c r="K581" s="39">
        <f t="shared" ref="K581:K644" si="19">K580+1/86400</f>
        <v>41615.667037038598</v>
      </c>
      <c r="L581">
        <v>3032</v>
      </c>
    </row>
    <row r="582" spans="4:12" x14ac:dyDescent="0.25">
      <c r="D582" s="5" t="s">
        <v>3076</v>
      </c>
      <c r="E582">
        <v>4032</v>
      </c>
      <c r="F582">
        <v>25</v>
      </c>
      <c r="G582">
        <v>51580</v>
      </c>
      <c r="H582" s="39">
        <f t="shared" si="18"/>
        <v>41615.667048612675</v>
      </c>
      <c r="I582" t="s">
        <v>4086</v>
      </c>
      <c r="J582">
        <v>51580</v>
      </c>
      <c r="K582" s="39">
        <f t="shared" si="19"/>
        <v>41615.667048612675</v>
      </c>
      <c r="L582">
        <v>3032</v>
      </c>
    </row>
    <row r="583" spans="4:12" x14ac:dyDescent="0.25">
      <c r="D583" s="5" t="s">
        <v>3077</v>
      </c>
      <c r="E583">
        <v>4031</v>
      </c>
      <c r="F583">
        <v>24</v>
      </c>
      <c r="G583">
        <v>51581</v>
      </c>
      <c r="H583" s="39">
        <f t="shared" si="18"/>
        <v>41615.667060186752</v>
      </c>
      <c r="I583" t="s">
        <v>4087</v>
      </c>
      <c r="J583">
        <v>51581</v>
      </c>
      <c r="K583" s="39">
        <f t="shared" si="19"/>
        <v>41615.667060186752</v>
      </c>
      <c r="L583">
        <v>3031</v>
      </c>
    </row>
    <row r="584" spans="4:12" x14ac:dyDescent="0.25">
      <c r="D584" s="5" t="s">
        <v>3078</v>
      </c>
      <c r="E584">
        <v>4031</v>
      </c>
      <c r="F584">
        <v>24</v>
      </c>
      <c r="G584">
        <v>51582</v>
      </c>
      <c r="H584" s="39">
        <f t="shared" si="18"/>
        <v>41615.667071760829</v>
      </c>
      <c r="I584" t="s">
        <v>4088</v>
      </c>
      <c r="J584">
        <v>51582</v>
      </c>
      <c r="K584" s="39">
        <f t="shared" si="19"/>
        <v>41615.667071760829</v>
      </c>
      <c r="L584">
        <v>3033</v>
      </c>
    </row>
    <row r="585" spans="4:12" x14ac:dyDescent="0.25">
      <c r="D585" s="5" t="s">
        <v>3079</v>
      </c>
      <c r="E585">
        <v>4032</v>
      </c>
      <c r="F585">
        <v>25</v>
      </c>
      <c r="G585">
        <v>51583</v>
      </c>
      <c r="H585" s="39">
        <f t="shared" si="18"/>
        <v>41615.667083334905</v>
      </c>
      <c r="I585" t="s">
        <v>4089</v>
      </c>
      <c r="J585">
        <v>51583</v>
      </c>
      <c r="K585" s="39">
        <f t="shared" si="19"/>
        <v>41615.667083334905</v>
      </c>
      <c r="L585">
        <v>3032</v>
      </c>
    </row>
    <row r="586" spans="4:12" x14ac:dyDescent="0.25">
      <c r="D586" s="5" t="s">
        <v>3080</v>
      </c>
      <c r="E586">
        <v>4032</v>
      </c>
      <c r="F586">
        <v>25</v>
      </c>
      <c r="G586">
        <v>51584</v>
      </c>
      <c r="H586" s="39">
        <f t="shared" si="18"/>
        <v>41615.667094908982</v>
      </c>
      <c r="I586" t="s">
        <v>4090</v>
      </c>
      <c r="J586">
        <v>51584</v>
      </c>
      <c r="K586" s="39">
        <f t="shared" si="19"/>
        <v>41615.667094908982</v>
      </c>
      <c r="L586">
        <v>3032</v>
      </c>
    </row>
    <row r="587" spans="4:12" x14ac:dyDescent="0.25">
      <c r="D587" s="5" t="s">
        <v>3081</v>
      </c>
      <c r="E587">
        <v>4031</v>
      </c>
      <c r="F587">
        <v>24</v>
      </c>
      <c r="G587">
        <v>51585</v>
      </c>
      <c r="H587" s="39">
        <f t="shared" si="18"/>
        <v>41615.667106483059</v>
      </c>
      <c r="I587" t="s">
        <v>4091</v>
      </c>
      <c r="J587">
        <v>51585</v>
      </c>
      <c r="K587" s="39">
        <f t="shared" si="19"/>
        <v>41615.667106483059</v>
      </c>
      <c r="L587">
        <v>3031</v>
      </c>
    </row>
    <row r="588" spans="4:12" x14ac:dyDescent="0.25">
      <c r="D588" s="5" t="s">
        <v>3082</v>
      </c>
      <c r="E588">
        <v>4031</v>
      </c>
      <c r="F588">
        <v>24</v>
      </c>
      <c r="G588">
        <v>51586</v>
      </c>
      <c r="H588" s="39">
        <f t="shared" si="18"/>
        <v>41615.667118057136</v>
      </c>
      <c r="I588" t="s">
        <v>4092</v>
      </c>
      <c r="J588">
        <v>51586</v>
      </c>
      <c r="K588" s="39">
        <f t="shared" si="19"/>
        <v>41615.667118057136</v>
      </c>
      <c r="L588">
        <v>3033</v>
      </c>
    </row>
    <row r="589" spans="4:12" x14ac:dyDescent="0.25">
      <c r="D589" s="5" t="s">
        <v>3083</v>
      </c>
      <c r="E589">
        <v>4032</v>
      </c>
      <c r="F589">
        <v>25</v>
      </c>
      <c r="G589">
        <v>51587</v>
      </c>
      <c r="H589" s="39">
        <f t="shared" si="18"/>
        <v>41615.667129631212</v>
      </c>
      <c r="I589" t="s">
        <v>4093</v>
      </c>
      <c r="J589">
        <v>51587</v>
      </c>
      <c r="K589" s="39">
        <f t="shared" si="19"/>
        <v>41615.667129631212</v>
      </c>
      <c r="L589">
        <v>3032</v>
      </c>
    </row>
    <row r="590" spans="4:12" x14ac:dyDescent="0.25">
      <c r="D590" s="5" t="s">
        <v>3084</v>
      </c>
      <c r="E590">
        <v>4032</v>
      </c>
      <c r="F590">
        <v>25</v>
      </c>
      <c r="G590">
        <v>51588</v>
      </c>
      <c r="H590" s="39">
        <f t="shared" si="18"/>
        <v>41615.667141205289</v>
      </c>
      <c r="I590" t="s">
        <v>4094</v>
      </c>
      <c r="J590">
        <v>51588</v>
      </c>
      <c r="K590" s="39">
        <f t="shared" si="19"/>
        <v>41615.667141205289</v>
      </c>
      <c r="L590">
        <v>3032</v>
      </c>
    </row>
    <row r="591" spans="4:12" x14ac:dyDescent="0.25">
      <c r="D591" s="5" t="s">
        <v>3085</v>
      </c>
      <c r="E591">
        <v>4031</v>
      </c>
      <c r="F591">
        <v>24</v>
      </c>
      <c r="G591">
        <v>51589</v>
      </c>
      <c r="H591" s="39">
        <f t="shared" si="18"/>
        <v>41615.667152779366</v>
      </c>
      <c r="I591" t="s">
        <v>4095</v>
      </c>
      <c r="J591">
        <v>51589</v>
      </c>
      <c r="K591" s="39">
        <f t="shared" si="19"/>
        <v>41615.667152779366</v>
      </c>
      <c r="L591">
        <v>3031</v>
      </c>
    </row>
    <row r="592" spans="4:12" x14ac:dyDescent="0.25">
      <c r="D592" s="5" t="s">
        <v>3086</v>
      </c>
      <c r="E592">
        <v>4031</v>
      </c>
      <c r="F592">
        <v>24</v>
      </c>
      <c r="G592">
        <v>51590</v>
      </c>
      <c r="H592" s="39">
        <f t="shared" si="18"/>
        <v>41615.667164353443</v>
      </c>
      <c r="I592" t="s">
        <v>4096</v>
      </c>
      <c r="J592">
        <v>51590</v>
      </c>
      <c r="K592" s="39">
        <f t="shared" si="19"/>
        <v>41615.667164353443</v>
      </c>
      <c r="L592">
        <v>3033</v>
      </c>
    </row>
    <row r="593" spans="4:12" x14ac:dyDescent="0.25">
      <c r="D593" s="5" t="s">
        <v>3087</v>
      </c>
      <c r="E593">
        <v>4032</v>
      </c>
      <c r="F593">
        <v>25</v>
      </c>
      <c r="G593">
        <v>51591</v>
      </c>
      <c r="H593" s="39">
        <f t="shared" si="18"/>
        <v>41615.66717592752</v>
      </c>
      <c r="I593" t="s">
        <v>4097</v>
      </c>
      <c r="J593">
        <v>51591</v>
      </c>
      <c r="K593" s="39">
        <f t="shared" si="19"/>
        <v>41615.66717592752</v>
      </c>
      <c r="L593">
        <v>3032</v>
      </c>
    </row>
    <row r="594" spans="4:12" x14ac:dyDescent="0.25">
      <c r="D594" s="5" t="s">
        <v>3088</v>
      </c>
      <c r="E594">
        <v>4032</v>
      </c>
      <c r="F594">
        <v>25</v>
      </c>
      <c r="G594">
        <v>51592</v>
      </c>
      <c r="H594" s="39">
        <f t="shared" si="18"/>
        <v>41615.667187501596</v>
      </c>
      <c r="I594" t="s">
        <v>4098</v>
      </c>
      <c r="J594">
        <v>51592</v>
      </c>
      <c r="K594" s="39">
        <f t="shared" si="19"/>
        <v>41615.667187501596</v>
      </c>
      <c r="L594">
        <v>3032</v>
      </c>
    </row>
    <row r="595" spans="4:12" x14ac:dyDescent="0.25">
      <c r="D595" s="5" t="s">
        <v>3089</v>
      </c>
      <c r="E595">
        <v>4031</v>
      </c>
      <c r="F595">
        <v>24</v>
      </c>
      <c r="G595">
        <v>51593</v>
      </c>
      <c r="H595" s="39">
        <f t="shared" si="18"/>
        <v>41615.667199075673</v>
      </c>
      <c r="I595" t="s">
        <v>4099</v>
      </c>
      <c r="J595">
        <v>51593</v>
      </c>
      <c r="K595" s="39">
        <f t="shared" si="19"/>
        <v>41615.667199075673</v>
      </c>
      <c r="L595">
        <v>3031</v>
      </c>
    </row>
    <row r="596" spans="4:12" x14ac:dyDescent="0.25">
      <c r="D596" s="5" t="s">
        <v>3090</v>
      </c>
      <c r="E596">
        <v>4031</v>
      </c>
      <c r="F596">
        <v>24</v>
      </c>
      <c r="G596">
        <v>51594</v>
      </c>
      <c r="H596" s="39">
        <f t="shared" si="18"/>
        <v>41615.66721064975</v>
      </c>
      <c r="I596" t="s">
        <v>4100</v>
      </c>
      <c r="J596">
        <v>51594</v>
      </c>
      <c r="K596" s="39">
        <f t="shared" si="19"/>
        <v>41615.66721064975</v>
      </c>
      <c r="L596">
        <v>3033</v>
      </c>
    </row>
    <row r="597" spans="4:12" x14ac:dyDescent="0.25">
      <c r="D597" s="5" t="s">
        <v>3091</v>
      </c>
      <c r="E597">
        <v>4032</v>
      </c>
      <c r="F597">
        <v>25</v>
      </c>
      <c r="G597">
        <v>51595</v>
      </c>
      <c r="H597" s="39">
        <f t="shared" si="18"/>
        <v>41615.667222223827</v>
      </c>
      <c r="I597" t="s">
        <v>4101</v>
      </c>
      <c r="J597">
        <v>51595</v>
      </c>
      <c r="K597" s="39">
        <f t="shared" si="19"/>
        <v>41615.667222223827</v>
      </c>
      <c r="L597">
        <v>3032</v>
      </c>
    </row>
    <row r="598" spans="4:12" x14ac:dyDescent="0.25">
      <c r="D598" s="5" t="s">
        <v>3092</v>
      </c>
      <c r="E598">
        <v>4032</v>
      </c>
      <c r="F598">
        <v>25</v>
      </c>
      <c r="G598">
        <v>51596</v>
      </c>
      <c r="H598" s="39">
        <f t="shared" si="18"/>
        <v>41615.667233797903</v>
      </c>
      <c r="I598" t="s">
        <v>4102</v>
      </c>
      <c r="J598">
        <v>51596</v>
      </c>
      <c r="K598" s="39">
        <f t="shared" si="19"/>
        <v>41615.667233797903</v>
      </c>
      <c r="L598">
        <v>3032</v>
      </c>
    </row>
    <row r="599" spans="4:12" x14ac:dyDescent="0.25">
      <c r="D599" s="5" t="s">
        <v>3093</v>
      </c>
      <c r="E599">
        <v>4031</v>
      </c>
      <c r="F599">
        <v>24</v>
      </c>
      <c r="G599">
        <v>51597</v>
      </c>
      <c r="H599" s="39">
        <f t="shared" si="18"/>
        <v>41615.66724537198</v>
      </c>
      <c r="I599" t="s">
        <v>4103</v>
      </c>
      <c r="J599">
        <v>51597</v>
      </c>
      <c r="K599" s="39">
        <f t="shared" si="19"/>
        <v>41615.66724537198</v>
      </c>
      <c r="L599">
        <v>3031</v>
      </c>
    </row>
    <row r="600" spans="4:12" x14ac:dyDescent="0.25">
      <c r="D600" s="5" t="s">
        <v>3094</v>
      </c>
      <c r="E600">
        <v>4031</v>
      </c>
      <c r="F600">
        <v>24</v>
      </c>
      <c r="G600">
        <v>51598</v>
      </c>
      <c r="H600" s="39">
        <f t="shared" si="18"/>
        <v>41615.667256946057</v>
      </c>
      <c r="I600" t="s">
        <v>4104</v>
      </c>
      <c r="J600">
        <v>51598</v>
      </c>
      <c r="K600" s="39">
        <f t="shared" si="19"/>
        <v>41615.667256946057</v>
      </c>
      <c r="L600">
        <v>3033</v>
      </c>
    </row>
    <row r="601" spans="4:12" x14ac:dyDescent="0.25">
      <c r="D601" s="5" t="s">
        <v>3095</v>
      </c>
      <c r="E601">
        <v>4032</v>
      </c>
      <c r="F601">
        <v>25</v>
      </c>
      <c r="G601">
        <v>51599</v>
      </c>
      <c r="H601" s="39">
        <f t="shared" si="18"/>
        <v>41615.667268520134</v>
      </c>
      <c r="I601" t="s">
        <v>4105</v>
      </c>
      <c r="J601">
        <v>51599</v>
      </c>
      <c r="K601" s="39">
        <f t="shared" si="19"/>
        <v>41615.667268520134</v>
      </c>
      <c r="L601">
        <v>3032</v>
      </c>
    </row>
    <row r="602" spans="4:12" x14ac:dyDescent="0.25">
      <c r="D602" s="5" t="s">
        <v>3096</v>
      </c>
      <c r="E602">
        <v>4032</v>
      </c>
      <c r="F602">
        <v>25</v>
      </c>
      <c r="G602">
        <v>51600</v>
      </c>
      <c r="H602" s="39">
        <f t="shared" si="18"/>
        <v>41615.667280094211</v>
      </c>
      <c r="I602" t="s">
        <v>4106</v>
      </c>
      <c r="J602">
        <v>51600</v>
      </c>
      <c r="K602" s="39">
        <f t="shared" si="19"/>
        <v>41615.667280094211</v>
      </c>
      <c r="L602">
        <v>3032</v>
      </c>
    </row>
    <row r="603" spans="4:12" x14ac:dyDescent="0.25">
      <c r="D603" s="5" t="s">
        <v>3097</v>
      </c>
      <c r="E603">
        <v>4031</v>
      </c>
      <c r="F603">
        <v>24</v>
      </c>
      <c r="G603">
        <v>51601</v>
      </c>
      <c r="H603" s="39">
        <f t="shared" si="18"/>
        <v>41615.667291668287</v>
      </c>
      <c r="I603" t="s">
        <v>4107</v>
      </c>
      <c r="J603">
        <v>51601</v>
      </c>
      <c r="K603" s="39">
        <f t="shared" si="19"/>
        <v>41615.667291668287</v>
      </c>
      <c r="L603">
        <v>3031</v>
      </c>
    </row>
    <row r="604" spans="4:12" x14ac:dyDescent="0.25">
      <c r="D604" s="5" t="s">
        <v>3098</v>
      </c>
      <c r="E604">
        <v>4031</v>
      </c>
      <c r="F604">
        <v>24</v>
      </c>
      <c r="G604">
        <v>51602</v>
      </c>
      <c r="H604" s="39">
        <f t="shared" si="18"/>
        <v>41615.667303242364</v>
      </c>
      <c r="I604" t="s">
        <v>4108</v>
      </c>
      <c r="J604">
        <v>51602</v>
      </c>
      <c r="K604" s="39">
        <f t="shared" si="19"/>
        <v>41615.667303242364</v>
      </c>
      <c r="L604">
        <v>3033</v>
      </c>
    </row>
    <row r="605" spans="4:12" x14ac:dyDescent="0.25">
      <c r="D605" s="5" t="s">
        <v>3099</v>
      </c>
      <c r="E605">
        <v>4032</v>
      </c>
      <c r="F605">
        <v>25</v>
      </c>
      <c r="G605">
        <v>51603</v>
      </c>
      <c r="H605" s="39">
        <f t="shared" si="18"/>
        <v>41615.667314816441</v>
      </c>
      <c r="I605" t="s">
        <v>4109</v>
      </c>
      <c r="J605">
        <v>51603</v>
      </c>
      <c r="K605" s="39">
        <f t="shared" si="19"/>
        <v>41615.667314816441</v>
      </c>
      <c r="L605">
        <v>3032</v>
      </c>
    </row>
    <row r="606" spans="4:12" x14ac:dyDescent="0.25">
      <c r="D606" s="5" t="s">
        <v>3100</v>
      </c>
      <c r="E606">
        <v>4032</v>
      </c>
      <c r="F606">
        <v>25</v>
      </c>
      <c r="G606">
        <v>51604</v>
      </c>
      <c r="H606" s="39">
        <f t="shared" si="18"/>
        <v>41615.667326390518</v>
      </c>
      <c r="I606" t="s">
        <v>4110</v>
      </c>
      <c r="J606">
        <v>51604</v>
      </c>
      <c r="K606" s="39">
        <f t="shared" si="19"/>
        <v>41615.667326390518</v>
      </c>
      <c r="L606">
        <v>3032</v>
      </c>
    </row>
    <row r="607" spans="4:12" x14ac:dyDescent="0.25">
      <c r="D607" s="5" t="s">
        <v>3101</v>
      </c>
      <c r="E607">
        <v>4031</v>
      </c>
      <c r="F607">
        <v>24</v>
      </c>
      <c r="G607">
        <v>51605</v>
      </c>
      <c r="H607" s="39">
        <f t="shared" si="18"/>
        <v>41615.667337964594</v>
      </c>
      <c r="I607" t="s">
        <v>4111</v>
      </c>
      <c r="J607">
        <v>51605</v>
      </c>
      <c r="K607" s="39">
        <f t="shared" si="19"/>
        <v>41615.667337964594</v>
      </c>
      <c r="L607">
        <v>3031</v>
      </c>
    </row>
    <row r="608" spans="4:12" x14ac:dyDescent="0.25">
      <c r="D608" s="5" t="s">
        <v>3102</v>
      </c>
      <c r="E608">
        <v>4031</v>
      </c>
      <c r="F608">
        <v>24</v>
      </c>
      <c r="G608">
        <v>51606</v>
      </c>
      <c r="H608" s="39">
        <f t="shared" si="18"/>
        <v>41615.667349538671</v>
      </c>
      <c r="I608" t="s">
        <v>4112</v>
      </c>
      <c r="J608">
        <v>51606</v>
      </c>
      <c r="K608" s="39">
        <f t="shared" si="19"/>
        <v>41615.667349538671</v>
      </c>
      <c r="L608">
        <v>3033</v>
      </c>
    </row>
    <row r="609" spans="4:12" x14ac:dyDescent="0.25">
      <c r="D609" s="5" t="s">
        <v>3103</v>
      </c>
      <c r="E609">
        <v>4032</v>
      </c>
      <c r="F609">
        <v>25</v>
      </c>
      <c r="G609">
        <v>51607</v>
      </c>
      <c r="H609" s="39">
        <f t="shared" si="18"/>
        <v>41615.667361112748</v>
      </c>
      <c r="I609" t="s">
        <v>4113</v>
      </c>
      <c r="J609">
        <v>51607</v>
      </c>
      <c r="K609" s="39">
        <f t="shared" si="19"/>
        <v>41615.667361112748</v>
      </c>
      <c r="L609">
        <v>3032</v>
      </c>
    </row>
    <row r="610" spans="4:12" x14ac:dyDescent="0.25">
      <c r="D610" s="5" t="s">
        <v>3104</v>
      </c>
      <c r="E610">
        <v>4032</v>
      </c>
      <c r="F610">
        <v>25</v>
      </c>
      <c r="G610">
        <v>51608</v>
      </c>
      <c r="H610" s="39">
        <f t="shared" si="18"/>
        <v>41615.667372686825</v>
      </c>
      <c r="I610" t="s">
        <v>4114</v>
      </c>
      <c r="J610">
        <v>51608</v>
      </c>
      <c r="K610" s="39">
        <f t="shared" si="19"/>
        <v>41615.667372686825</v>
      </c>
      <c r="L610">
        <v>3032</v>
      </c>
    </row>
    <row r="611" spans="4:12" x14ac:dyDescent="0.25">
      <c r="D611" s="5" t="s">
        <v>3105</v>
      </c>
      <c r="E611">
        <v>4031</v>
      </c>
      <c r="F611">
        <v>24</v>
      </c>
      <c r="G611">
        <v>51609</v>
      </c>
      <c r="H611" s="39">
        <f t="shared" si="18"/>
        <v>41615.667384260902</v>
      </c>
      <c r="I611" t="s">
        <v>4115</v>
      </c>
      <c r="J611">
        <v>51609</v>
      </c>
      <c r="K611" s="39">
        <f t="shared" si="19"/>
        <v>41615.667384260902</v>
      </c>
      <c r="L611">
        <v>3031</v>
      </c>
    </row>
    <row r="612" spans="4:12" x14ac:dyDescent="0.25">
      <c r="D612" s="5" t="s">
        <v>3106</v>
      </c>
      <c r="E612">
        <v>4031</v>
      </c>
      <c r="F612">
        <v>24</v>
      </c>
      <c r="G612">
        <v>51610</v>
      </c>
      <c r="H612" s="39">
        <f t="shared" si="18"/>
        <v>41615.667395834978</v>
      </c>
      <c r="I612" t="s">
        <v>4116</v>
      </c>
      <c r="J612">
        <v>51610</v>
      </c>
      <c r="K612" s="39">
        <f t="shared" si="19"/>
        <v>41615.667395834978</v>
      </c>
      <c r="L612">
        <v>3033</v>
      </c>
    </row>
    <row r="613" spans="4:12" x14ac:dyDescent="0.25">
      <c r="D613" s="5" t="s">
        <v>3107</v>
      </c>
      <c r="E613">
        <v>4032</v>
      </c>
      <c r="F613">
        <v>25</v>
      </c>
      <c r="G613">
        <v>51611</v>
      </c>
      <c r="H613" s="39">
        <f t="shared" si="18"/>
        <v>41615.667407409055</v>
      </c>
      <c r="I613" t="s">
        <v>4117</v>
      </c>
      <c r="J613">
        <v>51611</v>
      </c>
      <c r="K613" s="39">
        <f t="shared" si="19"/>
        <v>41615.667407409055</v>
      </c>
      <c r="L613">
        <v>3032</v>
      </c>
    </row>
    <row r="614" spans="4:12" x14ac:dyDescent="0.25">
      <c r="D614" s="5" t="s">
        <v>3108</v>
      </c>
      <c r="E614">
        <v>4032</v>
      </c>
      <c r="F614">
        <v>25</v>
      </c>
      <c r="G614">
        <v>51612</v>
      </c>
      <c r="H614" s="39">
        <f t="shared" si="18"/>
        <v>41615.667418983132</v>
      </c>
      <c r="I614" t="s">
        <v>4118</v>
      </c>
      <c r="J614">
        <v>51612</v>
      </c>
      <c r="K614" s="39">
        <f t="shared" si="19"/>
        <v>41615.667418983132</v>
      </c>
      <c r="L614">
        <v>3032</v>
      </c>
    </row>
    <row r="615" spans="4:12" x14ac:dyDescent="0.25">
      <c r="D615" s="5" t="s">
        <v>3109</v>
      </c>
      <c r="E615">
        <v>4031</v>
      </c>
      <c r="F615">
        <v>24</v>
      </c>
      <c r="G615">
        <v>51613</v>
      </c>
      <c r="H615" s="39">
        <f t="shared" si="18"/>
        <v>41615.667430557209</v>
      </c>
      <c r="I615" t="s">
        <v>4119</v>
      </c>
      <c r="J615">
        <v>51613</v>
      </c>
      <c r="K615" s="39">
        <f t="shared" si="19"/>
        <v>41615.667430557209</v>
      </c>
      <c r="L615">
        <v>3031</v>
      </c>
    </row>
    <row r="616" spans="4:12" x14ac:dyDescent="0.25">
      <c r="D616" s="5" t="s">
        <v>3110</v>
      </c>
      <c r="E616">
        <v>4031</v>
      </c>
      <c r="F616">
        <v>24</v>
      </c>
      <c r="G616">
        <v>51614</v>
      </c>
      <c r="H616" s="39">
        <f t="shared" si="18"/>
        <v>41615.667442131285</v>
      </c>
      <c r="I616" t="s">
        <v>4120</v>
      </c>
      <c r="J616">
        <v>51614</v>
      </c>
      <c r="K616" s="39">
        <f t="shared" si="19"/>
        <v>41615.667442131285</v>
      </c>
      <c r="L616">
        <v>3033</v>
      </c>
    </row>
    <row r="617" spans="4:12" x14ac:dyDescent="0.25">
      <c r="D617" s="5" t="s">
        <v>3111</v>
      </c>
      <c r="E617">
        <v>4032</v>
      </c>
      <c r="F617">
        <v>25</v>
      </c>
      <c r="G617">
        <v>51615</v>
      </c>
      <c r="H617" s="39">
        <f t="shared" si="18"/>
        <v>41615.667453705362</v>
      </c>
      <c r="I617" t="s">
        <v>4121</v>
      </c>
      <c r="J617">
        <v>51615</v>
      </c>
      <c r="K617" s="39">
        <f t="shared" si="19"/>
        <v>41615.667453705362</v>
      </c>
      <c r="L617">
        <v>3032</v>
      </c>
    </row>
    <row r="618" spans="4:12" x14ac:dyDescent="0.25">
      <c r="D618" s="5" t="s">
        <v>3112</v>
      </c>
      <c r="E618">
        <v>4032</v>
      </c>
      <c r="F618">
        <v>25</v>
      </c>
      <c r="G618">
        <v>51616</v>
      </c>
      <c r="H618" s="39">
        <f t="shared" si="18"/>
        <v>41615.667465279439</v>
      </c>
      <c r="I618" t="s">
        <v>4122</v>
      </c>
      <c r="J618">
        <v>51616</v>
      </c>
      <c r="K618" s="39">
        <f t="shared" si="19"/>
        <v>41615.667465279439</v>
      </c>
      <c r="L618">
        <v>3032</v>
      </c>
    </row>
    <row r="619" spans="4:12" x14ac:dyDescent="0.25">
      <c r="D619" s="5" t="s">
        <v>3113</v>
      </c>
      <c r="E619">
        <v>4031</v>
      </c>
      <c r="F619">
        <v>24</v>
      </c>
      <c r="G619">
        <v>51617</v>
      </c>
      <c r="H619" s="39">
        <f t="shared" si="18"/>
        <v>41615.667476853516</v>
      </c>
      <c r="I619" t="s">
        <v>4123</v>
      </c>
      <c r="J619">
        <v>51617</v>
      </c>
      <c r="K619" s="39">
        <f t="shared" si="19"/>
        <v>41615.667476853516</v>
      </c>
      <c r="L619">
        <v>3031</v>
      </c>
    </row>
    <row r="620" spans="4:12" x14ac:dyDescent="0.25">
      <c r="D620" s="5" t="s">
        <v>3114</v>
      </c>
      <c r="E620">
        <v>4031</v>
      </c>
      <c r="F620">
        <v>24</v>
      </c>
      <c r="G620">
        <v>51618</v>
      </c>
      <c r="H620" s="39">
        <f t="shared" si="18"/>
        <v>41615.667488427593</v>
      </c>
      <c r="I620" t="s">
        <v>4124</v>
      </c>
      <c r="J620">
        <v>51618</v>
      </c>
      <c r="K620" s="39">
        <f t="shared" si="19"/>
        <v>41615.667488427593</v>
      </c>
      <c r="L620">
        <v>3033</v>
      </c>
    </row>
    <row r="621" spans="4:12" x14ac:dyDescent="0.25">
      <c r="D621" s="5" t="s">
        <v>3115</v>
      </c>
      <c r="E621">
        <v>4032</v>
      </c>
      <c r="F621">
        <v>25</v>
      </c>
      <c r="G621">
        <v>51619</v>
      </c>
      <c r="H621" s="39">
        <f t="shared" si="18"/>
        <v>41615.667500001669</v>
      </c>
      <c r="I621" t="s">
        <v>4125</v>
      </c>
      <c r="J621">
        <v>51619</v>
      </c>
      <c r="K621" s="39">
        <f t="shared" si="19"/>
        <v>41615.667500001669</v>
      </c>
      <c r="L621">
        <v>3032</v>
      </c>
    </row>
    <row r="622" spans="4:12" x14ac:dyDescent="0.25">
      <c r="D622" s="5" t="s">
        <v>3116</v>
      </c>
      <c r="E622">
        <v>4032</v>
      </c>
      <c r="F622">
        <v>25</v>
      </c>
      <c r="G622">
        <v>51620</v>
      </c>
      <c r="H622" s="39">
        <f t="shared" si="18"/>
        <v>41615.667511575746</v>
      </c>
      <c r="I622" t="s">
        <v>4126</v>
      </c>
      <c r="J622">
        <v>51620</v>
      </c>
      <c r="K622" s="39">
        <f t="shared" si="19"/>
        <v>41615.667511575746</v>
      </c>
      <c r="L622">
        <v>3032</v>
      </c>
    </row>
    <row r="623" spans="4:12" x14ac:dyDescent="0.25">
      <c r="D623" s="5" t="s">
        <v>3117</v>
      </c>
      <c r="E623">
        <v>4031</v>
      </c>
      <c r="F623">
        <v>24</v>
      </c>
      <c r="G623">
        <v>51621</v>
      </c>
      <c r="H623" s="39">
        <f t="shared" si="18"/>
        <v>41615.667523149823</v>
      </c>
      <c r="I623" t="s">
        <v>4127</v>
      </c>
      <c r="J623">
        <v>51621</v>
      </c>
      <c r="K623" s="39">
        <f t="shared" si="19"/>
        <v>41615.667523149823</v>
      </c>
      <c r="L623">
        <v>3031</v>
      </c>
    </row>
    <row r="624" spans="4:12" x14ac:dyDescent="0.25">
      <c r="D624" s="5" t="s">
        <v>3118</v>
      </c>
      <c r="E624">
        <v>4031</v>
      </c>
      <c r="F624">
        <v>24</v>
      </c>
      <c r="G624">
        <v>51622</v>
      </c>
      <c r="H624" s="39">
        <f t="shared" si="18"/>
        <v>41615.6675347239</v>
      </c>
      <c r="I624" t="s">
        <v>4128</v>
      </c>
      <c r="J624">
        <v>51622</v>
      </c>
      <c r="K624" s="39">
        <f t="shared" si="19"/>
        <v>41615.6675347239</v>
      </c>
      <c r="L624">
        <v>3033</v>
      </c>
    </row>
    <row r="625" spans="4:12" x14ac:dyDescent="0.25">
      <c r="D625" s="5" t="s">
        <v>3119</v>
      </c>
      <c r="E625">
        <v>4032</v>
      </c>
      <c r="F625">
        <v>25</v>
      </c>
      <c r="G625">
        <v>51623</v>
      </c>
      <c r="H625" s="39">
        <f t="shared" si="18"/>
        <v>41615.667546297977</v>
      </c>
      <c r="I625" t="s">
        <v>4129</v>
      </c>
      <c r="J625">
        <v>51623</v>
      </c>
      <c r="K625" s="39">
        <f t="shared" si="19"/>
        <v>41615.667546297977</v>
      </c>
      <c r="L625">
        <v>3032</v>
      </c>
    </row>
    <row r="626" spans="4:12" x14ac:dyDescent="0.25">
      <c r="D626" s="5" t="s">
        <v>3120</v>
      </c>
      <c r="E626">
        <v>4032</v>
      </c>
      <c r="F626">
        <v>25</v>
      </c>
      <c r="G626">
        <v>51624</v>
      </c>
      <c r="H626" s="39">
        <f t="shared" si="18"/>
        <v>41615.667557872053</v>
      </c>
      <c r="I626" t="s">
        <v>4130</v>
      </c>
      <c r="J626">
        <v>51624</v>
      </c>
      <c r="K626" s="39">
        <f t="shared" si="19"/>
        <v>41615.667557872053</v>
      </c>
      <c r="L626">
        <v>3032</v>
      </c>
    </row>
    <row r="627" spans="4:12" x14ac:dyDescent="0.25">
      <c r="D627" s="5" t="s">
        <v>3121</v>
      </c>
      <c r="E627">
        <v>4031</v>
      </c>
      <c r="F627">
        <v>24</v>
      </c>
      <c r="G627">
        <v>51625</v>
      </c>
      <c r="H627" s="39">
        <f t="shared" si="18"/>
        <v>41615.66756944613</v>
      </c>
      <c r="I627" t="s">
        <v>4131</v>
      </c>
      <c r="J627">
        <v>51625</v>
      </c>
      <c r="K627" s="39">
        <f t="shared" si="19"/>
        <v>41615.66756944613</v>
      </c>
      <c r="L627">
        <v>3031</v>
      </c>
    </row>
    <row r="628" spans="4:12" x14ac:dyDescent="0.25">
      <c r="D628" s="5" t="s">
        <v>3122</v>
      </c>
      <c r="E628">
        <v>4031</v>
      </c>
      <c r="F628">
        <v>24</v>
      </c>
      <c r="G628">
        <v>51626</v>
      </c>
      <c r="H628" s="39">
        <f t="shared" si="18"/>
        <v>41615.667581020207</v>
      </c>
      <c r="I628" t="s">
        <v>4132</v>
      </c>
      <c r="J628">
        <v>51626</v>
      </c>
      <c r="K628" s="39">
        <f t="shared" si="19"/>
        <v>41615.667581020207</v>
      </c>
      <c r="L628">
        <v>3033</v>
      </c>
    </row>
    <row r="629" spans="4:12" x14ac:dyDescent="0.25">
      <c r="D629" s="5" t="s">
        <v>3123</v>
      </c>
      <c r="E629">
        <v>4032</v>
      </c>
      <c r="F629">
        <v>25</v>
      </c>
      <c r="G629">
        <v>51627</v>
      </c>
      <c r="H629" s="39">
        <f t="shared" si="18"/>
        <v>41615.667592594284</v>
      </c>
      <c r="I629" t="s">
        <v>4133</v>
      </c>
      <c r="J629">
        <v>51627</v>
      </c>
      <c r="K629" s="39">
        <f t="shared" si="19"/>
        <v>41615.667592594284</v>
      </c>
      <c r="L629">
        <v>3032</v>
      </c>
    </row>
    <row r="630" spans="4:12" x14ac:dyDescent="0.25">
      <c r="D630" s="5" t="s">
        <v>3124</v>
      </c>
      <c r="E630">
        <v>4032</v>
      </c>
      <c r="F630">
        <v>25</v>
      </c>
      <c r="G630">
        <v>51628</v>
      </c>
      <c r="H630" s="39">
        <f t="shared" si="18"/>
        <v>41615.66760416836</v>
      </c>
      <c r="I630" t="s">
        <v>4134</v>
      </c>
      <c r="J630">
        <v>51628</v>
      </c>
      <c r="K630" s="39">
        <f t="shared" si="19"/>
        <v>41615.66760416836</v>
      </c>
      <c r="L630">
        <v>3032</v>
      </c>
    </row>
    <row r="631" spans="4:12" x14ac:dyDescent="0.25">
      <c r="D631" s="5" t="s">
        <v>3125</v>
      </c>
      <c r="E631">
        <v>4031</v>
      </c>
      <c r="F631">
        <v>24</v>
      </c>
      <c r="G631">
        <v>51629</v>
      </c>
      <c r="H631" s="39">
        <f t="shared" si="18"/>
        <v>41615.667615742437</v>
      </c>
      <c r="I631" t="s">
        <v>4135</v>
      </c>
      <c r="J631">
        <v>51629</v>
      </c>
      <c r="K631" s="39">
        <f t="shared" si="19"/>
        <v>41615.667615742437</v>
      </c>
      <c r="L631">
        <v>3031</v>
      </c>
    </row>
    <row r="632" spans="4:12" x14ac:dyDescent="0.25">
      <c r="D632" s="5" t="s">
        <v>3126</v>
      </c>
      <c r="E632">
        <v>4031</v>
      </c>
      <c r="F632">
        <v>24</v>
      </c>
      <c r="G632">
        <v>51630</v>
      </c>
      <c r="H632" s="39">
        <f t="shared" si="18"/>
        <v>41615.667627316514</v>
      </c>
      <c r="I632" t="s">
        <v>4136</v>
      </c>
      <c r="J632">
        <v>51630</v>
      </c>
      <c r="K632" s="39">
        <f t="shared" si="19"/>
        <v>41615.667627316514</v>
      </c>
      <c r="L632">
        <v>3033</v>
      </c>
    </row>
    <row r="633" spans="4:12" x14ac:dyDescent="0.25">
      <c r="D633" s="5" t="s">
        <v>3127</v>
      </c>
      <c r="E633">
        <v>4032</v>
      </c>
      <c r="F633">
        <v>25</v>
      </c>
      <c r="G633">
        <v>51631</v>
      </c>
      <c r="H633" s="39">
        <f t="shared" si="18"/>
        <v>41615.667638890591</v>
      </c>
      <c r="I633" t="s">
        <v>4137</v>
      </c>
      <c r="J633">
        <v>51631</v>
      </c>
      <c r="K633" s="39">
        <f t="shared" si="19"/>
        <v>41615.667638890591</v>
      </c>
      <c r="L633">
        <v>3032</v>
      </c>
    </row>
    <row r="634" spans="4:12" x14ac:dyDescent="0.25">
      <c r="D634" s="5" t="s">
        <v>3128</v>
      </c>
      <c r="E634">
        <v>4032</v>
      </c>
      <c r="F634">
        <v>25</v>
      </c>
      <c r="G634">
        <v>51632</v>
      </c>
      <c r="H634" s="39">
        <f t="shared" si="18"/>
        <v>41615.667650464668</v>
      </c>
      <c r="I634" t="s">
        <v>4138</v>
      </c>
      <c r="J634">
        <v>51632</v>
      </c>
      <c r="K634" s="39">
        <f t="shared" si="19"/>
        <v>41615.667650464668</v>
      </c>
      <c r="L634">
        <v>3032</v>
      </c>
    </row>
    <row r="635" spans="4:12" x14ac:dyDescent="0.25">
      <c r="D635" s="5" t="s">
        <v>3129</v>
      </c>
      <c r="E635">
        <v>4031</v>
      </c>
      <c r="F635">
        <v>24</v>
      </c>
      <c r="G635">
        <v>51633</v>
      </c>
      <c r="H635" s="39">
        <f t="shared" si="18"/>
        <v>41615.667662038744</v>
      </c>
      <c r="I635" t="s">
        <v>4139</v>
      </c>
      <c r="J635">
        <v>51633</v>
      </c>
      <c r="K635" s="39">
        <f t="shared" si="19"/>
        <v>41615.667662038744</v>
      </c>
      <c r="L635">
        <v>3031</v>
      </c>
    </row>
    <row r="636" spans="4:12" x14ac:dyDescent="0.25">
      <c r="D636" s="5" t="s">
        <v>3130</v>
      </c>
      <c r="E636">
        <v>4031</v>
      </c>
      <c r="F636">
        <v>24</v>
      </c>
      <c r="G636">
        <v>51634</v>
      </c>
      <c r="H636" s="39">
        <f t="shared" si="18"/>
        <v>41615.667673612821</v>
      </c>
      <c r="I636" t="s">
        <v>4140</v>
      </c>
      <c r="J636">
        <v>51634</v>
      </c>
      <c r="K636" s="39">
        <f t="shared" si="19"/>
        <v>41615.667673612821</v>
      </c>
      <c r="L636">
        <v>3033</v>
      </c>
    </row>
    <row r="637" spans="4:12" x14ac:dyDescent="0.25">
      <c r="D637" s="5" t="s">
        <v>3131</v>
      </c>
      <c r="E637">
        <v>4032</v>
      </c>
      <c r="F637">
        <v>25</v>
      </c>
      <c r="G637">
        <v>51635</v>
      </c>
      <c r="H637" s="39">
        <f t="shared" si="18"/>
        <v>41615.667685186898</v>
      </c>
      <c r="I637" t="s">
        <v>4141</v>
      </c>
      <c r="J637">
        <v>51635</v>
      </c>
      <c r="K637" s="39">
        <f t="shared" si="19"/>
        <v>41615.667685186898</v>
      </c>
      <c r="L637">
        <v>3032</v>
      </c>
    </row>
    <row r="638" spans="4:12" x14ac:dyDescent="0.25">
      <c r="D638" s="5" t="s">
        <v>3132</v>
      </c>
      <c r="E638">
        <v>4032</v>
      </c>
      <c r="F638">
        <v>25</v>
      </c>
      <c r="G638">
        <v>51636</v>
      </c>
      <c r="H638" s="39">
        <f t="shared" si="18"/>
        <v>41615.667696760975</v>
      </c>
      <c r="I638" t="s">
        <v>4142</v>
      </c>
      <c r="J638">
        <v>51636</v>
      </c>
      <c r="K638" s="39">
        <f t="shared" si="19"/>
        <v>41615.667696760975</v>
      </c>
      <c r="L638">
        <v>3032</v>
      </c>
    </row>
    <row r="639" spans="4:12" x14ac:dyDescent="0.25">
      <c r="D639" s="5" t="s">
        <v>3133</v>
      </c>
      <c r="E639">
        <v>4031</v>
      </c>
      <c r="F639">
        <v>24</v>
      </c>
      <c r="G639">
        <v>51637</v>
      </c>
      <c r="H639" s="39">
        <f t="shared" si="18"/>
        <v>41615.667708335051</v>
      </c>
      <c r="I639" t="s">
        <v>4143</v>
      </c>
      <c r="J639">
        <v>51637</v>
      </c>
      <c r="K639" s="39">
        <f t="shared" si="19"/>
        <v>41615.667708335051</v>
      </c>
      <c r="L639">
        <v>3031</v>
      </c>
    </row>
    <row r="640" spans="4:12" x14ac:dyDescent="0.25">
      <c r="D640" s="5" t="s">
        <v>3134</v>
      </c>
      <c r="E640">
        <v>4031</v>
      </c>
      <c r="F640">
        <v>24</v>
      </c>
      <c r="G640">
        <v>51638</v>
      </c>
      <c r="H640" s="39">
        <f t="shared" si="18"/>
        <v>41615.667719909128</v>
      </c>
      <c r="I640" t="s">
        <v>4144</v>
      </c>
      <c r="J640">
        <v>51638</v>
      </c>
      <c r="K640" s="39">
        <f t="shared" si="19"/>
        <v>41615.667719909128</v>
      </c>
      <c r="L640">
        <v>3033</v>
      </c>
    </row>
    <row r="641" spans="4:12" x14ac:dyDescent="0.25">
      <c r="D641" s="5" t="s">
        <v>3135</v>
      </c>
      <c r="E641">
        <v>4032</v>
      </c>
      <c r="F641">
        <v>25</v>
      </c>
      <c r="G641">
        <v>51639</v>
      </c>
      <c r="H641" s="39">
        <f t="shared" si="18"/>
        <v>41615.667731483205</v>
      </c>
      <c r="I641" t="s">
        <v>4145</v>
      </c>
      <c r="J641">
        <v>51639</v>
      </c>
      <c r="K641" s="39">
        <f t="shared" si="19"/>
        <v>41615.667731483205</v>
      </c>
      <c r="L641">
        <v>3032</v>
      </c>
    </row>
    <row r="642" spans="4:12" x14ac:dyDescent="0.25">
      <c r="D642" s="5" t="s">
        <v>3136</v>
      </c>
      <c r="E642">
        <v>4032</v>
      </c>
      <c r="F642">
        <v>25</v>
      </c>
      <c r="G642">
        <v>51640</v>
      </c>
      <c r="H642" s="39">
        <f t="shared" si="18"/>
        <v>41615.667743057282</v>
      </c>
      <c r="I642" t="s">
        <v>4146</v>
      </c>
      <c r="J642">
        <v>51640</v>
      </c>
      <c r="K642" s="39">
        <f t="shared" si="19"/>
        <v>41615.667743057282</v>
      </c>
      <c r="L642">
        <v>3032</v>
      </c>
    </row>
    <row r="643" spans="4:12" x14ac:dyDescent="0.25">
      <c r="D643" s="5" t="s">
        <v>3137</v>
      </c>
      <c r="E643">
        <v>4031</v>
      </c>
      <c r="F643">
        <v>24</v>
      </c>
      <c r="G643">
        <v>51641</v>
      </c>
      <c r="H643" s="39">
        <f t="shared" si="18"/>
        <v>41615.667754631359</v>
      </c>
      <c r="I643" t="s">
        <v>4147</v>
      </c>
      <c r="J643">
        <v>51641</v>
      </c>
      <c r="K643" s="39">
        <f t="shared" si="19"/>
        <v>41615.667754631359</v>
      </c>
      <c r="L643">
        <v>3031</v>
      </c>
    </row>
    <row r="644" spans="4:12" x14ac:dyDescent="0.25">
      <c r="D644" s="5" t="s">
        <v>3138</v>
      </c>
      <c r="E644">
        <v>4031</v>
      </c>
      <c r="F644">
        <v>24</v>
      </c>
      <c r="G644">
        <v>51642</v>
      </c>
      <c r="H644" s="39">
        <f t="shared" si="18"/>
        <v>41615.667766205435</v>
      </c>
      <c r="I644" t="s">
        <v>4148</v>
      </c>
      <c r="J644">
        <v>51642</v>
      </c>
      <c r="K644" s="39">
        <f t="shared" si="19"/>
        <v>41615.667766205435</v>
      </c>
      <c r="L644">
        <v>3033</v>
      </c>
    </row>
    <row r="645" spans="4:12" x14ac:dyDescent="0.25">
      <c r="D645" s="5" t="s">
        <v>3139</v>
      </c>
      <c r="E645">
        <v>4032</v>
      </c>
      <c r="F645">
        <v>25</v>
      </c>
      <c r="G645">
        <v>51643</v>
      </c>
      <c r="H645" s="39">
        <f t="shared" ref="H645:H708" si="20">H644+1/86400</f>
        <v>41615.667777779512</v>
      </c>
      <c r="I645" t="s">
        <v>4149</v>
      </c>
      <c r="J645">
        <v>51643</v>
      </c>
      <c r="K645" s="39">
        <f t="shared" ref="K645:K708" si="21">K644+1/86400</f>
        <v>41615.667777779512</v>
      </c>
      <c r="L645">
        <v>3032</v>
      </c>
    </row>
    <row r="646" spans="4:12" x14ac:dyDescent="0.25">
      <c r="D646" s="5" t="s">
        <v>3140</v>
      </c>
      <c r="E646">
        <v>4032</v>
      </c>
      <c r="F646">
        <v>25</v>
      </c>
      <c r="G646">
        <v>51644</v>
      </c>
      <c r="H646" s="39">
        <f t="shared" si="20"/>
        <v>41615.667789353589</v>
      </c>
      <c r="I646" t="s">
        <v>4150</v>
      </c>
      <c r="J646">
        <v>51644</v>
      </c>
      <c r="K646" s="39">
        <f t="shared" si="21"/>
        <v>41615.667789353589</v>
      </c>
      <c r="L646">
        <v>3032</v>
      </c>
    </row>
    <row r="647" spans="4:12" x14ac:dyDescent="0.25">
      <c r="D647" s="5" t="s">
        <v>3141</v>
      </c>
      <c r="E647">
        <v>4031</v>
      </c>
      <c r="F647">
        <v>24</v>
      </c>
      <c r="G647">
        <v>51645</v>
      </c>
      <c r="H647" s="39">
        <f t="shared" si="20"/>
        <v>41615.667800927666</v>
      </c>
      <c r="I647" t="s">
        <v>4151</v>
      </c>
      <c r="J647">
        <v>51645</v>
      </c>
      <c r="K647" s="39">
        <f t="shared" si="21"/>
        <v>41615.667800927666</v>
      </c>
      <c r="L647">
        <v>3031</v>
      </c>
    </row>
    <row r="648" spans="4:12" x14ac:dyDescent="0.25">
      <c r="D648" s="5" t="s">
        <v>3142</v>
      </c>
      <c r="E648">
        <v>4031</v>
      </c>
      <c r="F648">
        <v>24</v>
      </c>
      <c r="G648">
        <v>51646</v>
      </c>
      <c r="H648" s="39">
        <f t="shared" si="20"/>
        <v>41615.667812501742</v>
      </c>
      <c r="I648" t="s">
        <v>4152</v>
      </c>
      <c r="J648">
        <v>51646</v>
      </c>
      <c r="K648" s="39">
        <f t="shared" si="21"/>
        <v>41615.667812501742</v>
      </c>
      <c r="L648">
        <v>3033</v>
      </c>
    </row>
    <row r="649" spans="4:12" x14ac:dyDescent="0.25">
      <c r="D649" s="5" t="s">
        <v>3143</v>
      </c>
      <c r="E649">
        <v>4032</v>
      </c>
      <c r="F649">
        <v>25</v>
      </c>
      <c r="G649">
        <v>51647</v>
      </c>
      <c r="H649" s="39">
        <f t="shared" si="20"/>
        <v>41615.667824075819</v>
      </c>
      <c r="I649" t="s">
        <v>4153</v>
      </c>
      <c r="J649">
        <v>51647</v>
      </c>
      <c r="K649" s="39">
        <f t="shared" si="21"/>
        <v>41615.667824075819</v>
      </c>
      <c r="L649">
        <v>3032</v>
      </c>
    </row>
    <row r="650" spans="4:12" x14ac:dyDescent="0.25">
      <c r="D650" s="5" t="s">
        <v>3144</v>
      </c>
      <c r="E650">
        <v>4032</v>
      </c>
      <c r="F650">
        <v>25</v>
      </c>
      <c r="G650">
        <v>51648</v>
      </c>
      <c r="H650" s="39">
        <f t="shared" si="20"/>
        <v>41615.667835649896</v>
      </c>
      <c r="I650" t="s">
        <v>4154</v>
      </c>
      <c r="J650">
        <v>51648</v>
      </c>
      <c r="K650" s="39">
        <f t="shared" si="21"/>
        <v>41615.667835649896</v>
      </c>
      <c r="L650">
        <v>3032</v>
      </c>
    </row>
    <row r="651" spans="4:12" x14ac:dyDescent="0.25">
      <c r="D651" s="5" t="s">
        <v>3145</v>
      </c>
      <c r="E651">
        <v>4031</v>
      </c>
      <c r="F651">
        <v>24</v>
      </c>
      <c r="G651">
        <v>51649</v>
      </c>
      <c r="H651" s="39">
        <f t="shared" si="20"/>
        <v>41615.667847223973</v>
      </c>
      <c r="I651" t="s">
        <v>4155</v>
      </c>
      <c r="J651">
        <v>51649</v>
      </c>
      <c r="K651" s="39">
        <f t="shared" si="21"/>
        <v>41615.667847223973</v>
      </c>
      <c r="L651">
        <v>3031</v>
      </c>
    </row>
    <row r="652" spans="4:12" x14ac:dyDescent="0.25">
      <c r="D652" s="5" t="s">
        <v>3146</v>
      </c>
      <c r="E652">
        <v>4031</v>
      </c>
      <c r="F652">
        <v>24</v>
      </c>
      <c r="G652">
        <v>51650</v>
      </c>
      <c r="H652" s="39">
        <f t="shared" si="20"/>
        <v>41615.66785879805</v>
      </c>
      <c r="I652" t="s">
        <v>4156</v>
      </c>
      <c r="J652">
        <v>51650</v>
      </c>
      <c r="K652" s="39">
        <f t="shared" si="21"/>
        <v>41615.66785879805</v>
      </c>
      <c r="L652">
        <v>3033</v>
      </c>
    </row>
    <row r="653" spans="4:12" x14ac:dyDescent="0.25">
      <c r="D653" s="5" t="s">
        <v>3147</v>
      </c>
      <c r="E653">
        <v>4032</v>
      </c>
      <c r="F653">
        <v>25</v>
      </c>
      <c r="G653">
        <v>51651</v>
      </c>
      <c r="H653" s="39">
        <f t="shared" si="20"/>
        <v>41615.667870372126</v>
      </c>
      <c r="I653" t="s">
        <v>4157</v>
      </c>
      <c r="J653">
        <v>51651</v>
      </c>
      <c r="K653" s="39">
        <f t="shared" si="21"/>
        <v>41615.667870372126</v>
      </c>
      <c r="L653">
        <v>3032</v>
      </c>
    </row>
    <row r="654" spans="4:12" x14ac:dyDescent="0.25">
      <c r="D654" s="5" t="s">
        <v>3148</v>
      </c>
      <c r="E654">
        <v>4032</v>
      </c>
      <c r="F654">
        <v>25</v>
      </c>
      <c r="G654">
        <v>51652</v>
      </c>
      <c r="H654" s="39">
        <f t="shared" si="20"/>
        <v>41615.667881946203</v>
      </c>
      <c r="I654" t="s">
        <v>4158</v>
      </c>
      <c r="J654">
        <v>51652</v>
      </c>
      <c r="K654" s="39">
        <f t="shared" si="21"/>
        <v>41615.667881946203</v>
      </c>
      <c r="L654">
        <v>3032</v>
      </c>
    </row>
    <row r="655" spans="4:12" x14ac:dyDescent="0.25">
      <c r="D655" s="5" t="s">
        <v>3149</v>
      </c>
      <c r="E655">
        <v>4031</v>
      </c>
      <c r="F655">
        <v>24</v>
      </c>
      <c r="G655">
        <v>51653</v>
      </c>
      <c r="H655" s="39">
        <f t="shared" si="20"/>
        <v>41615.66789352028</v>
      </c>
      <c r="I655" t="s">
        <v>4159</v>
      </c>
      <c r="J655">
        <v>51653</v>
      </c>
      <c r="K655" s="39">
        <f t="shared" si="21"/>
        <v>41615.66789352028</v>
      </c>
      <c r="L655">
        <v>3031</v>
      </c>
    </row>
    <row r="656" spans="4:12" x14ac:dyDescent="0.25">
      <c r="D656" s="5" t="s">
        <v>3150</v>
      </c>
      <c r="E656">
        <v>4031</v>
      </c>
      <c r="F656">
        <v>24</v>
      </c>
      <c r="G656">
        <v>51654</v>
      </c>
      <c r="H656" s="39">
        <f t="shared" si="20"/>
        <v>41615.667905094357</v>
      </c>
      <c r="I656" t="s">
        <v>4160</v>
      </c>
      <c r="J656">
        <v>51654</v>
      </c>
      <c r="K656" s="39">
        <f t="shared" si="21"/>
        <v>41615.667905094357</v>
      </c>
      <c r="L656">
        <v>3033</v>
      </c>
    </row>
    <row r="657" spans="4:12" x14ac:dyDescent="0.25">
      <c r="D657" s="5" t="s">
        <v>3151</v>
      </c>
      <c r="E657">
        <v>4032</v>
      </c>
      <c r="F657">
        <v>25</v>
      </c>
      <c r="G657">
        <v>51655</v>
      </c>
      <c r="H657" s="39">
        <f t="shared" si="20"/>
        <v>41615.667916668433</v>
      </c>
      <c r="I657" t="s">
        <v>4161</v>
      </c>
      <c r="J657">
        <v>51655</v>
      </c>
      <c r="K657" s="39">
        <f t="shared" si="21"/>
        <v>41615.667916668433</v>
      </c>
      <c r="L657">
        <v>3032</v>
      </c>
    </row>
    <row r="658" spans="4:12" x14ac:dyDescent="0.25">
      <c r="D658" s="5" t="s">
        <v>3152</v>
      </c>
      <c r="E658">
        <v>4032</v>
      </c>
      <c r="F658">
        <v>25</v>
      </c>
      <c r="G658">
        <v>51656</v>
      </c>
      <c r="H658" s="39">
        <f t="shared" si="20"/>
        <v>41615.66792824251</v>
      </c>
      <c r="I658" t="s">
        <v>4162</v>
      </c>
      <c r="J658">
        <v>51656</v>
      </c>
      <c r="K658" s="39">
        <f t="shared" si="21"/>
        <v>41615.66792824251</v>
      </c>
      <c r="L658">
        <v>3032</v>
      </c>
    </row>
    <row r="659" spans="4:12" x14ac:dyDescent="0.25">
      <c r="D659" s="5" t="s">
        <v>3153</v>
      </c>
      <c r="E659">
        <v>4031</v>
      </c>
      <c r="F659">
        <v>24</v>
      </c>
      <c r="G659">
        <v>51657</v>
      </c>
      <c r="H659" s="39">
        <f t="shared" si="20"/>
        <v>41615.667939816587</v>
      </c>
      <c r="I659" t="s">
        <v>4163</v>
      </c>
      <c r="J659">
        <v>51657</v>
      </c>
      <c r="K659" s="39">
        <f t="shared" si="21"/>
        <v>41615.667939816587</v>
      </c>
      <c r="L659">
        <v>3031</v>
      </c>
    </row>
    <row r="660" spans="4:12" x14ac:dyDescent="0.25">
      <c r="D660" s="5" t="s">
        <v>3154</v>
      </c>
      <c r="E660">
        <v>4031</v>
      </c>
      <c r="F660">
        <v>24</v>
      </c>
      <c r="G660">
        <v>51658</v>
      </c>
      <c r="H660" s="39">
        <f t="shared" si="20"/>
        <v>41615.667951390664</v>
      </c>
      <c r="I660" t="s">
        <v>4164</v>
      </c>
      <c r="J660">
        <v>51658</v>
      </c>
      <c r="K660" s="39">
        <f t="shared" si="21"/>
        <v>41615.667951390664</v>
      </c>
      <c r="L660">
        <v>3033</v>
      </c>
    </row>
    <row r="661" spans="4:12" x14ac:dyDescent="0.25">
      <c r="D661" s="5" t="s">
        <v>3155</v>
      </c>
      <c r="E661">
        <v>4032</v>
      </c>
      <c r="F661">
        <v>25</v>
      </c>
      <c r="G661">
        <v>51659</v>
      </c>
      <c r="H661" s="39">
        <f t="shared" si="20"/>
        <v>41615.667962964741</v>
      </c>
      <c r="I661" t="s">
        <v>4165</v>
      </c>
      <c r="J661">
        <v>51659</v>
      </c>
      <c r="K661" s="39">
        <f t="shared" si="21"/>
        <v>41615.667962964741</v>
      </c>
      <c r="L661">
        <v>3032</v>
      </c>
    </row>
    <row r="662" spans="4:12" x14ac:dyDescent="0.25">
      <c r="D662" s="5" t="s">
        <v>3156</v>
      </c>
      <c r="E662">
        <v>4032</v>
      </c>
      <c r="F662">
        <v>25</v>
      </c>
      <c r="G662">
        <v>51660</v>
      </c>
      <c r="H662" s="39">
        <f t="shared" si="20"/>
        <v>41615.667974538817</v>
      </c>
      <c r="I662" t="s">
        <v>4166</v>
      </c>
      <c r="J662">
        <v>51660</v>
      </c>
      <c r="K662" s="39">
        <f t="shared" si="21"/>
        <v>41615.667974538817</v>
      </c>
      <c r="L662">
        <v>3032</v>
      </c>
    </row>
    <row r="663" spans="4:12" x14ac:dyDescent="0.25">
      <c r="D663" s="5" t="s">
        <v>3157</v>
      </c>
      <c r="E663">
        <v>4031</v>
      </c>
      <c r="F663">
        <v>24</v>
      </c>
      <c r="G663">
        <v>51661</v>
      </c>
      <c r="H663" s="39">
        <f t="shared" si="20"/>
        <v>41615.667986112894</v>
      </c>
      <c r="I663" t="s">
        <v>4167</v>
      </c>
      <c r="J663">
        <v>51661</v>
      </c>
      <c r="K663" s="39">
        <f t="shared" si="21"/>
        <v>41615.667986112894</v>
      </c>
      <c r="L663">
        <v>3031</v>
      </c>
    </row>
    <row r="664" spans="4:12" x14ac:dyDescent="0.25">
      <c r="D664" s="5" t="s">
        <v>3158</v>
      </c>
      <c r="E664">
        <v>4031</v>
      </c>
      <c r="F664">
        <v>24</v>
      </c>
      <c r="G664">
        <v>51662</v>
      </c>
      <c r="H664" s="39">
        <f t="shared" si="20"/>
        <v>41615.667997686971</v>
      </c>
      <c r="I664" t="s">
        <v>4168</v>
      </c>
      <c r="J664">
        <v>51662</v>
      </c>
      <c r="K664" s="39">
        <f t="shared" si="21"/>
        <v>41615.667997686971</v>
      </c>
      <c r="L664">
        <v>3033</v>
      </c>
    </row>
    <row r="665" spans="4:12" x14ac:dyDescent="0.25">
      <c r="D665" s="5" t="s">
        <v>3159</v>
      </c>
      <c r="E665">
        <v>4032</v>
      </c>
      <c r="F665">
        <v>25</v>
      </c>
      <c r="G665">
        <v>51663</v>
      </c>
      <c r="H665" s="39">
        <f t="shared" si="20"/>
        <v>41615.668009261048</v>
      </c>
      <c r="I665" t="s">
        <v>4169</v>
      </c>
      <c r="J665">
        <v>51663</v>
      </c>
      <c r="K665" s="39">
        <f t="shared" si="21"/>
        <v>41615.668009261048</v>
      </c>
      <c r="L665">
        <v>3032</v>
      </c>
    </row>
    <row r="666" spans="4:12" x14ac:dyDescent="0.25">
      <c r="D666" s="5" t="s">
        <v>3160</v>
      </c>
      <c r="E666">
        <v>4032</v>
      </c>
      <c r="F666">
        <v>25</v>
      </c>
      <c r="G666">
        <v>51664</v>
      </c>
      <c r="H666" s="39">
        <f t="shared" si="20"/>
        <v>41615.668020835124</v>
      </c>
      <c r="I666" t="s">
        <v>4170</v>
      </c>
      <c r="J666">
        <v>51664</v>
      </c>
      <c r="K666" s="39">
        <f t="shared" si="21"/>
        <v>41615.668020835124</v>
      </c>
      <c r="L666">
        <v>3032</v>
      </c>
    </row>
    <row r="667" spans="4:12" x14ac:dyDescent="0.25">
      <c r="D667" s="5" t="s">
        <v>3161</v>
      </c>
      <c r="E667">
        <v>4031</v>
      </c>
      <c r="F667">
        <v>24</v>
      </c>
      <c r="G667">
        <v>51665</v>
      </c>
      <c r="H667" s="39">
        <f t="shared" si="20"/>
        <v>41615.668032409201</v>
      </c>
      <c r="I667" t="s">
        <v>4171</v>
      </c>
      <c r="J667">
        <v>51665</v>
      </c>
      <c r="K667" s="39">
        <f t="shared" si="21"/>
        <v>41615.668032409201</v>
      </c>
      <c r="L667">
        <v>3031</v>
      </c>
    </row>
    <row r="668" spans="4:12" x14ac:dyDescent="0.25">
      <c r="D668" s="5" t="s">
        <v>3162</v>
      </c>
      <c r="E668">
        <v>4031</v>
      </c>
      <c r="F668">
        <v>24</v>
      </c>
      <c r="G668">
        <v>51666</v>
      </c>
      <c r="H668" s="39">
        <f t="shared" si="20"/>
        <v>41615.668043983278</v>
      </c>
      <c r="I668" t="s">
        <v>4172</v>
      </c>
      <c r="J668">
        <v>51666</v>
      </c>
      <c r="K668" s="39">
        <f t="shared" si="21"/>
        <v>41615.668043983278</v>
      </c>
      <c r="L668">
        <v>3033</v>
      </c>
    </row>
    <row r="669" spans="4:12" x14ac:dyDescent="0.25">
      <c r="D669" s="5" t="s">
        <v>3163</v>
      </c>
      <c r="E669">
        <v>4032</v>
      </c>
      <c r="F669">
        <v>25</v>
      </c>
      <c r="G669">
        <v>51667</v>
      </c>
      <c r="H669" s="39">
        <f t="shared" si="20"/>
        <v>41615.668055557355</v>
      </c>
      <c r="I669" t="s">
        <v>4173</v>
      </c>
      <c r="J669">
        <v>51667</v>
      </c>
      <c r="K669" s="39">
        <f t="shared" si="21"/>
        <v>41615.668055557355</v>
      </c>
      <c r="L669">
        <v>3032</v>
      </c>
    </row>
    <row r="670" spans="4:12" x14ac:dyDescent="0.25">
      <c r="D670" s="5" t="s">
        <v>3164</v>
      </c>
      <c r="E670">
        <v>4032</v>
      </c>
      <c r="F670">
        <v>25</v>
      </c>
      <c r="G670">
        <v>51668</v>
      </c>
      <c r="H670" s="39">
        <f t="shared" si="20"/>
        <v>41615.668067131432</v>
      </c>
      <c r="I670" t="s">
        <v>4174</v>
      </c>
      <c r="J670">
        <v>51668</v>
      </c>
      <c r="K670" s="39">
        <f t="shared" si="21"/>
        <v>41615.668067131432</v>
      </c>
      <c r="L670">
        <v>3032</v>
      </c>
    </row>
    <row r="671" spans="4:12" x14ac:dyDescent="0.25">
      <c r="D671" s="5" t="s">
        <v>3165</v>
      </c>
      <c r="E671">
        <v>4031</v>
      </c>
      <c r="F671">
        <v>24</v>
      </c>
      <c r="G671">
        <v>51669</v>
      </c>
      <c r="H671" s="39">
        <f t="shared" si="20"/>
        <v>41615.668078705508</v>
      </c>
      <c r="I671" t="s">
        <v>4175</v>
      </c>
      <c r="J671">
        <v>51669</v>
      </c>
      <c r="K671" s="39">
        <f t="shared" si="21"/>
        <v>41615.668078705508</v>
      </c>
      <c r="L671">
        <v>3031</v>
      </c>
    </row>
    <row r="672" spans="4:12" x14ac:dyDescent="0.25">
      <c r="D672" s="5" t="s">
        <v>3166</v>
      </c>
      <c r="E672">
        <v>4031</v>
      </c>
      <c r="F672">
        <v>24</v>
      </c>
      <c r="G672">
        <v>51670</v>
      </c>
      <c r="H672" s="39">
        <f t="shared" si="20"/>
        <v>41615.668090279585</v>
      </c>
      <c r="I672" t="s">
        <v>4176</v>
      </c>
      <c r="J672">
        <v>51670</v>
      </c>
      <c r="K672" s="39">
        <f t="shared" si="21"/>
        <v>41615.668090279585</v>
      </c>
      <c r="L672">
        <v>3033</v>
      </c>
    </row>
    <row r="673" spans="4:12" x14ac:dyDescent="0.25">
      <c r="D673" s="5" t="s">
        <v>3167</v>
      </c>
      <c r="E673">
        <v>4032</v>
      </c>
      <c r="F673">
        <v>25</v>
      </c>
      <c r="G673">
        <v>51671</v>
      </c>
      <c r="H673" s="39">
        <f t="shared" si="20"/>
        <v>41615.668101853662</v>
      </c>
      <c r="I673" t="s">
        <v>4177</v>
      </c>
      <c r="J673">
        <v>51671</v>
      </c>
      <c r="K673" s="39">
        <f t="shared" si="21"/>
        <v>41615.668101853662</v>
      </c>
      <c r="L673">
        <v>3032</v>
      </c>
    </row>
    <row r="674" spans="4:12" x14ac:dyDescent="0.25">
      <c r="D674" s="5" t="s">
        <v>3168</v>
      </c>
      <c r="E674">
        <v>4032</v>
      </c>
      <c r="F674">
        <v>25</v>
      </c>
      <c r="G674">
        <v>51672</v>
      </c>
      <c r="H674" s="39">
        <f t="shared" si="20"/>
        <v>41615.668113427739</v>
      </c>
      <c r="I674" t="s">
        <v>4178</v>
      </c>
      <c r="J674">
        <v>51672</v>
      </c>
      <c r="K674" s="39">
        <f t="shared" si="21"/>
        <v>41615.668113427739</v>
      </c>
      <c r="L674">
        <v>3032</v>
      </c>
    </row>
    <row r="675" spans="4:12" x14ac:dyDescent="0.25">
      <c r="D675" s="5" t="s">
        <v>3169</v>
      </c>
      <c r="E675">
        <v>4031</v>
      </c>
      <c r="F675">
        <v>24</v>
      </c>
      <c r="G675">
        <v>51673</v>
      </c>
      <c r="H675" s="39">
        <f t="shared" si="20"/>
        <v>41615.668125001815</v>
      </c>
      <c r="I675" t="s">
        <v>4179</v>
      </c>
      <c r="J675">
        <v>51673</v>
      </c>
      <c r="K675" s="39">
        <f t="shared" si="21"/>
        <v>41615.668125001815</v>
      </c>
      <c r="L675">
        <v>3031</v>
      </c>
    </row>
    <row r="676" spans="4:12" x14ac:dyDescent="0.25">
      <c r="D676" s="5" t="s">
        <v>3170</v>
      </c>
      <c r="E676">
        <v>4031</v>
      </c>
      <c r="F676">
        <v>24</v>
      </c>
      <c r="G676">
        <v>51674</v>
      </c>
      <c r="H676" s="39">
        <f t="shared" si="20"/>
        <v>41615.668136575892</v>
      </c>
      <c r="I676" t="s">
        <v>4180</v>
      </c>
      <c r="J676">
        <v>51674</v>
      </c>
      <c r="K676" s="39">
        <f t="shared" si="21"/>
        <v>41615.668136575892</v>
      </c>
      <c r="L676">
        <v>3033</v>
      </c>
    </row>
    <row r="677" spans="4:12" x14ac:dyDescent="0.25">
      <c r="D677" s="5" t="s">
        <v>3171</v>
      </c>
      <c r="E677">
        <v>4032</v>
      </c>
      <c r="F677">
        <v>25</v>
      </c>
      <c r="G677">
        <v>51675</v>
      </c>
      <c r="H677" s="39">
        <f t="shared" si="20"/>
        <v>41615.668148149969</v>
      </c>
      <c r="I677" t="s">
        <v>4181</v>
      </c>
      <c r="J677">
        <v>51675</v>
      </c>
      <c r="K677" s="39">
        <f t="shared" si="21"/>
        <v>41615.668148149969</v>
      </c>
      <c r="L677">
        <v>3032</v>
      </c>
    </row>
    <row r="678" spans="4:12" x14ac:dyDescent="0.25">
      <c r="D678" s="5" t="s">
        <v>3172</v>
      </c>
      <c r="E678">
        <v>4032</v>
      </c>
      <c r="F678">
        <v>25</v>
      </c>
      <c r="G678">
        <v>51676</v>
      </c>
      <c r="H678" s="39">
        <f t="shared" si="20"/>
        <v>41615.668159724046</v>
      </c>
      <c r="I678" t="s">
        <v>4182</v>
      </c>
      <c r="J678">
        <v>51676</v>
      </c>
      <c r="K678" s="39">
        <f t="shared" si="21"/>
        <v>41615.668159724046</v>
      </c>
      <c r="L678">
        <v>3032</v>
      </c>
    </row>
    <row r="679" spans="4:12" x14ac:dyDescent="0.25">
      <c r="D679" s="5" t="s">
        <v>3173</v>
      </c>
      <c r="E679">
        <v>4031</v>
      </c>
      <c r="F679">
        <v>24</v>
      </c>
      <c r="G679">
        <v>51677</v>
      </c>
      <c r="H679" s="39">
        <f t="shared" si="20"/>
        <v>41615.668171298123</v>
      </c>
      <c r="I679" t="s">
        <v>4183</v>
      </c>
      <c r="J679">
        <v>51677</v>
      </c>
      <c r="K679" s="39">
        <f t="shared" si="21"/>
        <v>41615.668171298123</v>
      </c>
      <c r="L679">
        <v>3031</v>
      </c>
    </row>
    <row r="680" spans="4:12" x14ac:dyDescent="0.25">
      <c r="D680" s="5" t="s">
        <v>3174</v>
      </c>
      <c r="E680">
        <v>4031</v>
      </c>
      <c r="F680">
        <v>24</v>
      </c>
      <c r="G680">
        <v>51678</v>
      </c>
      <c r="H680" s="39">
        <f t="shared" si="20"/>
        <v>41615.668182872199</v>
      </c>
      <c r="I680" t="s">
        <v>4184</v>
      </c>
      <c r="J680">
        <v>51678</v>
      </c>
      <c r="K680" s="39">
        <f t="shared" si="21"/>
        <v>41615.668182872199</v>
      </c>
      <c r="L680">
        <v>3033</v>
      </c>
    </row>
    <row r="681" spans="4:12" x14ac:dyDescent="0.25">
      <c r="D681" s="5" t="s">
        <v>3175</v>
      </c>
      <c r="E681">
        <v>4032</v>
      </c>
      <c r="F681">
        <v>25</v>
      </c>
      <c r="G681">
        <v>51679</v>
      </c>
      <c r="H681" s="39">
        <f t="shared" si="20"/>
        <v>41615.668194446276</v>
      </c>
      <c r="I681" t="s">
        <v>4185</v>
      </c>
      <c r="J681">
        <v>51679</v>
      </c>
      <c r="K681" s="39">
        <f t="shared" si="21"/>
        <v>41615.668194446276</v>
      </c>
      <c r="L681">
        <v>3032</v>
      </c>
    </row>
    <row r="682" spans="4:12" x14ac:dyDescent="0.25">
      <c r="D682" s="5" t="s">
        <v>3176</v>
      </c>
      <c r="E682">
        <v>4032</v>
      </c>
      <c r="F682">
        <v>25</v>
      </c>
      <c r="G682">
        <v>51680</v>
      </c>
      <c r="H682" s="39">
        <f t="shared" si="20"/>
        <v>41615.668206020353</v>
      </c>
      <c r="I682" t="s">
        <v>4186</v>
      </c>
      <c r="J682">
        <v>51680</v>
      </c>
      <c r="K682" s="39">
        <f t="shared" si="21"/>
        <v>41615.668206020353</v>
      </c>
      <c r="L682">
        <v>3032</v>
      </c>
    </row>
    <row r="683" spans="4:12" x14ac:dyDescent="0.25">
      <c r="D683" s="5" t="s">
        <v>3177</v>
      </c>
      <c r="E683">
        <v>4031</v>
      </c>
      <c r="F683">
        <v>24</v>
      </c>
      <c r="G683">
        <v>51681</v>
      </c>
      <c r="H683" s="39">
        <f t="shared" si="20"/>
        <v>41615.66821759443</v>
      </c>
      <c r="I683" t="s">
        <v>4187</v>
      </c>
      <c r="J683">
        <v>51681</v>
      </c>
      <c r="K683" s="39">
        <f t="shared" si="21"/>
        <v>41615.66821759443</v>
      </c>
      <c r="L683">
        <v>3031</v>
      </c>
    </row>
    <row r="684" spans="4:12" x14ac:dyDescent="0.25">
      <c r="D684" s="5" t="s">
        <v>3178</v>
      </c>
      <c r="E684">
        <v>4031</v>
      </c>
      <c r="F684">
        <v>24</v>
      </c>
      <c r="G684">
        <v>51682</v>
      </c>
      <c r="H684" s="39">
        <f t="shared" si="20"/>
        <v>41615.668229168507</v>
      </c>
      <c r="I684" t="s">
        <v>4188</v>
      </c>
      <c r="J684">
        <v>51682</v>
      </c>
      <c r="K684" s="39">
        <f t="shared" si="21"/>
        <v>41615.668229168507</v>
      </c>
      <c r="L684">
        <v>3033</v>
      </c>
    </row>
    <row r="685" spans="4:12" x14ac:dyDescent="0.25">
      <c r="D685" s="5" t="s">
        <v>3179</v>
      </c>
      <c r="E685">
        <v>4032</v>
      </c>
      <c r="F685">
        <v>25</v>
      </c>
      <c r="G685">
        <v>51683</v>
      </c>
      <c r="H685" s="39">
        <f t="shared" si="20"/>
        <v>41615.668240742583</v>
      </c>
      <c r="I685" t="s">
        <v>4189</v>
      </c>
      <c r="J685">
        <v>51683</v>
      </c>
      <c r="K685" s="39">
        <f t="shared" si="21"/>
        <v>41615.668240742583</v>
      </c>
      <c r="L685">
        <v>3032</v>
      </c>
    </row>
    <row r="686" spans="4:12" x14ac:dyDescent="0.25">
      <c r="D686" s="5" t="s">
        <v>3180</v>
      </c>
      <c r="E686">
        <v>4032</v>
      </c>
      <c r="F686">
        <v>25</v>
      </c>
      <c r="G686">
        <v>51684</v>
      </c>
      <c r="H686" s="39">
        <f t="shared" si="20"/>
        <v>41615.66825231666</v>
      </c>
      <c r="I686" t="s">
        <v>4190</v>
      </c>
      <c r="J686">
        <v>51684</v>
      </c>
      <c r="K686" s="39">
        <f t="shared" si="21"/>
        <v>41615.66825231666</v>
      </c>
      <c r="L686">
        <v>3032</v>
      </c>
    </row>
    <row r="687" spans="4:12" x14ac:dyDescent="0.25">
      <c r="D687" s="5" t="s">
        <v>3181</v>
      </c>
      <c r="E687">
        <v>4031</v>
      </c>
      <c r="F687">
        <v>24</v>
      </c>
      <c r="G687">
        <v>51685</v>
      </c>
      <c r="H687" s="39">
        <f t="shared" si="20"/>
        <v>41615.668263890737</v>
      </c>
      <c r="I687" t="s">
        <v>4191</v>
      </c>
      <c r="J687">
        <v>51685</v>
      </c>
      <c r="K687" s="39">
        <f t="shared" si="21"/>
        <v>41615.668263890737</v>
      </c>
      <c r="L687">
        <v>3031</v>
      </c>
    </row>
    <row r="688" spans="4:12" x14ac:dyDescent="0.25">
      <c r="D688" s="5" t="s">
        <v>3182</v>
      </c>
      <c r="E688">
        <v>4031</v>
      </c>
      <c r="F688">
        <v>24</v>
      </c>
      <c r="G688">
        <v>51686</v>
      </c>
      <c r="H688" s="39">
        <f t="shared" si="20"/>
        <v>41615.668275464814</v>
      </c>
      <c r="I688" t="s">
        <v>4192</v>
      </c>
      <c r="J688">
        <v>51686</v>
      </c>
      <c r="K688" s="39">
        <f t="shared" si="21"/>
        <v>41615.668275464814</v>
      </c>
      <c r="L688">
        <v>3033</v>
      </c>
    </row>
    <row r="689" spans="4:12" x14ac:dyDescent="0.25">
      <c r="D689" s="5" t="s">
        <v>3183</v>
      </c>
      <c r="E689">
        <v>4032</v>
      </c>
      <c r="F689">
        <v>25</v>
      </c>
      <c r="G689">
        <v>51687</v>
      </c>
      <c r="H689" s="39">
        <f t="shared" si="20"/>
        <v>41615.66828703889</v>
      </c>
      <c r="I689" t="s">
        <v>4193</v>
      </c>
      <c r="J689">
        <v>51687</v>
      </c>
      <c r="K689" s="39">
        <f t="shared" si="21"/>
        <v>41615.66828703889</v>
      </c>
      <c r="L689">
        <v>3032</v>
      </c>
    </row>
    <row r="690" spans="4:12" x14ac:dyDescent="0.25">
      <c r="D690" s="5" t="s">
        <v>3184</v>
      </c>
      <c r="E690">
        <v>4032</v>
      </c>
      <c r="F690">
        <v>25</v>
      </c>
      <c r="G690">
        <v>51688</v>
      </c>
      <c r="H690" s="39">
        <f t="shared" si="20"/>
        <v>41615.668298612967</v>
      </c>
      <c r="I690" t="s">
        <v>4194</v>
      </c>
      <c r="J690">
        <v>51688</v>
      </c>
      <c r="K690" s="39">
        <f t="shared" si="21"/>
        <v>41615.668298612967</v>
      </c>
      <c r="L690">
        <v>3032</v>
      </c>
    </row>
    <row r="691" spans="4:12" x14ac:dyDescent="0.25">
      <c r="D691" s="5" t="s">
        <v>3185</v>
      </c>
      <c r="E691">
        <v>4031</v>
      </c>
      <c r="F691">
        <v>24</v>
      </c>
      <c r="G691">
        <v>51689</v>
      </c>
      <c r="H691" s="39">
        <f t="shared" si="20"/>
        <v>41615.668310187044</v>
      </c>
      <c r="I691" t="s">
        <v>4195</v>
      </c>
      <c r="J691">
        <v>51689</v>
      </c>
      <c r="K691" s="39">
        <f t="shared" si="21"/>
        <v>41615.668310187044</v>
      </c>
      <c r="L691">
        <v>3031</v>
      </c>
    </row>
    <row r="692" spans="4:12" x14ac:dyDescent="0.25">
      <c r="D692" s="5" t="s">
        <v>3186</v>
      </c>
      <c r="E692">
        <v>4031</v>
      </c>
      <c r="F692">
        <v>24</v>
      </c>
      <c r="G692">
        <v>51690</v>
      </c>
      <c r="H692" s="39">
        <f t="shared" si="20"/>
        <v>41615.668321761121</v>
      </c>
      <c r="I692" t="s">
        <v>4196</v>
      </c>
      <c r="J692">
        <v>51690</v>
      </c>
      <c r="K692" s="39">
        <f t="shared" si="21"/>
        <v>41615.668321761121</v>
      </c>
      <c r="L692">
        <v>3033</v>
      </c>
    </row>
    <row r="693" spans="4:12" x14ac:dyDescent="0.25">
      <c r="D693" s="5" t="s">
        <v>3187</v>
      </c>
      <c r="E693">
        <v>4032</v>
      </c>
      <c r="F693">
        <v>25</v>
      </c>
      <c r="G693">
        <v>51691</v>
      </c>
      <c r="H693" s="39">
        <f t="shared" si="20"/>
        <v>41615.668333335198</v>
      </c>
      <c r="I693" t="s">
        <v>4197</v>
      </c>
      <c r="J693">
        <v>51691</v>
      </c>
      <c r="K693" s="39">
        <f t="shared" si="21"/>
        <v>41615.668333335198</v>
      </c>
      <c r="L693">
        <v>3032</v>
      </c>
    </row>
    <row r="694" spans="4:12" x14ac:dyDescent="0.25">
      <c r="D694" s="5" t="s">
        <v>3188</v>
      </c>
      <c r="E694">
        <v>4032</v>
      </c>
      <c r="F694">
        <v>25</v>
      </c>
      <c r="G694">
        <v>51692</v>
      </c>
      <c r="H694" s="39">
        <f t="shared" si="20"/>
        <v>41615.668344909274</v>
      </c>
      <c r="I694" t="s">
        <v>4198</v>
      </c>
      <c r="J694">
        <v>51692</v>
      </c>
      <c r="K694" s="39">
        <f t="shared" si="21"/>
        <v>41615.668344909274</v>
      </c>
      <c r="L694">
        <v>3032</v>
      </c>
    </row>
    <row r="695" spans="4:12" x14ac:dyDescent="0.25">
      <c r="D695" s="5" t="s">
        <v>3189</v>
      </c>
      <c r="E695">
        <v>4031</v>
      </c>
      <c r="F695">
        <v>24</v>
      </c>
      <c r="G695">
        <v>51693</v>
      </c>
      <c r="H695" s="39">
        <f t="shared" si="20"/>
        <v>41615.668356483351</v>
      </c>
      <c r="I695" t="s">
        <v>4199</v>
      </c>
      <c r="J695">
        <v>51693</v>
      </c>
      <c r="K695" s="39">
        <f t="shared" si="21"/>
        <v>41615.668356483351</v>
      </c>
      <c r="L695">
        <v>3031</v>
      </c>
    </row>
    <row r="696" spans="4:12" x14ac:dyDescent="0.25">
      <c r="D696" s="5" t="s">
        <v>3190</v>
      </c>
      <c r="E696">
        <v>4031</v>
      </c>
      <c r="F696">
        <v>24</v>
      </c>
      <c r="G696">
        <v>51694</v>
      </c>
      <c r="H696" s="39">
        <f t="shared" si="20"/>
        <v>41615.668368057428</v>
      </c>
      <c r="I696" t="s">
        <v>4200</v>
      </c>
      <c r="J696">
        <v>51694</v>
      </c>
      <c r="K696" s="39">
        <f t="shared" si="21"/>
        <v>41615.668368057428</v>
      </c>
      <c r="L696">
        <v>3033</v>
      </c>
    </row>
    <row r="697" spans="4:12" x14ac:dyDescent="0.25">
      <c r="D697" s="5" t="s">
        <v>3191</v>
      </c>
      <c r="E697">
        <v>4032</v>
      </c>
      <c r="F697">
        <v>25</v>
      </c>
      <c r="G697">
        <v>51695</v>
      </c>
      <c r="H697" s="39">
        <f t="shared" si="20"/>
        <v>41615.668379631505</v>
      </c>
      <c r="I697" t="s">
        <v>4201</v>
      </c>
      <c r="J697">
        <v>51695</v>
      </c>
      <c r="K697" s="39">
        <f t="shared" si="21"/>
        <v>41615.668379631505</v>
      </c>
      <c r="L697">
        <v>3032</v>
      </c>
    </row>
    <row r="698" spans="4:12" x14ac:dyDescent="0.25">
      <c r="D698" s="5" t="s">
        <v>3192</v>
      </c>
      <c r="E698">
        <v>4032</v>
      </c>
      <c r="F698">
        <v>25</v>
      </c>
      <c r="G698">
        <v>51696</v>
      </c>
      <c r="H698" s="39">
        <f t="shared" si="20"/>
        <v>41615.668391205581</v>
      </c>
      <c r="I698" t="s">
        <v>4202</v>
      </c>
      <c r="J698">
        <v>51696</v>
      </c>
      <c r="K698" s="39">
        <f t="shared" si="21"/>
        <v>41615.668391205581</v>
      </c>
      <c r="L698">
        <v>3032</v>
      </c>
    </row>
    <row r="699" spans="4:12" x14ac:dyDescent="0.25">
      <c r="D699" s="5" t="s">
        <v>3193</v>
      </c>
      <c r="E699">
        <v>4031</v>
      </c>
      <c r="F699">
        <v>24</v>
      </c>
      <c r="G699">
        <v>51697</v>
      </c>
      <c r="H699" s="39">
        <f t="shared" si="20"/>
        <v>41615.668402779658</v>
      </c>
      <c r="I699" t="s">
        <v>4203</v>
      </c>
      <c r="J699">
        <v>51697</v>
      </c>
      <c r="K699" s="39">
        <f t="shared" si="21"/>
        <v>41615.668402779658</v>
      </c>
      <c r="L699">
        <v>3031</v>
      </c>
    </row>
    <row r="700" spans="4:12" x14ac:dyDescent="0.25">
      <c r="D700" s="5" t="s">
        <v>3194</v>
      </c>
      <c r="E700">
        <v>4031</v>
      </c>
      <c r="F700">
        <v>24</v>
      </c>
      <c r="G700">
        <v>51698</v>
      </c>
      <c r="H700" s="39">
        <f t="shared" si="20"/>
        <v>41615.668414353735</v>
      </c>
      <c r="I700" t="s">
        <v>4204</v>
      </c>
      <c r="J700">
        <v>51698</v>
      </c>
      <c r="K700" s="39">
        <f t="shared" si="21"/>
        <v>41615.668414353735</v>
      </c>
      <c r="L700">
        <v>3033</v>
      </c>
    </row>
    <row r="701" spans="4:12" x14ac:dyDescent="0.25">
      <c r="D701" s="5" t="s">
        <v>3195</v>
      </c>
      <c r="E701">
        <v>4032</v>
      </c>
      <c r="F701">
        <v>25</v>
      </c>
      <c r="G701">
        <v>51699</v>
      </c>
      <c r="H701" s="39">
        <f t="shared" si="20"/>
        <v>41615.668425927812</v>
      </c>
      <c r="I701" t="s">
        <v>4205</v>
      </c>
      <c r="J701">
        <v>51699</v>
      </c>
      <c r="K701" s="39">
        <f t="shared" si="21"/>
        <v>41615.668425927812</v>
      </c>
      <c r="L701">
        <v>3032</v>
      </c>
    </row>
    <row r="702" spans="4:12" x14ac:dyDescent="0.25">
      <c r="D702" s="5" t="s">
        <v>3196</v>
      </c>
      <c r="E702">
        <v>4032</v>
      </c>
      <c r="F702">
        <v>25</v>
      </c>
      <c r="G702">
        <v>51700</v>
      </c>
      <c r="H702" s="39">
        <f t="shared" si="20"/>
        <v>41615.668437501889</v>
      </c>
      <c r="I702" t="s">
        <v>4206</v>
      </c>
      <c r="J702">
        <v>51700</v>
      </c>
      <c r="K702" s="39">
        <f t="shared" si="21"/>
        <v>41615.668437501889</v>
      </c>
      <c r="L702">
        <v>3032</v>
      </c>
    </row>
    <row r="703" spans="4:12" x14ac:dyDescent="0.25">
      <c r="D703" s="5" t="s">
        <v>3197</v>
      </c>
      <c r="E703">
        <v>4031</v>
      </c>
      <c r="F703">
        <v>24</v>
      </c>
      <c r="G703">
        <v>51701</v>
      </c>
      <c r="H703" s="39">
        <f t="shared" si="20"/>
        <v>41615.668449075965</v>
      </c>
      <c r="I703" t="s">
        <v>4207</v>
      </c>
      <c r="J703">
        <v>51701</v>
      </c>
      <c r="K703" s="39">
        <f t="shared" si="21"/>
        <v>41615.668449075965</v>
      </c>
      <c r="L703">
        <v>3031</v>
      </c>
    </row>
    <row r="704" spans="4:12" x14ac:dyDescent="0.25">
      <c r="D704" s="5" t="s">
        <v>3198</v>
      </c>
      <c r="E704">
        <v>4031</v>
      </c>
      <c r="F704">
        <v>24</v>
      </c>
      <c r="G704">
        <v>51702</v>
      </c>
      <c r="H704" s="39">
        <f t="shared" si="20"/>
        <v>41615.668460650042</v>
      </c>
      <c r="I704" t="s">
        <v>4208</v>
      </c>
      <c r="J704">
        <v>51702</v>
      </c>
      <c r="K704" s="39">
        <f t="shared" si="21"/>
        <v>41615.668460650042</v>
      </c>
      <c r="L704">
        <v>3033</v>
      </c>
    </row>
    <row r="705" spans="4:12" x14ac:dyDescent="0.25">
      <c r="D705" s="5" t="s">
        <v>3199</v>
      </c>
      <c r="E705">
        <v>4032</v>
      </c>
      <c r="F705">
        <v>25</v>
      </c>
      <c r="G705">
        <v>51703</v>
      </c>
      <c r="H705" s="39">
        <f t="shared" si="20"/>
        <v>41615.668472224119</v>
      </c>
      <c r="I705" t="s">
        <v>4209</v>
      </c>
      <c r="J705">
        <v>51703</v>
      </c>
      <c r="K705" s="39">
        <f t="shared" si="21"/>
        <v>41615.668472224119</v>
      </c>
      <c r="L705">
        <v>3032</v>
      </c>
    </row>
    <row r="706" spans="4:12" x14ac:dyDescent="0.25">
      <c r="D706" s="5" t="s">
        <v>3200</v>
      </c>
      <c r="E706">
        <v>4032</v>
      </c>
      <c r="F706">
        <v>25</v>
      </c>
      <c r="G706">
        <v>51704</v>
      </c>
      <c r="H706" s="39">
        <f t="shared" si="20"/>
        <v>41615.668483798196</v>
      </c>
      <c r="I706" t="s">
        <v>4210</v>
      </c>
      <c r="J706">
        <v>51704</v>
      </c>
      <c r="K706" s="39">
        <f t="shared" si="21"/>
        <v>41615.668483798196</v>
      </c>
      <c r="L706">
        <v>3032</v>
      </c>
    </row>
    <row r="707" spans="4:12" x14ac:dyDescent="0.25">
      <c r="D707" s="5" t="s">
        <v>3201</v>
      </c>
      <c r="E707">
        <v>4031</v>
      </c>
      <c r="F707">
        <v>24</v>
      </c>
      <c r="G707">
        <v>51705</v>
      </c>
      <c r="H707" s="39">
        <f t="shared" si="20"/>
        <v>41615.668495372272</v>
      </c>
      <c r="I707" t="s">
        <v>4211</v>
      </c>
      <c r="J707">
        <v>51705</v>
      </c>
      <c r="K707" s="39">
        <f t="shared" si="21"/>
        <v>41615.668495372272</v>
      </c>
      <c r="L707">
        <v>3031</v>
      </c>
    </row>
    <row r="708" spans="4:12" x14ac:dyDescent="0.25">
      <c r="D708" s="5" t="s">
        <v>3202</v>
      </c>
      <c r="E708">
        <v>4031</v>
      </c>
      <c r="F708">
        <v>24</v>
      </c>
      <c r="G708">
        <v>51706</v>
      </c>
      <c r="H708" s="39">
        <f t="shared" si="20"/>
        <v>41615.668506946349</v>
      </c>
      <c r="I708" t="s">
        <v>4212</v>
      </c>
      <c r="J708">
        <v>51706</v>
      </c>
      <c r="K708" s="39">
        <f t="shared" si="21"/>
        <v>41615.668506946349</v>
      </c>
      <c r="L708">
        <v>3033</v>
      </c>
    </row>
    <row r="709" spans="4:12" x14ac:dyDescent="0.25">
      <c r="D709" s="5" t="s">
        <v>3203</v>
      </c>
      <c r="E709">
        <v>4032</v>
      </c>
      <c r="F709">
        <v>25</v>
      </c>
      <c r="G709">
        <v>51707</v>
      </c>
      <c r="H709" s="39">
        <f t="shared" ref="H709:H772" si="22">H708+1/86400</f>
        <v>41615.668518520426</v>
      </c>
      <c r="I709" t="s">
        <v>4213</v>
      </c>
      <c r="J709">
        <v>51707</v>
      </c>
      <c r="K709" s="39">
        <f t="shared" ref="K709:K772" si="23">K708+1/86400</f>
        <v>41615.668518520426</v>
      </c>
      <c r="L709">
        <v>3032</v>
      </c>
    </row>
    <row r="710" spans="4:12" x14ac:dyDescent="0.25">
      <c r="D710" s="5" t="s">
        <v>3204</v>
      </c>
      <c r="E710">
        <v>4032</v>
      </c>
      <c r="F710">
        <v>25</v>
      </c>
      <c r="G710">
        <v>51708</v>
      </c>
      <c r="H710" s="39">
        <f t="shared" si="22"/>
        <v>41615.668530094503</v>
      </c>
      <c r="I710" t="s">
        <v>4214</v>
      </c>
      <c r="J710">
        <v>51708</v>
      </c>
      <c r="K710" s="39">
        <f t="shared" si="23"/>
        <v>41615.668530094503</v>
      </c>
      <c r="L710">
        <v>3032</v>
      </c>
    </row>
    <row r="711" spans="4:12" x14ac:dyDescent="0.25">
      <c r="D711" s="5" t="s">
        <v>3205</v>
      </c>
      <c r="E711">
        <v>4031</v>
      </c>
      <c r="F711">
        <v>24</v>
      </c>
      <c r="G711">
        <v>51709</v>
      </c>
      <c r="H711" s="39">
        <f t="shared" si="22"/>
        <v>41615.66854166858</v>
      </c>
      <c r="I711" t="s">
        <v>4215</v>
      </c>
      <c r="J711">
        <v>51709</v>
      </c>
      <c r="K711" s="39">
        <f t="shared" si="23"/>
        <v>41615.66854166858</v>
      </c>
      <c r="L711">
        <v>3031</v>
      </c>
    </row>
    <row r="712" spans="4:12" x14ac:dyDescent="0.25">
      <c r="D712" s="5" t="s">
        <v>3206</v>
      </c>
      <c r="E712">
        <v>4031</v>
      </c>
      <c r="F712">
        <v>24</v>
      </c>
      <c r="G712">
        <v>51710</v>
      </c>
      <c r="H712" s="39">
        <f t="shared" si="22"/>
        <v>41615.668553242656</v>
      </c>
      <c r="I712" t="s">
        <v>4216</v>
      </c>
      <c r="J712">
        <v>51710</v>
      </c>
      <c r="K712" s="39">
        <f t="shared" si="23"/>
        <v>41615.668553242656</v>
      </c>
      <c r="L712">
        <v>3033</v>
      </c>
    </row>
    <row r="713" spans="4:12" x14ac:dyDescent="0.25">
      <c r="D713" s="5" t="s">
        <v>3207</v>
      </c>
      <c r="E713">
        <v>4032</v>
      </c>
      <c r="F713">
        <v>25</v>
      </c>
      <c r="G713">
        <v>51711</v>
      </c>
      <c r="H713" s="39">
        <f t="shared" si="22"/>
        <v>41615.668564816733</v>
      </c>
      <c r="I713" t="s">
        <v>4217</v>
      </c>
      <c r="J713">
        <v>51711</v>
      </c>
      <c r="K713" s="39">
        <f t="shared" si="23"/>
        <v>41615.668564816733</v>
      </c>
      <c r="L713">
        <v>3032</v>
      </c>
    </row>
    <row r="714" spans="4:12" x14ac:dyDescent="0.25">
      <c r="D714" s="5" t="s">
        <v>3208</v>
      </c>
      <c r="E714">
        <v>4032</v>
      </c>
      <c r="F714">
        <v>25</v>
      </c>
      <c r="G714">
        <v>51712</v>
      </c>
      <c r="H714" s="39">
        <f t="shared" si="22"/>
        <v>41615.66857639081</v>
      </c>
      <c r="I714" t="s">
        <v>4218</v>
      </c>
      <c r="J714">
        <v>51712</v>
      </c>
      <c r="K714" s="39">
        <f t="shared" si="23"/>
        <v>41615.66857639081</v>
      </c>
      <c r="L714">
        <v>3032</v>
      </c>
    </row>
    <row r="715" spans="4:12" x14ac:dyDescent="0.25">
      <c r="D715" s="5" t="s">
        <v>3209</v>
      </c>
      <c r="E715">
        <v>4031</v>
      </c>
      <c r="F715">
        <v>24</v>
      </c>
      <c r="G715">
        <v>51713</v>
      </c>
      <c r="H715" s="39">
        <f t="shared" si="22"/>
        <v>41615.668587964887</v>
      </c>
      <c r="I715" t="s">
        <v>4219</v>
      </c>
      <c r="J715">
        <v>51713</v>
      </c>
      <c r="K715" s="39">
        <f t="shared" si="23"/>
        <v>41615.668587964887</v>
      </c>
      <c r="L715">
        <v>3031</v>
      </c>
    </row>
    <row r="716" spans="4:12" x14ac:dyDescent="0.25">
      <c r="D716" s="5" t="s">
        <v>3210</v>
      </c>
      <c r="E716">
        <v>4031</v>
      </c>
      <c r="F716">
        <v>24</v>
      </c>
      <c r="G716">
        <v>51714</v>
      </c>
      <c r="H716" s="39">
        <f t="shared" si="22"/>
        <v>41615.668599538963</v>
      </c>
      <c r="I716" t="s">
        <v>4220</v>
      </c>
      <c r="J716">
        <v>51714</v>
      </c>
      <c r="K716" s="39">
        <f t="shared" si="23"/>
        <v>41615.668599538963</v>
      </c>
      <c r="L716">
        <v>3033</v>
      </c>
    </row>
    <row r="717" spans="4:12" x14ac:dyDescent="0.25">
      <c r="D717" s="5" t="s">
        <v>3211</v>
      </c>
      <c r="E717">
        <v>4032</v>
      </c>
      <c r="F717">
        <v>25</v>
      </c>
      <c r="G717">
        <v>51715</v>
      </c>
      <c r="H717" s="39">
        <f t="shared" si="22"/>
        <v>41615.66861111304</v>
      </c>
      <c r="I717" t="s">
        <v>4221</v>
      </c>
      <c r="J717">
        <v>51715</v>
      </c>
      <c r="K717" s="39">
        <f t="shared" si="23"/>
        <v>41615.66861111304</v>
      </c>
      <c r="L717">
        <v>3032</v>
      </c>
    </row>
    <row r="718" spans="4:12" x14ac:dyDescent="0.25">
      <c r="D718" s="5" t="s">
        <v>3212</v>
      </c>
      <c r="E718">
        <v>4032</v>
      </c>
      <c r="F718">
        <v>25</v>
      </c>
      <c r="G718">
        <v>51716</v>
      </c>
      <c r="H718" s="39">
        <f t="shared" si="22"/>
        <v>41615.668622687117</v>
      </c>
      <c r="I718" t="s">
        <v>4222</v>
      </c>
      <c r="J718">
        <v>51716</v>
      </c>
      <c r="K718" s="39">
        <f t="shared" si="23"/>
        <v>41615.668622687117</v>
      </c>
      <c r="L718">
        <v>3032</v>
      </c>
    </row>
    <row r="719" spans="4:12" x14ac:dyDescent="0.25">
      <c r="D719" s="5" t="s">
        <v>3213</v>
      </c>
      <c r="E719">
        <v>4031</v>
      </c>
      <c r="F719">
        <v>24</v>
      </c>
      <c r="G719">
        <v>51717</v>
      </c>
      <c r="H719" s="39">
        <f t="shared" si="22"/>
        <v>41615.668634261194</v>
      </c>
      <c r="I719" t="s">
        <v>4223</v>
      </c>
      <c r="J719">
        <v>51717</v>
      </c>
      <c r="K719" s="39">
        <f t="shared" si="23"/>
        <v>41615.668634261194</v>
      </c>
      <c r="L719">
        <v>3031</v>
      </c>
    </row>
    <row r="720" spans="4:12" x14ac:dyDescent="0.25">
      <c r="D720" s="5" t="s">
        <v>3214</v>
      </c>
      <c r="E720">
        <v>4031</v>
      </c>
      <c r="F720">
        <v>24</v>
      </c>
      <c r="G720">
        <v>51718</v>
      </c>
      <c r="H720" s="39">
        <f t="shared" si="22"/>
        <v>41615.668645835271</v>
      </c>
      <c r="I720" t="s">
        <v>4224</v>
      </c>
      <c r="J720">
        <v>51718</v>
      </c>
      <c r="K720" s="39">
        <f t="shared" si="23"/>
        <v>41615.668645835271</v>
      </c>
      <c r="L720">
        <v>3033</v>
      </c>
    </row>
    <row r="721" spans="4:12" x14ac:dyDescent="0.25">
      <c r="D721" s="5" t="s">
        <v>3215</v>
      </c>
      <c r="E721">
        <v>4032</v>
      </c>
      <c r="F721">
        <v>25</v>
      </c>
      <c r="G721">
        <v>51719</v>
      </c>
      <c r="H721" s="39">
        <f t="shared" si="22"/>
        <v>41615.668657409347</v>
      </c>
      <c r="I721" t="s">
        <v>4225</v>
      </c>
      <c r="J721">
        <v>51719</v>
      </c>
      <c r="K721" s="39">
        <f t="shared" si="23"/>
        <v>41615.668657409347</v>
      </c>
      <c r="L721">
        <v>3032</v>
      </c>
    </row>
    <row r="722" spans="4:12" x14ac:dyDescent="0.25">
      <c r="D722" s="5" t="s">
        <v>3216</v>
      </c>
      <c r="E722">
        <v>4032</v>
      </c>
      <c r="F722">
        <v>25</v>
      </c>
      <c r="G722">
        <v>51720</v>
      </c>
      <c r="H722" s="39">
        <f t="shared" si="22"/>
        <v>41615.668668983424</v>
      </c>
      <c r="I722" t="s">
        <v>4226</v>
      </c>
      <c r="J722">
        <v>51720</v>
      </c>
      <c r="K722" s="39">
        <f t="shared" si="23"/>
        <v>41615.668668983424</v>
      </c>
      <c r="L722">
        <v>3032</v>
      </c>
    </row>
    <row r="723" spans="4:12" x14ac:dyDescent="0.25">
      <c r="D723" s="5" t="s">
        <v>3217</v>
      </c>
      <c r="E723">
        <v>4031</v>
      </c>
      <c r="F723">
        <v>24</v>
      </c>
      <c r="G723">
        <v>51721</v>
      </c>
      <c r="H723" s="39">
        <f t="shared" si="22"/>
        <v>41615.668680557501</v>
      </c>
      <c r="I723" t="s">
        <v>4227</v>
      </c>
      <c r="J723">
        <v>51721</v>
      </c>
      <c r="K723" s="39">
        <f t="shared" si="23"/>
        <v>41615.668680557501</v>
      </c>
      <c r="L723">
        <v>3031</v>
      </c>
    </row>
    <row r="724" spans="4:12" x14ac:dyDescent="0.25">
      <c r="D724" s="5" t="s">
        <v>3218</v>
      </c>
      <c r="E724">
        <v>4031</v>
      </c>
      <c r="F724">
        <v>24</v>
      </c>
      <c r="G724">
        <v>51722</v>
      </c>
      <c r="H724" s="39">
        <f t="shared" si="22"/>
        <v>41615.668692131578</v>
      </c>
      <c r="I724" t="s">
        <v>4228</v>
      </c>
      <c r="J724">
        <v>51722</v>
      </c>
      <c r="K724" s="39">
        <f t="shared" si="23"/>
        <v>41615.668692131578</v>
      </c>
      <c r="L724">
        <v>3033</v>
      </c>
    </row>
    <row r="725" spans="4:12" x14ac:dyDescent="0.25">
      <c r="D725" s="5" t="s">
        <v>3219</v>
      </c>
      <c r="E725">
        <v>4032</v>
      </c>
      <c r="F725">
        <v>25</v>
      </c>
      <c r="G725">
        <v>51723</v>
      </c>
      <c r="H725" s="39">
        <f t="shared" si="22"/>
        <v>41615.668703705654</v>
      </c>
      <c r="I725" t="s">
        <v>4229</v>
      </c>
      <c r="J725">
        <v>51723</v>
      </c>
      <c r="K725" s="39">
        <f t="shared" si="23"/>
        <v>41615.668703705654</v>
      </c>
      <c r="L725">
        <v>3032</v>
      </c>
    </row>
    <row r="726" spans="4:12" x14ac:dyDescent="0.25">
      <c r="D726" s="5" t="s">
        <v>3220</v>
      </c>
      <c r="E726">
        <v>4032</v>
      </c>
      <c r="F726">
        <v>25</v>
      </c>
      <c r="G726">
        <v>51724</v>
      </c>
      <c r="H726" s="39">
        <f t="shared" si="22"/>
        <v>41615.668715279731</v>
      </c>
      <c r="I726" t="s">
        <v>4230</v>
      </c>
      <c r="J726">
        <v>51724</v>
      </c>
      <c r="K726" s="39">
        <f t="shared" si="23"/>
        <v>41615.668715279731</v>
      </c>
      <c r="L726">
        <v>3032</v>
      </c>
    </row>
    <row r="727" spans="4:12" x14ac:dyDescent="0.25">
      <c r="D727" s="5" t="s">
        <v>3221</v>
      </c>
      <c r="E727">
        <v>4031</v>
      </c>
      <c r="F727">
        <v>24</v>
      </c>
      <c r="G727">
        <v>51725</v>
      </c>
      <c r="H727" s="39">
        <f t="shared" si="22"/>
        <v>41615.668726853808</v>
      </c>
      <c r="I727" t="s">
        <v>4231</v>
      </c>
      <c r="J727">
        <v>51725</v>
      </c>
      <c r="K727" s="39">
        <f t="shared" si="23"/>
        <v>41615.668726853808</v>
      </c>
      <c r="L727">
        <v>3031</v>
      </c>
    </row>
    <row r="728" spans="4:12" x14ac:dyDescent="0.25">
      <c r="D728" s="5" t="s">
        <v>3222</v>
      </c>
      <c r="E728">
        <v>4031</v>
      </c>
      <c r="F728">
        <v>24</v>
      </c>
      <c r="G728">
        <v>51726</v>
      </c>
      <c r="H728" s="39">
        <f t="shared" si="22"/>
        <v>41615.668738427885</v>
      </c>
      <c r="I728" t="s">
        <v>4232</v>
      </c>
      <c r="J728">
        <v>51726</v>
      </c>
      <c r="K728" s="39">
        <f t="shared" si="23"/>
        <v>41615.668738427885</v>
      </c>
      <c r="L728">
        <v>3033</v>
      </c>
    </row>
    <row r="729" spans="4:12" x14ac:dyDescent="0.25">
      <c r="D729" s="5" t="s">
        <v>3223</v>
      </c>
      <c r="E729">
        <v>4032</v>
      </c>
      <c r="F729">
        <v>25</v>
      </c>
      <c r="G729">
        <v>51727</v>
      </c>
      <c r="H729" s="39">
        <f t="shared" si="22"/>
        <v>41615.668750001962</v>
      </c>
      <c r="I729" t="s">
        <v>4233</v>
      </c>
      <c r="J729">
        <v>51727</v>
      </c>
      <c r="K729" s="39">
        <f t="shared" si="23"/>
        <v>41615.668750001962</v>
      </c>
      <c r="L729">
        <v>3032</v>
      </c>
    </row>
    <row r="730" spans="4:12" x14ac:dyDescent="0.25">
      <c r="D730" s="5" t="s">
        <v>3224</v>
      </c>
      <c r="E730">
        <v>4032</v>
      </c>
      <c r="F730">
        <v>25</v>
      </c>
      <c r="G730">
        <v>51728</v>
      </c>
      <c r="H730" s="39">
        <f t="shared" si="22"/>
        <v>41615.668761576038</v>
      </c>
      <c r="I730" t="s">
        <v>4234</v>
      </c>
      <c r="J730">
        <v>51728</v>
      </c>
      <c r="K730" s="39">
        <f t="shared" si="23"/>
        <v>41615.668761576038</v>
      </c>
      <c r="L730">
        <v>3032</v>
      </c>
    </row>
    <row r="731" spans="4:12" x14ac:dyDescent="0.25">
      <c r="D731" s="5" t="s">
        <v>3225</v>
      </c>
      <c r="E731">
        <v>4031</v>
      </c>
      <c r="F731">
        <v>24</v>
      </c>
      <c r="G731">
        <v>51729</v>
      </c>
      <c r="H731" s="39">
        <f t="shared" si="22"/>
        <v>41615.668773150115</v>
      </c>
      <c r="I731" t="s">
        <v>4235</v>
      </c>
      <c r="J731">
        <v>51729</v>
      </c>
      <c r="K731" s="39">
        <f t="shared" si="23"/>
        <v>41615.668773150115</v>
      </c>
      <c r="L731">
        <v>3031</v>
      </c>
    </row>
    <row r="732" spans="4:12" x14ac:dyDescent="0.25">
      <c r="D732" s="5" t="s">
        <v>3226</v>
      </c>
      <c r="E732">
        <v>4031</v>
      </c>
      <c r="F732">
        <v>24</v>
      </c>
      <c r="G732">
        <v>51730</v>
      </c>
      <c r="H732" s="39">
        <f t="shared" si="22"/>
        <v>41615.668784724192</v>
      </c>
      <c r="I732" t="s">
        <v>4236</v>
      </c>
      <c r="J732">
        <v>51730</v>
      </c>
      <c r="K732" s="39">
        <f t="shared" si="23"/>
        <v>41615.668784724192</v>
      </c>
      <c r="L732">
        <v>3033</v>
      </c>
    </row>
    <row r="733" spans="4:12" x14ac:dyDescent="0.25">
      <c r="D733" s="5" t="s">
        <v>3227</v>
      </c>
      <c r="E733">
        <v>4032</v>
      </c>
      <c r="F733">
        <v>25</v>
      </c>
      <c r="G733">
        <v>51731</v>
      </c>
      <c r="H733" s="39">
        <f t="shared" si="22"/>
        <v>41615.668796298269</v>
      </c>
      <c r="I733" t="s">
        <v>4237</v>
      </c>
      <c r="J733">
        <v>51731</v>
      </c>
      <c r="K733" s="39">
        <f t="shared" si="23"/>
        <v>41615.668796298269</v>
      </c>
      <c r="L733">
        <v>3032</v>
      </c>
    </row>
    <row r="734" spans="4:12" x14ac:dyDescent="0.25">
      <c r="D734" s="5" t="s">
        <v>3228</v>
      </c>
      <c r="E734">
        <v>4032</v>
      </c>
      <c r="F734">
        <v>25</v>
      </c>
      <c r="G734">
        <v>51732</v>
      </c>
      <c r="H734" s="39">
        <f t="shared" si="22"/>
        <v>41615.668807872345</v>
      </c>
      <c r="I734" t="s">
        <v>4238</v>
      </c>
      <c r="J734">
        <v>51732</v>
      </c>
      <c r="K734" s="39">
        <f t="shared" si="23"/>
        <v>41615.668807872345</v>
      </c>
      <c r="L734">
        <v>3032</v>
      </c>
    </row>
    <row r="735" spans="4:12" x14ac:dyDescent="0.25">
      <c r="D735" s="5" t="s">
        <v>3229</v>
      </c>
      <c r="E735">
        <v>4031</v>
      </c>
      <c r="F735">
        <v>24</v>
      </c>
      <c r="G735">
        <v>51733</v>
      </c>
      <c r="H735" s="39">
        <f t="shared" si="22"/>
        <v>41615.668819446422</v>
      </c>
      <c r="I735" t="s">
        <v>4239</v>
      </c>
      <c r="J735">
        <v>51733</v>
      </c>
      <c r="K735" s="39">
        <f t="shared" si="23"/>
        <v>41615.668819446422</v>
      </c>
      <c r="L735">
        <v>3031</v>
      </c>
    </row>
    <row r="736" spans="4:12" x14ac:dyDescent="0.25">
      <c r="D736" s="5" t="s">
        <v>3230</v>
      </c>
      <c r="E736">
        <v>4031</v>
      </c>
      <c r="F736">
        <v>24</v>
      </c>
      <c r="G736">
        <v>51734</v>
      </c>
      <c r="H736" s="39">
        <f t="shared" si="22"/>
        <v>41615.668831020499</v>
      </c>
      <c r="I736" t="s">
        <v>4240</v>
      </c>
      <c r="J736">
        <v>51734</v>
      </c>
      <c r="K736" s="39">
        <f t="shared" si="23"/>
        <v>41615.668831020499</v>
      </c>
      <c r="L736">
        <v>3033</v>
      </c>
    </row>
    <row r="737" spans="4:12" x14ac:dyDescent="0.25">
      <c r="D737" s="5" t="s">
        <v>3231</v>
      </c>
      <c r="E737">
        <v>4032</v>
      </c>
      <c r="F737">
        <v>25</v>
      </c>
      <c r="G737">
        <v>51735</v>
      </c>
      <c r="H737" s="39">
        <f t="shared" si="22"/>
        <v>41615.668842594576</v>
      </c>
      <c r="I737" t="s">
        <v>4241</v>
      </c>
      <c r="J737">
        <v>51735</v>
      </c>
      <c r="K737" s="39">
        <f t="shared" si="23"/>
        <v>41615.668842594576</v>
      </c>
      <c r="L737">
        <v>3032</v>
      </c>
    </row>
    <row r="738" spans="4:12" x14ac:dyDescent="0.25">
      <c r="D738" s="5" t="s">
        <v>3232</v>
      </c>
      <c r="E738">
        <v>4032</v>
      </c>
      <c r="F738">
        <v>25</v>
      </c>
      <c r="G738">
        <v>51736</v>
      </c>
      <c r="H738" s="39">
        <f t="shared" si="22"/>
        <v>41615.668854168653</v>
      </c>
      <c r="I738" t="s">
        <v>4242</v>
      </c>
      <c r="J738">
        <v>51736</v>
      </c>
      <c r="K738" s="39">
        <f t="shared" si="23"/>
        <v>41615.668854168653</v>
      </c>
      <c r="L738">
        <v>3032</v>
      </c>
    </row>
    <row r="739" spans="4:12" x14ac:dyDescent="0.25">
      <c r="D739" s="5" t="s">
        <v>3233</v>
      </c>
      <c r="E739">
        <v>4031</v>
      </c>
      <c r="F739">
        <v>24</v>
      </c>
      <c r="G739">
        <v>51737</v>
      </c>
      <c r="H739" s="39">
        <f t="shared" si="22"/>
        <v>41615.668865742729</v>
      </c>
      <c r="I739" t="s">
        <v>4243</v>
      </c>
      <c r="J739">
        <v>51737</v>
      </c>
      <c r="K739" s="39">
        <f t="shared" si="23"/>
        <v>41615.668865742729</v>
      </c>
      <c r="L739">
        <v>3031</v>
      </c>
    </row>
    <row r="740" spans="4:12" x14ac:dyDescent="0.25">
      <c r="D740" s="5" t="s">
        <v>3234</v>
      </c>
      <c r="E740">
        <v>4031</v>
      </c>
      <c r="F740">
        <v>24</v>
      </c>
      <c r="G740">
        <v>51738</v>
      </c>
      <c r="H740" s="39">
        <f t="shared" si="22"/>
        <v>41615.668877316806</v>
      </c>
      <c r="I740" t="s">
        <v>4244</v>
      </c>
      <c r="J740">
        <v>51738</v>
      </c>
      <c r="K740" s="39">
        <f t="shared" si="23"/>
        <v>41615.668877316806</v>
      </c>
      <c r="L740">
        <v>3033</v>
      </c>
    </row>
    <row r="741" spans="4:12" x14ac:dyDescent="0.25">
      <c r="D741" s="5" t="s">
        <v>3235</v>
      </c>
      <c r="E741">
        <v>4032</v>
      </c>
      <c r="F741">
        <v>25</v>
      </c>
      <c r="G741">
        <v>51739</v>
      </c>
      <c r="H741" s="39">
        <f t="shared" si="22"/>
        <v>41615.668888890883</v>
      </c>
      <c r="I741" t="s">
        <v>4245</v>
      </c>
      <c r="J741">
        <v>51739</v>
      </c>
      <c r="K741" s="39">
        <f t="shared" si="23"/>
        <v>41615.668888890883</v>
      </c>
      <c r="L741">
        <v>3032</v>
      </c>
    </row>
    <row r="742" spans="4:12" x14ac:dyDescent="0.25">
      <c r="D742" s="5" t="s">
        <v>3236</v>
      </c>
      <c r="E742">
        <v>4032</v>
      </c>
      <c r="F742">
        <v>25</v>
      </c>
      <c r="G742">
        <v>51740</v>
      </c>
      <c r="H742" s="39">
        <f t="shared" si="22"/>
        <v>41615.66890046496</v>
      </c>
      <c r="I742" t="s">
        <v>4246</v>
      </c>
      <c r="J742">
        <v>51740</v>
      </c>
      <c r="K742" s="39">
        <f t="shared" si="23"/>
        <v>41615.66890046496</v>
      </c>
      <c r="L742">
        <v>3032</v>
      </c>
    </row>
    <row r="743" spans="4:12" x14ac:dyDescent="0.25">
      <c r="D743" s="5" t="s">
        <v>3237</v>
      </c>
      <c r="E743">
        <v>4031</v>
      </c>
      <c r="F743">
        <v>24</v>
      </c>
      <c r="G743">
        <v>51741</v>
      </c>
      <c r="H743" s="39">
        <f t="shared" si="22"/>
        <v>41615.668912039037</v>
      </c>
      <c r="I743" t="s">
        <v>4247</v>
      </c>
      <c r="J743">
        <v>51741</v>
      </c>
      <c r="K743" s="39">
        <f t="shared" si="23"/>
        <v>41615.668912039037</v>
      </c>
      <c r="L743">
        <v>3031</v>
      </c>
    </row>
    <row r="744" spans="4:12" x14ac:dyDescent="0.25">
      <c r="D744" s="5" t="s">
        <v>3238</v>
      </c>
      <c r="E744">
        <v>4031</v>
      </c>
      <c r="F744">
        <v>24</v>
      </c>
      <c r="G744">
        <v>51742</v>
      </c>
      <c r="H744" s="39">
        <f t="shared" si="22"/>
        <v>41615.668923613113</v>
      </c>
      <c r="I744" t="s">
        <v>4248</v>
      </c>
      <c r="J744">
        <v>51742</v>
      </c>
      <c r="K744" s="39">
        <f t="shared" si="23"/>
        <v>41615.668923613113</v>
      </c>
      <c r="L744">
        <v>3033</v>
      </c>
    </row>
    <row r="745" spans="4:12" x14ac:dyDescent="0.25">
      <c r="D745" s="5" t="s">
        <v>3239</v>
      </c>
      <c r="E745">
        <v>4032</v>
      </c>
      <c r="F745">
        <v>25</v>
      </c>
      <c r="G745">
        <v>51743</v>
      </c>
      <c r="H745" s="39">
        <f t="shared" si="22"/>
        <v>41615.66893518719</v>
      </c>
      <c r="I745" t="s">
        <v>4249</v>
      </c>
      <c r="J745">
        <v>51743</v>
      </c>
      <c r="K745" s="39">
        <f t="shared" si="23"/>
        <v>41615.66893518719</v>
      </c>
      <c r="L745">
        <v>3032</v>
      </c>
    </row>
    <row r="746" spans="4:12" x14ac:dyDescent="0.25">
      <c r="D746" s="5" t="s">
        <v>3240</v>
      </c>
      <c r="E746">
        <v>4032</v>
      </c>
      <c r="F746">
        <v>25</v>
      </c>
      <c r="G746">
        <v>51744</v>
      </c>
      <c r="H746" s="39">
        <f t="shared" si="22"/>
        <v>41615.668946761267</v>
      </c>
      <c r="I746" t="s">
        <v>4250</v>
      </c>
      <c r="J746">
        <v>51744</v>
      </c>
      <c r="K746" s="39">
        <f t="shared" si="23"/>
        <v>41615.668946761267</v>
      </c>
      <c r="L746">
        <v>3032</v>
      </c>
    </row>
    <row r="747" spans="4:12" x14ac:dyDescent="0.25">
      <c r="D747" s="5" t="s">
        <v>3241</v>
      </c>
      <c r="E747">
        <v>4031</v>
      </c>
      <c r="F747">
        <v>24</v>
      </c>
      <c r="G747">
        <v>51745</v>
      </c>
      <c r="H747" s="39">
        <f t="shared" si="22"/>
        <v>41615.668958335344</v>
      </c>
      <c r="I747" t="s">
        <v>4251</v>
      </c>
      <c r="J747">
        <v>51745</v>
      </c>
      <c r="K747" s="39">
        <f t="shared" si="23"/>
        <v>41615.668958335344</v>
      </c>
      <c r="L747">
        <v>3031</v>
      </c>
    </row>
    <row r="748" spans="4:12" x14ac:dyDescent="0.25">
      <c r="D748" s="5" t="s">
        <v>3242</v>
      </c>
      <c r="E748">
        <v>4031</v>
      </c>
      <c r="F748">
        <v>24</v>
      </c>
      <c r="G748">
        <v>51746</v>
      </c>
      <c r="H748" s="39">
        <f t="shared" si="22"/>
        <v>41615.66896990942</v>
      </c>
      <c r="I748" t="s">
        <v>4252</v>
      </c>
      <c r="J748">
        <v>51746</v>
      </c>
      <c r="K748" s="39">
        <f t="shared" si="23"/>
        <v>41615.66896990942</v>
      </c>
      <c r="L748">
        <v>3033</v>
      </c>
    </row>
    <row r="749" spans="4:12" x14ac:dyDescent="0.25">
      <c r="D749" s="5" t="s">
        <v>3243</v>
      </c>
      <c r="E749">
        <v>4032</v>
      </c>
      <c r="F749">
        <v>25</v>
      </c>
      <c r="G749">
        <v>51747</v>
      </c>
      <c r="H749" s="39">
        <f t="shared" si="22"/>
        <v>41615.668981483497</v>
      </c>
      <c r="I749" t="s">
        <v>4253</v>
      </c>
      <c r="J749">
        <v>51747</v>
      </c>
      <c r="K749" s="39">
        <f t="shared" si="23"/>
        <v>41615.668981483497</v>
      </c>
      <c r="L749">
        <v>3032</v>
      </c>
    </row>
    <row r="750" spans="4:12" x14ac:dyDescent="0.25">
      <c r="D750" s="5" t="s">
        <v>3244</v>
      </c>
      <c r="E750">
        <v>4032</v>
      </c>
      <c r="F750">
        <v>25</v>
      </c>
      <c r="G750">
        <v>51748</v>
      </c>
      <c r="H750" s="39">
        <f t="shared" si="22"/>
        <v>41615.668993057574</v>
      </c>
      <c r="I750" t="s">
        <v>4254</v>
      </c>
      <c r="J750">
        <v>51748</v>
      </c>
      <c r="K750" s="39">
        <f t="shared" si="23"/>
        <v>41615.668993057574</v>
      </c>
      <c r="L750">
        <v>3032</v>
      </c>
    </row>
    <row r="751" spans="4:12" x14ac:dyDescent="0.25">
      <c r="D751" s="5" t="s">
        <v>3245</v>
      </c>
      <c r="E751">
        <v>4031</v>
      </c>
      <c r="F751">
        <v>24</v>
      </c>
      <c r="G751">
        <v>51749</v>
      </c>
      <c r="H751" s="39">
        <f t="shared" si="22"/>
        <v>41615.669004631651</v>
      </c>
      <c r="I751" t="s">
        <v>4255</v>
      </c>
      <c r="J751">
        <v>51749</v>
      </c>
      <c r="K751" s="39">
        <f t="shared" si="23"/>
        <v>41615.669004631651</v>
      </c>
      <c r="L751">
        <v>3031</v>
      </c>
    </row>
    <row r="752" spans="4:12" x14ac:dyDescent="0.25">
      <c r="D752" s="5" t="s">
        <v>3246</v>
      </c>
      <c r="E752">
        <v>4031</v>
      </c>
      <c r="F752">
        <v>24</v>
      </c>
      <c r="G752">
        <v>51750</v>
      </c>
      <c r="H752" s="39">
        <f t="shared" si="22"/>
        <v>41615.669016205728</v>
      </c>
      <c r="I752" t="s">
        <v>4256</v>
      </c>
      <c r="J752">
        <v>51750</v>
      </c>
      <c r="K752" s="39">
        <f t="shared" si="23"/>
        <v>41615.669016205728</v>
      </c>
      <c r="L752">
        <v>3033</v>
      </c>
    </row>
    <row r="753" spans="4:12" x14ac:dyDescent="0.25">
      <c r="D753" s="5" t="s">
        <v>3247</v>
      </c>
      <c r="E753">
        <v>4032</v>
      </c>
      <c r="F753">
        <v>25</v>
      </c>
      <c r="G753">
        <v>51751</v>
      </c>
      <c r="H753" s="39">
        <f t="shared" si="22"/>
        <v>41615.669027779804</v>
      </c>
      <c r="I753" t="s">
        <v>4257</v>
      </c>
      <c r="J753">
        <v>51751</v>
      </c>
      <c r="K753" s="39">
        <f t="shared" si="23"/>
        <v>41615.669027779804</v>
      </c>
      <c r="L753">
        <v>3032</v>
      </c>
    </row>
    <row r="754" spans="4:12" x14ac:dyDescent="0.25">
      <c r="D754" s="5" t="s">
        <v>3248</v>
      </c>
      <c r="E754">
        <v>4032</v>
      </c>
      <c r="F754">
        <v>25</v>
      </c>
      <c r="G754">
        <v>51752</v>
      </c>
      <c r="H754" s="39">
        <f t="shared" si="22"/>
        <v>41615.669039353881</v>
      </c>
      <c r="I754" t="s">
        <v>4258</v>
      </c>
      <c r="J754">
        <v>51752</v>
      </c>
      <c r="K754" s="39">
        <f t="shared" si="23"/>
        <v>41615.669039353881</v>
      </c>
      <c r="L754">
        <v>3032</v>
      </c>
    </row>
    <row r="755" spans="4:12" x14ac:dyDescent="0.25">
      <c r="D755" s="5" t="s">
        <v>3249</v>
      </c>
      <c r="E755">
        <v>4031</v>
      </c>
      <c r="F755">
        <v>24</v>
      </c>
      <c r="G755">
        <v>51753</v>
      </c>
      <c r="H755" s="39">
        <f t="shared" si="22"/>
        <v>41615.669050927958</v>
      </c>
      <c r="I755" t="s">
        <v>4259</v>
      </c>
      <c r="J755">
        <v>51753</v>
      </c>
      <c r="K755" s="39">
        <f t="shared" si="23"/>
        <v>41615.669050927958</v>
      </c>
      <c r="L755">
        <v>3031</v>
      </c>
    </row>
    <row r="756" spans="4:12" x14ac:dyDescent="0.25">
      <c r="D756" s="5" t="s">
        <v>3250</v>
      </c>
      <c r="E756">
        <v>4031</v>
      </c>
      <c r="F756">
        <v>24</v>
      </c>
      <c r="G756">
        <v>51754</v>
      </c>
      <c r="H756" s="39">
        <f t="shared" si="22"/>
        <v>41615.669062502035</v>
      </c>
      <c r="I756" t="s">
        <v>4260</v>
      </c>
      <c r="J756">
        <v>51754</v>
      </c>
      <c r="K756" s="39">
        <f t="shared" si="23"/>
        <v>41615.669062502035</v>
      </c>
      <c r="L756">
        <v>3033</v>
      </c>
    </row>
    <row r="757" spans="4:12" x14ac:dyDescent="0.25">
      <c r="D757" s="5" t="s">
        <v>3251</v>
      </c>
      <c r="E757">
        <v>4032</v>
      </c>
      <c r="F757">
        <v>25</v>
      </c>
      <c r="G757">
        <v>51755</v>
      </c>
      <c r="H757" s="39">
        <f t="shared" si="22"/>
        <v>41615.669074076111</v>
      </c>
      <c r="I757" t="s">
        <v>4261</v>
      </c>
      <c r="J757">
        <v>51755</v>
      </c>
      <c r="K757" s="39">
        <f t="shared" si="23"/>
        <v>41615.669074076111</v>
      </c>
      <c r="L757">
        <v>3032</v>
      </c>
    </row>
    <row r="758" spans="4:12" x14ac:dyDescent="0.25">
      <c r="D758" s="5" t="s">
        <v>3252</v>
      </c>
      <c r="E758">
        <v>4032</v>
      </c>
      <c r="F758">
        <v>25</v>
      </c>
      <c r="G758">
        <v>51756</v>
      </c>
      <c r="H758" s="39">
        <f t="shared" si="22"/>
        <v>41615.669085650188</v>
      </c>
      <c r="I758" t="s">
        <v>4262</v>
      </c>
      <c r="J758">
        <v>51756</v>
      </c>
      <c r="K758" s="39">
        <f t="shared" si="23"/>
        <v>41615.669085650188</v>
      </c>
      <c r="L758">
        <v>3032</v>
      </c>
    </row>
    <row r="759" spans="4:12" x14ac:dyDescent="0.25">
      <c r="D759" s="5" t="s">
        <v>3253</v>
      </c>
      <c r="E759">
        <v>4031</v>
      </c>
      <c r="F759">
        <v>24</v>
      </c>
      <c r="G759">
        <v>51757</v>
      </c>
      <c r="H759" s="39">
        <f t="shared" si="22"/>
        <v>41615.669097224265</v>
      </c>
      <c r="I759" t="s">
        <v>4263</v>
      </c>
      <c r="J759">
        <v>51757</v>
      </c>
      <c r="K759" s="39">
        <f t="shared" si="23"/>
        <v>41615.669097224265</v>
      </c>
      <c r="L759">
        <v>3031</v>
      </c>
    </row>
    <row r="760" spans="4:12" x14ac:dyDescent="0.25">
      <c r="D760" s="5" t="s">
        <v>3254</v>
      </c>
      <c r="E760">
        <v>4031</v>
      </c>
      <c r="F760">
        <v>24</v>
      </c>
      <c r="G760">
        <v>51758</v>
      </c>
      <c r="H760" s="39">
        <f t="shared" si="22"/>
        <v>41615.669108798342</v>
      </c>
      <c r="I760" t="s">
        <v>4264</v>
      </c>
      <c r="J760">
        <v>51758</v>
      </c>
      <c r="K760" s="39">
        <f t="shared" si="23"/>
        <v>41615.669108798342</v>
      </c>
      <c r="L760">
        <v>3033</v>
      </c>
    </row>
    <row r="761" spans="4:12" x14ac:dyDescent="0.25">
      <c r="D761" s="5" t="s">
        <v>3255</v>
      </c>
      <c r="E761">
        <v>4032</v>
      </c>
      <c r="F761">
        <v>25</v>
      </c>
      <c r="G761">
        <v>51759</v>
      </c>
      <c r="H761" s="39">
        <f t="shared" si="22"/>
        <v>41615.669120372419</v>
      </c>
      <c r="I761" t="s">
        <v>4265</v>
      </c>
      <c r="J761">
        <v>51759</v>
      </c>
      <c r="K761" s="39">
        <f t="shared" si="23"/>
        <v>41615.669120372419</v>
      </c>
      <c r="L761">
        <v>3032</v>
      </c>
    </row>
    <row r="762" spans="4:12" x14ac:dyDescent="0.25">
      <c r="D762" s="5" t="s">
        <v>3256</v>
      </c>
      <c r="E762">
        <v>4032</v>
      </c>
      <c r="F762">
        <v>25</v>
      </c>
      <c r="G762">
        <v>51760</v>
      </c>
      <c r="H762" s="39">
        <f t="shared" si="22"/>
        <v>41615.669131946495</v>
      </c>
      <c r="I762" t="s">
        <v>4266</v>
      </c>
      <c r="J762">
        <v>51760</v>
      </c>
      <c r="K762" s="39">
        <f t="shared" si="23"/>
        <v>41615.669131946495</v>
      </c>
      <c r="L762">
        <v>3032</v>
      </c>
    </row>
    <row r="763" spans="4:12" x14ac:dyDescent="0.25">
      <c r="D763" s="5" t="s">
        <v>3257</v>
      </c>
      <c r="E763">
        <v>4031</v>
      </c>
      <c r="F763">
        <v>24</v>
      </c>
      <c r="G763">
        <v>51761</v>
      </c>
      <c r="H763" s="39">
        <f t="shared" si="22"/>
        <v>41615.669143520572</v>
      </c>
      <c r="I763" t="s">
        <v>4267</v>
      </c>
      <c r="J763">
        <v>51761</v>
      </c>
      <c r="K763" s="39">
        <f t="shared" si="23"/>
        <v>41615.669143520572</v>
      </c>
      <c r="L763">
        <v>3031</v>
      </c>
    </row>
    <row r="764" spans="4:12" x14ac:dyDescent="0.25">
      <c r="D764" s="5" t="s">
        <v>3258</v>
      </c>
      <c r="E764">
        <v>4031</v>
      </c>
      <c r="F764">
        <v>24</v>
      </c>
      <c r="G764">
        <v>51762</v>
      </c>
      <c r="H764" s="39">
        <f t="shared" si="22"/>
        <v>41615.669155094649</v>
      </c>
      <c r="I764" t="s">
        <v>4268</v>
      </c>
      <c r="J764">
        <v>51762</v>
      </c>
      <c r="K764" s="39">
        <f t="shared" si="23"/>
        <v>41615.669155094649</v>
      </c>
      <c r="L764">
        <v>3033</v>
      </c>
    </row>
    <row r="765" spans="4:12" x14ac:dyDescent="0.25">
      <c r="D765" s="5" t="s">
        <v>3259</v>
      </c>
      <c r="E765">
        <v>4032</v>
      </c>
      <c r="F765">
        <v>25</v>
      </c>
      <c r="G765">
        <v>51763</v>
      </c>
      <c r="H765" s="39">
        <f t="shared" si="22"/>
        <v>41615.669166668726</v>
      </c>
      <c r="I765" t="s">
        <v>4269</v>
      </c>
      <c r="J765">
        <v>51763</v>
      </c>
      <c r="K765" s="39">
        <f t="shared" si="23"/>
        <v>41615.669166668726</v>
      </c>
      <c r="L765">
        <v>3032</v>
      </c>
    </row>
    <row r="766" spans="4:12" x14ac:dyDescent="0.25">
      <c r="D766" s="5" t="s">
        <v>3260</v>
      </c>
      <c r="E766">
        <v>4032</v>
      </c>
      <c r="F766">
        <v>25</v>
      </c>
      <c r="G766">
        <v>51764</v>
      </c>
      <c r="H766" s="39">
        <f t="shared" si="22"/>
        <v>41615.669178242802</v>
      </c>
      <c r="I766" t="s">
        <v>4270</v>
      </c>
      <c r="J766">
        <v>51764</v>
      </c>
      <c r="K766" s="39">
        <f t="shared" si="23"/>
        <v>41615.669178242802</v>
      </c>
      <c r="L766">
        <v>3032</v>
      </c>
    </row>
    <row r="767" spans="4:12" x14ac:dyDescent="0.25">
      <c r="D767" s="5" t="s">
        <v>3261</v>
      </c>
      <c r="E767">
        <v>4031</v>
      </c>
      <c r="F767">
        <v>24</v>
      </c>
      <c r="G767">
        <v>51765</v>
      </c>
      <c r="H767" s="39">
        <f t="shared" si="22"/>
        <v>41615.669189816879</v>
      </c>
      <c r="I767" t="s">
        <v>4271</v>
      </c>
      <c r="J767">
        <v>51765</v>
      </c>
      <c r="K767" s="39">
        <f t="shared" si="23"/>
        <v>41615.669189816879</v>
      </c>
      <c r="L767">
        <v>3031</v>
      </c>
    </row>
    <row r="768" spans="4:12" x14ac:dyDescent="0.25">
      <c r="D768" s="5" t="s">
        <v>3262</v>
      </c>
      <c r="E768">
        <v>4031</v>
      </c>
      <c r="F768">
        <v>24</v>
      </c>
      <c r="G768">
        <v>51766</v>
      </c>
      <c r="H768" s="39">
        <f t="shared" si="22"/>
        <v>41615.669201390956</v>
      </c>
      <c r="I768" t="s">
        <v>4272</v>
      </c>
      <c r="J768">
        <v>51766</v>
      </c>
      <c r="K768" s="39">
        <f t="shared" si="23"/>
        <v>41615.669201390956</v>
      </c>
      <c r="L768">
        <v>3033</v>
      </c>
    </row>
    <row r="769" spans="4:12" x14ac:dyDescent="0.25">
      <c r="D769" s="5" t="s">
        <v>3263</v>
      </c>
      <c r="E769">
        <v>4032</v>
      </c>
      <c r="F769">
        <v>25</v>
      </c>
      <c r="G769">
        <v>51767</v>
      </c>
      <c r="H769" s="39">
        <f t="shared" si="22"/>
        <v>41615.669212965033</v>
      </c>
      <c r="I769" t="s">
        <v>4273</v>
      </c>
      <c r="J769">
        <v>51767</v>
      </c>
      <c r="K769" s="39">
        <f t="shared" si="23"/>
        <v>41615.669212965033</v>
      </c>
      <c r="L769">
        <v>3032</v>
      </c>
    </row>
    <row r="770" spans="4:12" x14ac:dyDescent="0.25">
      <c r="D770" s="5" t="s">
        <v>3264</v>
      </c>
      <c r="E770">
        <v>4032</v>
      </c>
      <c r="F770">
        <v>25</v>
      </c>
      <c r="G770">
        <v>51768</v>
      </c>
      <c r="H770" s="39">
        <f t="shared" si="22"/>
        <v>41615.66922453911</v>
      </c>
      <c r="I770" t="s">
        <v>4274</v>
      </c>
      <c r="J770">
        <v>51768</v>
      </c>
      <c r="K770" s="39">
        <f t="shared" si="23"/>
        <v>41615.66922453911</v>
      </c>
      <c r="L770">
        <v>3032</v>
      </c>
    </row>
    <row r="771" spans="4:12" x14ac:dyDescent="0.25">
      <c r="D771" s="5" t="s">
        <v>3265</v>
      </c>
      <c r="E771">
        <v>4031</v>
      </c>
      <c r="F771">
        <v>24</v>
      </c>
      <c r="G771">
        <v>51769</v>
      </c>
      <c r="H771" s="39">
        <f t="shared" si="22"/>
        <v>41615.669236113186</v>
      </c>
      <c r="I771" t="s">
        <v>4275</v>
      </c>
      <c r="J771">
        <v>51769</v>
      </c>
      <c r="K771" s="39">
        <f t="shared" si="23"/>
        <v>41615.669236113186</v>
      </c>
      <c r="L771">
        <v>3031</v>
      </c>
    </row>
    <row r="772" spans="4:12" x14ac:dyDescent="0.25">
      <c r="D772" s="5" t="s">
        <v>3266</v>
      </c>
      <c r="E772">
        <v>4031</v>
      </c>
      <c r="F772">
        <v>24</v>
      </c>
      <c r="G772">
        <v>51770</v>
      </c>
      <c r="H772" s="39">
        <f t="shared" si="22"/>
        <v>41615.669247687263</v>
      </c>
      <c r="I772" t="s">
        <v>4276</v>
      </c>
      <c r="J772">
        <v>51770</v>
      </c>
      <c r="K772" s="39">
        <f t="shared" si="23"/>
        <v>41615.669247687263</v>
      </c>
      <c r="L772">
        <v>3033</v>
      </c>
    </row>
    <row r="773" spans="4:12" x14ac:dyDescent="0.25">
      <c r="D773" s="5" t="s">
        <v>3267</v>
      </c>
      <c r="E773">
        <v>4032</v>
      </c>
      <c r="F773">
        <v>25</v>
      </c>
      <c r="G773">
        <v>51771</v>
      </c>
      <c r="H773" s="39">
        <f t="shared" ref="H773:H836" si="24">H772+1/86400</f>
        <v>41615.66925926134</v>
      </c>
      <c r="I773" t="s">
        <v>4277</v>
      </c>
      <c r="J773">
        <v>51771</v>
      </c>
      <c r="K773" s="39">
        <f t="shared" ref="K773:K836" si="25">K772+1/86400</f>
        <v>41615.66925926134</v>
      </c>
      <c r="L773">
        <v>3032</v>
      </c>
    </row>
    <row r="774" spans="4:12" x14ac:dyDescent="0.25">
      <c r="D774" s="5" t="s">
        <v>3268</v>
      </c>
      <c r="E774">
        <v>4032</v>
      </c>
      <c r="F774">
        <v>25</v>
      </c>
      <c r="G774">
        <v>51772</v>
      </c>
      <c r="H774" s="39">
        <f t="shared" si="24"/>
        <v>41615.669270835417</v>
      </c>
      <c r="I774" t="s">
        <v>4278</v>
      </c>
      <c r="J774">
        <v>51772</v>
      </c>
      <c r="K774" s="39">
        <f t="shared" si="25"/>
        <v>41615.669270835417</v>
      </c>
      <c r="L774">
        <v>3032</v>
      </c>
    </row>
    <row r="775" spans="4:12" x14ac:dyDescent="0.25">
      <c r="D775" s="5" t="s">
        <v>3269</v>
      </c>
      <c r="E775">
        <v>4031</v>
      </c>
      <c r="F775">
        <v>24</v>
      </c>
      <c r="G775">
        <v>51773</v>
      </c>
      <c r="H775" s="39">
        <f t="shared" si="24"/>
        <v>41615.669282409493</v>
      </c>
      <c r="I775" t="s">
        <v>4279</v>
      </c>
      <c r="J775">
        <v>51773</v>
      </c>
      <c r="K775" s="39">
        <f t="shared" si="25"/>
        <v>41615.669282409493</v>
      </c>
      <c r="L775">
        <v>3031</v>
      </c>
    </row>
    <row r="776" spans="4:12" x14ac:dyDescent="0.25">
      <c r="D776" s="5" t="s">
        <v>3270</v>
      </c>
      <c r="E776">
        <v>4031</v>
      </c>
      <c r="F776">
        <v>24</v>
      </c>
      <c r="G776">
        <v>51774</v>
      </c>
      <c r="H776" s="39">
        <f t="shared" si="24"/>
        <v>41615.66929398357</v>
      </c>
      <c r="I776" t="s">
        <v>4280</v>
      </c>
      <c r="J776">
        <v>51774</v>
      </c>
      <c r="K776" s="39">
        <f t="shared" si="25"/>
        <v>41615.66929398357</v>
      </c>
      <c r="L776">
        <v>3033</v>
      </c>
    </row>
    <row r="777" spans="4:12" x14ac:dyDescent="0.25">
      <c r="D777" s="5" t="s">
        <v>3271</v>
      </c>
      <c r="E777">
        <v>4032</v>
      </c>
      <c r="F777">
        <v>25</v>
      </c>
      <c r="G777">
        <v>51775</v>
      </c>
      <c r="H777" s="39">
        <f t="shared" si="24"/>
        <v>41615.669305557647</v>
      </c>
      <c r="I777" t="s">
        <v>4281</v>
      </c>
      <c r="J777">
        <v>51775</v>
      </c>
      <c r="K777" s="39">
        <f t="shared" si="25"/>
        <v>41615.669305557647</v>
      </c>
      <c r="L777">
        <v>3032</v>
      </c>
    </row>
    <row r="778" spans="4:12" x14ac:dyDescent="0.25">
      <c r="D778" s="5" t="s">
        <v>3272</v>
      </c>
      <c r="E778">
        <v>4032</v>
      </c>
      <c r="F778">
        <v>25</v>
      </c>
      <c r="G778">
        <v>51776</v>
      </c>
      <c r="H778" s="39">
        <f t="shared" si="24"/>
        <v>41615.669317131724</v>
      </c>
      <c r="I778" t="s">
        <v>4282</v>
      </c>
      <c r="J778">
        <v>51776</v>
      </c>
      <c r="K778" s="39">
        <f t="shared" si="25"/>
        <v>41615.669317131724</v>
      </c>
      <c r="L778">
        <v>3032</v>
      </c>
    </row>
    <row r="779" spans="4:12" x14ac:dyDescent="0.25">
      <c r="D779" s="5" t="s">
        <v>3273</v>
      </c>
      <c r="E779">
        <v>4031</v>
      </c>
      <c r="F779">
        <v>24</v>
      </c>
      <c r="G779">
        <v>51777</v>
      </c>
      <c r="H779" s="39">
        <f t="shared" si="24"/>
        <v>41615.669328705801</v>
      </c>
      <c r="I779" t="s">
        <v>4283</v>
      </c>
      <c r="J779">
        <v>51777</v>
      </c>
      <c r="K779" s="39">
        <f t="shared" si="25"/>
        <v>41615.669328705801</v>
      </c>
      <c r="L779">
        <v>3031</v>
      </c>
    </row>
    <row r="780" spans="4:12" x14ac:dyDescent="0.25">
      <c r="D780" s="5" t="s">
        <v>3274</v>
      </c>
      <c r="E780">
        <v>4031</v>
      </c>
      <c r="F780">
        <v>24</v>
      </c>
      <c r="G780">
        <v>51778</v>
      </c>
      <c r="H780" s="39">
        <f t="shared" si="24"/>
        <v>41615.669340279877</v>
      </c>
      <c r="I780" t="s">
        <v>4284</v>
      </c>
      <c r="J780">
        <v>51778</v>
      </c>
      <c r="K780" s="39">
        <f t="shared" si="25"/>
        <v>41615.669340279877</v>
      </c>
      <c r="L780">
        <v>3033</v>
      </c>
    </row>
    <row r="781" spans="4:12" x14ac:dyDescent="0.25">
      <c r="D781" s="5" t="s">
        <v>3275</v>
      </c>
      <c r="E781">
        <v>4032</v>
      </c>
      <c r="F781">
        <v>25</v>
      </c>
      <c r="G781">
        <v>51779</v>
      </c>
      <c r="H781" s="39">
        <f t="shared" si="24"/>
        <v>41615.669351853954</v>
      </c>
      <c r="I781" t="s">
        <v>4285</v>
      </c>
      <c r="J781">
        <v>51779</v>
      </c>
      <c r="K781" s="39">
        <f t="shared" si="25"/>
        <v>41615.669351853954</v>
      </c>
      <c r="L781">
        <v>3032</v>
      </c>
    </row>
    <row r="782" spans="4:12" x14ac:dyDescent="0.25">
      <c r="D782" s="5" t="s">
        <v>3276</v>
      </c>
      <c r="E782">
        <v>4032</v>
      </c>
      <c r="F782">
        <v>25</v>
      </c>
      <c r="G782">
        <v>51780</v>
      </c>
      <c r="H782" s="39">
        <f t="shared" si="24"/>
        <v>41615.669363428031</v>
      </c>
      <c r="I782" t="s">
        <v>4286</v>
      </c>
      <c r="J782">
        <v>51780</v>
      </c>
      <c r="K782" s="39">
        <f t="shared" si="25"/>
        <v>41615.669363428031</v>
      </c>
      <c r="L782">
        <v>3032</v>
      </c>
    </row>
    <row r="783" spans="4:12" x14ac:dyDescent="0.25">
      <c r="D783" s="5" t="s">
        <v>3277</v>
      </c>
      <c r="E783">
        <v>4031</v>
      </c>
      <c r="F783">
        <v>24</v>
      </c>
      <c r="G783">
        <v>51781</v>
      </c>
      <c r="H783" s="39">
        <f t="shared" si="24"/>
        <v>41615.669375002108</v>
      </c>
      <c r="I783" t="s">
        <v>4287</v>
      </c>
      <c r="J783">
        <v>51781</v>
      </c>
      <c r="K783" s="39">
        <f t="shared" si="25"/>
        <v>41615.669375002108</v>
      </c>
      <c r="L783">
        <v>3031</v>
      </c>
    </row>
    <row r="784" spans="4:12" x14ac:dyDescent="0.25">
      <c r="D784" s="5" t="s">
        <v>3278</v>
      </c>
      <c r="E784">
        <v>4031</v>
      </c>
      <c r="F784">
        <v>24</v>
      </c>
      <c r="G784">
        <v>51782</v>
      </c>
      <c r="H784" s="39">
        <f t="shared" si="24"/>
        <v>41615.669386576184</v>
      </c>
      <c r="I784" t="s">
        <v>4288</v>
      </c>
      <c r="J784">
        <v>51782</v>
      </c>
      <c r="K784" s="39">
        <f t="shared" si="25"/>
        <v>41615.669386576184</v>
      </c>
      <c r="L784">
        <v>3033</v>
      </c>
    </row>
    <row r="785" spans="4:12" x14ac:dyDescent="0.25">
      <c r="D785" s="5" t="s">
        <v>3279</v>
      </c>
      <c r="E785">
        <v>4032</v>
      </c>
      <c r="F785">
        <v>25</v>
      </c>
      <c r="G785">
        <v>51783</v>
      </c>
      <c r="H785" s="39">
        <f t="shared" si="24"/>
        <v>41615.669398150261</v>
      </c>
      <c r="I785" t="s">
        <v>4289</v>
      </c>
      <c r="J785">
        <v>51783</v>
      </c>
      <c r="K785" s="39">
        <f t="shared" si="25"/>
        <v>41615.669398150261</v>
      </c>
      <c r="L785">
        <v>3032</v>
      </c>
    </row>
    <row r="786" spans="4:12" x14ac:dyDescent="0.25">
      <c r="D786" s="5" t="s">
        <v>3280</v>
      </c>
      <c r="E786">
        <v>4032</v>
      </c>
      <c r="F786">
        <v>25</v>
      </c>
      <c r="G786">
        <v>51784</v>
      </c>
      <c r="H786" s="39">
        <f t="shared" si="24"/>
        <v>41615.669409724338</v>
      </c>
      <c r="I786" t="s">
        <v>4290</v>
      </c>
      <c r="J786">
        <v>51784</v>
      </c>
      <c r="K786" s="39">
        <f t="shared" si="25"/>
        <v>41615.669409724338</v>
      </c>
      <c r="L786">
        <v>3032</v>
      </c>
    </row>
    <row r="787" spans="4:12" x14ac:dyDescent="0.25">
      <c r="D787" s="5" t="s">
        <v>3281</v>
      </c>
      <c r="E787">
        <v>4031</v>
      </c>
      <c r="F787">
        <v>24</v>
      </c>
      <c r="G787">
        <v>51785</v>
      </c>
      <c r="H787" s="39">
        <f t="shared" si="24"/>
        <v>41615.669421298415</v>
      </c>
      <c r="I787" t="s">
        <v>4291</v>
      </c>
      <c r="J787">
        <v>51785</v>
      </c>
      <c r="K787" s="39">
        <f t="shared" si="25"/>
        <v>41615.669421298415</v>
      </c>
      <c r="L787">
        <v>3031</v>
      </c>
    </row>
    <row r="788" spans="4:12" x14ac:dyDescent="0.25">
      <c r="D788" s="5" t="s">
        <v>3282</v>
      </c>
      <c r="E788">
        <v>4031</v>
      </c>
      <c r="F788">
        <v>24</v>
      </c>
      <c r="G788">
        <v>51786</v>
      </c>
      <c r="H788" s="39">
        <f t="shared" si="24"/>
        <v>41615.669432872492</v>
      </c>
      <c r="I788" t="s">
        <v>4292</v>
      </c>
      <c r="J788">
        <v>51786</v>
      </c>
      <c r="K788" s="39">
        <f t="shared" si="25"/>
        <v>41615.669432872492</v>
      </c>
      <c r="L788">
        <v>3033</v>
      </c>
    </row>
    <row r="789" spans="4:12" x14ac:dyDescent="0.25">
      <c r="D789" s="5" t="s">
        <v>3283</v>
      </c>
      <c r="E789">
        <v>4032</v>
      </c>
      <c r="F789">
        <v>25</v>
      </c>
      <c r="G789">
        <v>51787</v>
      </c>
      <c r="H789" s="39">
        <f t="shared" si="24"/>
        <v>41615.669444446568</v>
      </c>
      <c r="I789" t="s">
        <v>4293</v>
      </c>
      <c r="J789">
        <v>51787</v>
      </c>
      <c r="K789" s="39">
        <f t="shared" si="25"/>
        <v>41615.669444446568</v>
      </c>
      <c r="L789">
        <v>3032</v>
      </c>
    </row>
    <row r="790" spans="4:12" x14ac:dyDescent="0.25">
      <c r="D790" s="5" t="s">
        <v>3284</v>
      </c>
      <c r="E790">
        <v>4032</v>
      </c>
      <c r="F790">
        <v>25</v>
      </c>
      <c r="G790">
        <v>51788</v>
      </c>
      <c r="H790" s="39">
        <f t="shared" si="24"/>
        <v>41615.669456020645</v>
      </c>
      <c r="I790" t="s">
        <v>4294</v>
      </c>
      <c r="J790">
        <v>51788</v>
      </c>
      <c r="K790" s="39">
        <f t="shared" si="25"/>
        <v>41615.669456020645</v>
      </c>
      <c r="L790">
        <v>3032</v>
      </c>
    </row>
    <row r="791" spans="4:12" x14ac:dyDescent="0.25">
      <c r="D791" s="5" t="s">
        <v>3285</v>
      </c>
      <c r="E791">
        <v>4031</v>
      </c>
      <c r="F791">
        <v>24</v>
      </c>
      <c r="G791">
        <v>51789</v>
      </c>
      <c r="H791" s="39">
        <f t="shared" si="24"/>
        <v>41615.669467594722</v>
      </c>
      <c r="I791" t="s">
        <v>4295</v>
      </c>
      <c r="J791">
        <v>51789</v>
      </c>
      <c r="K791" s="39">
        <f t="shared" si="25"/>
        <v>41615.669467594722</v>
      </c>
      <c r="L791">
        <v>3031</v>
      </c>
    </row>
    <row r="792" spans="4:12" x14ac:dyDescent="0.25">
      <c r="D792" s="5" t="s">
        <v>3286</v>
      </c>
      <c r="E792">
        <v>4031</v>
      </c>
      <c r="F792">
        <v>24</v>
      </c>
      <c r="G792">
        <v>51790</v>
      </c>
      <c r="H792" s="39">
        <f t="shared" si="24"/>
        <v>41615.669479168799</v>
      </c>
      <c r="I792" t="s">
        <v>4296</v>
      </c>
      <c r="J792">
        <v>51790</v>
      </c>
      <c r="K792" s="39">
        <f t="shared" si="25"/>
        <v>41615.669479168799</v>
      </c>
      <c r="L792">
        <v>3033</v>
      </c>
    </row>
    <row r="793" spans="4:12" x14ac:dyDescent="0.25">
      <c r="D793" s="5" t="s">
        <v>3287</v>
      </c>
      <c r="E793">
        <v>4032</v>
      </c>
      <c r="F793">
        <v>25</v>
      </c>
      <c r="G793">
        <v>51791</v>
      </c>
      <c r="H793" s="39">
        <f t="shared" si="24"/>
        <v>41615.669490742875</v>
      </c>
      <c r="I793" t="s">
        <v>4297</v>
      </c>
      <c r="J793">
        <v>51791</v>
      </c>
      <c r="K793" s="39">
        <f t="shared" si="25"/>
        <v>41615.669490742875</v>
      </c>
      <c r="L793">
        <v>3032</v>
      </c>
    </row>
    <row r="794" spans="4:12" x14ac:dyDescent="0.25">
      <c r="D794" s="5" t="s">
        <v>3288</v>
      </c>
      <c r="E794">
        <v>4032</v>
      </c>
      <c r="F794">
        <v>25</v>
      </c>
      <c r="G794">
        <v>51792</v>
      </c>
      <c r="H794" s="39">
        <f t="shared" si="24"/>
        <v>41615.669502316952</v>
      </c>
      <c r="I794" t="s">
        <v>4298</v>
      </c>
      <c r="J794">
        <v>51792</v>
      </c>
      <c r="K794" s="39">
        <f t="shared" si="25"/>
        <v>41615.669502316952</v>
      </c>
      <c r="L794">
        <v>3032</v>
      </c>
    </row>
    <row r="795" spans="4:12" x14ac:dyDescent="0.25">
      <c r="D795" s="5" t="s">
        <v>3289</v>
      </c>
      <c r="E795">
        <v>4031</v>
      </c>
      <c r="F795">
        <v>24</v>
      </c>
      <c r="G795">
        <v>51793</v>
      </c>
      <c r="H795" s="39">
        <f t="shared" si="24"/>
        <v>41615.669513891029</v>
      </c>
      <c r="I795" t="s">
        <v>4299</v>
      </c>
      <c r="J795">
        <v>51793</v>
      </c>
      <c r="K795" s="39">
        <f t="shared" si="25"/>
        <v>41615.669513891029</v>
      </c>
      <c r="L795">
        <v>3031</v>
      </c>
    </row>
    <row r="796" spans="4:12" x14ac:dyDescent="0.25">
      <c r="D796" s="5" t="s">
        <v>3290</v>
      </c>
      <c r="E796">
        <v>4031</v>
      </c>
      <c r="F796">
        <v>24</v>
      </c>
      <c r="G796">
        <v>51794</v>
      </c>
      <c r="H796" s="39">
        <f t="shared" si="24"/>
        <v>41615.669525465106</v>
      </c>
      <c r="I796" t="s">
        <v>4300</v>
      </c>
      <c r="J796">
        <v>51794</v>
      </c>
      <c r="K796" s="39">
        <f t="shared" si="25"/>
        <v>41615.669525465106</v>
      </c>
      <c r="L796">
        <v>3033</v>
      </c>
    </row>
    <row r="797" spans="4:12" x14ac:dyDescent="0.25">
      <c r="D797" s="5" t="s">
        <v>3291</v>
      </c>
      <c r="E797">
        <v>4032</v>
      </c>
      <c r="F797">
        <v>25</v>
      </c>
      <c r="G797">
        <v>51795</v>
      </c>
      <c r="H797" s="39">
        <f t="shared" si="24"/>
        <v>41615.669537039183</v>
      </c>
      <c r="I797" t="s">
        <v>4301</v>
      </c>
      <c r="J797">
        <v>51795</v>
      </c>
      <c r="K797" s="39">
        <f t="shared" si="25"/>
        <v>41615.669537039183</v>
      </c>
      <c r="L797">
        <v>3032</v>
      </c>
    </row>
    <row r="798" spans="4:12" x14ac:dyDescent="0.25">
      <c r="D798" s="5" t="s">
        <v>3292</v>
      </c>
      <c r="E798">
        <v>4032</v>
      </c>
      <c r="F798">
        <v>25</v>
      </c>
      <c r="G798">
        <v>51796</v>
      </c>
      <c r="H798" s="39">
        <f t="shared" si="24"/>
        <v>41615.669548613259</v>
      </c>
      <c r="I798" t="s">
        <v>4302</v>
      </c>
      <c r="J798">
        <v>51796</v>
      </c>
      <c r="K798" s="39">
        <f t="shared" si="25"/>
        <v>41615.669548613259</v>
      </c>
      <c r="L798">
        <v>3032</v>
      </c>
    </row>
    <row r="799" spans="4:12" x14ac:dyDescent="0.25">
      <c r="D799" s="5" t="s">
        <v>3293</v>
      </c>
      <c r="E799">
        <v>4031</v>
      </c>
      <c r="F799">
        <v>24</v>
      </c>
      <c r="G799">
        <v>51797</v>
      </c>
      <c r="H799" s="39">
        <f t="shared" si="24"/>
        <v>41615.669560187336</v>
      </c>
      <c r="I799" t="s">
        <v>4303</v>
      </c>
      <c r="J799">
        <v>51797</v>
      </c>
      <c r="K799" s="39">
        <f t="shared" si="25"/>
        <v>41615.669560187336</v>
      </c>
      <c r="L799">
        <v>3031</v>
      </c>
    </row>
    <row r="800" spans="4:12" x14ac:dyDescent="0.25">
      <c r="D800" s="5" t="s">
        <v>3294</v>
      </c>
      <c r="E800">
        <v>4031</v>
      </c>
      <c r="F800">
        <v>24</v>
      </c>
      <c r="G800">
        <v>51798</v>
      </c>
      <c r="H800" s="39">
        <f t="shared" si="24"/>
        <v>41615.669571761413</v>
      </c>
      <c r="I800" t="s">
        <v>4304</v>
      </c>
      <c r="J800">
        <v>51798</v>
      </c>
      <c r="K800" s="39">
        <f t="shared" si="25"/>
        <v>41615.669571761413</v>
      </c>
      <c r="L800">
        <v>3033</v>
      </c>
    </row>
    <row r="801" spans="4:12" x14ac:dyDescent="0.25">
      <c r="D801" s="5" t="s">
        <v>3295</v>
      </c>
      <c r="E801">
        <v>4032</v>
      </c>
      <c r="F801">
        <v>25</v>
      </c>
      <c r="G801">
        <v>51799</v>
      </c>
      <c r="H801" s="39">
        <f t="shared" si="24"/>
        <v>41615.66958333549</v>
      </c>
      <c r="I801" t="s">
        <v>4305</v>
      </c>
      <c r="J801">
        <v>51799</v>
      </c>
      <c r="K801" s="39">
        <f t="shared" si="25"/>
        <v>41615.66958333549</v>
      </c>
      <c r="L801">
        <v>3032</v>
      </c>
    </row>
    <row r="802" spans="4:12" x14ac:dyDescent="0.25">
      <c r="D802" s="5" t="s">
        <v>3296</v>
      </c>
      <c r="E802">
        <v>4032</v>
      </c>
      <c r="F802">
        <v>25</v>
      </c>
      <c r="G802">
        <v>51800</v>
      </c>
      <c r="H802" s="39">
        <f t="shared" si="24"/>
        <v>41615.669594909567</v>
      </c>
      <c r="I802" t="s">
        <v>4306</v>
      </c>
      <c r="J802">
        <v>51800</v>
      </c>
      <c r="K802" s="39">
        <f t="shared" si="25"/>
        <v>41615.669594909567</v>
      </c>
      <c r="L802">
        <v>3032</v>
      </c>
    </row>
    <row r="803" spans="4:12" x14ac:dyDescent="0.25">
      <c r="D803" s="5" t="s">
        <v>3297</v>
      </c>
      <c r="E803">
        <v>4031</v>
      </c>
      <c r="F803">
        <v>24</v>
      </c>
      <c r="G803">
        <v>51801</v>
      </c>
      <c r="H803" s="39">
        <f t="shared" si="24"/>
        <v>41615.669606483643</v>
      </c>
      <c r="I803" t="s">
        <v>4307</v>
      </c>
      <c r="J803">
        <v>51801</v>
      </c>
      <c r="K803" s="39">
        <f t="shared" si="25"/>
        <v>41615.669606483643</v>
      </c>
      <c r="L803">
        <v>3031</v>
      </c>
    </row>
    <row r="804" spans="4:12" x14ac:dyDescent="0.25">
      <c r="D804" s="5" t="s">
        <v>3298</v>
      </c>
      <c r="E804">
        <v>4031</v>
      </c>
      <c r="F804">
        <v>24</v>
      </c>
      <c r="G804">
        <v>51802</v>
      </c>
      <c r="H804" s="39">
        <f t="shared" si="24"/>
        <v>41615.66961805772</v>
      </c>
      <c r="I804" t="s">
        <v>4308</v>
      </c>
      <c r="J804">
        <v>51802</v>
      </c>
      <c r="K804" s="39">
        <f t="shared" si="25"/>
        <v>41615.66961805772</v>
      </c>
      <c r="L804">
        <v>3033</v>
      </c>
    </row>
    <row r="805" spans="4:12" x14ac:dyDescent="0.25">
      <c r="D805" s="5" t="s">
        <v>3299</v>
      </c>
      <c r="E805">
        <v>4032</v>
      </c>
      <c r="F805">
        <v>25</v>
      </c>
      <c r="G805">
        <v>51803</v>
      </c>
      <c r="H805" s="39">
        <f t="shared" si="24"/>
        <v>41615.669629631797</v>
      </c>
      <c r="I805" t="s">
        <v>4309</v>
      </c>
      <c r="J805">
        <v>51803</v>
      </c>
      <c r="K805" s="39">
        <f t="shared" si="25"/>
        <v>41615.669629631797</v>
      </c>
      <c r="L805">
        <v>3032</v>
      </c>
    </row>
    <row r="806" spans="4:12" x14ac:dyDescent="0.25">
      <c r="D806" s="5" t="s">
        <v>3300</v>
      </c>
      <c r="E806">
        <v>4032</v>
      </c>
      <c r="F806">
        <v>25</v>
      </c>
      <c r="G806">
        <v>51804</v>
      </c>
      <c r="H806" s="39">
        <f t="shared" si="24"/>
        <v>41615.669641205874</v>
      </c>
      <c r="I806" t="s">
        <v>4310</v>
      </c>
      <c r="J806">
        <v>51804</v>
      </c>
      <c r="K806" s="39">
        <f t="shared" si="25"/>
        <v>41615.669641205874</v>
      </c>
      <c r="L806">
        <v>3032</v>
      </c>
    </row>
    <row r="807" spans="4:12" x14ac:dyDescent="0.25">
      <c r="D807" s="5" t="s">
        <v>3301</v>
      </c>
      <c r="E807">
        <v>4031</v>
      </c>
      <c r="F807">
        <v>24</v>
      </c>
      <c r="G807">
        <v>51805</v>
      </c>
      <c r="H807" s="39">
        <f t="shared" si="24"/>
        <v>41615.66965277995</v>
      </c>
      <c r="I807" t="s">
        <v>4311</v>
      </c>
      <c r="J807">
        <v>51805</v>
      </c>
      <c r="K807" s="39">
        <f t="shared" si="25"/>
        <v>41615.66965277995</v>
      </c>
      <c r="L807">
        <v>3031</v>
      </c>
    </row>
    <row r="808" spans="4:12" x14ac:dyDescent="0.25">
      <c r="D808" s="5" t="s">
        <v>3302</v>
      </c>
      <c r="E808">
        <v>4031</v>
      </c>
      <c r="F808">
        <v>24</v>
      </c>
      <c r="G808">
        <v>51806</v>
      </c>
      <c r="H808" s="39">
        <f t="shared" si="24"/>
        <v>41615.669664354027</v>
      </c>
      <c r="I808" t="s">
        <v>4312</v>
      </c>
      <c r="J808">
        <v>51806</v>
      </c>
      <c r="K808" s="39">
        <f t="shared" si="25"/>
        <v>41615.669664354027</v>
      </c>
      <c r="L808">
        <v>3033</v>
      </c>
    </row>
    <row r="809" spans="4:12" x14ac:dyDescent="0.25">
      <c r="D809" s="5" t="s">
        <v>3303</v>
      </c>
      <c r="E809">
        <v>4032</v>
      </c>
      <c r="F809">
        <v>25</v>
      </c>
      <c r="G809">
        <v>51807</v>
      </c>
      <c r="H809" s="39">
        <f t="shared" si="24"/>
        <v>41615.669675928104</v>
      </c>
      <c r="I809" t="s">
        <v>4313</v>
      </c>
      <c r="J809">
        <v>51807</v>
      </c>
      <c r="K809" s="39">
        <f t="shared" si="25"/>
        <v>41615.669675928104</v>
      </c>
      <c r="L809">
        <v>3032</v>
      </c>
    </row>
    <row r="810" spans="4:12" x14ac:dyDescent="0.25">
      <c r="D810" s="5" t="s">
        <v>3304</v>
      </c>
      <c r="E810">
        <v>4032</v>
      </c>
      <c r="F810">
        <v>25</v>
      </c>
      <c r="G810">
        <v>51808</v>
      </c>
      <c r="H810" s="39">
        <f t="shared" si="24"/>
        <v>41615.669687502181</v>
      </c>
      <c r="I810" t="s">
        <v>4314</v>
      </c>
      <c r="J810">
        <v>51808</v>
      </c>
      <c r="K810" s="39">
        <f t="shared" si="25"/>
        <v>41615.669687502181</v>
      </c>
      <c r="L810">
        <v>3032</v>
      </c>
    </row>
    <row r="811" spans="4:12" x14ac:dyDescent="0.25">
      <c r="D811" s="5" t="s">
        <v>3305</v>
      </c>
      <c r="E811">
        <v>4031</v>
      </c>
      <c r="F811">
        <v>24</v>
      </c>
      <c r="G811">
        <v>51809</v>
      </c>
      <c r="H811" s="39">
        <f t="shared" si="24"/>
        <v>41615.669699076258</v>
      </c>
      <c r="I811" t="s">
        <v>4315</v>
      </c>
      <c r="J811">
        <v>51809</v>
      </c>
      <c r="K811" s="39">
        <f t="shared" si="25"/>
        <v>41615.669699076258</v>
      </c>
      <c r="L811">
        <v>3031</v>
      </c>
    </row>
    <row r="812" spans="4:12" x14ac:dyDescent="0.25">
      <c r="D812" s="5" t="s">
        <v>3306</v>
      </c>
      <c r="E812">
        <v>4031</v>
      </c>
      <c r="F812">
        <v>24</v>
      </c>
      <c r="G812">
        <v>51810</v>
      </c>
      <c r="H812" s="39">
        <f t="shared" si="24"/>
        <v>41615.669710650334</v>
      </c>
      <c r="I812" t="s">
        <v>4316</v>
      </c>
      <c r="J812">
        <v>51810</v>
      </c>
      <c r="K812" s="39">
        <f t="shared" si="25"/>
        <v>41615.669710650334</v>
      </c>
      <c r="L812">
        <v>3033</v>
      </c>
    </row>
    <row r="813" spans="4:12" x14ac:dyDescent="0.25">
      <c r="D813" s="5" t="s">
        <v>3307</v>
      </c>
      <c r="E813">
        <v>4032</v>
      </c>
      <c r="F813">
        <v>25</v>
      </c>
      <c r="G813">
        <v>51811</v>
      </c>
      <c r="H813" s="39">
        <f t="shared" si="24"/>
        <v>41615.669722224411</v>
      </c>
      <c r="I813" t="s">
        <v>4317</v>
      </c>
      <c r="J813">
        <v>51811</v>
      </c>
      <c r="K813" s="39">
        <f t="shared" si="25"/>
        <v>41615.669722224411</v>
      </c>
      <c r="L813">
        <v>3032</v>
      </c>
    </row>
    <row r="814" spans="4:12" x14ac:dyDescent="0.25">
      <c r="D814" s="5" t="s">
        <v>3308</v>
      </c>
      <c r="E814">
        <v>4032</v>
      </c>
      <c r="F814">
        <v>25</v>
      </c>
      <c r="G814">
        <v>51812</v>
      </c>
      <c r="H814" s="39">
        <f t="shared" si="24"/>
        <v>41615.669733798488</v>
      </c>
      <c r="I814" t="s">
        <v>4318</v>
      </c>
      <c r="J814">
        <v>51812</v>
      </c>
      <c r="K814" s="39">
        <f t="shared" si="25"/>
        <v>41615.669733798488</v>
      </c>
      <c r="L814">
        <v>3032</v>
      </c>
    </row>
    <row r="815" spans="4:12" x14ac:dyDescent="0.25">
      <c r="D815" s="5" t="s">
        <v>3309</v>
      </c>
      <c r="E815">
        <v>4031</v>
      </c>
      <c r="F815">
        <v>24</v>
      </c>
      <c r="G815">
        <v>51813</v>
      </c>
      <c r="H815" s="39">
        <f t="shared" si="24"/>
        <v>41615.669745372565</v>
      </c>
      <c r="I815" t="s">
        <v>4319</v>
      </c>
      <c r="J815">
        <v>51813</v>
      </c>
      <c r="K815" s="39">
        <f t="shared" si="25"/>
        <v>41615.669745372565</v>
      </c>
      <c r="L815">
        <v>3031</v>
      </c>
    </row>
    <row r="816" spans="4:12" x14ac:dyDescent="0.25">
      <c r="D816" s="5" t="s">
        <v>3310</v>
      </c>
      <c r="E816">
        <v>4031</v>
      </c>
      <c r="F816">
        <v>24</v>
      </c>
      <c r="G816">
        <v>51814</v>
      </c>
      <c r="H816" s="39">
        <f t="shared" si="24"/>
        <v>41615.669756946641</v>
      </c>
      <c r="I816" t="s">
        <v>4320</v>
      </c>
      <c r="J816">
        <v>51814</v>
      </c>
      <c r="K816" s="39">
        <f t="shared" si="25"/>
        <v>41615.669756946641</v>
      </c>
      <c r="L816">
        <v>3033</v>
      </c>
    </row>
    <row r="817" spans="4:12" x14ac:dyDescent="0.25">
      <c r="D817" s="5" t="s">
        <v>3311</v>
      </c>
      <c r="E817">
        <v>4032</v>
      </c>
      <c r="F817">
        <v>25</v>
      </c>
      <c r="G817">
        <v>51815</v>
      </c>
      <c r="H817" s="39">
        <f t="shared" si="24"/>
        <v>41615.669768520718</v>
      </c>
      <c r="I817" t="s">
        <v>4321</v>
      </c>
      <c r="J817">
        <v>51815</v>
      </c>
      <c r="K817" s="39">
        <f t="shared" si="25"/>
        <v>41615.669768520718</v>
      </c>
      <c r="L817">
        <v>3032</v>
      </c>
    </row>
    <row r="818" spans="4:12" x14ac:dyDescent="0.25">
      <c r="D818" s="5" t="s">
        <v>3312</v>
      </c>
      <c r="E818">
        <v>4032</v>
      </c>
      <c r="F818">
        <v>25</v>
      </c>
      <c r="G818">
        <v>51816</v>
      </c>
      <c r="H818" s="39">
        <f t="shared" si="24"/>
        <v>41615.669780094795</v>
      </c>
      <c r="I818" t="s">
        <v>4322</v>
      </c>
      <c r="J818">
        <v>51816</v>
      </c>
      <c r="K818" s="39">
        <f t="shared" si="25"/>
        <v>41615.669780094795</v>
      </c>
      <c r="L818">
        <v>3032</v>
      </c>
    </row>
    <row r="819" spans="4:12" x14ac:dyDescent="0.25">
      <c r="D819" s="5" t="s">
        <v>3313</v>
      </c>
      <c r="E819">
        <v>4031</v>
      </c>
      <c r="F819">
        <v>24</v>
      </c>
      <c r="G819">
        <v>51817</v>
      </c>
      <c r="H819" s="39">
        <f t="shared" si="24"/>
        <v>41615.669791668872</v>
      </c>
      <c r="I819" t="s">
        <v>4323</v>
      </c>
      <c r="J819">
        <v>51817</v>
      </c>
      <c r="K819" s="39">
        <f t="shared" si="25"/>
        <v>41615.669791668872</v>
      </c>
      <c r="L819">
        <v>3031</v>
      </c>
    </row>
    <row r="820" spans="4:12" x14ac:dyDescent="0.25">
      <c r="D820" s="5" t="s">
        <v>3314</v>
      </c>
      <c r="E820">
        <v>4031</v>
      </c>
      <c r="F820">
        <v>24</v>
      </c>
      <c r="G820">
        <v>51818</v>
      </c>
      <c r="H820" s="39">
        <f t="shared" si="24"/>
        <v>41615.669803242949</v>
      </c>
      <c r="I820" t="s">
        <v>4324</v>
      </c>
      <c r="J820">
        <v>51818</v>
      </c>
      <c r="K820" s="39">
        <f t="shared" si="25"/>
        <v>41615.669803242949</v>
      </c>
      <c r="L820">
        <v>3033</v>
      </c>
    </row>
    <row r="821" spans="4:12" x14ac:dyDescent="0.25">
      <c r="D821" s="5" t="s">
        <v>3315</v>
      </c>
      <c r="E821">
        <v>4032</v>
      </c>
      <c r="F821">
        <v>25</v>
      </c>
      <c r="G821">
        <v>51819</v>
      </c>
      <c r="H821" s="39">
        <f t="shared" si="24"/>
        <v>41615.669814817025</v>
      </c>
      <c r="I821" t="s">
        <v>4325</v>
      </c>
      <c r="J821">
        <v>51819</v>
      </c>
      <c r="K821" s="39">
        <f t="shared" si="25"/>
        <v>41615.669814817025</v>
      </c>
      <c r="L821">
        <v>3032</v>
      </c>
    </row>
    <row r="822" spans="4:12" x14ac:dyDescent="0.25">
      <c r="D822" s="5" t="s">
        <v>3316</v>
      </c>
      <c r="E822">
        <v>4032</v>
      </c>
      <c r="F822">
        <v>25</v>
      </c>
      <c r="G822">
        <v>51820</v>
      </c>
      <c r="H822" s="39">
        <f t="shared" si="24"/>
        <v>41615.669826391102</v>
      </c>
      <c r="I822" t="s">
        <v>4326</v>
      </c>
      <c r="J822">
        <v>51820</v>
      </c>
      <c r="K822" s="39">
        <f t="shared" si="25"/>
        <v>41615.669826391102</v>
      </c>
      <c r="L822">
        <v>3032</v>
      </c>
    </row>
    <row r="823" spans="4:12" x14ac:dyDescent="0.25">
      <c r="D823" s="5" t="s">
        <v>3317</v>
      </c>
      <c r="E823">
        <v>4031</v>
      </c>
      <c r="F823">
        <v>24</v>
      </c>
      <c r="G823">
        <v>51821</v>
      </c>
      <c r="H823" s="39">
        <f t="shared" si="24"/>
        <v>41615.669837965179</v>
      </c>
      <c r="I823" t="s">
        <v>4327</v>
      </c>
      <c r="J823">
        <v>51821</v>
      </c>
      <c r="K823" s="39">
        <f t="shared" si="25"/>
        <v>41615.669837965179</v>
      </c>
      <c r="L823">
        <v>3031</v>
      </c>
    </row>
    <row r="824" spans="4:12" x14ac:dyDescent="0.25">
      <c r="D824" s="5" t="s">
        <v>3318</v>
      </c>
      <c r="E824">
        <v>4031</v>
      </c>
      <c r="F824">
        <v>24</v>
      </c>
      <c r="G824">
        <v>51822</v>
      </c>
      <c r="H824" s="39">
        <f t="shared" si="24"/>
        <v>41615.669849539256</v>
      </c>
      <c r="I824" t="s">
        <v>4328</v>
      </c>
      <c r="J824">
        <v>51822</v>
      </c>
      <c r="K824" s="39">
        <f t="shared" si="25"/>
        <v>41615.669849539256</v>
      </c>
      <c r="L824">
        <v>3033</v>
      </c>
    </row>
    <row r="825" spans="4:12" x14ac:dyDescent="0.25">
      <c r="D825" s="5" t="s">
        <v>3319</v>
      </c>
      <c r="E825">
        <v>4032</v>
      </c>
      <c r="F825">
        <v>25</v>
      </c>
      <c r="G825">
        <v>51823</v>
      </c>
      <c r="H825" s="39">
        <f t="shared" si="24"/>
        <v>41615.669861113332</v>
      </c>
      <c r="I825" t="s">
        <v>4329</v>
      </c>
      <c r="J825">
        <v>51823</v>
      </c>
      <c r="K825" s="39">
        <f t="shared" si="25"/>
        <v>41615.669861113332</v>
      </c>
      <c r="L825">
        <v>3032</v>
      </c>
    </row>
    <row r="826" spans="4:12" x14ac:dyDescent="0.25">
      <c r="D826" s="5" t="s">
        <v>3320</v>
      </c>
      <c r="E826">
        <v>4032</v>
      </c>
      <c r="F826">
        <v>25</v>
      </c>
      <c r="G826">
        <v>51824</v>
      </c>
      <c r="H826" s="39">
        <f t="shared" si="24"/>
        <v>41615.669872687409</v>
      </c>
      <c r="I826" t="s">
        <v>4330</v>
      </c>
      <c r="J826">
        <v>51824</v>
      </c>
      <c r="K826" s="39">
        <f t="shared" si="25"/>
        <v>41615.669872687409</v>
      </c>
      <c r="L826">
        <v>3032</v>
      </c>
    </row>
    <row r="827" spans="4:12" x14ac:dyDescent="0.25">
      <c r="D827" s="5" t="s">
        <v>3321</v>
      </c>
      <c r="E827">
        <v>4031</v>
      </c>
      <c r="F827">
        <v>24</v>
      </c>
      <c r="G827">
        <v>51825</v>
      </c>
      <c r="H827" s="39">
        <f t="shared" si="24"/>
        <v>41615.669884261486</v>
      </c>
      <c r="I827" t="s">
        <v>4331</v>
      </c>
      <c r="J827">
        <v>51825</v>
      </c>
      <c r="K827" s="39">
        <f t="shared" si="25"/>
        <v>41615.669884261486</v>
      </c>
      <c r="L827">
        <v>3031</v>
      </c>
    </row>
    <row r="828" spans="4:12" x14ac:dyDescent="0.25">
      <c r="D828" s="5" t="s">
        <v>3322</v>
      </c>
      <c r="E828">
        <v>4031</v>
      </c>
      <c r="F828">
        <v>24</v>
      </c>
      <c r="G828">
        <v>51826</v>
      </c>
      <c r="H828" s="39">
        <f t="shared" si="24"/>
        <v>41615.669895835563</v>
      </c>
      <c r="I828" t="s">
        <v>4332</v>
      </c>
      <c r="J828">
        <v>51826</v>
      </c>
      <c r="K828" s="39">
        <f t="shared" si="25"/>
        <v>41615.669895835563</v>
      </c>
      <c r="L828">
        <v>3033</v>
      </c>
    </row>
    <row r="829" spans="4:12" x14ac:dyDescent="0.25">
      <c r="D829" s="5" t="s">
        <v>3323</v>
      </c>
      <c r="E829">
        <v>4032</v>
      </c>
      <c r="F829">
        <v>25</v>
      </c>
      <c r="G829">
        <v>51827</v>
      </c>
      <c r="H829" s="39">
        <f t="shared" si="24"/>
        <v>41615.66990740964</v>
      </c>
      <c r="I829" t="s">
        <v>4333</v>
      </c>
      <c r="J829">
        <v>51827</v>
      </c>
      <c r="K829" s="39">
        <f t="shared" si="25"/>
        <v>41615.66990740964</v>
      </c>
      <c r="L829">
        <v>3032</v>
      </c>
    </row>
    <row r="830" spans="4:12" x14ac:dyDescent="0.25">
      <c r="D830" s="5" t="s">
        <v>3324</v>
      </c>
      <c r="E830">
        <v>4032</v>
      </c>
      <c r="F830">
        <v>25</v>
      </c>
      <c r="G830">
        <v>51828</v>
      </c>
      <c r="H830" s="39">
        <f t="shared" si="24"/>
        <v>41615.669918983716</v>
      </c>
      <c r="I830" t="s">
        <v>4334</v>
      </c>
      <c r="J830">
        <v>51828</v>
      </c>
      <c r="K830" s="39">
        <f t="shared" si="25"/>
        <v>41615.669918983716</v>
      </c>
      <c r="L830">
        <v>3032</v>
      </c>
    </row>
    <row r="831" spans="4:12" x14ac:dyDescent="0.25">
      <c r="D831" s="5" t="s">
        <v>3325</v>
      </c>
      <c r="E831">
        <v>4031</v>
      </c>
      <c r="F831">
        <v>24</v>
      </c>
      <c r="G831">
        <v>51829</v>
      </c>
      <c r="H831" s="39">
        <f t="shared" si="24"/>
        <v>41615.669930557793</v>
      </c>
      <c r="I831" t="s">
        <v>4335</v>
      </c>
      <c r="J831">
        <v>51829</v>
      </c>
      <c r="K831" s="39">
        <f t="shared" si="25"/>
        <v>41615.669930557793</v>
      </c>
      <c r="L831">
        <v>3031</v>
      </c>
    </row>
    <row r="832" spans="4:12" x14ac:dyDescent="0.25">
      <c r="D832" s="5" t="s">
        <v>3326</v>
      </c>
      <c r="E832">
        <v>4031</v>
      </c>
      <c r="F832">
        <v>24</v>
      </c>
      <c r="G832">
        <v>51830</v>
      </c>
      <c r="H832" s="39">
        <f t="shared" si="24"/>
        <v>41615.66994213187</v>
      </c>
      <c r="I832" t="s">
        <v>4336</v>
      </c>
      <c r="J832">
        <v>51830</v>
      </c>
      <c r="K832" s="39">
        <f t="shared" si="25"/>
        <v>41615.66994213187</v>
      </c>
      <c r="L832">
        <v>3033</v>
      </c>
    </row>
    <row r="833" spans="4:12" x14ac:dyDescent="0.25">
      <c r="D833" s="5" t="s">
        <v>3327</v>
      </c>
      <c r="E833">
        <v>4032</v>
      </c>
      <c r="F833">
        <v>25</v>
      </c>
      <c r="G833">
        <v>51831</v>
      </c>
      <c r="H833" s="39">
        <f t="shared" si="24"/>
        <v>41615.669953705947</v>
      </c>
      <c r="I833" t="s">
        <v>4337</v>
      </c>
      <c r="J833">
        <v>51831</v>
      </c>
      <c r="K833" s="39">
        <f t="shared" si="25"/>
        <v>41615.669953705947</v>
      </c>
      <c r="L833">
        <v>3032</v>
      </c>
    </row>
    <row r="834" spans="4:12" x14ac:dyDescent="0.25">
      <c r="D834" s="5" t="s">
        <v>3328</v>
      </c>
      <c r="E834">
        <v>4032</v>
      </c>
      <c r="F834">
        <v>25</v>
      </c>
      <c r="G834">
        <v>51832</v>
      </c>
      <c r="H834" s="39">
        <f t="shared" si="24"/>
        <v>41615.669965280023</v>
      </c>
      <c r="I834" t="s">
        <v>4338</v>
      </c>
      <c r="J834">
        <v>51832</v>
      </c>
      <c r="K834" s="39">
        <f t="shared" si="25"/>
        <v>41615.669965280023</v>
      </c>
      <c r="L834">
        <v>3032</v>
      </c>
    </row>
    <row r="835" spans="4:12" x14ac:dyDescent="0.25">
      <c r="D835" s="5" t="s">
        <v>3329</v>
      </c>
      <c r="E835">
        <v>4031</v>
      </c>
      <c r="F835">
        <v>24</v>
      </c>
      <c r="G835">
        <v>51833</v>
      </c>
      <c r="H835" s="39">
        <f t="shared" si="24"/>
        <v>41615.6699768541</v>
      </c>
      <c r="I835" t="s">
        <v>4339</v>
      </c>
      <c r="J835">
        <v>51833</v>
      </c>
      <c r="K835" s="39">
        <f t="shared" si="25"/>
        <v>41615.6699768541</v>
      </c>
      <c r="L835">
        <v>3031</v>
      </c>
    </row>
    <row r="836" spans="4:12" x14ac:dyDescent="0.25">
      <c r="D836" s="5" t="s">
        <v>3330</v>
      </c>
      <c r="E836">
        <v>4031</v>
      </c>
      <c r="F836">
        <v>24</v>
      </c>
      <c r="G836">
        <v>51834</v>
      </c>
      <c r="H836" s="39">
        <f t="shared" si="24"/>
        <v>41615.669988428177</v>
      </c>
      <c r="I836" t="s">
        <v>4340</v>
      </c>
      <c r="J836">
        <v>51834</v>
      </c>
      <c r="K836" s="39">
        <f t="shared" si="25"/>
        <v>41615.669988428177</v>
      </c>
      <c r="L836">
        <v>3033</v>
      </c>
    </row>
    <row r="837" spans="4:12" x14ac:dyDescent="0.25">
      <c r="D837" s="5" t="s">
        <v>3331</v>
      </c>
      <c r="E837">
        <v>4032</v>
      </c>
      <c r="F837">
        <v>25</v>
      </c>
      <c r="G837">
        <v>51835</v>
      </c>
      <c r="H837" s="39">
        <f t="shared" ref="H837:H900" si="26">H836+1/86400</f>
        <v>41615.670000002254</v>
      </c>
      <c r="I837" t="s">
        <v>4341</v>
      </c>
      <c r="J837">
        <v>51835</v>
      </c>
      <c r="K837" s="39">
        <f t="shared" ref="K837:K900" si="27">K836+1/86400</f>
        <v>41615.670000002254</v>
      </c>
      <c r="L837">
        <v>3032</v>
      </c>
    </row>
    <row r="838" spans="4:12" x14ac:dyDescent="0.25">
      <c r="D838" s="5" t="s">
        <v>3332</v>
      </c>
      <c r="E838">
        <v>4032</v>
      </c>
      <c r="F838">
        <v>25</v>
      </c>
      <c r="G838">
        <v>51836</v>
      </c>
      <c r="H838" s="39">
        <f t="shared" si="26"/>
        <v>41615.670011576331</v>
      </c>
      <c r="I838" t="s">
        <v>4342</v>
      </c>
      <c r="J838">
        <v>51836</v>
      </c>
      <c r="K838" s="39">
        <f t="shared" si="27"/>
        <v>41615.670011576331</v>
      </c>
      <c r="L838">
        <v>3032</v>
      </c>
    </row>
    <row r="839" spans="4:12" x14ac:dyDescent="0.25">
      <c r="D839" s="5" t="s">
        <v>3333</v>
      </c>
      <c r="E839">
        <v>4031</v>
      </c>
      <c r="F839">
        <v>24</v>
      </c>
      <c r="G839">
        <v>51837</v>
      </c>
      <c r="H839" s="39">
        <f t="shared" si="26"/>
        <v>41615.670023150407</v>
      </c>
      <c r="I839" t="s">
        <v>4343</v>
      </c>
      <c r="J839">
        <v>51837</v>
      </c>
      <c r="K839" s="39">
        <f t="shared" si="27"/>
        <v>41615.670023150407</v>
      </c>
      <c r="L839">
        <v>3031</v>
      </c>
    </row>
    <row r="840" spans="4:12" x14ac:dyDescent="0.25">
      <c r="D840" s="5" t="s">
        <v>3334</v>
      </c>
      <c r="E840">
        <v>4031</v>
      </c>
      <c r="F840">
        <v>24</v>
      </c>
      <c r="G840">
        <v>51838</v>
      </c>
      <c r="H840" s="39">
        <f t="shared" si="26"/>
        <v>41615.670034724484</v>
      </c>
      <c r="I840" t="s">
        <v>4344</v>
      </c>
      <c r="J840">
        <v>51838</v>
      </c>
      <c r="K840" s="39">
        <f t="shared" si="27"/>
        <v>41615.670034724484</v>
      </c>
      <c r="L840">
        <v>3033</v>
      </c>
    </row>
    <row r="841" spans="4:12" x14ac:dyDescent="0.25">
      <c r="D841" s="5" t="s">
        <v>3335</v>
      </c>
      <c r="E841">
        <v>4032</v>
      </c>
      <c r="F841">
        <v>25</v>
      </c>
      <c r="G841">
        <v>51839</v>
      </c>
      <c r="H841" s="39">
        <f t="shared" si="26"/>
        <v>41615.670046298561</v>
      </c>
      <c r="I841" t="s">
        <v>4345</v>
      </c>
      <c r="J841">
        <v>51839</v>
      </c>
      <c r="K841" s="39">
        <f t="shared" si="27"/>
        <v>41615.670046298561</v>
      </c>
      <c r="L841">
        <v>3032</v>
      </c>
    </row>
    <row r="842" spans="4:12" x14ac:dyDescent="0.25">
      <c r="D842" s="5" t="s">
        <v>3336</v>
      </c>
      <c r="E842">
        <v>4032</v>
      </c>
      <c r="F842">
        <v>25</v>
      </c>
      <c r="G842">
        <v>51840</v>
      </c>
      <c r="H842" s="39">
        <f t="shared" si="26"/>
        <v>41615.670057872638</v>
      </c>
      <c r="I842" t="s">
        <v>4346</v>
      </c>
      <c r="J842">
        <v>51840</v>
      </c>
      <c r="K842" s="39">
        <f t="shared" si="27"/>
        <v>41615.670057872638</v>
      </c>
      <c r="L842">
        <v>3032</v>
      </c>
    </row>
    <row r="843" spans="4:12" x14ac:dyDescent="0.25">
      <c r="D843" s="5" t="s">
        <v>3337</v>
      </c>
      <c r="E843">
        <v>4031</v>
      </c>
      <c r="F843">
        <v>24</v>
      </c>
      <c r="G843">
        <v>51841</v>
      </c>
      <c r="H843" s="39">
        <f t="shared" si="26"/>
        <v>41615.670069446714</v>
      </c>
      <c r="I843" t="s">
        <v>4347</v>
      </c>
      <c r="J843">
        <v>51841</v>
      </c>
      <c r="K843" s="39">
        <f t="shared" si="27"/>
        <v>41615.670069446714</v>
      </c>
      <c r="L843">
        <v>3031</v>
      </c>
    </row>
    <row r="844" spans="4:12" x14ac:dyDescent="0.25">
      <c r="D844" s="5" t="s">
        <v>3338</v>
      </c>
      <c r="E844">
        <v>4031</v>
      </c>
      <c r="F844">
        <v>24</v>
      </c>
      <c r="G844">
        <v>51842</v>
      </c>
      <c r="H844" s="39">
        <f t="shared" si="26"/>
        <v>41615.670081020791</v>
      </c>
      <c r="I844" t="s">
        <v>4348</v>
      </c>
      <c r="J844">
        <v>51842</v>
      </c>
      <c r="K844" s="39">
        <f t="shared" si="27"/>
        <v>41615.670081020791</v>
      </c>
      <c r="L844">
        <v>3033</v>
      </c>
    </row>
    <row r="845" spans="4:12" x14ac:dyDescent="0.25">
      <c r="D845" s="5" t="s">
        <v>3339</v>
      </c>
      <c r="E845">
        <v>4032</v>
      </c>
      <c r="F845">
        <v>25</v>
      </c>
      <c r="G845">
        <v>51843</v>
      </c>
      <c r="H845" s="39">
        <f t="shared" si="26"/>
        <v>41615.670092594868</v>
      </c>
      <c r="I845" t="s">
        <v>4349</v>
      </c>
      <c r="J845">
        <v>51843</v>
      </c>
      <c r="K845" s="39">
        <f t="shared" si="27"/>
        <v>41615.670092594868</v>
      </c>
      <c r="L845">
        <v>3032</v>
      </c>
    </row>
    <row r="846" spans="4:12" x14ac:dyDescent="0.25">
      <c r="D846" s="5" t="s">
        <v>3340</v>
      </c>
      <c r="E846">
        <v>4032</v>
      </c>
      <c r="F846">
        <v>25</v>
      </c>
      <c r="G846">
        <v>51844</v>
      </c>
      <c r="H846" s="39">
        <f t="shared" si="26"/>
        <v>41615.670104168945</v>
      </c>
      <c r="I846" t="s">
        <v>4350</v>
      </c>
      <c r="J846">
        <v>51844</v>
      </c>
      <c r="K846" s="39">
        <f t="shared" si="27"/>
        <v>41615.670104168945</v>
      </c>
      <c r="L846">
        <v>3032</v>
      </c>
    </row>
    <row r="847" spans="4:12" x14ac:dyDescent="0.25">
      <c r="D847" s="5" t="s">
        <v>3341</v>
      </c>
      <c r="E847">
        <v>4031</v>
      </c>
      <c r="F847">
        <v>24</v>
      </c>
      <c r="G847">
        <v>51845</v>
      </c>
      <c r="H847" s="39">
        <f t="shared" si="26"/>
        <v>41615.670115743022</v>
      </c>
      <c r="I847" t="s">
        <v>4351</v>
      </c>
      <c r="J847">
        <v>51845</v>
      </c>
      <c r="K847" s="39">
        <f t="shared" si="27"/>
        <v>41615.670115743022</v>
      </c>
      <c r="L847">
        <v>3031</v>
      </c>
    </row>
    <row r="848" spans="4:12" x14ac:dyDescent="0.25">
      <c r="D848" s="5" t="s">
        <v>3342</v>
      </c>
      <c r="E848">
        <v>4031</v>
      </c>
      <c r="F848">
        <v>24</v>
      </c>
      <c r="G848">
        <v>51846</v>
      </c>
      <c r="H848" s="39">
        <f t="shared" si="26"/>
        <v>41615.670127317098</v>
      </c>
      <c r="I848" t="s">
        <v>4352</v>
      </c>
      <c r="J848">
        <v>51846</v>
      </c>
      <c r="K848" s="39">
        <f t="shared" si="27"/>
        <v>41615.670127317098</v>
      </c>
      <c r="L848">
        <v>3033</v>
      </c>
    </row>
    <row r="849" spans="4:12" x14ac:dyDescent="0.25">
      <c r="D849" s="5" t="s">
        <v>3343</v>
      </c>
      <c r="E849">
        <v>4032</v>
      </c>
      <c r="F849">
        <v>25</v>
      </c>
      <c r="G849">
        <v>51847</v>
      </c>
      <c r="H849" s="39">
        <f t="shared" si="26"/>
        <v>41615.670138891175</v>
      </c>
      <c r="I849" t="s">
        <v>4353</v>
      </c>
      <c r="J849">
        <v>51847</v>
      </c>
      <c r="K849" s="39">
        <f t="shared" si="27"/>
        <v>41615.670138891175</v>
      </c>
      <c r="L849">
        <v>3032</v>
      </c>
    </row>
    <row r="850" spans="4:12" x14ac:dyDescent="0.25">
      <c r="D850" s="5" t="s">
        <v>3344</v>
      </c>
      <c r="E850">
        <v>4032</v>
      </c>
      <c r="F850">
        <v>25</v>
      </c>
      <c r="G850">
        <v>51848</v>
      </c>
      <c r="H850" s="39">
        <f t="shared" si="26"/>
        <v>41615.670150465252</v>
      </c>
      <c r="I850" t="s">
        <v>4354</v>
      </c>
      <c r="J850">
        <v>51848</v>
      </c>
      <c r="K850" s="39">
        <f t="shared" si="27"/>
        <v>41615.670150465252</v>
      </c>
      <c r="L850">
        <v>3032</v>
      </c>
    </row>
    <row r="851" spans="4:12" x14ac:dyDescent="0.25">
      <c r="D851" s="5" t="s">
        <v>3345</v>
      </c>
      <c r="E851">
        <v>4031</v>
      </c>
      <c r="F851">
        <v>24</v>
      </c>
      <c r="G851">
        <v>51849</v>
      </c>
      <c r="H851" s="39">
        <f t="shared" si="26"/>
        <v>41615.670162039329</v>
      </c>
      <c r="I851" t="s">
        <v>4355</v>
      </c>
      <c r="J851">
        <v>51849</v>
      </c>
      <c r="K851" s="39">
        <f t="shared" si="27"/>
        <v>41615.670162039329</v>
      </c>
      <c r="L851">
        <v>3031</v>
      </c>
    </row>
    <row r="852" spans="4:12" x14ac:dyDescent="0.25">
      <c r="D852" s="5" t="s">
        <v>3346</v>
      </c>
      <c r="E852">
        <v>4031</v>
      </c>
      <c r="F852">
        <v>24</v>
      </c>
      <c r="G852">
        <v>51850</v>
      </c>
      <c r="H852" s="39">
        <f t="shared" si="26"/>
        <v>41615.670173613405</v>
      </c>
      <c r="I852" t="s">
        <v>4356</v>
      </c>
      <c r="J852">
        <v>51850</v>
      </c>
      <c r="K852" s="39">
        <f t="shared" si="27"/>
        <v>41615.670173613405</v>
      </c>
      <c r="L852">
        <v>3033</v>
      </c>
    </row>
    <row r="853" spans="4:12" x14ac:dyDescent="0.25">
      <c r="D853" s="5" t="s">
        <v>3347</v>
      </c>
      <c r="E853">
        <v>4032</v>
      </c>
      <c r="F853">
        <v>25</v>
      </c>
      <c r="G853">
        <v>51851</v>
      </c>
      <c r="H853" s="39">
        <f t="shared" si="26"/>
        <v>41615.670185187482</v>
      </c>
      <c r="I853" t="s">
        <v>4357</v>
      </c>
      <c r="J853">
        <v>51851</v>
      </c>
      <c r="K853" s="39">
        <f t="shared" si="27"/>
        <v>41615.670185187482</v>
      </c>
      <c r="L853">
        <v>3032</v>
      </c>
    </row>
    <row r="854" spans="4:12" x14ac:dyDescent="0.25">
      <c r="D854" s="5" t="s">
        <v>3348</v>
      </c>
      <c r="E854">
        <v>4032</v>
      </c>
      <c r="F854">
        <v>25</v>
      </c>
      <c r="G854">
        <v>51852</v>
      </c>
      <c r="H854" s="39">
        <f t="shared" si="26"/>
        <v>41615.670196761559</v>
      </c>
      <c r="I854" t="s">
        <v>4358</v>
      </c>
      <c r="J854">
        <v>51852</v>
      </c>
      <c r="K854" s="39">
        <f t="shared" si="27"/>
        <v>41615.670196761559</v>
      </c>
      <c r="L854">
        <v>3032</v>
      </c>
    </row>
    <row r="855" spans="4:12" x14ac:dyDescent="0.25">
      <c r="D855" s="5" t="s">
        <v>3349</v>
      </c>
      <c r="E855">
        <v>4031</v>
      </c>
      <c r="F855">
        <v>24</v>
      </c>
      <c r="G855">
        <v>51853</v>
      </c>
      <c r="H855" s="39">
        <f t="shared" si="26"/>
        <v>41615.670208335636</v>
      </c>
      <c r="I855" t="s">
        <v>4359</v>
      </c>
      <c r="J855">
        <v>51853</v>
      </c>
      <c r="K855" s="39">
        <f t="shared" si="27"/>
        <v>41615.670208335636</v>
      </c>
      <c r="L855">
        <v>3031</v>
      </c>
    </row>
    <row r="856" spans="4:12" x14ac:dyDescent="0.25">
      <c r="D856" s="5" t="s">
        <v>3350</v>
      </c>
      <c r="E856">
        <v>4031</v>
      </c>
      <c r="F856">
        <v>24</v>
      </c>
      <c r="G856">
        <v>51854</v>
      </c>
      <c r="H856" s="39">
        <f t="shared" si="26"/>
        <v>41615.670219909713</v>
      </c>
      <c r="I856" t="s">
        <v>4360</v>
      </c>
      <c r="J856">
        <v>51854</v>
      </c>
      <c r="K856" s="39">
        <f t="shared" si="27"/>
        <v>41615.670219909713</v>
      </c>
      <c r="L856">
        <v>3033</v>
      </c>
    </row>
    <row r="857" spans="4:12" x14ac:dyDescent="0.25">
      <c r="D857" s="5" t="s">
        <v>3351</v>
      </c>
      <c r="E857">
        <v>4032</v>
      </c>
      <c r="F857">
        <v>25</v>
      </c>
      <c r="G857">
        <v>51855</v>
      </c>
      <c r="H857" s="39">
        <f t="shared" si="26"/>
        <v>41615.670231483789</v>
      </c>
      <c r="I857" t="s">
        <v>4361</v>
      </c>
      <c r="J857">
        <v>51855</v>
      </c>
      <c r="K857" s="39">
        <f t="shared" si="27"/>
        <v>41615.670231483789</v>
      </c>
      <c r="L857">
        <v>3032</v>
      </c>
    </row>
    <row r="858" spans="4:12" x14ac:dyDescent="0.25">
      <c r="D858" s="5" t="s">
        <v>3352</v>
      </c>
      <c r="E858">
        <v>4032</v>
      </c>
      <c r="F858">
        <v>25</v>
      </c>
      <c r="G858">
        <v>51856</v>
      </c>
      <c r="H858" s="39">
        <f t="shared" si="26"/>
        <v>41615.670243057866</v>
      </c>
      <c r="I858" t="s">
        <v>4362</v>
      </c>
      <c r="J858">
        <v>51856</v>
      </c>
      <c r="K858" s="39">
        <f t="shared" si="27"/>
        <v>41615.670243057866</v>
      </c>
      <c r="L858">
        <v>3032</v>
      </c>
    </row>
    <row r="859" spans="4:12" x14ac:dyDescent="0.25">
      <c r="D859" s="5" t="s">
        <v>3353</v>
      </c>
      <c r="E859">
        <v>4031</v>
      </c>
      <c r="F859">
        <v>24</v>
      </c>
      <c r="G859">
        <v>51857</v>
      </c>
      <c r="H859" s="39">
        <f t="shared" si="26"/>
        <v>41615.670254631943</v>
      </c>
      <c r="I859" t="s">
        <v>4363</v>
      </c>
      <c r="J859">
        <v>51857</v>
      </c>
      <c r="K859" s="39">
        <f t="shared" si="27"/>
        <v>41615.670254631943</v>
      </c>
      <c r="L859">
        <v>3031</v>
      </c>
    </row>
    <row r="860" spans="4:12" x14ac:dyDescent="0.25">
      <c r="D860" s="5" t="s">
        <v>3354</v>
      </c>
      <c r="E860">
        <v>4031</v>
      </c>
      <c r="F860">
        <v>24</v>
      </c>
      <c r="G860">
        <v>51858</v>
      </c>
      <c r="H860" s="39">
        <f t="shared" si="26"/>
        <v>41615.67026620602</v>
      </c>
      <c r="I860" t="s">
        <v>4364</v>
      </c>
      <c r="J860">
        <v>51858</v>
      </c>
      <c r="K860" s="39">
        <f t="shared" si="27"/>
        <v>41615.67026620602</v>
      </c>
      <c r="L860">
        <v>3033</v>
      </c>
    </row>
    <row r="861" spans="4:12" x14ac:dyDescent="0.25">
      <c r="D861" s="5" t="s">
        <v>3355</v>
      </c>
      <c r="E861">
        <v>4032</v>
      </c>
      <c r="F861">
        <v>25</v>
      </c>
      <c r="G861">
        <v>51859</v>
      </c>
      <c r="H861" s="39">
        <f t="shared" si="26"/>
        <v>41615.670277780097</v>
      </c>
      <c r="I861" t="s">
        <v>4365</v>
      </c>
      <c r="J861">
        <v>51859</v>
      </c>
      <c r="K861" s="39">
        <f t="shared" si="27"/>
        <v>41615.670277780097</v>
      </c>
      <c r="L861">
        <v>3032</v>
      </c>
    </row>
    <row r="862" spans="4:12" x14ac:dyDescent="0.25">
      <c r="D862" s="5" t="s">
        <v>3356</v>
      </c>
      <c r="E862">
        <v>4032</v>
      </c>
      <c r="F862">
        <v>25</v>
      </c>
      <c r="G862">
        <v>51860</v>
      </c>
      <c r="H862" s="39">
        <f t="shared" si="26"/>
        <v>41615.670289354173</v>
      </c>
      <c r="I862" t="s">
        <v>4366</v>
      </c>
      <c r="J862">
        <v>51860</v>
      </c>
      <c r="K862" s="39">
        <f t="shared" si="27"/>
        <v>41615.670289354173</v>
      </c>
      <c r="L862">
        <v>3032</v>
      </c>
    </row>
    <row r="863" spans="4:12" x14ac:dyDescent="0.25">
      <c r="D863" s="5" t="s">
        <v>3357</v>
      </c>
      <c r="E863">
        <v>4031</v>
      </c>
      <c r="F863">
        <v>24</v>
      </c>
      <c r="G863">
        <v>51861</v>
      </c>
      <c r="H863" s="39">
        <f t="shared" si="26"/>
        <v>41615.67030092825</v>
      </c>
      <c r="I863" t="s">
        <v>4367</v>
      </c>
      <c r="J863">
        <v>51861</v>
      </c>
      <c r="K863" s="39">
        <f t="shared" si="27"/>
        <v>41615.67030092825</v>
      </c>
      <c r="L863">
        <v>3031</v>
      </c>
    </row>
    <row r="864" spans="4:12" x14ac:dyDescent="0.25">
      <c r="D864" s="5" t="s">
        <v>3358</v>
      </c>
      <c r="E864">
        <v>4031</v>
      </c>
      <c r="F864">
        <v>24</v>
      </c>
      <c r="G864">
        <v>51862</v>
      </c>
      <c r="H864" s="39">
        <f t="shared" si="26"/>
        <v>41615.670312502327</v>
      </c>
      <c r="I864" t="s">
        <v>4368</v>
      </c>
      <c r="J864">
        <v>51862</v>
      </c>
      <c r="K864" s="39">
        <f t="shared" si="27"/>
        <v>41615.670312502327</v>
      </c>
      <c r="L864">
        <v>3033</v>
      </c>
    </row>
    <row r="865" spans="4:12" x14ac:dyDescent="0.25">
      <c r="D865" s="5" t="s">
        <v>3359</v>
      </c>
      <c r="E865">
        <v>4032</v>
      </c>
      <c r="F865">
        <v>25</v>
      </c>
      <c r="G865">
        <v>51863</v>
      </c>
      <c r="H865" s="39">
        <f t="shared" si="26"/>
        <v>41615.670324076404</v>
      </c>
      <c r="I865" t="s">
        <v>4369</v>
      </c>
      <c r="J865">
        <v>51863</v>
      </c>
      <c r="K865" s="39">
        <f t="shared" si="27"/>
        <v>41615.670324076404</v>
      </c>
      <c r="L865">
        <v>3032</v>
      </c>
    </row>
    <row r="866" spans="4:12" x14ac:dyDescent="0.25">
      <c r="D866" s="5" t="s">
        <v>3360</v>
      </c>
      <c r="E866">
        <v>4032</v>
      </c>
      <c r="F866">
        <v>25</v>
      </c>
      <c r="G866">
        <v>51864</v>
      </c>
      <c r="H866" s="39">
        <f t="shared" si="26"/>
        <v>41615.67033565048</v>
      </c>
      <c r="I866" t="s">
        <v>4370</v>
      </c>
      <c r="J866">
        <v>51864</v>
      </c>
      <c r="K866" s="39">
        <f t="shared" si="27"/>
        <v>41615.67033565048</v>
      </c>
      <c r="L866">
        <v>3032</v>
      </c>
    </row>
    <row r="867" spans="4:12" x14ac:dyDescent="0.25">
      <c r="D867" s="5" t="s">
        <v>3361</v>
      </c>
      <c r="E867">
        <v>4031</v>
      </c>
      <c r="F867">
        <v>24</v>
      </c>
      <c r="G867">
        <v>51865</v>
      </c>
      <c r="H867" s="39">
        <f t="shared" si="26"/>
        <v>41615.670347224557</v>
      </c>
      <c r="I867" t="s">
        <v>4371</v>
      </c>
      <c r="J867">
        <v>51865</v>
      </c>
      <c r="K867" s="39">
        <f t="shared" si="27"/>
        <v>41615.670347224557</v>
      </c>
      <c r="L867">
        <v>3031</v>
      </c>
    </row>
    <row r="868" spans="4:12" x14ac:dyDescent="0.25">
      <c r="D868" s="5" t="s">
        <v>3362</v>
      </c>
      <c r="E868">
        <v>4031</v>
      </c>
      <c r="F868">
        <v>24</v>
      </c>
      <c r="G868">
        <v>51866</v>
      </c>
      <c r="H868" s="39">
        <f t="shared" si="26"/>
        <v>41615.670358798634</v>
      </c>
      <c r="I868" t="s">
        <v>4372</v>
      </c>
      <c r="J868">
        <v>51866</v>
      </c>
      <c r="K868" s="39">
        <f t="shared" si="27"/>
        <v>41615.670358798634</v>
      </c>
      <c r="L868">
        <v>3033</v>
      </c>
    </row>
    <row r="869" spans="4:12" x14ac:dyDescent="0.25">
      <c r="D869" s="5" t="s">
        <v>3363</v>
      </c>
      <c r="E869">
        <v>4032</v>
      </c>
      <c r="F869">
        <v>25</v>
      </c>
      <c r="G869">
        <v>51867</v>
      </c>
      <c r="H869" s="39">
        <f t="shared" si="26"/>
        <v>41615.670370372711</v>
      </c>
      <c r="I869" t="s">
        <v>4373</v>
      </c>
      <c r="J869">
        <v>51867</v>
      </c>
      <c r="K869" s="39">
        <f t="shared" si="27"/>
        <v>41615.670370372711</v>
      </c>
      <c r="L869">
        <v>3032</v>
      </c>
    </row>
    <row r="870" spans="4:12" x14ac:dyDescent="0.25">
      <c r="D870" s="5" t="s">
        <v>3364</v>
      </c>
      <c r="E870">
        <v>4032</v>
      </c>
      <c r="F870">
        <v>25</v>
      </c>
      <c r="G870">
        <v>51868</v>
      </c>
      <c r="H870" s="39">
        <f t="shared" si="26"/>
        <v>41615.670381946788</v>
      </c>
      <c r="I870" t="s">
        <v>4374</v>
      </c>
      <c r="J870">
        <v>51868</v>
      </c>
      <c r="K870" s="39">
        <f t="shared" si="27"/>
        <v>41615.670381946788</v>
      </c>
      <c r="L870">
        <v>3032</v>
      </c>
    </row>
    <row r="871" spans="4:12" x14ac:dyDescent="0.25">
      <c r="D871" s="5" t="s">
        <v>3365</v>
      </c>
      <c r="E871">
        <v>4031</v>
      </c>
      <c r="F871">
        <v>24</v>
      </c>
      <c r="G871">
        <v>51869</v>
      </c>
      <c r="H871" s="39">
        <f t="shared" si="26"/>
        <v>41615.670393520864</v>
      </c>
      <c r="I871" t="s">
        <v>4375</v>
      </c>
      <c r="J871">
        <v>51869</v>
      </c>
      <c r="K871" s="39">
        <f t="shared" si="27"/>
        <v>41615.670393520864</v>
      </c>
      <c r="L871">
        <v>3031</v>
      </c>
    </row>
    <row r="872" spans="4:12" x14ac:dyDescent="0.25">
      <c r="D872" s="5" t="s">
        <v>3366</v>
      </c>
      <c r="E872">
        <v>4031</v>
      </c>
      <c r="F872">
        <v>24</v>
      </c>
      <c r="G872">
        <v>51870</v>
      </c>
      <c r="H872" s="39">
        <f t="shared" si="26"/>
        <v>41615.670405094941</v>
      </c>
      <c r="I872" t="s">
        <v>4376</v>
      </c>
      <c r="J872">
        <v>51870</v>
      </c>
      <c r="K872" s="39">
        <f t="shared" si="27"/>
        <v>41615.670405094941</v>
      </c>
      <c r="L872">
        <v>3033</v>
      </c>
    </row>
    <row r="873" spans="4:12" x14ac:dyDescent="0.25">
      <c r="D873" s="5" t="s">
        <v>3367</v>
      </c>
      <c r="E873">
        <v>4032</v>
      </c>
      <c r="F873">
        <v>25</v>
      </c>
      <c r="G873">
        <v>51871</v>
      </c>
      <c r="H873" s="39">
        <f t="shared" si="26"/>
        <v>41615.670416669018</v>
      </c>
      <c r="I873" t="s">
        <v>4377</v>
      </c>
      <c r="J873">
        <v>51871</v>
      </c>
      <c r="K873" s="39">
        <f t="shared" si="27"/>
        <v>41615.670416669018</v>
      </c>
      <c r="L873">
        <v>3032</v>
      </c>
    </row>
    <row r="874" spans="4:12" x14ac:dyDescent="0.25">
      <c r="D874" s="5" t="s">
        <v>3368</v>
      </c>
      <c r="E874">
        <v>4032</v>
      </c>
      <c r="F874">
        <v>25</v>
      </c>
      <c r="G874">
        <v>51872</v>
      </c>
      <c r="H874" s="39">
        <f t="shared" si="26"/>
        <v>41615.670428243095</v>
      </c>
      <c r="I874" t="s">
        <v>4378</v>
      </c>
      <c r="J874">
        <v>51872</v>
      </c>
      <c r="K874" s="39">
        <f t="shared" si="27"/>
        <v>41615.670428243095</v>
      </c>
      <c r="L874">
        <v>3032</v>
      </c>
    </row>
    <row r="875" spans="4:12" x14ac:dyDescent="0.25">
      <c r="D875" s="5" t="s">
        <v>3369</v>
      </c>
      <c r="E875">
        <v>4031</v>
      </c>
      <c r="F875">
        <v>24</v>
      </c>
      <c r="G875">
        <v>51873</v>
      </c>
      <c r="H875" s="39">
        <f t="shared" si="26"/>
        <v>41615.670439817171</v>
      </c>
      <c r="I875" t="s">
        <v>4379</v>
      </c>
      <c r="J875">
        <v>51873</v>
      </c>
      <c r="K875" s="39">
        <f t="shared" si="27"/>
        <v>41615.670439817171</v>
      </c>
      <c r="L875">
        <v>3031</v>
      </c>
    </row>
    <row r="876" spans="4:12" x14ac:dyDescent="0.25">
      <c r="D876" s="5" t="s">
        <v>3370</v>
      </c>
      <c r="E876">
        <v>4031</v>
      </c>
      <c r="F876">
        <v>24</v>
      </c>
      <c r="G876">
        <v>51874</v>
      </c>
      <c r="H876" s="39">
        <f t="shared" si="26"/>
        <v>41615.670451391248</v>
      </c>
      <c r="I876" t="s">
        <v>4380</v>
      </c>
      <c r="J876">
        <v>51874</v>
      </c>
      <c r="K876" s="39">
        <f t="shared" si="27"/>
        <v>41615.670451391248</v>
      </c>
      <c r="L876">
        <v>3033</v>
      </c>
    </row>
    <row r="877" spans="4:12" x14ac:dyDescent="0.25">
      <c r="D877" s="5" t="s">
        <v>3371</v>
      </c>
      <c r="E877">
        <v>4032</v>
      </c>
      <c r="F877">
        <v>25</v>
      </c>
      <c r="G877">
        <v>51875</v>
      </c>
      <c r="H877" s="39">
        <f t="shared" si="26"/>
        <v>41615.670462965325</v>
      </c>
      <c r="I877" t="s">
        <v>4381</v>
      </c>
      <c r="J877">
        <v>51875</v>
      </c>
      <c r="K877" s="39">
        <f t="shared" si="27"/>
        <v>41615.670462965325</v>
      </c>
      <c r="L877">
        <v>3032</v>
      </c>
    </row>
    <row r="878" spans="4:12" x14ac:dyDescent="0.25">
      <c r="D878" s="5" t="s">
        <v>3372</v>
      </c>
      <c r="E878">
        <v>4032</v>
      </c>
      <c r="F878">
        <v>25</v>
      </c>
      <c r="G878">
        <v>51876</v>
      </c>
      <c r="H878" s="39">
        <f t="shared" si="26"/>
        <v>41615.670474539402</v>
      </c>
      <c r="I878" t="s">
        <v>4382</v>
      </c>
      <c r="J878">
        <v>51876</v>
      </c>
      <c r="K878" s="39">
        <f t="shared" si="27"/>
        <v>41615.670474539402</v>
      </c>
      <c r="L878">
        <v>3032</v>
      </c>
    </row>
    <row r="879" spans="4:12" x14ac:dyDescent="0.25">
      <c r="D879" s="5" t="s">
        <v>3373</v>
      </c>
      <c r="E879">
        <v>4031</v>
      </c>
      <c r="F879">
        <v>24</v>
      </c>
      <c r="G879">
        <v>51877</v>
      </c>
      <c r="H879" s="39">
        <f t="shared" si="26"/>
        <v>41615.670486113479</v>
      </c>
      <c r="I879" t="s">
        <v>4383</v>
      </c>
      <c r="J879">
        <v>51877</v>
      </c>
      <c r="K879" s="39">
        <f t="shared" si="27"/>
        <v>41615.670486113479</v>
      </c>
      <c r="L879">
        <v>3031</v>
      </c>
    </row>
    <row r="880" spans="4:12" x14ac:dyDescent="0.25">
      <c r="D880" s="5" t="s">
        <v>3374</v>
      </c>
      <c r="E880">
        <v>4031</v>
      </c>
      <c r="F880">
        <v>24</v>
      </c>
      <c r="G880">
        <v>51878</v>
      </c>
      <c r="H880" s="39">
        <f t="shared" si="26"/>
        <v>41615.670497687555</v>
      </c>
      <c r="I880" t="s">
        <v>4384</v>
      </c>
      <c r="J880">
        <v>51878</v>
      </c>
      <c r="K880" s="39">
        <f t="shared" si="27"/>
        <v>41615.670497687555</v>
      </c>
      <c r="L880">
        <v>3033</v>
      </c>
    </row>
    <row r="881" spans="4:12" x14ac:dyDescent="0.25">
      <c r="D881" s="5" t="s">
        <v>3375</v>
      </c>
      <c r="E881">
        <v>4032</v>
      </c>
      <c r="F881">
        <v>25</v>
      </c>
      <c r="G881">
        <v>51879</v>
      </c>
      <c r="H881" s="39">
        <f t="shared" si="26"/>
        <v>41615.670509261632</v>
      </c>
      <c r="I881" t="s">
        <v>4385</v>
      </c>
      <c r="J881">
        <v>51879</v>
      </c>
      <c r="K881" s="39">
        <f t="shared" si="27"/>
        <v>41615.670509261632</v>
      </c>
      <c r="L881">
        <v>3032</v>
      </c>
    </row>
    <row r="882" spans="4:12" x14ac:dyDescent="0.25">
      <c r="D882" s="5" t="s">
        <v>3376</v>
      </c>
      <c r="E882">
        <v>4032</v>
      </c>
      <c r="F882">
        <v>25</v>
      </c>
      <c r="G882">
        <v>51880</v>
      </c>
      <c r="H882" s="39">
        <f t="shared" si="26"/>
        <v>41615.670520835709</v>
      </c>
      <c r="I882" t="s">
        <v>4386</v>
      </c>
      <c r="J882">
        <v>51880</v>
      </c>
      <c r="K882" s="39">
        <f t="shared" si="27"/>
        <v>41615.670520835709</v>
      </c>
      <c r="L882">
        <v>3032</v>
      </c>
    </row>
    <row r="883" spans="4:12" x14ac:dyDescent="0.25">
      <c r="D883" s="5" t="s">
        <v>3377</v>
      </c>
      <c r="E883">
        <v>4031</v>
      </c>
      <c r="F883">
        <v>24</v>
      </c>
      <c r="G883">
        <v>51881</v>
      </c>
      <c r="H883" s="39">
        <f t="shared" si="26"/>
        <v>41615.670532409786</v>
      </c>
      <c r="I883" t="s">
        <v>4387</v>
      </c>
      <c r="J883">
        <v>51881</v>
      </c>
      <c r="K883" s="39">
        <f t="shared" si="27"/>
        <v>41615.670532409786</v>
      </c>
      <c r="L883">
        <v>3031</v>
      </c>
    </row>
    <row r="884" spans="4:12" x14ac:dyDescent="0.25">
      <c r="D884" s="5" t="s">
        <v>3378</v>
      </c>
      <c r="E884">
        <v>4031</v>
      </c>
      <c r="F884">
        <v>24</v>
      </c>
      <c r="G884">
        <v>51882</v>
      </c>
      <c r="H884" s="39">
        <f t="shared" si="26"/>
        <v>41615.670543983862</v>
      </c>
      <c r="I884" t="s">
        <v>4388</v>
      </c>
      <c r="J884">
        <v>51882</v>
      </c>
      <c r="K884" s="39">
        <f t="shared" si="27"/>
        <v>41615.670543983862</v>
      </c>
      <c r="L884">
        <v>3033</v>
      </c>
    </row>
    <row r="885" spans="4:12" x14ac:dyDescent="0.25">
      <c r="D885" s="5" t="s">
        <v>3379</v>
      </c>
      <c r="E885">
        <v>4032</v>
      </c>
      <c r="F885">
        <v>25</v>
      </c>
      <c r="G885">
        <v>51883</v>
      </c>
      <c r="H885" s="39">
        <f t="shared" si="26"/>
        <v>41615.670555557939</v>
      </c>
      <c r="I885" t="s">
        <v>4389</v>
      </c>
      <c r="J885">
        <v>51883</v>
      </c>
      <c r="K885" s="39">
        <f t="shared" si="27"/>
        <v>41615.670555557939</v>
      </c>
      <c r="L885">
        <v>3032</v>
      </c>
    </row>
    <row r="886" spans="4:12" x14ac:dyDescent="0.25">
      <c r="D886" s="5" t="s">
        <v>3380</v>
      </c>
      <c r="E886">
        <v>4032</v>
      </c>
      <c r="F886">
        <v>25</v>
      </c>
      <c r="G886">
        <v>51884</v>
      </c>
      <c r="H886" s="39">
        <f t="shared" si="26"/>
        <v>41615.670567132016</v>
      </c>
      <c r="I886" t="s">
        <v>4390</v>
      </c>
      <c r="J886">
        <v>51884</v>
      </c>
      <c r="K886" s="39">
        <f t="shared" si="27"/>
        <v>41615.670567132016</v>
      </c>
      <c r="L886">
        <v>3032</v>
      </c>
    </row>
    <row r="887" spans="4:12" x14ac:dyDescent="0.25">
      <c r="D887" s="5" t="s">
        <v>3381</v>
      </c>
      <c r="E887">
        <v>4031</v>
      </c>
      <c r="F887">
        <v>24</v>
      </c>
      <c r="G887">
        <v>51885</v>
      </c>
      <c r="H887" s="39">
        <f t="shared" si="26"/>
        <v>41615.670578706093</v>
      </c>
      <c r="I887" t="s">
        <v>4391</v>
      </c>
      <c r="J887">
        <v>51885</v>
      </c>
      <c r="K887" s="39">
        <f t="shared" si="27"/>
        <v>41615.670578706093</v>
      </c>
      <c r="L887">
        <v>3031</v>
      </c>
    </row>
    <row r="888" spans="4:12" x14ac:dyDescent="0.25">
      <c r="D888" s="5" t="s">
        <v>3382</v>
      </c>
      <c r="E888">
        <v>4031</v>
      </c>
      <c r="F888">
        <v>24</v>
      </c>
      <c r="G888">
        <v>51886</v>
      </c>
      <c r="H888" s="39">
        <f t="shared" si="26"/>
        <v>41615.67059028017</v>
      </c>
      <c r="I888" t="s">
        <v>4392</v>
      </c>
      <c r="J888">
        <v>51886</v>
      </c>
      <c r="K888" s="39">
        <f t="shared" si="27"/>
        <v>41615.67059028017</v>
      </c>
      <c r="L888">
        <v>3033</v>
      </c>
    </row>
    <row r="889" spans="4:12" x14ac:dyDescent="0.25">
      <c r="D889" s="5" t="s">
        <v>3383</v>
      </c>
      <c r="E889">
        <v>4032</v>
      </c>
      <c r="F889">
        <v>25</v>
      </c>
      <c r="G889">
        <v>51887</v>
      </c>
      <c r="H889" s="39">
        <f t="shared" si="26"/>
        <v>41615.670601854246</v>
      </c>
      <c r="I889" t="s">
        <v>4393</v>
      </c>
      <c r="J889">
        <v>51887</v>
      </c>
      <c r="K889" s="39">
        <f t="shared" si="27"/>
        <v>41615.670601854246</v>
      </c>
      <c r="L889">
        <v>3032</v>
      </c>
    </row>
    <row r="890" spans="4:12" x14ac:dyDescent="0.25">
      <c r="D890" s="5" t="s">
        <v>3384</v>
      </c>
      <c r="E890">
        <v>4032</v>
      </c>
      <c r="F890">
        <v>25</v>
      </c>
      <c r="G890">
        <v>51888</v>
      </c>
      <c r="H890" s="39">
        <f t="shared" si="26"/>
        <v>41615.670613428323</v>
      </c>
      <c r="I890" t="s">
        <v>4394</v>
      </c>
      <c r="J890">
        <v>51888</v>
      </c>
      <c r="K890" s="39">
        <f t="shared" si="27"/>
        <v>41615.670613428323</v>
      </c>
      <c r="L890">
        <v>3032</v>
      </c>
    </row>
    <row r="891" spans="4:12" x14ac:dyDescent="0.25">
      <c r="D891" s="5" t="s">
        <v>3385</v>
      </c>
      <c r="E891">
        <v>4031</v>
      </c>
      <c r="F891">
        <v>24</v>
      </c>
      <c r="G891">
        <v>51889</v>
      </c>
      <c r="H891" s="39">
        <f t="shared" si="26"/>
        <v>41615.6706250024</v>
      </c>
      <c r="I891" t="s">
        <v>4395</v>
      </c>
      <c r="J891">
        <v>51889</v>
      </c>
      <c r="K891" s="39">
        <f t="shared" si="27"/>
        <v>41615.6706250024</v>
      </c>
      <c r="L891">
        <v>3031</v>
      </c>
    </row>
    <row r="892" spans="4:12" x14ac:dyDescent="0.25">
      <c r="D892" s="5" t="s">
        <v>3386</v>
      </c>
      <c r="E892">
        <v>4031</v>
      </c>
      <c r="F892">
        <v>24</v>
      </c>
      <c r="G892">
        <v>51890</v>
      </c>
      <c r="H892" s="39">
        <f t="shared" si="26"/>
        <v>41615.670636576477</v>
      </c>
      <c r="I892" t="s">
        <v>4396</v>
      </c>
      <c r="J892">
        <v>51890</v>
      </c>
      <c r="K892" s="39">
        <f t="shared" si="27"/>
        <v>41615.670636576477</v>
      </c>
      <c r="L892">
        <v>3033</v>
      </c>
    </row>
    <row r="893" spans="4:12" x14ac:dyDescent="0.25">
      <c r="D893" s="5" t="s">
        <v>3387</v>
      </c>
      <c r="E893">
        <v>4032</v>
      </c>
      <c r="F893">
        <v>25</v>
      </c>
      <c r="G893">
        <v>51891</v>
      </c>
      <c r="H893" s="39">
        <f t="shared" si="26"/>
        <v>41615.670648150553</v>
      </c>
      <c r="I893" t="s">
        <v>4397</v>
      </c>
      <c r="J893">
        <v>51891</v>
      </c>
      <c r="K893" s="39">
        <f t="shared" si="27"/>
        <v>41615.670648150553</v>
      </c>
      <c r="L893">
        <v>3032</v>
      </c>
    </row>
    <row r="894" spans="4:12" x14ac:dyDescent="0.25">
      <c r="D894" s="5" t="s">
        <v>3388</v>
      </c>
      <c r="E894">
        <v>4032</v>
      </c>
      <c r="F894">
        <v>25</v>
      </c>
      <c r="G894">
        <v>51892</v>
      </c>
      <c r="H894" s="39">
        <f t="shared" si="26"/>
        <v>41615.67065972463</v>
      </c>
      <c r="I894" t="s">
        <v>4398</v>
      </c>
      <c r="J894">
        <v>51892</v>
      </c>
      <c r="K894" s="39">
        <f t="shared" si="27"/>
        <v>41615.67065972463</v>
      </c>
      <c r="L894">
        <v>3032</v>
      </c>
    </row>
    <row r="895" spans="4:12" x14ac:dyDescent="0.25">
      <c r="D895" s="5" t="s">
        <v>3389</v>
      </c>
      <c r="E895">
        <v>4031</v>
      </c>
      <c r="F895">
        <v>24</v>
      </c>
      <c r="G895">
        <v>51893</v>
      </c>
      <c r="H895" s="39">
        <f t="shared" si="26"/>
        <v>41615.670671298707</v>
      </c>
      <c r="I895" t="s">
        <v>4399</v>
      </c>
      <c r="J895">
        <v>51893</v>
      </c>
      <c r="K895" s="39">
        <f t="shared" si="27"/>
        <v>41615.670671298707</v>
      </c>
      <c r="L895">
        <v>3031</v>
      </c>
    </row>
    <row r="896" spans="4:12" x14ac:dyDescent="0.25">
      <c r="D896" s="5" t="s">
        <v>3390</v>
      </c>
      <c r="E896">
        <v>4031</v>
      </c>
      <c r="F896">
        <v>24</v>
      </c>
      <c r="G896">
        <v>51894</v>
      </c>
      <c r="H896" s="39">
        <f t="shared" si="26"/>
        <v>41615.670682872784</v>
      </c>
      <c r="I896" t="s">
        <v>4400</v>
      </c>
      <c r="J896">
        <v>51894</v>
      </c>
      <c r="K896" s="39">
        <f t="shared" si="27"/>
        <v>41615.670682872784</v>
      </c>
      <c r="L896">
        <v>3033</v>
      </c>
    </row>
    <row r="897" spans="4:12" x14ac:dyDescent="0.25">
      <c r="D897" s="5" t="s">
        <v>3391</v>
      </c>
      <c r="E897">
        <v>4032</v>
      </c>
      <c r="F897">
        <v>25</v>
      </c>
      <c r="G897">
        <v>51895</v>
      </c>
      <c r="H897" s="39">
        <f t="shared" si="26"/>
        <v>41615.670694446861</v>
      </c>
      <c r="I897" t="s">
        <v>4401</v>
      </c>
      <c r="J897">
        <v>51895</v>
      </c>
      <c r="K897" s="39">
        <f t="shared" si="27"/>
        <v>41615.670694446861</v>
      </c>
      <c r="L897">
        <v>3032</v>
      </c>
    </row>
    <row r="898" spans="4:12" x14ac:dyDescent="0.25">
      <c r="D898" s="5" t="s">
        <v>3392</v>
      </c>
      <c r="E898">
        <v>4032</v>
      </c>
      <c r="F898">
        <v>25</v>
      </c>
      <c r="G898">
        <v>51896</v>
      </c>
      <c r="H898" s="39">
        <f t="shared" si="26"/>
        <v>41615.670706020937</v>
      </c>
      <c r="I898" t="s">
        <v>4402</v>
      </c>
      <c r="J898">
        <v>51896</v>
      </c>
      <c r="K898" s="39">
        <f t="shared" si="27"/>
        <v>41615.670706020937</v>
      </c>
      <c r="L898">
        <v>3032</v>
      </c>
    </row>
    <row r="899" spans="4:12" x14ac:dyDescent="0.25">
      <c r="D899" s="5" t="s">
        <v>3393</v>
      </c>
      <c r="E899">
        <v>4031</v>
      </c>
      <c r="F899">
        <v>24</v>
      </c>
      <c r="G899">
        <v>51897</v>
      </c>
      <c r="H899" s="39">
        <f t="shared" si="26"/>
        <v>41615.670717595014</v>
      </c>
      <c r="I899" t="s">
        <v>4403</v>
      </c>
      <c r="J899">
        <v>51897</v>
      </c>
      <c r="K899" s="39">
        <f t="shared" si="27"/>
        <v>41615.670717595014</v>
      </c>
      <c r="L899">
        <v>3031</v>
      </c>
    </row>
    <row r="900" spans="4:12" x14ac:dyDescent="0.25">
      <c r="D900" s="5" t="s">
        <v>3394</v>
      </c>
      <c r="E900">
        <v>4031</v>
      </c>
      <c r="F900">
        <v>24</v>
      </c>
      <c r="G900">
        <v>51898</v>
      </c>
      <c r="H900" s="39">
        <f t="shared" si="26"/>
        <v>41615.670729169091</v>
      </c>
      <c r="I900" t="s">
        <v>4404</v>
      </c>
      <c r="J900">
        <v>51898</v>
      </c>
      <c r="K900" s="39">
        <f t="shared" si="27"/>
        <v>41615.670729169091</v>
      </c>
      <c r="L900">
        <v>3033</v>
      </c>
    </row>
    <row r="901" spans="4:12" x14ac:dyDescent="0.25">
      <c r="D901" s="5" t="s">
        <v>3395</v>
      </c>
      <c r="E901">
        <v>4032</v>
      </c>
      <c r="F901">
        <v>25</v>
      </c>
      <c r="G901">
        <v>51899</v>
      </c>
      <c r="H901" s="39">
        <f t="shared" ref="H901:H964" si="28">H900+1/86400</f>
        <v>41615.670740743168</v>
      </c>
      <c r="I901" t="s">
        <v>4405</v>
      </c>
      <c r="J901">
        <v>51899</v>
      </c>
      <c r="K901" s="39">
        <f t="shared" ref="K901:K964" si="29">K900+1/86400</f>
        <v>41615.670740743168</v>
      </c>
      <c r="L901">
        <v>3032</v>
      </c>
    </row>
    <row r="902" spans="4:12" x14ac:dyDescent="0.25">
      <c r="D902" s="5" t="s">
        <v>3396</v>
      </c>
      <c r="E902">
        <v>4032</v>
      </c>
      <c r="F902">
        <v>25</v>
      </c>
      <c r="G902">
        <v>51900</v>
      </c>
      <c r="H902" s="39">
        <f t="shared" si="28"/>
        <v>41615.670752317244</v>
      </c>
      <c r="I902" t="s">
        <v>4406</v>
      </c>
      <c r="J902">
        <v>51900</v>
      </c>
      <c r="K902" s="39">
        <f t="shared" si="29"/>
        <v>41615.670752317244</v>
      </c>
      <c r="L902">
        <v>3032</v>
      </c>
    </row>
    <row r="903" spans="4:12" x14ac:dyDescent="0.25">
      <c r="D903" s="5" t="s">
        <v>3397</v>
      </c>
      <c r="E903">
        <v>4031</v>
      </c>
      <c r="F903">
        <v>24</v>
      </c>
      <c r="G903">
        <v>51901</v>
      </c>
      <c r="H903" s="39">
        <f t="shared" si="28"/>
        <v>41615.670763891321</v>
      </c>
      <c r="I903" t="s">
        <v>4407</v>
      </c>
      <c r="J903">
        <v>51901</v>
      </c>
      <c r="K903" s="39">
        <f t="shared" si="29"/>
        <v>41615.670763891321</v>
      </c>
      <c r="L903">
        <v>3031</v>
      </c>
    </row>
    <row r="904" spans="4:12" x14ac:dyDescent="0.25">
      <c r="D904" s="5" t="s">
        <v>3398</v>
      </c>
      <c r="E904">
        <v>4031</v>
      </c>
      <c r="F904">
        <v>24</v>
      </c>
      <c r="G904">
        <v>51902</v>
      </c>
      <c r="H904" s="39">
        <f t="shared" si="28"/>
        <v>41615.670775465398</v>
      </c>
      <c r="I904" t="s">
        <v>4408</v>
      </c>
      <c r="J904">
        <v>51902</v>
      </c>
      <c r="K904" s="39">
        <f t="shared" si="29"/>
        <v>41615.670775465398</v>
      </c>
      <c r="L904">
        <v>3033</v>
      </c>
    </row>
    <row r="905" spans="4:12" x14ac:dyDescent="0.25">
      <c r="D905" s="5" t="s">
        <v>3399</v>
      </c>
      <c r="E905">
        <v>4032</v>
      </c>
      <c r="F905">
        <v>25</v>
      </c>
      <c r="G905">
        <v>51903</v>
      </c>
      <c r="H905" s="39">
        <f t="shared" si="28"/>
        <v>41615.670787039475</v>
      </c>
      <c r="I905" t="s">
        <v>4409</v>
      </c>
      <c r="J905">
        <v>51903</v>
      </c>
      <c r="K905" s="39">
        <f t="shared" si="29"/>
        <v>41615.670787039475</v>
      </c>
      <c r="L905">
        <v>3032</v>
      </c>
    </row>
    <row r="906" spans="4:12" x14ac:dyDescent="0.25">
      <c r="D906" s="5" t="s">
        <v>3400</v>
      </c>
      <c r="E906">
        <v>4032</v>
      </c>
      <c r="F906">
        <v>25</v>
      </c>
      <c r="G906">
        <v>51904</v>
      </c>
      <c r="H906" s="39">
        <f t="shared" si="28"/>
        <v>41615.670798613552</v>
      </c>
      <c r="I906" t="s">
        <v>4410</v>
      </c>
      <c r="J906">
        <v>51904</v>
      </c>
      <c r="K906" s="39">
        <f t="shared" si="29"/>
        <v>41615.670798613552</v>
      </c>
      <c r="L906">
        <v>3032</v>
      </c>
    </row>
    <row r="907" spans="4:12" x14ac:dyDescent="0.25">
      <c r="D907" s="5" t="s">
        <v>3401</v>
      </c>
      <c r="E907">
        <v>4031</v>
      </c>
      <c r="F907">
        <v>24</v>
      </c>
      <c r="G907">
        <v>51905</v>
      </c>
      <c r="H907" s="39">
        <f t="shared" si="28"/>
        <v>41615.670810187628</v>
      </c>
      <c r="I907" t="s">
        <v>4411</v>
      </c>
      <c r="J907">
        <v>51905</v>
      </c>
      <c r="K907" s="39">
        <f t="shared" si="29"/>
        <v>41615.670810187628</v>
      </c>
      <c r="L907">
        <v>3031</v>
      </c>
    </row>
    <row r="908" spans="4:12" x14ac:dyDescent="0.25">
      <c r="D908" s="5" t="s">
        <v>3402</v>
      </c>
      <c r="E908">
        <v>4031</v>
      </c>
      <c r="F908">
        <v>24</v>
      </c>
      <c r="G908">
        <v>51906</v>
      </c>
      <c r="H908" s="39">
        <f t="shared" si="28"/>
        <v>41615.670821761705</v>
      </c>
      <c r="I908" t="s">
        <v>4412</v>
      </c>
      <c r="J908">
        <v>51906</v>
      </c>
      <c r="K908" s="39">
        <f t="shared" si="29"/>
        <v>41615.670821761705</v>
      </c>
      <c r="L908">
        <v>3033</v>
      </c>
    </row>
    <row r="909" spans="4:12" x14ac:dyDescent="0.25">
      <c r="D909" s="5" t="s">
        <v>3403</v>
      </c>
      <c r="E909">
        <v>4032</v>
      </c>
      <c r="F909">
        <v>25</v>
      </c>
      <c r="G909">
        <v>51907</v>
      </c>
      <c r="H909" s="39">
        <f t="shared" si="28"/>
        <v>41615.670833335782</v>
      </c>
      <c r="I909" t="s">
        <v>4413</v>
      </c>
      <c r="J909">
        <v>51907</v>
      </c>
      <c r="K909" s="39">
        <f t="shared" si="29"/>
        <v>41615.670833335782</v>
      </c>
      <c r="L909">
        <v>3032</v>
      </c>
    </row>
    <row r="910" spans="4:12" x14ac:dyDescent="0.25">
      <c r="D910" s="5" t="s">
        <v>3404</v>
      </c>
      <c r="E910">
        <v>4032</v>
      </c>
      <c r="F910">
        <v>25</v>
      </c>
      <c r="G910">
        <v>51908</v>
      </c>
      <c r="H910" s="39">
        <f t="shared" si="28"/>
        <v>41615.670844909859</v>
      </c>
      <c r="I910" t="s">
        <v>4414</v>
      </c>
      <c r="J910">
        <v>51908</v>
      </c>
      <c r="K910" s="39">
        <f t="shared" si="29"/>
        <v>41615.670844909859</v>
      </c>
      <c r="L910">
        <v>3032</v>
      </c>
    </row>
    <row r="911" spans="4:12" x14ac:dyDescent="0.25">
      <c r="D911" s="5" t="s">
        <v>3405</v>
      </c>
      <c r="E911">
        <v>4031</v>
      </c>
      <c r="F911">
        <v>24</v>
      </c>
      <c r="G911">
        <v>51909</v>
      </c>
      <c r="H911" s="39">
        <f t="shared" si="28"/>
        <v>41615.670856483935</v>
      </c>
      <c r="I911" t="s">
        <v>4415</v>
      </c>
      <c r="J911">
        <v>51909</v>
      </c>
      <c r="K911" s="39">
        <f t="shared" si="29"/>
        <v>41615.670856483935</v>
      </c>
      <c r="L911">
        <v>3031</v>
      </c>
    </row>
    <row r="912" spans="4:12" x14ac:dyDescent="0.25">
      <c r="D912" s="5" t="s">
        <v>3406</v>
      </c>
      <c r="E912">
        <v>4031</v>
      </c>
      <c r="F912">
        <v>24</v>
      </c>
      <c r="G912">
        <v>51910</v>
      </c>
      <c r="H912" s="39">
        <f t="shared" si="28"/>
        <v>41615.670868058012</v>
      </c>
      <c r="I912" t="s">
        <v>4416</v>
      </c>
      <c r="J912">
        <v>51910</v>
      </c>
      <c r="K912" s="39">
        <f t="shared" si="29"/>
        <v>41615.670868058012</v>
      </c>
      <c r="L912">
        <v>3033</v>
      </c>
    </row>
    <row r="913" spans="4:12" x14ac:dyDescent="0.25">
      <c r="D913" s="5" t="s">
        <v>3407</v>
      </c>
      <c r="E913">
        <v>4032</v>
      </c>
      <c r="F913">
        <v>25</v>
      </c>
      <c r="G913">
        <v>51911</v>
      </c>
      <c r="H913" s="39">
        <f t="shared" si="28"/>
        <v>41615.670879632089</v>
      </c>
      <c r="I913" t="s">
        <v>4417</v>
      </c>
      <c r="J913">
        <v>51911</v>
      </c>
      <c r="K913" s="39">
        <f t="shared" si="29"/>
        <v>41615.670879632089</v>
      </c>
      <c r="L913">
        <v>3032</v>
      </c>
    </row>
    <row r="914" spans="4:12" x14ac:dyDescent="0.25">
      <c r="D914" s="5" t="s">
        <v>3408</v>
      </c>
      <c r="E914">
        <v>4032</v>
      </c>
      <c r="F914">
        <v>25</v>
      </c>
      <c r="G914">
        <v>51912</v>
      </c>
      <c r="H914" s="39">
        <f t="shared" si="28"/>
        <v>41615.670891206166</v>
      </c>
      <c r="I914" t="s">
        <v>4418</v>
      </c>
      <c r="J914">
        <v>51912</v>
      </c>
      <c r="K914" s="39">
        <f t="shared" si="29"/>
        <v>41615.670891206166</v>
      </c>
      <c r="L914">
        <v>3032</v>
      </c>
    </row>
    <row r="915" spans="4:12" x14ac:dyDescent="0.25">
      <c r="D915" s="5" t="s">
        <v>3409</v>
      </c>
      <c r="E915">
        <v>4031</v>
      </c>
      <c r="F915">
        <v>24</v>
      </c>
      <c r="G915">
        <v>51913</v>
      </c>
      <c r="H915" s="39">
        <f t="shared" si="28"/>
        <v>41615.670902780243</v>
      </c>
      <c r="I915" t="s">
        <v>4419</v>
      </c>
      <c r="J915">
        <v>51913</v>
      </c>
      <c r="K915" s="39">
        <f t="shared" si="29"/>
        <v>41615.670902780243</v>
      </c>
      <c r="L915">
        <v>3031</v>
      </c>
    </row>
    <row r="916" spans="4:12" x14ac:dyDescent="0.25">
      <c r="D916" s="5" t="s">
        <v>3410</v>
      </c>
      <c r="E916">
        <v>4031</v>
      </c>
      <c r="F916">
        <v>24</v>
      </c>
      <c r="G916">
        <v>51914</v>
      </c>
      <c r="H916" s="39">
        <f t="shared" si="28"/>
        <v>41615.670914354319</v>
      </c>
      <c r="I916" t="s">
        <v>4420</v>
      </c>
      <c r="J916">
        <v>51914</v>
      </c>
      <c r="K916" s="39">
        <f t="shared" si="29"/>
        <v>41615.670914354319</v>
      </c>
      <c r="L916">
        <v>3033</v>
      </c>
    </row>
    <row r="917" spans="4:12" x14ac:dyDescent="0.25">
      <c r="D917" s="5" t="s">
        <v>3411</v>
      </c>
      <c r="E917">
        <v>4032</v>
      </c>
      <c r="F917">
        <v>25</v>
      </c>
      <c r="G917">
        <v>51915</v>
      </c>
      <c r="H917" s="39">
        <f t="shared" si="28"/>
        <v>41615.670925928396</v>
      </c>
      <c r="I917" t="s">
        <v>4421</v>
      </c>
      <c r="J917">
        <v>51915</v>
      </c>
      <c r="K917" s="39">
        <f t="shared" si="29"/>
        <v>41615.670925928396</v>
      </c>
      <c r="L917">
        <v>3032</v>
      </c>
    </row>
    <row r="918" spans="4:12" x14ac:dyDescent="0.25">
      <c r="D918" s="5" t="s">
        <v>3412</v>
      </c>
      <c r="E918">
        <v>4032</v>
      </c>
      <c r="F918">
        <v>25</v>
      </c>
      <c r="G918">
        <v>51916</v>
      </c>
      <c r="H918" s="39">
        <f t="shared" si="28"/>
        <v>41615.670937502473</v>
      </c>
      <c r="I918" t="s">
        <v>4422</v>
      </c>
      <c r="J918">
        <v>51916</v>
      </c>
      <c r="K918" s="39">
        <f t="shared" si="29"/>
        <v>41615.670937502473</v>
      </c>
      <c r="L918">
        <v>3032</v>
      </c>
    </row>
    <row r="919" spans="4:12" x14ac:dyDescent="0.25">
      <c r="D919" s="5" t="s">
        <v>3413</v>
      </c>
      <c r="E919">
        <v>4031</v>
      </c>
      <c r="F919">
        <v>24</v>
      </c>
      <c r="G919">
        <v>51917</v>
      </c>
      <c r="H919" s="39">
        <f t="shared" si="28"/>
        <v>41615.67094907655</v>
      </c>
      <c r="I919" t="s">
        <v>4423</v>
      </c>
      <c r="J919">
        <v>51917</v>
      </c>
      <c r="K919" s="39">
        <f t="shared" si="29"/>
        <v>41615.67094907655</v>
      </c>
      <c r="L919">
        <v>3031</v>
      </c>
    </row>
    <row r="920" spans="4:12" x14ac:dyDescent="0.25">
      <c r="D920" s="5" t="s">
        <v>3414</v>
      </c>
      <c r="E920">
        <v>4031</v>
      </c>
      <c r="F920">
        <v>24</v>
      </c>
      <c r="G920">
        <v>51918</v>
      </c>
      <c r="H920" s="39">
        <f t="shared" si="28"/>
        <v>41615.670960650627</v>
      </c>
      <c r="I920" t="s">
        <v>4424</v>
      </c>
      <c r="J920">
        <v>51918</v>
      </c>
      <c r="K920" s="39">
        <f t="shared" si="29"/>
        <v>41615.670960650627</v>
      </c>
      <c r="L920">
        <v>3033</v>
      </c>
    </row>
    <row r="921" spans="4:12" x14ac:dyDescent="0.25">
      <c r="D921" s="5" t="s">
        <v>3415</v>
      </c>
      <c r="E921">
        <v>4032</v>
      </c>
      <c r="F921">
        <v>25</v>
      </c>
      <c r="G921">
        <v>51919</v>
      </c>
      <c r="H921" s="39">
        <f t="shared" si="28"/>
        <v>41615.670972224703</v>
      </c>
      <c r="I921" t="s">
        <v>4425</v>
      </c>
      <c r="J921">
        <v>51919</v>
      </c>
      <c r="K921" s="39">
        <f t="shared" si="29"/>
        <v>41615.670972224703</v>
      </c>
      <c r="L921">
        <v>3032</v>
      </c>
    </row>
    <row r="922" spans="4:12" x14ac:dyDescent="0.25">
      <c r="D922" s="5" t="s">
        <v>3416</v>
      </c>
      <c r="E922">
        <v>4032</v>
      </c>
      <c r="F922">
        <v>25</v>
      </c>
      <c r="G922">
        <v>51920</v>
      </c>
      <c r="H922" s="39">
        <f t="shared" si="28"/>
        <v>41615.67098379878</v>
      </c>
      <c r="I922" t="s">
        <v>4426</v>
      </c>
      <c r="J922">
        <v>51920</v>
      </c>
      <c r="K922" s="39">
        <f t="shared" si="29"/>
        <v>41615.67098379878</v>
      </c>
      <c r="L922">
        <v>3032</v>
      </c>
    </row>
    <row r="923" spans="4:12" x14ac:dyDescent="0.25">
      <c r="D923" s="5" t="s">
        <v>3417</v>
      </c>
      <c r="E923">
        <v>4031</v>
      </c>
      <c r="F923">
        <v>24</v>
      </c>
      <c r="G923">
        <v>51921</v>
      </c>
      <c r="H923" s="39">
        <f t="shared" si="28"/>
        <v>41615.670995372857</v>
      </c>
      <c r="I923" t="s">
        <v>4427</v>
      </c>
      <c r="J923">
        <v>51921</v>
      </c>
      <c r="K923" s="39">
        <f t="shared" si="29"/>
        <v>41615.670995372857</v>
      </c>
      <c r="L923">
        <v>3031</v>
      </c>
    </row>
    <row r="924" spans="4:12" x14ac:dyDescent="0.25">
      <c r="D924" s="5" t="s">
        <v>3418</v>
      </c>
      <c r="E924">
        <v>4031</v>
      </c>
      <c r="F924">
        <v>24</v>
      </c>
      <c r="G924">
        <v>51922</v>
      </c>
      <c r="H924" s="39">
        <f t="shared" si="28"/>
        <v>41615.671006946934</v>
      </c>
      <c r="I924" t="s">
        <v>4428</v>
      </c>
      <c r="J924">
        <v>51922</v>
      </c>
      <c r="K924" s="39">
        <f t="shared" si="29"/>
        <v>41615.671006946934</v>
      </c>
      <c r="L924">
        <v>3033</v>
      </c>
    </row>
    <row r="925" spans="4:12" x14ac:dyDescent="0.25">
      <c r="D925" s="5" t="s">
        <v>3419</v>
      </c>
      <c r="E925">
        <v>4032</v>
      </c>
      <c r="F925">
        <v>25</v>
      </c>
      <c r="G925">
        <v>51923</v>
      </c>
      <c r="H925" s="39">
        <f t="shared" si="28"/>
        <v>41615.67101852101</v>
      </c>
      <c r="I925" t="s">
        <v>4429</v>
      </c>
      <c r="J925">
        <v>51923</v>
      </c>
      <c r="K925" s="39">
        <f t="shared" si="29"/>
        <v>41615.67101852101</v>
      </c>
      <c r="L925">
        <v>3032</v>
      </c>
    </row>
    <row r="926" spans="4:12" x14ac:dyDescent="0.25">
      <c r="D926" s="5" t="s">
        <v>3420</v>
      </c>
      <c r="E926">
        <v>4032</v>
      </c>
      <c r="F926">
        <v>25</v>
      </c>
      <c r="G926">
        <v>51924</v>
      </c>
      <c r="H926" s="39">
        <f t="shared" si="28"/>
        <v>41615.671030095087</v>
      </c>
      <c r="I926" t="s">
        <v>4430</v>
      </c>
      <c r="J926">
        <v>51924</v>
      </c>
      <c r="K926" s="39">
        <f t="shared" si="29"/>
        <v>41615.671030095087</v>
      </c>
      <c r="L926">
        <v>3032</v>
      </c>
    </row>
    <row r="927" spans="4:12" x14ac:dyDescent="0.25">
      <c r="D927" s="5" t="s">
        <v>3421</v>
      </c>
      <c r="E927">
        <v>4031</v>
      </c>
      <c r="F927">
        <v>24</v>
      </c>
      <c r="G927">
        <v>51925</v>
      </c>
      <c r="H927" s="39">
        <f t="shared" si="28"/>
        <v>41615.671041669164</v>
      </c>
      <c r="I927" t="s">
        <v>4431</v>
      </c>
      <c r="J927">
        <v>51925</v>
      </c>
      <c r="K927" s="39">
        <f t="shared" si="29"/>
        <v>41615.671041669164</v>
      </c>
      <c r="L927">
        <v>3031</v>
      </c>
    </row>
    <row r="928" spans="4:12" x14ac:dyDescent="0.25">
      <c r="D928" s="5" t="s">
        <v>3422</v>
      </c>
      <c r="E928">
        <v>4031</v>
      </c>
      <c r="F928">
        <v>24</v>
      </c>
      <c r="G928">
        <v>51926</v>
      </c>
      <c r="H928" s="39">
        <f t="shared" si="28"/>
        <v>41615.671053243241</v>
      </c>
      <c r="I928" t="s">
        <v>4432</v>
      </c>
      <c r="J928">
        <v>51926</v>
      </c>
      <c r="K928" s="39">
        <f t="shared" si="29"/>
        <v>41615.671053243241</v>
      </c>
      <c r="L928">
        <v>3033</v>
      </c>
    </row>
    <row r="929" spans="4:12" x14ac:dyDescent="0.25">
      <c r="D929" s="5" t="s">
        <v>3423</v>
      </c>
      <c r="E929">
        <v>4032</v>
      </c>
      <c r="F929">
        <v>25</v>
      </c>
      <c r="G929">
        <v>51927</v>
      </c>
      <c r="H929" s="39">
        <f t="shared" si="28"/>
        <v>41615.671064817318</v>
      </c>
      <c r="I929" t="s">
        <v>4433</v>
      </c>
      <c r="J929">
        <v>51927</v>
      </c>
      <c r="K929" s="39">
        <f t="shared" si="29"/>
        <v>41615.671064817318</v>
      </c>
      <c r="L929">
        <v>3032</v>
      </c>
    </row>
    <row r="930" spans="4:12" x14ac:dyDescent="0.25">
      <c r="D930" s="5" t="s">
        <v>3424</v>
      </c>
      <c r="E930">
        <v>4032</v>
      </c>
      <c r="F930">
        <v>25</v>
      </c>
      <c r="G930">
        <v>51928</v>
      </c>
      <c r="H930" s="39">
        <f t="shared" si="28"/>
        <v>41615.671076391394</v>
      </c>
      <c r="I930" t="s">
        <v>4434</v>
      </c>
      <c r="J930">
        <v>51928</v>
      </c>
      <c r="K930" s="39">
        <f t="shared" si="29"/>
        <v>41615.671076391394</v>
      </c>
      <c r="L930">
        <v>3032</v>
      </c>
    </row>
    <row r="931" spans="4:12" x14ac:dyDescent="0.25">
      <c r="D931" s="5" t="s">
        <v>3425</v>
      </c>
      <c r="E931">
        <v>4031</v>
      </c>
      <c r="F931">
        <v>24</v>
      </c>
      <c r="G931">
        <v>51929</v>
      </c>
      <c r="H931" s="39">
        <f t="shared" si="28"/>
        <v>41615.671087965471</v>
      </c>
      <c r="I931" t="s">
        <v>4435</v>
      </c>
      <c r="J931">
        <v>51929</v>
      </c>
      <c r="K931" s="39">
        <f t="shared" si="29"/>
        <v>41615.671087965471</v>
      </c>
      <c r="L931">
        <v>3031</v>
      </c>
    </row>
    <row r="932" spans="4:12" x14ac:dyDescent="0.25">
      <c r="D932" s="5" t="s">
        <v>3426</v>
      </c>
      <c r="E932">
        <v>4031</v>
      </c>
      <c r="F932">
        <v>24</v>
      </c>
      <c r="G932">
        <v>51930</v>
      </c>
      <c r="H932" s="39">
        <f t="shared" si="28"/>
        <v>41615.671099539548</v>
      </c>
      <c r="I932" t="s">
        <v>4436</v>
      </c>
      <c r="J932">
        <v>51930</v>
      </c>
      <c r="K932" s="39">
        <f t="shared" si="29"/>
        <v>41615.671099539548</v>
      </c>
      <c r="L932">
        <v>3033</v>
      </c>
    </row>
    <row r="933" spans="4:12" x14ac:dyDescent="0.25">
      <c r="D933" s="5" t="s">
        <v>3427</v>
      </c>
      <c r="E933">
        <v>4032</v>
      </c>
      <c r="F933">
        <v>25</v>
      </c>
      <c r="G933">
        <v>51931</v>
      </c>
      <c r="H933" s="39">
        <f t="shared" si="28"/>
        <v>41615.671111113625</v>
      </c>
      <c r="I933" t="s">
        <v>4437</v>
      </c>
      <c r="J933">
        <v>51931</v>
      </c>
      <c r="K933" s="39">
        <f t="shared" si="29"/>
        <v>41615.671111113625</v>
      </c>
      <c r="L933">
        <v>3032</v>
      </c>
    </row>
    <row r="934" spans="4:12" x14ac:dyDescent="0.25">
      <c r="D934" s="5" t="s">
        <v>3428</v>
      </c>
      <c r="E934">
        <v>4032</v>
      </c>
      <c r="F934">
        <v>25</v>
      </c>
      <c r="G934">
        <v>51932</v>
      </c>
      <c r="H934" s="39">
        <f t="shared" si="28"/>
        <v>41615.671122687701</v>
      </c>
      <c r="I934" t="s">
        <v>4438</v>
      </c>
      <c r="J934">
        <v>51932</v>
      </c>
      <c r="K934" s="39">
        <f t="shared" si="29"/>
        <v>41615.671122687701</v>
      </c>
      <c r="L934">
        <v>3032</v>
      </c>
    </row>
    <row r="935" spans="4:12" x14ac:dyDescent="0.25">
      <c r="D935" s="5" t="s">
        <v>3429</v>
      </c>
      <c r="E935">
        <v>4031</v>
      </c>
      <c r="F935">
        <v>24</v>
      </c>
      <c r="G935">
        <v>51933</v>
      </c>
      <c r="H935" s="39">
        <f t="shared" si="28"/>
        <v>41615.671134261778</v>
      </c>
      <c r="I935" t="s">
        <v>4439</v>
      </c>
      <c r="J935">
        <v>51933</v>
      </c>
      <c r="K935" s="39">
        <f t="shared" si="29"/>
        <v>41615.671134261778</v>
      </c>
      <c r="L935">
        <v>3031</v>
      </c>
    </row>
    <row r="936" spans="4:12" x14ac:dyDescent="0.25">
      <c r="D936" s="5" t="s">
        <v>3430</v>
      </c>
      <c r="E936">
        <v>4031</v>
      </c>
      <c r="F936">
        <v>24</v>
      </c>
      <c r="G936">
        <v>51934</v>
      </c>
      <c r="H936" s="39">
        <f t="shared" si="28"/>
        <v>41615.671145835855</v>
      </c>
      <c r="I936" t="s">
        <v>4440</v>
      </c>
      <c r="J936">
        <v>51934</v>
      </c>
      <c r="K936" s="39">
        <f t="shared" si="29"/>
        <v>41615.671145835855</v>
      </c>
      <c r="L936">
        <v>3033</v>
      </c>
    </row>
    <row r="937" spans="4:12" x14ac:dyDescent="0.25">
      <c r="D937" s="5" t="s">
        <v>3431</v>
      </c>
      <c r="E937">
        <v>4032</v>
      </c>
      <c r="F937">
        <v>25</v>
      </c>
      <c r="G937">
        <v>51935</v>
      </c>
      <c r="H937" s="39">
        <f t="shared" si="28"/>
        <v>41615.671157409932</v>
      </c>
      <c r="I937" t="s">
        <v>4441</v>
      </c>
      <c r="J937">
        <v>51935</v>
      </c>
      <c r="K937" s="39">
        <f t="shared" si="29"/>
        <v>41615.671157409932</v>
      </c>
      <c r="L937">
        <v>3032</v>
      </c>
    </row>
    <row r="938" spans="4:12" x14ac:dyDescent="0.25">
      <c r="D938" s="5" t="s">
        <v>3432</v>
      </c>
      <c r="E938">
        <v>4032</v>
      </c>
      <c r="F938">
        <v>25</v>
      </c>
      <c r="G938">
        <v>51936</v>
      </c>
      <c r="H938" s="39">
        <f t="shared" si="28"/>
        <v>41615.671168984009</v>
      </c>
      <c r="I938" t="s">
        <v>4442</v>
      </c>
      <c r="J938">
        <v>51936</v>
      </c>
      <c r="K938" s="39">
        <f t="shared" si="29"/>
        <v>41615.671168984009</v>
      </c>
      <c r="L938">
        <v>3032</v>
      </c>
    </row>
    <row r="939" spans="4:12" x14ac:dyDescent="0.25">
      <c r="D939" s="5" t="s">
        <v>3433</v>
      </c>
      <c r="E939">
        <v>4031</v>
      </c>
      <c r="F939">
        <v>24</v>
      </c>
      <c r="G939">
        <v>51937</v>
      </c>
      <c r="H939" s="39">
        <f t="shared" si="28"/>
        <v>41615.671180558085</v>
      </c>
      <c r="I939" t="s">
        <v>4443</v>
      </c>
      <c r="J939">
        <v>51937</v>
      </c>
      <c r="K939" s="39">
        <f t="shared" si="29"/>
        <v>41615.671180558085</v>
      </c>
      <c r="L939">
        <v>3031</v>
      </c>
    </row>
    <row r="940" spans="4:12" x14ac:dyDescent="0.25">
      <c r="D940" s="5" t="s">
        <v>3434</v>
      </c>
      <c r="E940">
        <v>4031</v>
      </c>
      <c r="F940">
        <v>24</v>
      </c>
      <c r="G940">
        <v>51938</v>
      </c>
      <c r="H940" s="39">
        <f t="shared" si="28"/>
        <v>41615.671192132162</v>
      </c>
      <c r="I940" t="s">
        <v>4444</v>
      </c>
      <c r="J940">
        <v>51938</v>
      </c>
      <c r="K940" s="39">
        <f t="shared" si="29"/>
        <v>41615.671192132162</v>
      </c>
      <c r="L940">
        <v>3033</v>
      </c>
    </row>
    <row r="941" spans="4:12" x14ac:dyDescent="0.25">
      <c r="D941" s="5" t="s">
        <v>3435</v>
      </c>
      <c r="E941">
        <v>4032</v>
      </c>
      <c r="F941">
        <v>25</v>
      </c>
      <c r="G941">
        <v>51939</v>
      </c>
      <c r="H941" s="39">
        <f t="shared" si="28"/>
        <v>41615.671203706239</v>
      </c>
      <c r="I941" t="s">
        <v>4445</v>
      </c>
      <c r="J941">
        <v>51939</v>
      </c>
      <c r="K941" s="39">
        <f t="shared" si="29"/>
        <v>41615.671203706239</v>
      </c>
      <c r="L941">
        <v>3032</v>
      </c>
    </row>
    <row r="942" spans="4:12" x14ac:dyDescent="0.25">
      <c r="D942" s="5" t="s">
        <v>3436</v>
      </c>
      <c r="E942">
        <v>4032</v>
      </c>
      <c r="F942">
        <v>25</v>
      </c>
      <c r="G942">
        <v>51940</v>
      </c>
      <c r="H942" s="39">
        <f t="shared" si="28"/>
        <v>41615.671215280316</v>
      </c>
      <c r="I942" t="s">
        <v>4446</v>
      </c>
      <c r="J942">
        <v>51940</v>
      </c>
      <c r="K942" s="39">
        <f t="shared" si="29"/>
        <v>41615.671215280316</v>
      </c>
      <c r="L942">
        <v>3032</v>
      </c>
    </row>
    <row r="943" spans="4:12" x14ac:dyDescent="0.25">
      <c r="D943" s="5" t="s">
        <v>3437</v>
      </c>
      <c r="E943">
        <v>4031</v>
      </c>
      <c r="F943">
        <v>24</v>
      </c>
      <c r="G943">
        <v>51941</v>
      </c>
      <c r="H943" s="39">
        <f t="shared" si="28"/>
        <v>41615.671226854392</v>
      </c>
      <c r="I943" t="s">
        <v>4447</v>
      </c>
      <c r="J943">
        <v>51941</v>
      </c>
      <c r="K943" s="39">
        <f t="shared" si="29"/>
        <v>41615.671226854392</v>
      </c>
      <c r="L943">
        <v>3031</v>
      </c>
    </row>
    <row r="944" spans="4:12" x14ac:dyDescent="0.25">
      <c r="D944" s="5" t="s">
        <v>3438</v>
      </c>
      <c r="E944">
        <v>4031</v>
      </c>
      <c r="F944">
        <v>24</v>
      </c>
      <c r="G944">
        <v>51942</v>
      </c>
      <c r="H944" s="39">
        <f t="shared" si="28"/>
        <v>41615.671238428469</v>
      </c>
      <c r="I944" t="s">
        <v>4448</v>
      </c>
      <c r="J944">
        <v>51942</v>
      </c>
      <c r="K944" s="39">
        <f t="shared" si="29"/>
        <v>41615.671238428469</v>
      </c>
      <c r="L944">
        <v>3033</v>
      </c>
    </row>
    <row r="945" spans="4:12" x14ac:dyDescent="0.25">
      <c r="D945" s="5" t="s">
        <v>3439</v>
      </c>
      <c r="E945">
        <v>4032</v>
      </c>
      <c r="F945">
        <v>25</v>
      </c>
      <c r="G945">
        <v>51943</v>
      </c>
      <c r="H945" s="39">
        <f t="shared" si="28"/>
        <v>41615.671250002546</v>
      </c>
      <c r="I945" t="s">
        <v>4449</v>
      </c>
      <c r="J945">
        <v>51943</v>
      </c>
      <c r="K945" s="39">
        <f t="shared" si="29"/>
        <v>41615.671250002546</v>
      </c>
      <c r="L945">
        <v>3032</v>
      </c>
    </row>
    <row r="946" spans="4:12" x14ac:dyDescent="0.25">
      <c r="D946" s="5" t="s">
        <v>3440</v>
      </c>
      <c r="E946">
        <v>4032</v>
      </c>
      <c r="F946">
        <v>25</v>
      </c>
      <c r="G946">
        <v>51944</v>
      </c>
      <c r="H946" s="39">
        <f t="shared" si="28"/>
        <v>41615.671261576623</v>
      </c>
      <c r="I946" t="s">
        <v>4450</v>
      </c>
      <c r="J946">
        <v>51944</v>
      </c>
      <c r="K946" s="39">
        <f t="shared" si="29"/>
        <v>41615.671261576623</v>
      </c>
      <c r="L946">
        <v>3032</v>
      </c>
    </row>
    <row r="947" spans="4:12" x14ac:dyDescent="0.25">
      <c r="D947" s="5" t="s">
        <v>3441</v>
      </c>
      <c r="E947">
        <v>4031</v>
      </c>
      <c r="F947">
        <v>24</v>
      </c>
      <c r="G947">
        <v>51945</v>
      </c>
      <c r="H947" s="39">
        <f t="shared" si="28"/>
        <v>41615.6712731507</v>
      </c>
      <c r="I947" t="s">
        <v>4451</v>
      </c>
      <c r="J947">
        <v>51945</v>
      </c>
      <c r="K947" s="39">
        <f t="shared" si="29"/>
        <v>41615.6712731507</v>
      </c>
      <c r="L947">
        <v>3031</v>
      </c>
    </row>
    <row r="948" spans="4:12" x14ac:dyDescent="0.25">
      <c r="D948" s="5" t="s">
        <v>3442</v>
      </c>
      <c r="E948">
        <v>4031</v>
      </c>
      <c r="F948">
        <v>24</v>
      </c>
      <c r="G948">
        <v>51946</v>
      </c>
      <c r="H948" s="39">
        <f t="shared" si="28"/>
        <v>41615.671284724776</v>
      </c>
      <c r="I948" t="s">
        <v>4452</v>
      </c>
      <c r="J948">
        <v>51946</v>
      </c>
      <c r="K948" s="39">
        <f t="shared" si="29"/>
        <v>41615.671284724776</v>
      </c>
      <c r="L948">
        <v>3033</v>
      </c>
    </row>
    <row r="949" spans="4:12" x14ac:dyDescent="0.25">
      <c r="D949" s="5" t="s">
        <v>3443</v>
      </c>
      <c r="E949">
        <v>4032</v>
      </c>
      <c r="F949">
        <v>25</v>
      </c>
      <c r="G949">
        <v>51947</v>
      </c>
      <c r="H949" s="39">
        <f t="shared" si="28"/>
        <v>41615.671296298853</v>
      </c>
      <c r="I949" t="s">
        <v>4453</v>
      </c>
      <c r="J949">
        <v>51947</v>
      </c>
      <c r="K949" s="39">
        <f t="shared" si="29"/>
        <v>41615.671296298853</v>
      </c>
      <c r="L949">
        <v>3032</v>
      </c>
    </row>
    <row r="950" spans="4:12" x14ac:dyDescent="0.25">
      <c r="D950" s="5" t="s">
        <v>3444</v>
      </c>
      <c r="E950">
        <v>4032</v>
      </c>
      <c r="F950">
        <v>25</v>
      </c>
      <c r="G950">
        <v>51948</v>
      </c>
      <c r="H950" s="39">
        <f t="shared" si="28"/>
        <v>41615.67130787293</v>
      </c>
      <c r="I950" t="s">
        <v>4454</v>
      </c>
      <c r="J950">
        <v>51948</v>
      </c>
      <c r="K950" s="39">
        <f t="shared" si="29"/>
        <v>41615.67130787293</v>
      </c>
      <c r="L950">
        <v>3032</v>
      </c>
    </row>
    <row r="951" spans="4:12" x14ac:dyDescent="0.25">
      <c r="D951" s="5" t="s">
        <v>3445</v>
      </c>
      <c r="E951">
        <v>4031</v>
      </c>
      <c r="F951">
        <v>24</v>
      </c>
      <c r="G951">
        <v>51949</v>
      </c>
      <c r="H951" s="39">
        <f t="shared" si="28"/>
        <v>41615.671319447007</v>
      </c>
      <c r="I951" t="s">
        <v>4455</v>
      </c>
      <c r="J951">
        <v>51949</v>
      </c>
      <c r="K951" s="39">
        <f t="shared" si="29"/>
        <v>41615.671319447007</v>
      </c>
      <c r="L951">
        <v>3031</v>
      </c>
    </row>
    <row r="952" spans="4:12" x14ac:dyDescent="0.25">
      <c r="D952" s="5" t="s">
        <v>3446</v>
      </c>
      <c r="E952">
        <v>4031</v>
      </c>
      <c r="F952">
        <v>24</v>
      </c>
      <c r="G952">
        <v>51950</v>
      </c>
      <c r="H952" s="39">
        <f t="shared" si="28"/>
        <v>41615.671331021083</v>
      </c>
      <c r="I952" t="s">
        <v>4456</v>
      </c>
      <c r="J952">
        <v>51950</v>
      </c>
      <c r="K952" s="39">
        <f t="shared" si="29"/>
        <v>41615.671331021083</v>
      </c>
      <c r="L952">
        <v>3033</v>
      </c>
    </row>
    <row r="953" spans="4:12" x14ac:dyDescent="0.25">
      <c r="D953" s="5" t="s">
        <v>3447</v>
      </c>
      <c r="E953">
        <v>4032</v>
      </c>
      <c r="F953">
        <v>25</v>
      </c>
      <c r="G953">
        <v>51951</v>
      </c>
      <c r="H953" s="39">
        <f t="shared" si="28"/>
        <v>41615.67134259516</v>
      </c>
      <c r="I953" t="s">
        <v>4457</v>
      </c>
      <c r="J953">
        <v>51951</v>
      </c>
      <c r="K953" s="39">
        <f t="shared" si="29"/>
        <v>41615.67134259516</v>
      </c>
      <c r="L953">
        <v>3032</v>
      </c>
    </row>
    <row r="954" spans="4:12" x14ac:dyDescent="0.25">
      <c r="D954" s="5" t="s">
        <v>3448</v>
      </c>
      <c r="E954">
        <v>4032</v>
      </c>
      <c r="F954">
        <v>25</v>
      </c>
      <c r="G954">
        <v>51952</v>
      </c>
      <c r="H954" s="39">
        <f t="shared" si="28"/>
        <v>41615.671354169237</v>
      </c>
      <c r="I954" t="s">
        <v>4458</v>
      </c>
      <c r="J954">
        <v>51952</v>
      </c>
      <c r="K954" s="39">
        <f t="shared" si="29"/>
        <v>41615.671354169237</v>
      </c>
      <c r="L954">
        <v>3032</v>
      </c>
    </row>
    <row r="955" spans="4:12" x14ac:dyDescent="0.25">
      <c r="D955" s="5" t="s">
        <v>3449</v>
      </c>
      <c r="E955">
        <v>4031</v>
      </c>
      <c r="F955">
        <v>24</v>
      </c>
      <c r="G955">
        <v>51953</v>
      </c>
      <c r="H955" s="39">
        <f t="shared" si="28"/>
        <v>41615.671365743314</v>
      </c>
      <c r="I955" t="s">
        <v>4459</v>
      </c>
      <c r="J955">
        <v>51953</v>
      </c>
      <c r="K955" s="39">
        <f t="shared" si="29"/>
        <v>41615.671365743314</v>
      </c>
      <c r="L955">
        <v>3031</v>
      </c>
    </row>
    <row r="956" spans="4:12" x14ac:dyDescent="0.25">
      <c r="D956" s="5" t="s">
        <v>3450</v>
      </c>
      <c r="E956">
        <v>4031</v>
      </c>
      <c r="F956">
        <v>24</v>
      </c>
      <c r="G956">
        <v>51954</v>
      </c>
      <c r="H956" s="39">
        <f t="shared" si="28"/>
        <v>41615.671377317391</v>
      </c>
      <c r="I956" t="s">
        <v>4460</v>
      </c>
      <c r="J956">
        <v>51954</v>
      </c>
      <c r="K956" s="39">
        <f t="shared" si="29"/>
        <v>41615.671377317391</v>
      </c>
      <c r="L956">
        <v>3033</v>
      </c>
    </row>
    <row r="957" spans="4:12" x14ac:dyDescent="0.25">
      <c r="D957" s="5" t="s">
        <v>3451</v>
      </c>
      <c r="E957">
        <v>4032</v>
      </c>
      <c r="F957">
        <v>25</v>
      </c>
      <c r="G957">
        <v>51955</v>
      </c>
      <c r="H957" s="39">
        <f t="shared" si="28"/>
        <v>41615.671388891467</v>
      </c>
      <c r="I957" t="s">
        <v>4461</v>
      </c>
      <c r="J957">
        <v>51955</v>
      </c>
      <c r="K957" s="39">
        <f t="shared" si="29"/>
        <v>41615.671388891467</v>
      </c>
      <c r="L957">
        <v>3032</v>
      </c>
    </row>
    <row r="958" spans="4:12" x14ac:dyDescent="0.25">
      <c r="D958" s="5" t="s">
        <v>3452</v>
      </c>
      <c r="E958">
        <v>4032</v>
      </c>
      <c r="F958">
        <v>25</v>
      </c>
      <c r="G958">
        <v>51956</v>
      </c>
      <c r="H958" s="39">
        <f t="shared" si="28"/>
        <v>41615.671400465544</v>
      </c>
      <c r="I958" t="s">
        <v>4462</v>
      </c>
      <c r="J958">
        <v>51956</v>
      </c>
      <c r="K958" s="39">
        <f t="shared" si="29"/>
        <v>41615.671400465544</v>
      </c>
      <c r="L958">
        <v>3032</v>
      </c>
    </row>
    <row r="959" spans="4:12" x14ac:dyDescent="0.25">
      <c r="D959" s="5" t="s">
        <v>3453</v>
      </c>
      <c r="E959">
        <v>4031</v>
      </c>
      <c r="F959">
        <v>24</v>
      </c>
      <c r="G959">
        <v>51957</v>
      </c>
      <c r="H959" s="39">
        <f t="shared" si="28"/>
        <v>41615.671412039621</v>
      </c>
      <c r="I959" t="s">
        <v>4463</v>
      </c>
      <c r="J959">
        <v>51957</v>
      </c>
      <c r="K959" s="39">
        <f t="shared" si="29"/>
        <v>41615.671412039621</v>
      </c>
      <c r="L959">
        <v>3031</v>
      </c>
    </row>
    <row r="960" spans="4:12" x14ac:dyDescent="0.25">
      <c r="D960" s="5" t="s">
        <v>3454</v>
      </c>
      <c r="E960">
        <v>4031</v>
      </c>
      <c r="F960">
        <v>24</v>
      </c>
      <c r="G960">
        <v>51958</v>
      </c>
      <c r="H960" s="39">
        <f t="shared" si="28"/>
        <v>41615.671423613698</v>
      </c>
      <c r="I960" t="s">
        <v>4464</v>
      </c>
      <c r="J960">
        <v>51958</v>
      </c>
      <c r="K960" s="39">
        <f t="shared" si="29"/>
        <v>41615.671423613698</v>
      </c>
      <c r="L960">
        <v>3033</v>
      </c>
    </row>
    <row r="961" spans="4:12" x14ac:dyDescent="0.25">
      <c r="D961" s="5" t="s">
        <v>3455</v>
      </c>
      <c r="E961">
        <v>4032</v>
      </c>
      <c r="F961">
        <v>25</v>
      </c>
      <c r="G961">
        <v>51959</v>
      </c>
      <c r="H961" s="39">
        <f t="shared" si="28"/>
        <v>41615.671435187774</v>
      </c>
      <c r="I961" t="s">
        <v>4465</v>
      </c>
      <c r="J961">
        <v>51959</v>
      </c>
      <c r="K961" s="39">
        <f t="shared" si="29"/>
        <v>41615.671435187774</v>
      </c>
      <c r="L961">
        <v>3032</v>
      </c>
    </row>
    <row r="962" spans="4:12" x14ac:dyDescent="0.25">
      <c r="D962" s="5" t="s">
        <v>3456</v>
      </c>
      <c r="E962">
        <v>4032</v>
      </c>
      <c r="F962">
        <v>25</v>
      </c>
      <c r="G962">
        <v>51960</v>
      </c>
      <c r="H962" s="39">
        <f t="shared" si="28"/>
        <v>41615.671446761851</v>
      </c>
      <c r="I962" t="s">
        <v>4466</v>
      </c>
      <c r="J962">
        <v>51960</v>
      </c>
      <c r="K962" s="39">
        <f t="shared" si="29"/>
        <v>41615.671446761851</v>
      </c>
      <c r="L962">
        <v>3032</v>
      </c>
    </row>
    <row r="963" spans="4:12" x14ac:dyDescent="0.25">
      <c r="D963" s="5" t="s">
        <v>3457</v>
      </c>
      <c r="E963">
        <v>4031</v>
      </c>
      <c r="F963">
        <v>24</v>
      </c>
      <c r="G963">
        <v>51961</v>
      </c>
      <c r="H963" s="39">
        <f t="shared" si="28"/>
        <v>41615.671458335928</v>
      </c>
      <c r="I963" t="s">
        <v>4467</v>
      </c>
      <c r="J963">
        <v>51961</v>
      </c>
      <c r="K963" s="39">
        <f t="shared" si="29"/>
        <v>41615.671458335928</v>
      </c>
      <c r="L963">
        <v>3031</v>
      </c>
    </row>
    <row r="964" spans="4:12" x14ac:dyDescent="0.25">
      <c r="D964" s="5" t="s">
        <v>3458</v>
      </c>
      <c r="E964">
        <v>4031</v>
      </c>
      <c r="F964">
        <v>24</v>
      </c>
      <c r="G964">
        <v>51962</v>
      </c>
      <c r="H964" s="39">
        <f t="shared" si="28"/>
        <v>41615.671469910005</v>
      </c>
      <c r="I964" t="s">
        <v>4468</v>
      </c>
      <c r="J964">
        <v>51962</v>
      </c>
      <c r="K964" s="39">
        <f t="shared" si="29"/>
        <v>41615.671469910005</v>
      </c>
      <c r="L964">
        <v>3033</v>
      </c>
    </row>
    <row r="965" spans="4:12" x14ac:dyDescent="0.25">
      <c r="D965" s="5" t="s">
        <v>3459</v>
      </c>
      <c r="E965">
        <v>4032</v>
      </c>
      <c r="F965">
        <v>25</v>
      </c>
      <c r="G965">
        <v>51963</v>
      </c>
      <c r="H965" s="39">
        <f t="shared" ref="H965:H1012" si="30">H964+1/86400</f>
        <v>41615.671481484082</v>
      </c>
      <c r="I965" t="s">
        <v>4469</v>
      </c>
      <c r="J965">
        <v>51963</v>
      </c>
      <c r="K965" s="39">
        <f t="shared" ref="K965:K1012" si="31">K964+1/86400</f>
        <v>41615.671481484082</v>
      </c>
      <c r="L965">
        <v>3032</v>
      </c>
    </row>
    <row r="966" spans="4:12" x14ac:dyDescent="0.25">
      <c r="D966" s="5" t="s">
        <v>3460</v>
      </c>
      <c r="E966">
        <v>4032</v>
      </c>
      <c r="F966">
        <v>25</v>
      </c>
      <c r="G966">
        <v>51964</v>
      </c>
      <c r="H966" s="39">
        <f t="shared" si="30"/>
        <v>41615.671493058158</v>
      </c>
      <c r="I966" t="s">
        <v>4470</v>
      </c>
      <c r="J966">
        <v>51964</v>
      </c>
      <c r="K966" s="39">
        <f t="shared" si="31"/>
        <v>41615.671493058158</v>
      </c>
      <c r="L966">
        <v>3032</v>
      </c>
    </row>
    <row r="967" spans="4:12" x14ac:dyDescent="0.25">
      <c r="D967" s="5" t="s">
        <v>3461</v>
      </c>
      <c r="E967">
        <v>4031</v>
      </c>
      <c r="F967">
        <v>24</v>
      </c>
      <c r="G967">
        <v>51965</v>
      </c>
      <c r="H967" s="39">
        <f t="shared" si="30"/>
        <v>41615.671504632235</v>
      </c>
      <c r="I967" t="s">
        <v>4471</v>
      </c>
      <c r="J967">
        <v>51965</v>
      </c>
      <c r="K967" s="39">
        <f t="shared" si="31"/>
        <v>41615.671504632235</v>
      </c>
      <c r="L967">
        <v>3031</v>
      </c>
    </row>
    <row r="968" spans="4:12" x14ac:dyDescent="0.25">
      <c r="D968" s="5" t="s">
        <v>3462</v>
      </c>
      <c r="E968">
        <v>4031</v>
      </c>
      <c r="F968">
        <v>24</v>
      </c>
      <c r="G968">
        <v>51966</v>
      </c>
      <c r="H968" s="39">
        <f t="shared" si="30"/>
        <v>41615.671516206312</v>
      </c>
      <c r="I968" t="s">
        <v>4472</v>
      </c>
      <c r="J968">
        <v>51966</v>
      </c>
      <c r="K968" s="39">
        <f t="shared" si="31"/>
        <v>41615.671516206312</v>
      </c>
      <c r="L968">
        <v>3033</v>
      </c>
    </row>
    <row r="969" spans="4:12" x14ac:dyDescent="0.25">
      <c r="D969" s="5" t="s">
        <v>3463</v>
      </c>
      <c r="E969">
        <v>4032</v>
      </c>
      <c r="F969">
        <v>25</v>
      </c>
      <c r="G969">
        <v>51967</v>
      </c>
      <c r="H969" s="39">
        <f t="shared" si="30"/>
        <v>41615.671527780389</v>
      </c>
      <c r="I969" t="s">
        <v>4473</v>
      </c>
      <c r="J969">
        <v>51967</v>
      </c>
      <c r="K969" s="39">
        <f t="shared" si="31"/>
        <v>41615.671527780389</v>
      </c>
      <c r="L969">
        <v>3032</v>
      </c>
    </row>
    <row r="970" spans="4:12" x14ac:dyDescent="0.25">
      <c r="D970" s="5" t="s">
        <v>3464</v>
      </c>
      <c r="E970">
        <v>4032</v>
      </c>
      <c r="F970">
        <v>25</v>
      </c>
      <c r="G970">
        <v>51968</v>
      </c>
      <c r="H970" s="39">
        <f t="shared" si="30"/>
        <v>41615.671539354465</v>
      </c>
      <c r="I970" t="s">
        <v>4474</v>
      </c>
      <c r="J970">
        <v>51968</v>
      </c>
      <c r="K970" s="39">
        <f t="shared" si="31"/>
        <v>41615.671539354465</v>
      </c>
      <c r="L970">
        <v>3032</v>
      </c>
    </row>
    <row r="971" spans="4:12" x14ac:dyDescent="0.25">
      <c r="D971" s="5" t="s">
        <v>3465</v>
      </c>
      <c r="E971">
        <v>4031</v>
      </c>
      <c r="F971">
        <v>24</v>
      </c>
      <c r="G971">
        <v>51969</v>
      </c>
      <c r="H971" s="39">
        <f t="shared" si="30"/>
        <v>41615.671550928542</v>
      </c>
      <c r="I971" t="s">
        <v>4475</v>
      </c>
      <c r="J971">
        <v>51969</v>
      </c>
      <c r="K971" s="39">
        <f t="shared" si="31"/>
        <v>41615.671550928542</v>
      </c>
      <c r="L971">
        <v>3031</v>
      </c>
    </row>
    <row r="972" spans="4:12" x14ac:dyDescent="0.25">
      <c r="D972" s="5" t="s">
        <v>3466</v>
      </c>
      <c r="E972">
        <v>4031</v>
      </c>
      <c r="F972">
        <v>24</v>
      </c>
      <c r="G972">
        <v>51970</v>
      </c>
      <c r="H972" s="39">
        <f t="shared" si="30"/>
        <v>41615.671562502619</v>
      </c>
      <c r="I972" t="s">
        <v>4476</v>
      </c>
      <c r="J972">
        <v>51970</v>
      </c>
      <c r="K972" s="39">
        <f t="shared" si="31"/>
        <v>41615.671562502619</v>
      </c>
      <c r="L972">
        <v>3033</v>
      </c>
    </row>
    <row r="973" spans="4:12" x14ac:dyDescent="0.25">
      <c r="D973" s="5" t="s">
        <v>3467</v>
      </c>
      <c r="E973">
        <v>4032</v>
      </c>
      <c r="F973">
        <v>25</v>
      </c>
      <c r="G973">
        <v>51971</v>
      </c>
      <c r="H973" s="39">
        <f t="shared" si="30"/>
        <v>41615.671574076696</v>
      </c>
      <c r="I973" t="s">
        <v>4477</v>
      </c>
      <c r="J973">
        <v>51971</v>
      </c>
      <c r="K973" s="39">
        <f t="shared" si="31"/>
        <v>41615.671574076696</v>
      </c>
      <c r="L973">
        <v>3032</v>
      </c>
    </row>
    <row r="974" spans="4:12" x14ac:dyDescent="0.25">
      <c r="D974" s="5" t="s">
        <v>3468</v>
      </c>
      <c r="E974">
        <v>4032</v>
      </c>
      <c r="F974">
        <v>25</v>
      </c>
      <c r="G974">
        <v>51972</v>
      </c>
      <c r="H974" s="39">
        <f t="shared" si="30"/>
        <v>41615.671585650773</v>
      </c>
      <c r="I974" t="s">
        <v>4478</v>
      </c>
      <c r="J974">
        <v>51972</v>
      </c>
      <c r="K974" s="39">
        <f t="shared" si="31"/>
        <v>41615.671585650773</v>
      </c>
      <c r="L974">
        <v>3032</v>
      </c>
    </row>
    <row r="975" spans="4:12" x14ac:dyDescent="0.25">
      <c r="D975" s="5" t="s">
        <v>3469</v>
      </c>
      <c r="E975">
        <v>4031</v>
      </c>
      <c r="F975">
        <v>24</v>
      </c>
      <c r="G975">
        <v>51973</v>
      </c>
      <c r="H975" s="39">
        <f t="shared" si="30"/>
        <v>41615.671597224849</v>
      </c>
      <c r="I975" t="s">
        <v>4479</v>
      </c>
      <c r="J975">
        <v>51973</v>
      </c>
      <c r="K975" s="39">
        <f t="shared" si="31"/>
        <v>41615.671597224849</v>
      </c>
      <c r="L975">
        <v>3031</v>
      </c>
    </row>
    <row r="976" spans="4:12" x14ac:dyDescent="0.25">
      <c r="D976" s="5" t="s">
        <v>3470</v>
      </c>
      <c r="E976">
        <v>4031</v>
      </c>
      <c r="F976">
        <v>24</v>
      </c>
      <c r="G976">
        <v>51974</v>
      </c>
      <c r="H976" s="39">
        <f t="shared" si="30"/>
        <v>41615.671608798926</v>
      </c>
      <c r="I976" t="s">
        <v>4480</v>
      </c>
      <c r="J976">
        <v>51974</v>
      </c>
      <c r="K976" s="39">
        <f t="shared" si="31"/>
        <v>41615.671608798926</v>
      </c>
      <c r="L976">
        <v>3033</v>
      </c>
    </row>
    <row r="977" spans="4:12" x14ac:dyDescent="0.25">
      <c r="D977" s="5" t="s">
        <v>3471</v>
      </c>
      <c r="E977">
        <v>4032</v>
      </c>
      <c r="F977">
        <v>25</v>
      </c>
      <c r="G977">
        <v>51975</v>
      </c>
      <c r="H977" s="39">
        <f t="shared" si="30"/>
        <v>41615.671620373003</v>
      </c>
      <c r="I977" t="s">
        <v>4481</v>
      </c>
      <c r="J977">
        <v>51975</v>
      </c>
      <c r="K977" s="39">
        <f t="shared" si="31"/>
        <v>41615.671620373003</v>
      </c>
      <c r="L977">
        <v>3032</v>
      </c>
    </row>
    <row r="978" spans="4:12" x14ac:dyDescent="0.25">
      <c r="D978" s="5" t="s">
        <v>3472</v>
      </c>
      <c r="E978">
        <v>4032</v>
      </c>
      <c r="F978">
        <v>25</v>
      </c>
      <c r="G978">
        <v>51976</v>
      </c>
      <c r="H978" s="39">
        <f t="shared" si="30"/>
        <v>41615.67163194708</v>
      </c>
      <c r="I978" t="s">
        <v>4482</v>
      </c>
      <c r="J978">
        <v>51976</v>
      </c>
      <c r="K978" s="39">
        <f t="shared" si="31"/>
        <v>41615.67163194708</v>
      </c>
      <c r="L978">
        <v>3032</v>
      </c>
    </row>
    <row r="979" spans="4:12" x14ac:dyDescent="0.25">
      <c r="D979" s="5" t="s">
        <v>3473</v>
      </c>
      <c r="E979">
        <v>4031</v>
      </c>
      <c r="F979">
        <v>24</v>
      </c>
      <c r="G979">
        <v>51977</v>
      </c>
      <c r="H979" s="39">
        <f t="shared" si="30"/>
        <v>41615.671643521157</v>
      </c>
      <c r="I979" t="s">
        <v>4483</v>
      </c>
      <c r="J979">
        <v>51977</v>
      </c>
      <c r="K979" s="39">
        <f t="shared" si="31"/>
        <v>41615.671643521157</v>
      </c>
      <c r="L979">
        <v>3031</v>
      </c>
    </row>
    <row r="980" spans="4:12" x14ac:dyDescent="0.25">
      <c r="D980" s="5" t="s">
        <v>3474</v>
      </c>
      <c r="E980">
        <v>4031</v>
      </c>
      <c r="F980">
        <v>24</v>
      </c>
      <c r="G980">
        <v>51978</v>
      </c>
      <c r="H980" s="39">
        <f t="shared" si="30"/>
        <v>41615.671655095233</v>
      </c>
      <c r="I980" t="s">
        <v>4484</v>
      </c>
      <c r="J980">
        <v>51978</v>
      </c>
      <c r="K980" s="39">
        <f t="shared" si="31"/>
        <v>41615.671655095233</v>
      </c>
      <c r="L980">
        <v>3033</v>
      </c>
    </row>
    <row r="981" spans="4:12" x14ac:dyDescent="0.25">
      <c r="D981" s="5" t="s">
        <v>3475</v>
      </c>
      <c r="E981">
        <v>4032</v>
      </c>
      <c r="F981">
        <v>25</v>
      </c>
      <c r="G981">
        <v>51979</v>
      </c>
      <c r="H981" s="39">
        <f t="shared" si="30"/>
        <v>41615.67166666931</v>
      </c>
      <c r="I981" t="s">
        <v>4485</v>
      </c>
      <c r="J981">
        <v>51979</v>
      </c>
      <c r="K981" s="39">
        <f t="shared" si="31"/>
        <v>41615.67166666931</v>
      </c>
      <c r="L981">
        <v>3032</v>
      </c>
    </row>
    <row r="982" spans="4:12" x14ac:dyDescent="0.25">
      <c r="D982" s="5" t="s">
        <v>3476</v>
      </c>
      <c r="E982">
        <v>4032</v>
      </c>
      <c r="F982">
        <v>25</v>
      </c>
      <c r="G982">
        <v>51980</v>
      </c>
      <c r="H982" s="39">
        <f t="shared" si="30"/>
        <v>41615.671678243387</v>
      </c>
      <c r="I982" t="s">
        <v>4486</v>
      </c>
      <c r="J982">
        <v>51980</v>
      </c>
      <c r="K982" s="39">
        <f t="shared" si="31"/>
        <v>41615.671678243387</v>
      </c>
      <c r="L982">
        <v>3032</v>
      </c>
    </row>
    <row r="983" spans="4:12" x14ac:dyDescent="0.25">
      <c r="D983" s="5" t="s">
        <v>3477</v>
      </c>
      <c r="E983">
        <v>4031</v>
      </c>
      <c r="F983">
        <v>24</v>
      </c>
      <c r="G983">
        <v>51981</v>
      </c>
      <c r="H983" s="39">
        <f t="shared" si="30"/>
        <v>41615.671689817464</v>
      </c>
      <c r="I983" t="s">
        <v>4487</v>
      </c>
      <c r="J983">
        <v>51981</v>
      </c>
      <c r="K983" s="39">
        <f t="shared" si="31"/>
        <v>41615.671689817464</v>
      </c>
      <c r="L983">
        <v>3031</v>
      </c>
    </row>
    <row r="984" spans="4:12" x14ac:dyDescent="0.25">
      <c r="D984" s="5" t="s">
        <v>3478</v>
      </c>
      <c r="E984">
        <v>4031</v>
      </c>
      <c r="F984">
        <v>24</v>
      </c>
      <c r="G984">
        <v>51982</v>
      </c>
      <c r="H984" s="39">
        <f t="shared" si="30"/>
        <v>41615.67170139154</v>
      </c>
      <c r="I984" t="s">
        <v>4488</v>
      </c>
      <c r="J984">
        <v>51982</v>
      </c>
      <c r="K984" s="39">
        <f t="shared" si="31"/>
        <v>41615.67170139154</v>
      </c>
      <c r="L984">
        <v>3033</v>
      </c>
    </row>
    <row r="985" spans="4:12" x14ac:dyDescent="0.25">
      <c r="D985" s="5" t="s">
        <v>3479</v>
      </c>
      <c r="E985">
        <v>4032</v>
      </c>
      <c r="F985">
        <v>25</v>
      </c>
      <c r="G985">
        <v>51983</v>
      </c>
      <c r="H985" s="39">
        <f t="shared" si="30"/>
        <v>41615.671712965617</v>
      </c>
      <c r="I985" t="s">
        <v>4489</v>
      </c>
      <c r="J985">
        <v>51983</v>
      </c>
      <c r="K985" s="39">
        <f t="shared" si="31"/>
        <v>41615.671712965617</v>
      </c>
      <c r="L985">
        <v>3032</v>
      </c>
    </row>
    <row r="986" spans="4:12" x14ac:dyDescent="0.25">
      <c r="D986" s="5" t="s">
        <v>3480</v>
      </c>
      <c r="E986">
        <v>4032</v>
      </c>
      <c r="F986">
        <v>25</v>
      </c>
      <c r="G986">
        <v>51984</v>
      </c>
      <c r="H986" s="39">
        <f t="shared" si="30"/>
        <v>41615.671724539694</v>
      </c>
      <c r="I986" t="s">
        <v>4490</v>
      </c>
      <c r="J986">
        <v>51984</v>
      </c>
      <c r="K986" s="39">
        <f t="shared" si="31"/>
        <v>41615.671724539694</v>
      </c>
      <c r="L986">
        <v>3032</v>
      </c>
    </row>
    <row r="987" spans="4:12" x14ac:dyDescent="0.25">
      <c r="D987" s="5" t="s">
        <v>3481</v>
      </c>
      <c r="E987">
        <v>4031</v>
      </c>
      <c r="F987">
        <v>24</v>
      </c>
      <c r="G987">
        <v>51985</v>
      </c>
      <c r="H987" s="39">
        <f t="shared" si="30"/>
        <v>41615.671736113771</v>
      </c>
      <c r="I987" t="s">
        <v>4491</v>
      </c>
      <c r="J987">
        <v>51985</v>
      </c>
      <c r="K987" s="39">
        <f t="shared" si="31"/>
        <v>41615.671736113771</v>
      </c>
      <c r="L987">
        <v>3031</v>
      </c>
    </row>
    <row r="988" spans="4:12" x14ac:dyDescent="0.25">
      <c r="D988" s="5" t="s">
        <v>3482</v>
      </c>
      <c r="E988">
        <v>4031</v>
      </c>
      <c r="F988">
        <v>24</v>
      </c>
      <c r="G988">
        <v>51986</v>
      </c>
      <c r="H988" s="39">
        <f t="shared" si="30"/>
        <v>41615.671747687848</v>
      </c>
      <c r="I988" t="s">
        <v>4492</v>
      </c>
      <c r="J988">
        <v>51986</v>
      </c>
      <c r="K988" s="39">
        <f t="shared" si="31"/>
        <v>41615.671747687848</v>
      </c>
      <c r="L988">
        <v>3033</v>
      </c>
    </row>
    <row r="989" spans="4:12" x14ac:dyDescent="0.25">
      <c r="D989" s="5" t="s">
        <v>3483</v>
      </c>
      <c r="E989">
        <v>4032</v>
      </c>
      <c r="F989">
        <v>25</v>
      </c>
      <c r="G989">
        <v>51987</v>
      </c>
      <c r="H989" s="39">
        <f t="shared" si="30"/>
        <v>41615.671759261924</v>
      </c>
      <c r="I989" t="s">
        <v>4493</v>
      </c>
      <c r="J989">
        <v>51987</v>
      </c>
      <c r="K989" s="39">
        <f t="shared" si="31"/>
        <v>41615.671759261924</v>
      </c>
      <c r="L989">
        <v>3032</v>
      </c>
    </row>
    <row r="990" spans="4:12" x14ac:dyDescent="0.25">
      <c r="D990" s="5" t="s">
        <v>3484</v>
      </c>
      <c r="E990">
        <v>4032</v>
      </c>
      <c r="F990">
        <v>25</v>
      </c>
      <c r="G990">
        <v>51988</v>
      </c>
      <c r="H990" s="39">
        <f t="shared" si="30"/>
        <v>41615.671770836001</v>
      </c>
      <c r="I990" t="s">
        <v>4494</v>
      </c>
      <c r="J990">
        <v>51988</v>
      </c>
      <c r="K990" s="39">
        <f t="shared" si="31"/>
        <v>41615.671770836001</v>
      </c>
      <c r="L990">
        <v>3032</v>
      </c>
    </row>
    <row r="991" spans="4:12" x14ac:dyDescent="0.25">
      <c r="D991" s="5" t="s">
        <v>3485</v>
      </c>
      <c r="E991">
        <v>4031</v>
      </c>
      <c r="F991">
        <v>24</v>
      </c>
      <c r="G991">
        <v>51989</v>
      </c>
      <c r="H991" s="39">
        <f t="shared" si="30"/>
        <v>41615.671782410078</v>
      </c>
      <c r="I991" t="s">
        <v>4495</v>
      </c>
      <c r="J991">
        <v>51989</v>
      </c>
      <c r="K991" s="39">
        <f t="shared" si="31"/>
        <v>41615.671782410078</v>
      </c>
      <c r="L991">
        <v>3031</v>
      </c>
    </row>
    <row r="992" spans="4:12" x14ac:dyDescent="0.25">
      <c r="D992" s="5" t="s">
        <v>3486</v>
      </c>
      <c r="E992">
        <v>4031</v>
      </c>
      <c r="F992">
        <v>24</v>
      </c>
      <c r="G992">
        <v>51990</v>
      </c>
      <c r="H992" s="39">
        <f t="shared" si="30"/>
        <v>41615.671793984155</v>
      </c>
      <c r="I992" t="s">
        <v>4496</v>
      </c>
      <c r="J992">
        <v>51990</v>
      </c>
      <c r="K992" s="39">
        <f t="shared" si="31"/>
        <v>41615.671793984155</v>
      </c>
      <c r="L992">
        <v>3033</v>
      </c>
    </row>
    <row r="993" spans="4:12" x14ac:dyDescent="0.25">
      <c r="D993" s="5" t="s">
        <v>3487</v>
      </c>
      <c r="E993">
        <v>4032</v>
      </c>
      <c r="F993">
        <v>25</v>
      </c>
      <c r="G993">
        <v>51991</v>
      </c>
      <c r="H993" s="39">
        <f t="shared" si="30"/>
        <v>41615.671805558231</v>
      </c>
      <c r="I993" t="s">
        <v>4497</v>
      </c>
      <c r="J993">
        <v>51991</v>
      </c>
      <c r="K993" s="39">
        <f t="shared" si="31"/>
        <v>41615.671805558231</v>
      </c>
      <c r="L993">
        <v>3032</v>
      </c>
    </row>
    <row r="994" spans="4:12" x14ac:dyDescent="0.25">
      <c r="D994" s="5" t="s">
        <v>3488</v>
      </c>
      <c r="E994">
        <v>4032</v>
      </c>
      <c r="F994">
        <v>25</v>
      </c>
      <c r="G994">
        <v>51992</v>
      </c>
      <c r="H994" s="39">
        <f t="shared" si="30"/>
        <v>41615.671817132308</v>
      </c>
      <c r="I994" t="s">
        <v>4498</v>
      </c>
      <c r="J994">
        <v>51992</v>
      </c>
      <c r="K994" s="39">
        <f t="shared" si="31"/>
        <v>41615.671817132308</v>
      </c>
      <c r="L994">
        <v>3032</v>
      </c>
    </row>
    <row r="995" spans="4:12" x14ac:dyDescent="0.25">
      <c r="D995" s="5" t="s">
        <v>3489</v>
      </c>
      <c r="E995">
        <v>4031</v>
      </c>
      <c r="F995">
        <v>24</v>
      </c>
      <c r="G995">
        <v>51993</v>
      </c>
      <c r="H995" s="39">
        <f t="shared" si="30"/>
        <v>41615.671828706385</v>
      </c>
      <c r="I995" t="s">
        <v>4499</v>
      </c>
      <c r="J995">
        <v>51993</v>
      </c>
      <c r="K995" s="39">
        <f t="shared" si="31"/>
        <v>41615.671828706385</v>
      </c>
      <c r="L995">
        <v>3031</v>
      </c>
    </row>
    <row r="996" spans="4:12" x14ac:dyDescent="0.25">
      <c r="D996" s="5" t="s">
        <v>3490</v>
      </c>
      <c r="E996">
        <v>4031</v>
      </c>
      <c r="F996">
        <v>24</v>
      </c>
      <c r="G996">
        <v>51994</v>
      </c>
      <c r="H996" s="39">
        <f t="shared" si="30"/>
        <v>41615.671840280462</v>
      </c>
      <c r="I996" t="s">
        <v>4500</v>
      </c>
      <c r="J996">
        <v>51994</v>
      </c>
      <c r="K996" s="39">
        <f t="shared" si="31"/>
        <v>41615.671840280462</v>
      </c>
      <c r="L996">
        <v>3033</v>
      </c>
    </row>
    <row r="997" spans="4:12" x14ac:dyDescent="0.25">
      <c r="D997" s="5" t="s">
        <v>3491</v>
      </c>
      <c r="E997">
        <v>4032</v>
      </c>
      <c r="F997">
        <v>25</v>
      </c>
      <c r="G997">
        <v>51995</v>
      </c>
      <c r="H997" s="39">
        <f t="shared" si="30"/>
        <v>41615.671851854539</v>
      </c>
      <c r="I997" t="s">
        <v>4501</v>
      </c>
      <c r="J997">
        <v>51995</v>
      </c>
      <c r="K997" s="39">
        <f t="shared" si="31"/>
        <v>41615.671851854539</v>
      </c>
      <c r="L997">
        <v>3032</v>
      </c>
    </row>
    <row r="998" spans="4:12" x14ac:dyDescent="0.25">
      <c r="D998" s="5" t="s">
        <v>3492</v>
      </c>
      <c r="E998">
        <v>4032</v>
      </c>
      <c r="F998">
        <v>25</v>
      </c>
      <c r="G998">
        <v>51996</v>
      </c>
      <c r="H998" s="39">
        <f t="shared" si="30"/>
        <v>41615.671863428615</v>
      </c>
      <c r="I998" t="s">
        <v>4502</v>
      </c>
      <c r="J998">
        <v>51996</v>
      </c>
      <c r="K998" s="39">
        <f t="shared" si="31"/>
        <v>41615.671863428615</v>
      </c>
      <c r="L998">
        <v>3032</v>
      </c>
    </row>
    <row r="999" spans="4:12" x14ac:dyDescent="0.25">
      <c r="D999" s="5" t="s">
        <v>3493</v>
      </c>
      <c r="E999">
        <v>4031</v>
      </c>
      <c r="F999">
        <v>24</v>
      </c>
      <c r="G999">
        <v>51997</v>
      </c>
      <c r="H999" s="39">
        <f t="shared" si="30"/>
        <v>41615.671875002692</v>
      </c>
      <c r="I999" t="s">
        <v>4503</v>
      </c>
      <c r="J999">
        <v>51997</v>
      </c>
      <c r="K999" s="39">
        <f t="shared" si="31"/>
        <v>41615.671875002692</v>
      </c>
      <c r="L999">
        <v>3031</v>
      </c>
    </row>
    <row r="1000" spans="4:12" x14ac:dyDescent="0.25">
      <c r="D1000" s="5" t="s">
        <v>3494</v>
      </c>
      <c r="E1000">
        <v>4031</v>
      </c>
      <c r="F1000">
        <v>24</v>
      </c>
      <c r="G1000">
        <v>51998</v>
      </c>
      <c r="H1000" s="39">
        <f t="shared" si="30"/>
        <v>41615.671886576769</v>
      </c>
      <c r="I1000" t="s">
        <v>4504</v>
      </c>
      <c r="J1000">
        <v>51998</v>
      </c>
      <c r="K1000" s="39">
        <f t="shared" si="31"/>
        <v>41615.671886576769</v>
      </c>
      <c r="L1000">
        <v>3033</v>
      </c>
    </row>
    <row r="1001" spans="4:12" x14ac:dyDescent="0.25">
      <c r="D1001" s="5" t="s">
        <v>3495</v>
      </c>
      <c r="E1001">
        <v>4032</v>
      </c>
      <c r="F1001">
        <v>25</v>
      </c>
      <c r="G1001">
        <v>51999</v>
      </c>
      <c r="H1001" s="39">
        <f t="shared" si="30"/>
        <v>41615.671898150846</v>
      </c>
      <c r="I1001" t="s">
        <v>4505</v>
      </c>
      <c r="J1001">
        <v>51999</v>
      </c>
      <c r="K1001" s="39">
        <f t="shared" si="31"/>
        <v>41615.671898150846</v>
      </c>
      <c r="L1001">
        <v>3032</v>
      </c>
    </row>
    <row r="1002" spans="4:12" x14ac:dyDescent="0.25">
      <c r="D1002" s="5" t="s">
        <v>3496</v>
      </c>
      <c r="E1002">
        <v>4032</v>
      </c>
      <c r="F1002">
        <v>25</v>
      </c>
      <c r="G1002">
        <v>52000</v>
      </c>
      <c r="H1002" s="39">
        <f t="shared" si="30"/>
        <v>41615.671909724922</v>
      </c>
      <c r="I1002" t="s">
        <v>4506</v>
      </c>
      <c r="J1002">
        <v>52000</v>
      </c>
      <c r="K1002" s="39">
        <f t="shared" si="31"/>
        <v>41615.671909724922</v>
      </c>
      <c r="L1002">
        <v>3032</v>
      </c>
    </row>
    <row r="1003" spans="4:12" x14ac:dyDescent="0.25">
      <c r="D1003" s="5" t="s">
        <v>3497</v>
      </c>
      <c r="E1003">
        <v>4031</v>
      </c>
      <c r="F1003">
        <v>24</v>
      </c>
      <c r="G1003">
        <v>52001</v>
      </c>
      <c r="H1003" s="39">
        <f t="shared" si="30"/>
        <v>41615.671921298999</v>
      </c>
      <c r="I1003" t="s">
        <v>4507</v>
      </c>
      <c r="J1003">
        <v>52001</v>
      </c>
      <c r="K1003" s="39">
        <f t="shared" si="31"/>
        <v>41615.671921298999</v>
      </c>
      <c r="L1003">
        <v>3031</v>
      </c>
    </row>
    <row r="1004" spans="4:12" x14ac:dyDescent="0.25">
      <c r="D1004" s="5" t="s">
        <v>3498</v>
      </c>
      <c r="E1004">
        <v>4031</v>
      </c>
      <c r="F1004">
        <v>24</v>
      </c>
      <c r="G1004">
        <v>52002</v>
      </c>
      <c r="H1004" s="39">
        <f t="shared" si="30"/>
        <v>41615.671932873076</v>
      </c>
      <c r="I1004" t="s">
        <v>4508</v>
      </c>
      <c r="J1004">
        <v>52002</v>
      </c>
      <c r="K1004" s="39">
        <f t="shared" si="31"/>
        <v>41615.671932873076</v>
      </c>
      <c r="L1004">
        <v>3033</v>
      </c>
    </row>
    <row r="1005" spans="4:12" x14ac:dyDescent="0.25">
      <c r="D1005" s="5" t="s">
        <v>3499</v>
      </c>
      <c r="E1005">
        <v>4032</v>
      </c>
      <c r="F1005">
        <v>25</v>
      </c>
      <c r="G1005">
        <v>52003</v>
      </c>
      <c r="H1005" s="39">
        <f t="shared" si="30"/>
        <v>41615.671944447153</v>
      </c>
      <c r="I1005" t="s">
        <v>4509</v>
      </c>
      <c r="J1005">
        <v>52003</v>
      </c>
      <c r="K1005" s="39">
        <f t="shared" si="31"/>
        <v>41615.671944447153</v>
      </c>
      <c r="L1005">
        <v>3032</v>
      </c>
    </row>
    <row r="1006" spans="4:12" x14ac:dyDescent="0.25">
      <c r="D1006" s="5" t="s">
        <v>3500</v>
      </c>
      <c r="E1006">
        <v>4032</v>
      </c>
      <c r="F1006">
        <v>25</v>
      </c>
      <c r="G1006">
        <v>52004</v>
      </c>
      <c r="H1006" s="39">
        <f t="shared" si="30"/>
        <v>41615.67195602123</v>
      </c>
      <c r="I1006" t="s">
        <v>4510</v>
      </c>
      <c r="J1006">
        <v>52004</v>
      </c>
      <c r="K1006" s="39">
        <f t="shared" si="31"/>
        <v>41615.67195602123</v>
      </c>
      <c r="L1006">
        <v>3032</v>
      </c>
    </row>
    <row r="1007" spans="4:12" x14ac:dyDescent="0.25">
      <c r="D1007" s="5" t="s">
        <v>3501</v>
      </c>
      <c r="E1007">
        <v>4031</v>
      </c>
      <c r="F1007">
        <v>24</v>
      </c>
      <c r="G1007">
        <v>52005</v>
      </c>
      <c r="H1007" s="39">
        <f t="shared" si="30"/>
        <v>41615.671967595306</v>
      </c>
      <c r="I1007" t="s">
        <v>4511</v>
      </c>
      <c r="J1007">
        <v>52005</v>
      </c>
      <c r="K1007" s="39">
        <f t="shared" si="31"/>
        <v>41615.671967595306</v>
      </c>
      <c r="L1007">
        <v>3031</v>
      </c>
    </row>
    <row r="1008" spans="4:12" x14ac:dyDescent="0.25">
      <c r="D1008" s="5" t="s">
        <v>3502</v>
      </c>
      <c r="E1008">
        <v>4031</v>
      </c>
      <c r="F1008">
        <v>24</v>
      </c>
      <c r="G1008">
        <v>52006</v>
      </c>
      <c r="H1008" s="39">
        <f t="shared" si="30"/>
        <v>41615.671979169383</v>
      </c>
      <c r="I1008" t="s">
        <v>4512</v>
      </c>
      <c r="J1008">
        <v>52006</v>
      </c>
      <c r="K1008" s="39">
        <f t="shared" si="31"/>
        <v>41615.671979169383</v>
      </c>
      <c r="L1008">
        <v>3033</v>
      </c>
    </row>
    <row r="1009" spans="4:12" x14ac:dyDescent="0.25">
      <c r="D1009" s="5" t="s">
        <v>3503</v>
      </c>
      <c r="E1009">
        <v>4032</v>
      </c>
      <c r="F1009">
        <v>25</v>
      </c>
      <c r="G1009">
        <v>52007</v>
      </c>
      <c r="H1009" s="39">
        <f t="shared" si="30"/>
        <v>41615.67199074346</v>
      </c>
      <c r="I1009" t="s">
        <v>4513</v>
      </c>
      <c r="J1009">
        <v>52007</v>
      </c>
      <c r="K1009" s="39">
        <f t="shared" si="31"/>
        <v>41615.67199074346</v>
      </c>
      <c r="L1009">
        <v>3032</v>
      </c>
    </row>
    <row r="1010" spans="4:12" x14ac:dyDescent="0.25">
      <c r="D1010" s="5" t="s">
        <v>3504</v>
      </c>
      <c r="E1010">
        <v>4032</v>
      </c>
      <c r="F1010">
        <v>25</v>
      </c>
      <c r="G1010">
        <v>52008</v>
      </c>
      <c r="H1010" s="39">
        <f t="shared" si="30"/>
        <v>41615.672002317537</v>
      </c>
      <c r="I1010" t="s">
        <v>4514</v>
      </c>
      <c r="J1010">
        <v>52008</v>
      </c>
      <c r="K1010" s="39">
        <f t="shared" si="31"/>
        <v>41615.672002317537</v>
      </c>
      <c r="L1010">
        <v>3032</v>
      </c>
    </row>
    <row r="1011" spans="4:12" x14ac:dyDescent="0.25">
      <c r="D1011" s="5" t="s">
        <v>3505</v>
      </c>
      <c r="E1011">
        <v>4031</v>
      </c>
      <c r="F1011">
        <v>24</v>
      </c>
      <c r="G1011">
        <v>52009</v>
      </c>
      <c r="H1011" s="39">
        <f t="shared" si="30"/>
        <v>41615.672013891613</v>
      </c>
      <c r="I1011" t="s">
        <v>4515</v>
      </c>
      <c r="J1011">
        <v>52009</v>
      </c>
      <c r="K1011" s="39">
        <f t="shared" si="31"/>
        <v>41615.672013891613</v>
      </c>
      <c r="L1011">
        <v>3031</v>
      </c>
    </row>
    <row r="1012" spans="4:12" x14ac:dyDescent="0.25">
      <c r="D1012" s="5" t="s">
        <v>3506</v>
      </c>
      <c r="E1012">
        <v>4031</v>
      </c>
      <c r="F1012">
        <v>24</v>
      </c>
      <c r="G1012">
        <v>52010</v>
      </c>
      <c r="H1012" s="39">
        <f t="shared" si="30"/>
        <v>41615.67202546569</v>
      </c>
      <c r="I1012" t="s">
        <v>4516</v>
      </c>
      <c r="J1012">
        <v>52010</v>
      </c>
      <c r="K1012" s="39">
        <f t="shared" si="31"/>
        <v>41615.67202546569</v>
      </c>
      <c r="L1012">
        <v>3033</v>
      </c>
    </row>
  </sheetData>
  <phoneticPr fontId="1" type="noConversion"/>
  <hyperlinks>
    <hyperlink ref="A3" r:id="rId1"/>
    <hyperlink ref="A4" r:id="rId2"/>
    <hyperlink ref="A5" r:id="rId3"/>
    <hyperlink ref="A6" r:id="rId4"/>
  </hyperlinks>
  <pageMargins left="0.7" right="0.7" top="0.75" bottom="0.75" header="0.3" footer="0.3"/>
  <pageSetup paperSize="9" orientation="portrait" r:id="rId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2"/>
  <sheetViews>
    <sheetView workbookViewId="0">
      <selection activeCell="D39" sqref="D39:J44"/>
    </sheetView>
  </sheetViews>
  <sheetFormatPr defaultRowHeight="14.4" x14ac:dyDescent="0.25"/>
  <cols>
    <col min="4" max="4" width="30.5546875" customWidth="1"/>
    <col min="8" max="8" width="28.21875" customWidth="1"/>
    <col min="9" max="9" width="15" customWidth="1"/>
    <col min="11" max="11" width="21.21875" customWidth="1"/>
  </cols>
  <sheetData>
    <row r="1" spans="1:12" x14ac:dyDescent="0.25">
      <c r="A1" t="s">
        <v>4521</v>
      </c>
    </row>
    <row r="2" spans="1:12" x14ac:dyDescent="0.25">
      <c r="C2" t="s">
        <v>3</v>
      </c>
      <c r="D2" t="s">
        <v>77</v>
      </c>
      <c r="E2" t="s">
        <v>73</v>
      </c>
      <c r="F2" t="s">
        <v>89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</row>
    <row r="3" spans="1:12" x14ac:dyDescent="0.25">
      <c r="A3" s="26" t="s">
        <v>2461</v>
      </c>
      <c r="B3" s="26" t="s">
        <v>2463</v>
      </c>
      <c r="C3">
        <v>1</v>
      </c>
      <c r="D3" s="5" t="s">
        <v>4523</v>
      </c>
      <c r="E3" s="10">
        <v>4019</v>
      </c>
      <c r="F3" s="6">
        <v>24</v>
      </c>
      <c r="G3">
        <v>1001</v>
      </c>
      <c r="H3" s="11">
        <v>41614.66034722222</v>
      </c>
      <c r="I3" t="s">
        <v>6543</v>
      </c>
      <c r="J3">
        <v>1001</v>
      </c>
      <c r="K3" s="39">
        <v>41614.66034722222</v>
      </c>
      <c r="L3" s="10">
        <v>3019</v>
      </c>
    </row>
    <row r="4" spans="1:12" x14ac:dyDescent="0.25">
      <c r="A4" s="26" t="s">
        <v>2461</v>
      </c>
      <c r="B4" s="26" t="s">
        <v>2463</v>
      </c>
      <c r="C4">
        <v>2</v>
      </c>
      <c r="D4" s="5" t="s">
        <v>4524</v>
      </c>
      <c r="E4" s="10">
        <v>4019</v>
      </c>
      <c r="F4" s="6">
        <v>24</v>
      </c>
      <c r="G4">
        <v>1002</v>
      </c>
      <c r="H4" s="11">
        <f>H3+1/86400</f>
        <v>41614.660358796296</v>
      </c>
      <c r="I4" t="s">
        <v>6544</v>
      </c>
      <c r="J4">
        <v>1002</v>
      </c>
      <c r="K4" s="39">
        <f>K3+1/86400</f>
        <v>41614.660358796296</v>
      </c>
      <c r="L4" s="10">
        <v>3019</v>
      </c>
    </row>
    <row r="5" spans="1:12" x14ac:dyDescent="0.25">
      <c r="A5" s="26" t="s">
        <v>2462</v>
      </c>
      <c r="B5" s="26" t="s">
        <v>2465</v>
      </c>
      <c r="D5" s="5" t="s">
        <v>4525</v>
      </c>
      <c r="E5" s="10">
        <v>4019</v>
      </c>
      <c r="F5" s="6">
        <v>25</v>
      </c>
      <c r="G5">
        <v>1003</v>
      </c>
      <c r="H5" s="39">
        <f t="shared" ref="H5:H68" si="0">H4+1/86400</f>
        <v>41614.660370370373</v>
      </c>
      <c r="I5" t="s">
        <v>6545</v>
      </c>
      <c r="J5">
        <v>1003</v>
      </c>
      <c r="K5" s="39">
        <f t="shared" ref="K5:K68" si="1">K4+1/86400</f>
        <v>41614.660370370373</v>
      </c>
      <c r="L5" s="10">
        <v>3019</v>
      </c>
    </row>
    <row r="6" spans="1:12" x14ac:dyDescent="0.25">
      <c r="A6" s="26" t="s">
        <v>2462</v>
      </c>
      <c r="B6" s="26" t="s">
        <v>2465</v>
      </c>
      <c r="D6" s="5" t="s">
        <v>4526</v>
      </c>
      <c r="E6" s="10">
        <v>4019</v>
      </c>
      <c r="F6" s="6">
        <v>25</v>
      </c>
      <c r="G6">
        <v>1004</v>
      </c>
      <c r="H6" s="39">
        <f t="shared" si="0"/>
        <v>41614.66038194445</v>
      </c>
      <c r="I6" t="s">
        <v>6546</v>
      </c>
      <c r="J6">
        <v>1004</v>
      </c>
      <c r="K6" s="39">
        <f t="shared" si="1"/>
        <v>41614.66038194445</v>
      </c>
      <c r="L6" s="10">
        <v>3019</v>
      </c>
    </row>
    <row r="7" spans="1:12" x14ac:dyDescent="0.25">
      <c r="D7" s="5" t="s">
        <v>4527</v>
      </c>
      <c r="E7" s="10">
        <v>4019</v>
      </c>
      <c r="F7">
        <v>24</v>
      </c>
      <c r="G7">
        <v>1005</v>
      </c>
      <c r="H7" s="39">
        <f t="shared" si="0"/>
        <v>41614.660393518527</v>
      </c>
      <c r="I7" t="s">
        <v>6547</v>
      </c>
      <c r="J7">
        <v>1005</v>
      </c>
      <c r="K7" s="39">
        <f t="shared" si="1"/>
        <v>41614.660393518527</v>
      </c>
      <c r="L7" s="10">
        <v>3019</v>
      </c>
    </row>
    <row r="8" spans="1:12" x14ac:dyDescent="0.25">
      <c r="D8" s="5" t="s">
        <v>4528</v>
      </c>
      <c r="E8" s="10">
        <v>4019</v>
      </c>
      <c r="F8">
        <v>24</v>
      </c>
      <c r="G8">
        <v>1006</v>
      </c>
      <c r="H8" s="39">
        <f t="shared" si="0"/>
        <v>41614.660405092603</v>
      </c>
      <c r="I8" t="s">
        <v>6548</v>
      </c>
      <c r="J8">
        <v>1006</v>
      </c>
      <c r="K8" s="39">
        <f t="shared" si="1"/>
        <v>41614.660405092603</v>
      </c>
      <c r="L8" s="10">
        <v>3019</v>
      </c>
    </row>
    <row r="9" spans="1:12" x14ac:dyDescent="0.25">
      <c r="D9" s="5" t="s">
        <v>4529</v>
      </c>
      <c r="E9" s="10">
        <v>4019</v>
      </c>
      <c r="F9">
        <v>25</v>
      </c>
      <c r="G9">
        <v>1007</v>
      </c>
      <c r="H9" s="39">
        <f t="shared" si="0"/>
        <v>41614.66041666668</v>
      </c>
      <c r="I9" t="s">
        <v>6549</v>
      </c>
      <c r="J9">
        <v>1007</v>
      </c>
      <c r="K9" s="39">
        <f t="shared" si="1"/>
        <v>41614.66041666668</v>
      </c>
      <c r="L9" s="10">
        <v>3019</v>
      </c>
    </row>
    <row r="10" spans="1:12" x14ac:dyDescent="0.25">
      <c r="D10" s="5" t="s">
        <v>4530</v>
      </c>
      <c r="E10" s="10">
        <v>4019</v>
      </c>
      <c r="F10">
        <v>25</v>
      </c>
      <c r="G10">
        <v>1008</v>
      </c>
      <c r="H10" s="39">
        <f t="shared" si="0"/>
        <v>41614.660428240757</v>
      </c>
      <c r="I10" t="s">
        <v>6550</v>
      </c>
      <c r="J10">
        <v>1008</v>
      </c>
      <c r="K10" s="39">
        <f t="shared" si="1"/>
        <v>41614.660428240757</v>
      </c>
      <c r="L10" s="10">
        <v>3019</v>
      </c>
    </row>
    <row r="11" spans="1:12" x14ac:dyDescent="0.25">
      <c r="D11" s="5" t="s">
        <v>4531</v>
      </c>
      <c r="E11" s="10">
        <v>4019</v>
      </c>
      <c r="F11">
        <v>24</v>
      </c>
      <c r="G11">
        <v>1009</v>
      </c>
      <c r="H11" s="39">
        <f t="shared" si="0"/>
        <v>41614.660439814834</v>
      </c>
      <c r="I11" t="s">
        <v>6551</v>
      </c>
      <c r="J11">
        <v>1009</v>
      </c>
      <c r="K11" s="39">
        <f t="shared" si="1"/>
        <v>41614.660439814834</v>
      </c>
      <c r="L11" s="10">
        <v>3019</v>
      </c>
    </row>
    <row r="12" spans="1:12" x14ac:dyDescent="0.25">
      <c r="D12" s="5" t="s">
        <v>4532</v>
      </c>
      <c r="E12" s="10">
        <v>4019</v>
      </c>
      <c r="F12">
        <v>24</v>
      </c>
      <c r="G12">
        <v>1010</v>
      </c>
      <c r="H12" s="39">
        <f t="shared" si="0"/>
        <v>41614.660451388911</v>
      </c>
      <c r="I12" t="s">
        <v>6552</v>
      </c>
      <c r="J12">
        <v>1010</v>
      </c>
      <c r="K12" s="39">
        <f t="shared" si="1"/>
        <v>41614.660451388911</v>
      </c>
      <c r="L12" s="10">
        <v>3019</v>
      </c>
    </row>
    <row r="13" spans="1:12" x14ac:dyDescent="0.25">
      <c r="D13" s="5" t="s">
        <v>4533</v>
      </c>
      <c r="E13" s="10">
        <v>4019</v>
      </c>
      <c r="F13">
        <v>25</v>
      </c>
      <c r="G13">
        <v>1011</v>
      </c>
      <c r="H13" s="39">
        <f t="shared" si="0"/>
        <v>41614.660462962987</v>
      </c>
      <c r="I13" t="s">
        <v>6553</v>
      </c>
      <c r="J13">
        <v>1011</v>
      </c>
      <c r="K13" s="39">
        <f t="shared" si="1"/>
        <v>41614.660462962987</v>
      </c>
      <c r="L13" s="10">
        <v>3019</v>
      </c>
    </row>
    <row r="14" spans="1:12" x14ac:dyDescent="0.25">
      <c r="D14" s="5" t="s">
        <v>4534</v>
      </c>
      <c r="E14" s="10">
        <v>4019</v>
      </c>
      <c r="F14">
        <v>25</v>
      </c>
      <c r="G14">
        <v>1012</v>
      </c>
      <c r="H14" s="39">
        <f t="shared" si="0"/>
        <v>41614.660474537064</v>
      </c>
      <c r="I14" t="s">
        <v>6554</v>
      </c>
      <c r="J14">
        <v>1012</v>
      </c>
      <c r="K14" s="39">
        <f t="shared" si="1"/>
        <v>41614.660474537064</v>
      </c>
      <c r="L14" s="10">
        <v>3019</v>
      </c>
    </row>
    <row r="15" spans="1:12" x14ac:dyDescent="0.25">
      <c r="D15" s="5" t="s">
        <v>4535</v>
      </c>
      <c r="E15" s="10">
        <v>4019</v>
      </c>
      <c r="F15">
        <v>24</v>
      </c>
      <c r="G15">
        <v>1013</v>
      </c>
      <c r="H15" s="39">
        <f t="shared" si="0"/>
        <v>41614.660486111141</v>
      </c>
      <c r="I15" t="s">
        <v>6555</v>
      </c>
      <c r="J15">
        <v>1013</v>
      </c>
      <c r="K15" s="39">
        <f t="shared" si="1"/>
        <v>41614.660486111141</v>
      </c>
      <c r="L15" s="10">
        <v>3019</v>
      </c>
    </row>
    <row r="16" spans="1:12" x14ac:dyDescent="0.25">
      <c r="D16" s="5" t="s">
        <v>4536</v>
      </c>
      <c r="E16" s="10">
        <v>4019</v>
      </c>
      <c r="F16">
        <v>24</v>
      </c>
      <c r="G16">
        <v>1014</v>
      </c>
      <c r="H16" s="39">
        <f t="shared" si="0"/>
        <v>41614.660497685218</v>
      </c>
      <c r="I16" t="s">
        <v>6556</v>
      </c>
      <c r="J16">
        <v>1014</v>
      </c>
      <c r="K16" s="39">
        <f t="shared" si="1"/>
        <v>41614.660497685218</v>
      </c>
      <c r="L16" s="10">
        <v>3019</v>
      </c>
    </row>
    <row r="17" spans="4:12" x14ac:dyDescent="0.25">
      <c r="D17" s="5" t="s">
        <v>4537</v>
      </c>
      <c r="E17" s="10">
        <v>4019</v>
      </c>
      <c r="F17">
        <v>25</v>
      </c>
      <c r="G17">
        <v>1015</v>
      </c>
      <c r="H17" s="39">
        <f t="shared" si="0"/>
        <v>41614.660509259294</v>
      </c>
      <c r="I17" t="s">
        <v>6557</v>
      </c>
      <c r="J17">
        <v>1015</v>
      </c>
      <c r="K17" s="39">
        <f t="shared" si="1"/>
        <v>41614.660509259294</v>
      </c>
      <c r="L17" s="10">
        <v>3019</v>
      </c>
    </row>
    <row r="18" spans="4:12" x14ac:dyDescent="0.25">
      <c r="D18" s="5" t="s">
        <v>4538</v>
      </c>
      <c r="E18" s="10">
        <v>4019</v>
      </c>
      <c r="F18">
        <v>25</v>
      </c>
      <c r="G18">
        <v>1016</v>
      </c>
      <c r="H18" s="39">
        <f t="shared" si="0"/>
        <v>41614.660520833371</v>
      </c>
      <c r="I18" t="s">
        <v>6558</v>
      </c>
      <c r="J18">
        <v>1016</v>
      </c>
      <c r="K18" s="39">
        <f t="shared" si="1"/>
        <v>41614.660520833371</v>
      </c>
      <c r="L18" s="10">
        <v>3019</v>
      </c>
    </row>
    <row r="19" spans="4:12" x14ac:dyDescent="0.25">
      <c r="D19" s="5" t="s">
        <v>4539</v>
      </c>
      <c r="E19" s="10">
        <v>4019</v>
      </c>
      <c r="F19">
        <v>24</v>
      </c>
      <c r="G19">
        <v>1017</v>
      </c>
      <c r="H19" s="39">
        <f t="shared" si="0"/>
        <v>41614.660532407448</v>
      </c>
      <c r="I19" t="s">
        <v>6559</v>
      </c>
      <c r="J19">
        <v>1017</v>
      </c>
      <c r="K19" s="39">
        <f t="shared" si="1"/>
        <v>41614.660532407448</v>
      </c>
      <c r="L19" s="10">
        <v>3019</v>
      </c>
    </row>
    <row r="20" spans="4:12" x14ac:dyDescent="0.25">
      <c r="D20" s="5" t="s">
        <v>4540</v>
      </c>
      <c r="E20" s="10">
        <v>4019</v>
      </c>
      <c r="F20">
        <v>24</v>
      </c>
      <c r="G20">
        <v>1018</v>
      </c>
      <c r="H20" s="39">
        <f t="shared" si="0"/>
        <v>41614.660543981525</v>
      </c>
      <c r="I20" t="s">
        <v>6560</v>
      </c>
      <c r="J20">
        <v>1018</v>
      </c>
      <c r="K20" s="39">
        <f t="shared" si="1"/>
        <v>41614.660543981525</v>
      </c>
      <c r="L20" s="10">
        <v>3019</v>
      </c>
    </row>
    <row r="21" spans="4:12" x14ac:dyDescent="0.25">
      <c r="D21" s="5" t="s">
        <v>4541</v>
      </c>
      <c r="E21" s="10">
        <v>4019</v>
      </c>
      <c r="F21">
        <v>25</v>
      </c>
      <c r="G21">
        <v>1019</v>
      </c>
      <c r="H21" s="39">
        <f t="shared" si="0"/>
        <v>41614.660555555602</v>
      </c>
      <c r="I21" t="s">
        <v>6561</v>
      </c>
      <c r="J21">
        <v>1019</v>
      </c>
      <c r="K21" s="39">
        <f t="shared" si="1"/>
        <v>41614.660555555602</v>
      </c>
      <c r="L21" s="10">
        <v>3019</v>
      </c>
    </row>
    <row r="22" spans="4:12" x14ac:dyDescent="0.25">
      <c r="D22" s="5" t="s">
        <v>4542</v>
      </c>
      <c r="E22" s="10">
        <v>4019</v>
      </c>
      <c r="F22">
        <v>25</v>
      </c>
      <c r="G22">
        <v>1020</v>
      </c>
      <c r="H22" s="39">
        <f t="shared" si="0"/>
        <v>41614.660567129678</v>
      </c>
      <c r="I22" t="s">
        <v>6562</v>
      </c>
      <c r="J22">
        <v>1020</v>
      </c>
      <c r="K22" s="39">
        <f t="shared" si="1"/>
        <v>41614.660567129678</v>
      </c>
      <c r="L22" s="10">
        <v>3019</v>
      </c>
    </row>
    <row r="23" spans="4:12" x14ac:dyDescent="0.25">
      <c r="D23" s="5" t="s">
        <v>4543</v>
      </c>
      <c r="E23" s="10">
        <v>4019</v>
      </c>
      <c r="F23">
        <v>24</v>
      </c>
      <c r="G23">
        <v>1021</v>
      </c>
      <c r="H23" s="39">
        <f t="shared" si="0"/>
        <v>41614.660578703755</v>
      </c>
      <c r="I23" t="s">
        <v>6563</v>
      </c>
      <c r="J23">
        <v>1021</v>
      </c>
      <c r="K23" s="39">
        <f t="shared" si="1"/>
        <v>41614.660578703755</v>
      </c>
      <c r="L23" s="10">
        <v>3019</v>
      </c>
    </row>
    <row r="24" spans="4:12" x14ac:dyDescent="0.25">
      <c r="D24" s="5" t="s">
        <v>4544</v>
      </c>
      <c r="E24" s="10">
        <v>4019</v>
      </c>
      <c r="F24">
        <v>24</v>
      </c>
      <c r="G24">
        <v>1022</v>
      </c>
      <c r="H24" s="39">
        <f t="shared" si="0"/>
        <v>41614.660590277832</v>
      </c>
      <c r="I24" t="s">
        <v>6564</v>
      </c>
      <c r="J24">
        <v>1022</v>
      </c>
      <c r="K24" s="39">
        <f t="shared" si="1"/>
        <v>41614.660590277832</v>
      </c>
      <c r="L24" s="10">
        <v>3019</v>
      </c>
    </row>
    <row r="25" spans="4:12" x14ac:dyDescent="0.25">
      <c r="D25" s="5" t="s">
        <v>4545</v>
      </c>
      <c r="E25" s="10">
        <v>4019</v>
      </c>
      <c r="F25">
        <v>25</v>
      </c>
      <c r="G25">
        <v>1023</v>
      </c>
      <c r="H25" s="39">
        <f t="shared" si="0"/>
        <v>41614.660601851909</v>
      </c>
      <c r="I25" t="s">
        <v>6565</v>
      </c>
      <c r="J25">
        <v>1023</v>
      </c>
      <c r="K25" s="39">
        <f t="shared" si="1"/>
        <v>41614.660601851909</v>
      </c>
      <c r="L25" s="10">
        <v>3019</v>
      </c>
    </row>
    <row r="26" spans="4:12" x14ac:dyDescent="0.25">
      <c r="D26" s="5" t="s">
        <v>4546</v>
      </c>
      <c r="E26" s="10">
        <v>4019</v>
      </c>
      <c r="F26">
        <v>25</v>
      </c>
      <c r="G26">
        <v>1024</v>
      </c>
      <c r="H26" s="39">
        <f t="shared" si="0"/>
        <v>41614.660613425986</v>
      </c>
      <c r="I26" t="s">
        <v>6566</v>
      </c>
      <c r="J26">
        <v>1024</v>
      </c>
      <c r="K26" s="39">
        <f t="shared" si="1"/>
        <v>41614.660613425986</v>
      </c>
      <c r="L26" s="10">
        <v>3019</v>
      </c>
    </row>
    <row r="27" spans="4:12" x14ac:dyDescent="0.25">
      <c r="D27" s="5" t="s">
        <v>4547</v>
      </c>
      <c r="E27" s="10">
        <v>4019</v>
      </c>
      <c r="F27">
        <v>24</v>
      </c>
      <c r="G27">
        <v>1025</v>
      </c>
      <c r="H27" s="39">
        <f t="shared" si="0"/>
        <v>41614.660625000062</v>
      </c>
      <c r="I27" t="s">
        <v>6567</v>
      </c>
      <c r="J27">
        <v>1025</v>
      </c>
      <c r="K27" s="39">
        <f t="shared" si="1"/>
        <v>41614.660625000062</v>
      </c>
      <c r="L27" s="10">
        <v>3019</v>
      </c>
    </row>
    <row r="28" spans="4:12" x14ac:dyDescent="0.25">
      <c r="D28" s="5" t="s">
        <v>4548</v>
      </c>
      <c r="E28" s="10">
        <v>4019</v>
      </c>
      <c r="F28">
        <v>24</v>
      </c>
      <c r="G28">
        <v>1026</v>
      </c>
      <c r="H28" s="39">
        <f t="shared" si="0"/>
        <v>41614.660636574139</v>
      </c>
      <c r="I28" t="s">
        <v>6568</v>
      </c>
      <c r="J28">
        <v>1026</v>
      </c>
      <c r="K28" s="39">
        <f t="shared" si="1"/>
        <v>41614.660636574139</v>
      </c>
      <c r="L28" s="10">
        <v>3019</v>
      </c>
    </row>
    <row r="29" spans="4:12" x14ac:dyDescent="0.25">
      <c r="D29" s="5" t="s">
        <v>4549</v>
      </c>
      <c r="E29" s="10">
        <v>4019</v>
      </c>
      <c r="F29">
        <v>25</v>
      </c>
      <c r="G29">
        <v>1027</v>
      </c>
      <c r="H29" s="39">
        <f t="shared" si="0"/>
        <v>41614.660648148216</v>
      </c>
      <c r="I29" t="s">
        <v>6569</v>
      </c>
      <c r="J29">
        <v>1027</v>
      </c>
      <c r="K29" s="39">
        <f t="shared" si="1"/>
        <v>41614.660648148216</v>
      </c>
      <c r="L29" s="10">
        <v>3019</v>
      </c>
    </row>
    <row r="30" spans="4:12" x14ac:dyDescent="0.25">
      <c r="D30" s="5" t="s">
        <v>4550</v>
      </c>
      <c r="E30" s="10">
        <v>4019</v>
      </c>
      <c r="F30">
        <v>25</v>
      </c>
      <c r="G30">
        <v>1028</v>
      </c>
      <c r="H30" s="39">
        <f t="shared" si="0"/>
        <v>41614.660659722293</v>
      </c>
      <c r="I30" t="s">
        <v>6570</v>
      </c>
      <c r="J30">
        <v>1028</v>
      </c>
      <c r="K30" s="39">
        <f t="shared" si="1"/>
        <v>41614.660659722293</v>
      </c>
      <c r="L30" s="10">
        <v>3019</v>
      </c>
    </row>
    <row r="31" spans="4:12" x14ac:dyDescent="0.25">
      <c r="D31" s="5" t="s">
        <v>4551</v>
      </c>
      <c r="E31" s="10">
        <v>4019</v>
      </c>
      <c r="F31">
        <v>24</v>
      </c>
      <c r="G31">
        <v>1029</v>
      </c>
      <c r="H31" s="39">
        <f t="shared" si="0"/>
        <v>41614.660671296369</v>
      </c>
      <c r="I31" t="s">
        <v>6571</v>
      </c>
      <c r="J31">
        <v>1029</v>
      </c>
      <c r="K31" s="39">
        <f t="shared" si="1"/>
        <v>41614.660671296369</v>
      </c>
      <c r="L31" s="10">
        <v>3019</v>
      </c>
    </row>
    <row r="32" spans="4:12" x14ac:dyDescent="0.25">
      <c r="D32" s="5" t="s">
        <v>4552</v>
      </c>
      <c r="E32" s="10">
        <v>4019</v>
      </c>
      <c r="F32">
        <v>24</v>
      </c>
      <c r="G32">
        <v>1030</v>
      </c>
      <c r="H32" s="39">
        <f t="shared" si="0"/>
        <v>41614.660682870446</v>
      </c>
      <c r="I32" t="s">
        <v>6572</v>
      </c>
      <c r="J32">
        <v>1030</v>
      </c>
      <c r="K32" s="39">
        <f t="shared" si="1"/>
        <v>41614.660682870446</v>
      </c>
      <c r="L32" s="10">
        <v>3019</v>
      </c>
    </row>
    <row r="33" spans="4:12" x14ac:dyDescent="0.25">
      <c r="D33" s="5" t="s">
        <v>4553</v>
      </c>
      <c r="E33" s="10">
        <v>4019</v>
      </c>
      <c r="F33">
        <v>25</v>
      </c>
      <c r="G33">
        <v>1031</v>
      </c>
      <c r="H33" s="39">
        <f t="shared" si="0"/>
        <v>41614.660694444523</v>
      </c>
      <c r="I33" t="s">
        <v>6573</v>
      </c>
      <c r="J33">
        <v>1031</v>
      </c>
      <c r="K33" s="39">
        <f t="shared" si="1"/>
        <v>41614.660694444523</v>
      </c>
      <c r="L33" s="10">
        <v>3019</v>
      </c>
    </row>
    <row r="34" spans="4:12" x14ac:dyDescent="0.25">
      <c r="D34" s="5" t="s">
        <v>4554</v>
      </c>
      <c r="E34" s="10">
        <v>4019</v>
      </c>
      <c r="F34">
        <v>25</v>
      </c>
      <c r="G34">
        <v>1032</v>
      </c>
      <c r="H34" s="39">
        <f t="shared" si="0"/>
        <v>41614.6607060186</v>
      </c>
      <c r="I34" t="s">
        <v>6574</v>
      </c>
      <c r="J34">
        <v>1032</v>
      </c>
      <c r="K34" s="39">
        <f t="shared" si="1"/>
        <v>41614.6607060186</v>
      </c>
      <c r="L34" s="10">
        <v>3019</v>
      </c>
    </row>
    <row r="35" spans="4:12" x14ac:dyDescent="0.25">
      <c r="D35" s="5" t="s">
        <v>4555</v>
      </c>
      <c r="E35" s="10">
        <v>4019</v>
      </c>
      <c r="F35">
        <v>24</v>
      </c>
      <c r="G35">
        <v>1033</v>
      </c>
      <c r="H35" s="39">
        <f t="shared" si="0"/>
        <v>41614.660717592677</v>
      </c>
      <c r="I35" t="s">
        <v>6575</v>
      </c>
      <c r="J35">
        <v>1033</v>
      </c>
      <c r="K35" s="39">
        <f t="shared" si="1"/>
        <v>41614.660717592677</v>
      </c>
      <c r="L35" s="10">
        <v>3019</v>
      </c>
    </row>
    <row r="36" spans="4:12" x14ac:dyDescent="0.25">
      <c r="D36" s="5" t="s">
        <v>4556</v>
      </c>
      <c r="E36" s="10">
        <v>4019</v>
      </c>
      <c r="F36">
        <v>24</v>
      </c>
      <c r="G36">
        <v>1034</v>
      </c>
      <c r="H36" s="39">
        <f t="shared" si="0"/>
        <v>41614.660729166753</v>
      </c>
      <c r="I36" t="s">
        <v>6576</v>
      </c>
      <c r="J36">
        <v>1034</v>
      </c>
      <c r="K36" s="39">
        <f t="shared" si="1"/>
        <v>41614.660729166753</v>
      </c>
      <c r="L36" s="10">
        <v>3019</v>
      </c>
    </row>
    <row r="37" spans="4:12" x14ac:dyDescent="0.25">
      <c r="D37" s="5" t="s">
        <v>4557</v>
      </c>
      <c r="E37" s="10">
        <v>4019</v>
      </c>
      <c r="F37">
        <v>25</v>
      </c>
      <c r="G37">
        <v>1035</v>
      </c>
      <c r="H37" s="39">
        <f t="shared" si="0"/>
        <v>41614.66074074083</v>
      </c>
      <c r="I37" t="s">
        <v>6577</v>
      </c>
      <c r="J37">
        <v>1035</v>
      </c>
      <c r="K37" s="39">
        <f t="shared" si="1"/>
        <v>41614.66074074083</v>
      </c>
      <c r="L37" s="10">
        <v>3019</v>
      </c>
    </row>
    <row r="38" spans="4:12" x14ac:dyDescent="0.25">
      <c r="D38" s="5" t="s">
        <v>4558</v>
      </c>
      <c r="E38" s="10">
        <v>4019</v>
      </c>
      <c r="F38">
        <v>25</v>
      </c>
      <c r="G38">
        <v>1036</v>
      </c>
      <c r="H38" s="39">
        <f t="shared" si="0"/>
        <v>41614.660752314907</v>
      </c>
      <c r="I38" t="s">
        <v>6578</v>
      </c>
      <c r="J38">
        <v>1036</v>
      </c>
      <c r="K38" s="39">
        <f t="shared" si="1"/>
        <v>41614.660752314907</v>
      </c>
      <c r="L38" s="10">
        <v>3019</v>
      </c>
    </row>
    <row r="39" spans="4:12" x14ac:dyDescent="0.25">
      <c r="D39" s="5" t="s">
        <v>4559</v>
      </c>
      <c r="E39" s="10">
        <v>4019</v>
      </c>
      <c r="F39">
        <v>24</v>
      </c>
      <c r="G39">
        <v>1037</v>
      </c>
      <c r="H39" s="39">
        <f t="shared" si="0"/>
        <v>41614.660763888984</v>
      </c>
      <c r="I39" t="s">
        <v>6579</v>
      </c>
      <c r="J39">
        <v>1037</v>
      </c>
      <c r="K39" s="39">
        <f t="shared" si="1"/>
        <v>41614.660763888984</v>
      </c>
      <c r="L39" s="10">
        <v>3019</v>
      </c>
    </row>
    <row r="40" spans="4:12" x14ac:dyDescent="0.25">
      <c r="D40" s="5" t="s">
        <v>4560</v>
      </c>
      <c r="E40" s="10">
        <v>4019</v>
      </c>
      <c r="F40">
        <v>24</v>
      </c>
      <c r="G40">
        <v>1038</v>
      </c>
      <c r="H40" s="39">
        <f t="shared" si="0"/>
        <v>41614.66077546306</v>
      </c>
      <c r="I40" t="s">
        <v>6580</v>
      </c>
      <c r="J40">
        <v>1038</v>
      </c>
      <c r="K40" s="39">
        <f t="shared" si="1"/>
        <v>41614.66077546306</v>
      </c>
      <c r="L40" s="10">
        <v>3019</v>
      </c>
    </row>
    <row r="41" spans="4:12" x14ac:dyDescent="0.25">
      <c r="D41" s="5" t="s">
        <v>4561</v>
      </c>
      <c r="E41" s="10">
        <v>4019</v>
      </c>
      <c r="F41">
        <v>25</v>
      </c>
      <c r="G41">
        <v>1039</v>
      </c>
      <c r="H41" s="39">
        <f t="shared" si="0"/>
        <v>41614.660787037137</v>
      </c>
      <c r="I41" t="s">
        <v>6581</v>
      </c>
      <c r="J41">
        <v>1039</v>
      </c>
      <c r="K41" s="39">
        <f t="shared" si="1"/>
        <v>41614.660787037137</v>
      </c>
      <c r="L41" s="10">
        <v>3019</v>
      </c>
    </row>
    <row r="42" spans="4:12" x14ac:dyDescent="0.25">
      <c r="D42" s="5" t="s">
        <v>4562</v>
      </c>
      <c r="E42" s="10">
        <v>4019</v>
      </c>
      <c r="F42">
        <v>25</v>
      </c>
      <c r="G42">
        <v>1040</v>
      </c>
      <c r="H42" s="39">
        <f t="shared" si="0"/>
        <v>41614.660798611214</v>
      </c>
      <c r="I42" t="s">
        <v>6582</v>
      </c>
      <c r="J42">
        <v>1040</v>
      </c>
      <c r="K42" s="39">
        <f t="shared" si="1"/>
        <v>41614.660798611214</v>
      </c>
      <c r="L42" s="10">
        <v>3019</v>
      </c>
    </row>
    <row r="43" spans="4:12" x14ac:dyDescent="0.25">
      <c r="D43" s="5" t="s">
        <v>4563</v>
      </c>
      <c r="E43" s="10">
        <v>4019</v>
      </c>
      <c r="F43">
        <v>24</v>
      </c>
      <c r="G43">
        <v>1041</v>
      </c>
      <c r="H43" s="39">
        <f t="shared" si="0"/>
        <v>41614.660810185291</v>
      </c>
      <c r="I43" t="s">
        <v>6583</v>
      </c>
      <c r="J43">
        <v>1041</v>
      </c>
      <c r="K43" s="39">
        <f t="shared" si="1"/>
        <v>41614.660810185291</v>
      </c>
      <c r="L43" s="10">
        <v>3019</v>
      </c>
    </row>
    <row r="44" spans="4:12" x14ac:dyDescent="0.25">
      <c r="D44" s="5" t="s">
        <v>4564</v>
      </c>
      <c r="E44" s="10">
        <v>4019</v>
      </c>
      <c r="F44">
        <v>24</v>
      </c>
      <c r="G44">
        <v>1042</v>
      </c>
      <c r="H44" s="39">
        <f t="shared" si="0"/>
        <v>41614.660821759368</v>
      </c>
      <c r="I44" t="s">
        <v>6584</v>
      </c>
      <c r="J44">
        <v>1042</v>
      </c>
      <c r="K44" s="39">
        <f t="shared" si="1"/>
        <v>41614.660821759368</v>
      </c>
      <c r="L44" s="10">
        <v>3019</v>
      </c>
    </row>
    <row r="45" spans="4:12" x14ac:dyDescent="0.25">
      <c r="D45" s="5" t="s">
        <v>4565</v>
      </c>
      <c r="E45" s="10">
        <v>4019</v>
      </c>
      <c r="F45">
        <v>25</v>
      </c>
      <c r="G45">
        <v>1043</v>
      </c>
      <c r="H45" s="39">
        <f t="shared" si="0"/>
        <v>41614.660833333444</v>
      </c>
      <c r="I45" t="s">
        <v>6585</v>
      </c>
      <c r="J45">
        <v>1043</v>
      </c>
      <c r="K45" s="39">
        <f t="shared" si="1"/>
        <v>41614.660833333444</v>
      </c>
      <c r="L45" s="10">
        <v>3019</v>
      </c>
    </row>
    <row r="46" spans="4:12" x14ac:dyDescent="0.25">
      <c r="D46" s="5" t="s">
        <v>4566</v>
      </c>
      <c r="E46" s="10">
        <v>4019</v>
      </c>
      <c r="F46">
        <v>25</v>
      </c>
      <c r="G46">
        <v>1044</v>
      </c>
      <c r="H46" s="39">
        <f t="shared" si="0"/>
        <v>41614.660844907521</v>
      </c>
      <c r="I46" t="s">
        <v>6586</v>
      </c>
      <c r="J46">
        <v>1044</v>
      </c>
      <c r="K46" s="39">
        <f t="shared" si="1"/>
        <v>41614.660844907521</v>
      </c>
      <c r="L46" s="10">
        <v>3019</v>
      </c>
    </row>
    <row r="47" spans="4:12" x14ac:dyDescent="0.25">
      <c r="D47" s="5" t="s">
        <v>4567</v>
      </c>
      <c r="E47" s="10">
        <v>4019</v>
      </c>
      <c r="F47">
        <v>24</v>
      </c>
      <c r="G47">
        <v>1045</v>
      </c>
      <c r="H47" s="39">
        <f t="shared" si="0"/>
        <v>41614.660856481598</v>
      </c>
      <c r="I47" t="s">
        <v>6587</v>
      </c>
      <c r="J47">
        <v>1045</v>
      </c>
      <c r="K47" s="39">
        <f t="shared" si="1"/>
        <v>41614.660856481598</v>
      </c>
      <c r="L47" s="10">
        <v>3019</v>
      </c>
    </row>
    <row r="48" spans="4:12" x14ac:dyDescent="0.25">
      <c r="D48" s="5" t="s">
        <v>4568</v>
      </c>
      <c r="E48" s="10">
        <v>4019</v>
      </c>
      <c r="F48">
        <v>24</v>
      </c>
      <c r="G48">
        <v>1046</v>
      </c>
      <c r="H48" s="39">
        <f t="shared" si="0"/>
        <v>41614.660868055675</v>
      </c>
      <c r="I48" t="s">
        <v>6588</v>
      </c>
      <c r="J48">
        <v>1046</v>
      </c>
      <c r="K48" s="39">
        <f t="shared" si="1"/>
        <v>41614.660868055675</v>
      </c>
      <c r="L48" s="10">
        <v>3019</v>
      </c>
    </row>
    <row r="49" spans="4:12" x14ac:dyDescent="0.25">
      <c r="D49" s="5" t="s">
        <v>4569</v>
      </c>
      <c r="E49" s="10">
        <v>4019</v>
      </c>
      <c r="F49">
        <v>25</v>
      </c>
      <c r="G49">
        <v>1047</v>
      </c>
      <c r="H49" s="39">
        <f t="shared" si="0"/>
        <v>41614.660879629751</v>
      </c>
      <c r="I49" t="s">
        <v>6589</v>
      </c>
      <c r="J49">
        <v>1047</v>
      </c>
      <c r="K49" s="39">
        <f t="shared" si="1"/>
        <v>41614.660879629751</v>
      </c>
      <c r="L49" s="10">
        <v>3019</v>
      </c>
    </row>
    <row r="50" spans="4:12" x14ac:dyDescent="0.25">
      <c r="D50" s="5" t="s">
        <v>4570</v>
      </c>
      <c r="E50" s="10">
        <v>4019</v>
      </c>
      <c r="F50">
        <v>25</v>
      </c>
      <c r="G50">
        <v>1048</v>
      </c>
      <c r="H50" s="39">
        <f t="shared" si="0"/>
        <v>41614.660891203828</v>
      </c>
      <c r="I50" t="s">
        <v>6590</v>
      </c>
      <c r="J50">
        <v>1048</v>
      </c>
      <c r="K50" s="39">
        <f t="shared" si="1"/>
        <v>41614.660891203828</v>
      </c>
      <c r="L50" s="10">
        <v>3019</v>
      </c>
    </row>
    <row r="51" spans="4:12" x14ac:dyDescent="0.25">
      <c r="D51" s="5" t="s">
        <v>4571</v>
      </c>
      <c r="E51" s="10">
        <v>4019</v>
      </c>
      <c r="F51">
        <v>24</v>
      </c>
      <c r="G51">
        <v>1049</v>
      </c>
      <c r="H51" s="39">
        <f t="shared" si="0"/>
        <v>41614.660902777905</v>
      </c>
      <c r="I51" t="s">
        <v>6591</v>
      </c>
      <c r="J51">
        <v>1049</v>
      </c>
      <c r="K51" s="39">
        <f t="shared" si="1"/>
        <v>41614.660902777905</v>
      </c>
      <c r="L51" s="10">
        <v>3019</v>
      </c>
    </row>
    <row r="52" spans="4:12" x14ac:dyDescent="0.25">
      <c r="D52" s="5" t="s">
        <v>4572</v>
      </c>
      <c r="E52" s="10">
        <v>4019</v>
      </c>
      <c r="F52">
        <v>24</v>
      </c>
      <c r="G52">
        <v>1050</v>
      </c>
      <c r="H52" s="39">
        <f t="shared" si="0"/>
        <v>41614.660914351982</v>
      </c>
      <c r="I52" t="s">
        <v>6592</v>
      </c>
      <c r="J52">
        <v>1050</v>
      </c>
      <c r="K52" s="39">
        <f t="shared" si="1"/>
        <v>41614.660914351982</v>
      </c>
      <c r="L52" s="10">
        <v>3019</v>
      </c>
    </row>
    <row r="53" spans="4:12" x14ac:dyDescent="0.25">
      <c r="D53" s="5" t="s">
        <v>4573</v>
      </c>
      <c r="E53" s="10">
        <v>4019</v>
      </c>
      <c r="F53">
        <v>25</v>
      </c>
      <c r="G53">
        <v>1051</v>
      </c>
      <c r="H53" s="39">
        <f t="shared" si="0"/>
        <v>41614.660925926059</v>
      </c>
      <c r="I53" t="s">
        <v>6593</v>
      </c>
      <c r="J53">
        <v>1051</v>
      </c>
      <c r="K53" s="39">
        <f t="shared" si="1"/>
        <v>41614.660925926059</v>
      </c>
      <c r="L53" s="10">
        <v>3019</v>
      </c>
    </row>
    <row r="54" spans="4:12" x14ac:dyDescent="0.25">
      <c r="D54" s="5" t="s">
        <v>4574</v>
      </c>
      <c r="E54" s="10">
        <v>4019</v>
      </c>
      <c r="F54">
        <v>25</v>
      </c>
      <c r="G54">
        <v>1052</v>
      </c>
      <c r="H54" s="39">
        <f t="shared" si="0"/>
        <v>41614.660937500135</v>
      </c>
      <c r="I54" t="s">
        <v>6594</v>
      </c>
      <c r="J54">
        <v>1052</v>
      </c>
      <c r="K54" s="39">
        <f t="shared" si="1"/>
        <v>41614.660937500135</v>
      </c>
      <c r="L54" s="10">
        <v>3019</v>
      </c>
    </row>
    <row r="55" spans="4:12" x14ac:dyDescent="0.25">
      <c r="D55" s="5" t="s">
        <v>4575</v>
      </c>
      <c r="E55" s="10">
        <v>4019</v>
      </c>
      <c r="F55">
        <v>24</v>
      </c>
      <c r="G55">
        <v>1053</v>
      </c>
      <c r="H55" s="39">
        <f t="shared" si="0"/>
        <v>41614.660949074212</v>
      </c>
      <c r="I55" t="s">
        <v>6595</v>
      </c>
      <c r="J55">
        <v>1053</v>
      </c>
      <c r="K55" s="39">
        <f t="shared" si="1"/>
        <v>41614.660949074212</v>
      </c>
      <c r="L55" s="10">
        <v>3019</v>
      </c>
    </row>
    <row r="56" spans="4:12" x14ac:dyDescent="0.25">
      <c r="D56" s="5" t="s">
        <v>4576</v>
      </c>
      <c r="E56" s="10">
        <v>4019</v>
      </c>
      <c r="F56">
        <v>24</v>
      </c>
      <c r="G56">
        <v>1054</v>
      </c>
      <c r="H56" s="39">
        <f t="shared" si="0"/>
        <v>41614.660960648289</v>
      </c>
      <c r="I56" t="s">
        <v>6596</v>
      </c>
      <c r="J56">
        <v>1054</v>
      </c>
      <c r="K56" s="39">
        <f t="shared" si="1"/>
        <v>41614.660960648289</v>
      </c>
      <c r="L56" s="10">
        <v>3019</v>
      </c>
    </row>
    <row r="57" spans="4:12" x14ac:dyDescent="0.25">
      <c r="D57" s="5" t="s">
        <v>4577</v>
      </c>
      <c r="E57" s="10">
        <v>4019</v>
      </c>
      <c r="F57">
        <v>25</v>
      </c>
      <c r="G57">
        <v>1055</v>
      </c>
      <c r="H57" s="39">
        <f t="shared" si="0"/>
        <v>41614.660972222366</v>
      </c>
      <c r="I57" t="s">
        <v>6597</v>
      </c>
      <c r="J57">
        <v>1055</v>
      </c>
      <c r="K57" s="39">
        <f t="shared" si="1"/>
        <v>41614.660972222366</v>
      </c>
      <c r="L57" s="10">
        <v>3019</v>
      </c>
    </row>
    <row r="58" spans="4:12" x14ac:dyDescent="0.25">
      <c r="D58" s="5" t="s">
        <v>4578</v>
      </c>
      <c r="E58" s="10">
        <v>4019</v>
      </c>
      <c r="F58">
        <v>25</v>
      </c>
      <c r="G58">
        <v>1056</v>
      </c>
      <c r="H58" s="39">
        <f t="shared" si="0"/>
        <v>41614.660983796442</v>
      </c>
      <c r="I58" t="s">
        <v>6598</v>
      </c>
      <c r="J58">
        <v>1056</v>
      </c>
      <c r="K58" s="39">
        <f t="shared" si="1"/>
        <v>41614.660983796442</v>
      </c>
      <c r="L58" s="10">
        <v>3019</v>
      </c>
    </row>
    <row r="59" spans="4:12" x14ac:dyDescent="0.25">
      <c r="D59" s="5" t="s">
        <v>4579</v>
      </c>
      <c r="E59" s="10">
        <v>4019</v>
      </c>
      <c r="F59">
        <v>24</v>
      </c>
      <c r="G59">
        <v>1057</v>
      </c>
      <c r="H59" s="39">
        <f t="shared" si="0"/>
        <v>41614.660995370519</v>
      </c>
      <c r="I59" t="s">
        <v>6599</v>
      </c>
      <c r="J59">
        <v>1057</v>
      </c>
      <c r="K59" s="39">
        <f t="shared" si="1"/>
        <v>41614.660995370519</v>
      </c>
      <c r="L59" s="10">
        <v>3019</v>
      </c>
    </row>
    <row r="60" spans="4:12" x14ac:dyDescent="0.25">
      <c r="D60" s="5" t="s">
        <v>4580</v>
      </c>
      <c r="E60" s="10">
        <v>4019</v>
      </c>
      <c r="F60">
        <v>24</v>
      </c>
      <c r="G60">
        <v>1058</v>
      </c>
      <c r="H60" s="39">
        <f t="shared" si="0"/>
        <v>41614.661006944596</v>
      </c>
      <c r="I60" t="s">
        <v>6600</v>
      </c>
      <c r="J60">
        <v>1058</v>
      </c>
      <c r="K60" s="39">
        <f t="shared" si="1"/>
        <v>41614.661006944596</v>
      </c>
      <c r="L60" s="10">
        <v>3019</v>
      </c>
    </row>
    <row r="61" spans="4:12" x14ac:dyDescent="0.25">
      <c r="D61" s="5" t="s">
        <v>4581</v>
      </c>
      <c r="E61" s="10">
        <v>4019</v>
      </c>
      <c r="F61">
        <v>25</v>
      </c>
      <c r="G61">
        <v>1059</v>
      </c>
      <c r="H61" s="39">
        <f t="shared" si="0"/>
        <v>41614.661018518673</v>
      </c>
      <c r="I61" t="s">
        <v>6601</v>
      </c>
      <c r="J61">
        <v>1059</v>
      </c>
      <c r="K61" s="39">
        <f t="shared" si="1"/>
        <v>41614.661018518673</v>
      </c>
      <c r="L61" s="10">
        <v>3019</v>
      </c>
    </row>
    <row r="62" spans="4:12" x14ac:dyDescent="0.25">
      <c r="D62" s="5" t="s">
        <v>4582</v>
      </c>
      <c r="E62" s="10">
        <v>4019</v>
      </c>
      <c r="F62">
        <v>25</v>
      </c>
      <c r="G62">
        <v>1060</v>
      </c>
      <c r="H62" s="39">
        <f t="shared" si="0"/>
        <v>41614.66103009275</v>
      </c>
      <c r="I62" t="s">
        <v>6602</v>
      </c>
      <c r="J62">
        <v>1060</v>
      </c>
      <c r="K62" s="39">
        <f t="shared" si="1"/>
        <v>41614.66103009275</v>
      </c>
      <c r="L62" s="10">
        <v>3019</v>
      </c>
    </row>
    <row r="63" spans="4:12" x14ac:dyDescent="0.25">
      <c r="D63" s="5" t="s">
        <v>4583</v>
      </c>
      <c r="E63" s="10">
        <v>4019</v>
      </c>
      <c r="F63">
        <v>24</v>
      </c>
      <c r="G63">
        <v>1061</v>
      </c>
      <c r="H63" s="39">
        <f t="shared" si="0"/>
        <v>41614.661041666826</v>
      </c>
      <c r="I63" t="s">
        <v>6603</v>
      </c>
      <c r="J63">
        <v>1061</v>
      </c>
      <c r="K63" s="39">
        <f t="shared" si="1"/>
        <v>41614.661041666826</v>
      </c>
      <c r="L63" s="10">
        <v>3019</v>
      </c>
    </row>
    <row r="64" spans="4:12" x14ac:dyDescent="0.25">
      <c r="D64" s="5" t="s">
        <v>4584</v>
      </c>
      <c r="E64" s="10">
        <v>4019</v>
      </c>
      <c r="F64">
        <v>24</v>
      </c>
      <c r="G64">
        <v>1062</v>
      </c>
      <c r="H64" s="39">
        <f t="shared" si="0"/>
        <v>41614.661053240903</v>
      </c>
      <c r="I64" t="s">
        <v>6604</v>
      </c>
      <c r="J64">
        <v>1062</v>
      </c>
      <c r="K64" s="39">
        <f t="shared" si="1"/>
        <v>41614.661053240903</v>
      </c>
      <c r="L64" s="10">
        <v>3019</v>
      </c>
    </row>
    <row r="65" spans="4:12" x14ac:dyDescent="0.25">
      <c r="D65" s="5" t="s">
        <v>4585</v>
      </c>
      <c r="E65" s="10">
        <v>4019</v>
      </c>
      <c r="F65">
        <v>25</v>
      </c>
      <c r="G65">
        <v>1063</v>
      </c>
      <c r="H65" s="39">
        <f t="shared" si="0"/>
        <v>41614.66106481498</v>
      </c>
      <c r="I65" t="s">
        <v>6605</v>
      </c>
      <c r="J65">
        <v>1063</v>
      </c>
      <c r="K65" s="39">
        <f t="shared" si="1"/>
        <v>41614.66106481498</v>
      </c>
      <c r="L65" s="10">
        <v>3019</v>
      </c>
    </row>
    <row r="66" spans="4:12" x14ac:dyDescent="0.25">
      <c r="D66" s="5" t="s">
        <v>4586</v>
      </c>
      <c r="E66" s="10">
        <v>4019</v>
      </c>
      <c r="F66">
        <v>25</v>
      </c>
      <c r="G66">
        <v>1064</v>
      </c>
      <c r="H66" s="39">
        <f t="shared" si="0"/>
        <v>41614.661076389057</v>
      </c>
      <c r="I66" t="s">
        <v>6606</v>
      </c>
      <c r="J66">
        <v>1064</v>
      </c>
      <c r="K66" s="39">
        <f t="shared" si="1"/>
        <v>41614.661076389057</v>
      </c>
      <c r="L66" s="10">
        <v>3019</v>
      </c>
    </row>
    <row r="67" spans="4:12" x14ac:dyDescent="0.25">
      <c r="D67" s="5" t="s">
        <v>4587</v>
      </c>
      <c r="E67" s="10">
        <v>4019</v>
      </c>
      <c r="F67">
        <v>24</v>
      </c>
      <c r="G67">
        <v>1065</v>
      </c>
      <c r="H67" s="39">
        <f t="shared" si="0"/>
        <v>41614.661087963133</v>
      </c>
      <c r="I67" t="s">
        <v>6607</v>
      </c>
      <c r="J67">
        <v>1065</v>
      </c>
      <c r="K67" s="39">
        <f t="shared" si="1"/>
        <v>41614.661087963133</v>
      </c>
      <c r="L67" s="10">
        <v>3019</v>
      </c>
    </row>
    <row r="68" spans="4:12" x14ac:dyDescent="0.25">
      <c r="D68" s="5" t="s">
        <v>4588</v>
      </c>
      <c r="E68" s="10">
        <v>4019</v>
      </c>
      <c r="F68">
        <v>24</v>
      </c>
      <c r="G68">
        <v>1066</v>
      </c>
      <c r="H68" s="39">
        <f t="shared" si="0"/>
        <v>41614.66109953721</v>
      </c>
      <c r="I68" t="s">
        <v>6608</v>
      </c>
      <c r="J68">
        <v>1066</v>
      </c>
      <c r="K68" s="39">
        <f t="shared" si="1"/>
        <v>41614.66109953721</v>
      </c>
      <c r="L68" s="10">
        <v>3019</v>
      </c>
    </row>
    <row r="69" spans="4:12" x14ac:dyDescent="0.25">
      <c r="D69" s="5" t="s">
        <v>4589</v>
      </c>
      <c r="E69" s="10">
        <v>4019</v>
      </c>
      <c r="F69">
        <v>25</v>
      </c>
      <c r="G69">
        <v>1067</v>
      </c>
      <c r="H69" s="39">
        <f t="shared" ref="H69:H132" si="2">H68+1/86400</f>
        <v>41614.661111111287</v>
      </c>
      <c r="I69" t="s">
        <v>6609</v>
      </c>
      <c r="J69">
        <v>1067</v>
      </c>
      <c r="K69" s="39">
        <f t="shared" ref="K69:K132" si="3">K68+1/86400</f>
        <v>41614.661111111287</v>
      </c>
      <c r="L69" s="10">
        <v>3019</v>
      </c>
    </row>
    <row r="70" spans="4:12" x14ac:dyDescent="0.25">
      <c r="D70" s="5" t="s">
        <v>4590</v>
      </c>
      <c r="E70" s="10">
        <v>4019</v>
      </c>
      <c r="F70">
        <v>25</v>
      </c>
      <c r="G70">
        <v>1068</v>
      </c>
      <c r="H70" s="39">
        <f t="shared" si="2"/>
        <v>41614.661122685364</v>
      </c>
      <c r="I70" t="s">
        <v>6610</v>
      </c>
      <c r="J70">
        <v>1068</v>
      </c>
      <c r="K70" s="39">
        <f t="shared" si="3"/>
        <v>41614.661122685364</v>
      </c>
      <c r="L70" s="10">
        <v>3019</v>
      </c>
    </row>
    <row r="71" spans="4:12" x14ac:dyDescent="0.25">
      <c r="D71" s="5" t="s">
        <v>4591</v>
      </c>
      <c r="E71" s="10">
        <v>4019</v>
      </c>
      <c r="F71">
        <v>24</v>
      </c>
      <c r="G71">
        <v>1069</v>
      </c>
      <c r="H71" s="39">
        <f t="shared" si="2"/>
        <v>41614.661134259441</v>
      </c>
      <c r="I71" t="s">
        <v>6611</v>
      </c>
      <c r="J71">
        <v>1069</v>
      </c>
      <c r="K71" s="39">
        <f t="shared" si="3"/>
        <v>41614.661134259441</v>
      </c>
      <c r="L71" s="10">
        <v>3019</v>
      </c>
    </row>
    <row r="72" spans="4:12" x14ac:dyDescent="0.25">
      <c r="D72" s="5" t="s">
        <v>4592</v>
      </c>
      <c r="E72" s="10">
        <v>4019</v>
      </c>
      <c r="F72">
        <v>24</v>
      </c>
      <c r="G72">
        <v>1070</v>
      </c>
      <c r="H72" s="39">
        <f t="shared" si="2"/>
        <v>41614.661145833517</v>
      </c>
      <c r="I72" t="s">
        <v>6612</v>
      </c>
      <c r="J72">
        <v>1070</v>
      </c>
      <c r="K72" s="39">
        <f t="shared" si="3"/>
        <v>41614.661145833517</v>
      </c>
      <c r="L72" s="10">
        <v>3019</v>
      </c>
    </row>
    <row r="73" spans="4:12" x14ac:dyDescent="0.25">
      <c r="D73" s="5" t="s">
        <v>4593</v>
      </c>
      <c r="E73" s="10">
        <v>4019</v>
      </c>
      <c r="F73">
        <v>25</v>
      </c>
      <c r="G73">
        <v>1071</v>
      </c>
      <c r="H73" s="39">
        <f t="shared" si="2"/>
        <v>41614.661157407594</v>
      </c>
      <c r="I73" t="s">
        <v>6613</v>
      </c>
      <c r="J73">
        <v>1071</v>
      </c>
      <c r="K73" s="39">
        <f t="shared" si="3"/>
        <v>41614.661157407594</v>
      </c>
      <c r="L73" s="10">
        <v>3019</v>
      </c>
    </row>
    <row r="74" spans="4:12" x14ac:dyDescent="0.25">
      <c r="D74" s="5" t="s">
        <v>4594</v>
      </c>
      <c r="E74" s="10">
        <v>4019</v>
      </c>
      <c r="F74">
        <v>25</v>
      </c>
      <c r="G74">
        <v>1072</v>
      </c>
      <c r="H74" s="39">
        <f t="shared" si="2"/>
        <v>41614.661168981671</v>
      </c>
      <c r="I74" t="s">
        <v>6614</v>
      </c>
      <c r="J74">
        <v>1072</v>
      </c>
      <c r="K74" s="39">
        <f t="shared" si="3"/>
        <v>41614.661168981671</v>
      </c>
      <c r="L74" s="10">
        <v>3019</v>
      </c>
    </row>
    <row r="75" spans="4:12" x14ac:dyDescent="0.25">
      <c r="D75" s="5" t="s">
        <v>4595</v>
      </c>
      <c r="E75" s="10">
        <v>4019</v>
      </c>
      <c r="F75">
        <v>24</v>
      </c>
      <c r="G75">
        <v>1073</v>
      </c>
      <c r="H75" s="39">
        <f t="shared" si="2"/>
        <v>41614.661180555748</v>
      </c>
      <c r="I75" t="s">
        <v>6615</v>
      </c>
      <c r="J75">
        <v>1073</v>
      </c>
      <c r="K75" s="39">
        <f t="shared" si="3"/>
        <v>41614.661180555748</v>
      </c>
      <c r="L75" s="10">
        <v>3019</v>
      </c>
    </row>
    <row r="76" spans="4:12" x14ac:dyDescent="0.25">
      <c r="D76" s="5" t="s">
        <v>4596</v>
      </c>
      <c r="E76" s="10">
        <v>4019</v>
      </c>
      <c r="F76">
        <v>24</v>
      </c>
      <c r="G76">
        <v>1074</v>
      </c>
      <c r="H76" s="39">
        <f t="shared" si="2"/>
        <v>41614.661192129824</v>
      </c>
      <c r="I76" t="s">
        <v>6616</v>
      </c>
      <c r="J76">
        <v>1074</v>
      </c>
      <c r="K76" s="39">
        <f t="shared" si="3"/>
        <v>41614.661192129824</v>
      </c>
      <c r="L76" s="10">
        <v>3019</v>
      </c>
    </row>
    <row r="77" spans="4:12" x14ac:dyDescent="0.25">
      <c r="D77" s="5" t="s">
        <v>4597</v>
      </c>
      <c r="E77" s="10">
        <v>4019</v>
      </c>
      <c r="F77">
        <v>25</v>
      </c>
      <c r="G77">
        <v>1075</v>
      </c>
      <c r="H77" s="39">
        <f t="shared" si="2"/>
        <v>41614.661203703901</v>
      </c>
      <c r="I77" t="s">
        <v>6617</v>
      </c>
      <c r="J77">
        <v>1075</v>
      </c>
      <c r="K77" s="39">
        <f t="shared" si="3"/>
        <v>41614.661203703901</v>
      </c>
      <c r="L77" s="10">
        <v>3019</v>
      </c>
    </row>
    <row r="78" spans="4:12" x14ac:dyDescent="0.25">
      <c r="D78" s="5" t="s">
        <v>4598</v>
      </c>
      <c r="E78" s="10">
        <v>4019</v>
      </c>
      <c r="F78">
        <v>25</v>
      </c>
      <c r="G78">
        <v>1076</v>
      </c>
      <c r="H78" s="39">
        <f t="shared" si="2"/>
        <v>41614.661215277978</v>
      </c>
      <c r="I78" t="s">
        <v>6618</v>
      </c>
      <c r="J78">
        <v>1076</v>
      </c>
      <c r="K78" s="39">
        <f t="shared" si="3"/>
        <v>41614.661215277978</v>
      </c>
      <c r="L78" s="10">
        <v>3019</v>
      </c>
    </row>
    <row r="79" spans="4:12" x14ac:dyDescent="0.25">
      <c r="D79" s="5" t="s">
        <v>4599</v>
      </c>
      <c r="E79" s="10">
        <v>4019</v>
      </c>
      <c r="F79">
        <v>24</v>
      </c>
      <c r="G79">
        <v>1077</v>
      </c>
      <c r="H79" s="39">
        <f t="shared" si="2"/>
        <v>41614.661226852055</v>
      </c>
      <c r="I79" t="s">
        <v>6619</v>
      </c>
      <c r="J79">
        <v>1077</v>
      </c>
      <c r="K79" s="39">
        <f t="shared" si="3"/>
        <v>41614.661226852055</v>
      </c>
      <c r="L79" s="10">
        <v>3019</v>
      </c>
    </row>
    <row r="80" spans="4:12" x14ac:dyDescent="0.25">
      <c r="D80" s="5" t="s">
        <v>4600</v>
      </c>
      <c r="E80" s="10">
        <v>4019</v>
      </c>
      <c r="F80">
        <v>24</v>
      </c>
      <c r="G80">
        <v>1078</v>
      </c>
      <c r="H80" s="39">
        <f t="shared" si="2"/>
        <v>41614.661238426132</v>
      </c>
      <c r="I80" t="s">
        <v>6620</v>
      </c>
      <c r="J80">
        <v>1078</v>
      </c>
      <c r="K80" s="39">
        <f t="shared" si="3"/>
        <v>41614.661238426132</v>
      </c>
      <c r="L80" s="10">
        <v>3019</v>
      </c>
    </row>
    <row r="81" spans="4:12" x14ac:dyDescent="0.25">
      <c r="D81" s="5" t="s">
        <v>4601</v>
      </c>
      <c r="E81" s="10">
        <v>4019</v>
      </c>
      <c r="F81">
        <v>25</v>
      </c>
      <c r="G81">
        <v>1079</v>
      </c>
      <c r="H81" s="39">
        <f t="shared" si="2"/>
        <v>41614.661250000208</v>
      </c>
      <c r="I81" t="s">
        <v>6621</v>
      </c>
      <c r="J81">
        <v>1079</v>
      </c>
      <c r="K81" s="39">
        <f t="shared" si="3"/>
        <v>41614.661250000208</v>
      </c>
      <c r="L81" s="10">
        <v>3019</v>
      </c>
    </row>
    <row r="82" spans="4:12" x14ac:dyDescent="0.25">
      <c r="D82" s="5" t="s">
        <v>4602</v>
      </c>
      <c r="E82" s="10">
        <v>4019</v>
      </c>
      <c r="F82">
        <v>25</v>
      </c>
      <c r="G82">
        <v>1080</v>
      </c>
      <c r="H82" s="39">
        <f t="shared" si="2"/>
        <v>41614.661261574285</v>
      </c>
      <c r="I82" t="s">
        <v>6622</v>
      </c>
      <c r="J82">
        <v>1080</v>
      </c>
      <c r="K82" s="39">
        <f t="shared" si="3"/>
        <v>41614.661261574285</v>
      </c>
      <c r="L82" s="10">
        <v>3019</v>
      </c>
    </row>
    <row r="83" spans="4:12" x14ac:dyDescent="0.25">
      <c r="D83" s="5" t="s">
        <v>4603</v>
      </c>
      <c r="E83" s="10">
        <v>4019</v>
      </c>
      <c r="F83">
        <v>24</v>
      </c>
      <c r="G83">
        <v>1081</v>
      </c>
      <c r="H83" s="39">
        <f t="shared" si="2"/>
        <v>41614.661273148362</v>
      </c>
      <c r="I83" t="s">
        <v>6623</v>
      </c>
      <c r="J83">
        <v>1081</v>
      </c>
      <c r="K83" s="39">
        <f t="shared" si="3"/>
        <v>41614.661273148362</v>
      </c>
      <c r="L83" s="10">
        <v>3019</v>
      </c>
    </row>
    <row r="84" spans="4:12" x14ac:dyDescent="0.25">
      <c r="D84" s="5" t="s">
        <v>4604</v>
      </c>
      <c r="E84" s="10">
        <v>4019</v>
      </c>
      <c r="F84">
        <v>24</v>
      </c>
      <c r="G84">
        <v>1082</v>
      </c>
      <c r="H84" s="39">
        <f t="shared" si="2"/>
        <v>41614.661284722439</v>
      </c>
      <c r="I84" t="s">
        <v>6624</v>
      </c>
      <c r="J84">
        <v>1082</v>
      </c>
      <c r="K84" s="39">
        <f t="shared" si="3"/>
        <v>41614.661284722439</v>
      </c>
      <c r="L84" s="10">
        <v>3019</v>
      </c>
    </row>
    <row r="85" spans="4:12" x14ac:dyDescent="0.25">
      <c r="D85" s="5" t="s">
        <v>4605</v>
      </c>
      <c r="E85" s="10">
        <v>4019</v>
      </c>
      <c r="F85">
        <v>25</v>
      </c>
      <c r="G85">
        <v>1083</v>
      </c>
      <c r="H85" s="39">
        <f t="shared" si="2"/>
        <v>41614.661296296516</v>
      </c>
      <c r="I85" t="s">
        <v>6625</v>
      </c>
      <c r="J85">
        <v>1083</v>
      </c>
      <c r="K85" s="39">
        <f t="shared" si="3"/>
        <v>41614.661296296516</v>
      </c>
      <c r="L85" s="10">
        <v>3019</v>
      </c>
    </row>
    <row r="86" spans="4:12" x14ac:dyDescent="0.25">
      <c r="D86" s="5" t="s">
        <v>4606</v>
      </c>
      <c r="E86" s="10">
        <v>4019</v>
      </c>
      <c r="F86">
        <v>25</v>
      </c>
      <c r="G86">
        <v>1084</v>
      </c>
      <c r="H86" s="39">
        <f t="shared" si="2"/>
        <v>41614.661307870592</v>
      </c>
      <c r="I86" t="s">
        <v>6626</v>
      </c>
      <c r="J86">
        <v>1084</v>
      </c>
      <c r="K86" s="39">
        <f t="shared" si="3"/>
        <v>41614.661307870592</v>
      </c>
      <c r="L86" s="10">
        <v>3019</v>
      </c>
    </row>
    <row r="87" spans="4:12" x14ac:dyDescent="0.25">
      <c r="D87" s="5" t="s">
        <v>4607</v>
      </c>
      <c r="E87" s="10">
        <v>4019</v>
      </c>
      <c r="F87">
        <v>24</v>
      </c>
      <c r="G87">
        <v>1085</v>
      </c>
      <c r="H87" s="39">
        <f t="shared" si="2"/>
        <v>41614.661319444669</v>
      </c>
      <c r="I87" t="s">
        <v>6627</v>
      </c>
      <c r="J87">
        <v>1085</v>
      </c>
      <c r="K87" s="39">
        <f t="shared" si="3"/>
        <v>41614.661319444669</v>
      </c>
      <c r="L87" s="10">
        <v>3019</v>
      </c>
    </row>
    <row r="88" spans="4:12" x14ac:dyDescent="0.25">
      <c r="D88" s="5" t="s">
        <v>4608</v>
      </c>
      <c r="E88" s="10">
        <v>4019</v>
      </c>
      <c r="F88">
        <v>24</v>
      </c>
      <c r="G88">
        <v>1086</v>
      </c>
      <c r="H88" s="39">
        <f t="shared" si="2"/>
        <v>41614.661331018746</v>
      </c>
      <c r="I88" t="s">
        <v>6628</v>
      </c>
      <c r="J88">
        <v>1086</v>
      </c>
      <c r="K88" s="39">
        <f t="shared" si="3"/>
        <v>41614.661331018746</v>
      </c>
      <c r="L88" s="10">
        <v>3019</v>
      </c>
    </row>
    <row r="89" spans="4:12" x14ac:dyDescent="0.25">
      <c r="D89" s="5" t="s">
        <v>4609</v>
      </c>
      <c r="E89" s="10">
        <v>4019</v>
      </c>
      <c r="F89">
        <v>25</v>
      </c>
      <c r="G89">
        <v>1087</v>
      </c>
      <c r="H89" s="39">
        <f t="shared" si="2"/>
        <v>41614.661342592823</v>
      </c>
      <c r="I89" t="s">
        <v>6629</v>
      </c>
      <c r="J89">
        <v>1087</v>
      </c>
      <c r="K89" s="39">
        <f t="shared" si="3"/>
        <v>41614.661342592823</v>
      </c>
      <c r="L89" s="10">
        <v>3019</v>
      </c>
    </row>
    <row r="90" spans="4:12" x14ac:dyDescent="0.25">
      <c r="D90" s="5" t="s">
        <v>4610</v>
      </c>
      <c r="E90" s="10">
        <v>4019</v>
      </c>
      <c r="F90">
        <v>25</v>
      </c>
      <c r="G90">
        <v>1088</v>
      </c>
      <c r="H90" s="39">
        <f t="shared" si="2"/>
        <v>41614.661354166899</v>
      </c>
      <c r="I90" t="s">
        <v>6630</v>
      </c>
      <c r="J90">
        <v>1088</v>
      </c>
      <c r="K90" s="39">
        <f t="shared" si="3"/>
        <v>41614.661354166899</v>
      </c>
      <c r="L90" s="10">
        <v>3019</v>
      </c>
    </row>
    <row r="91" spans="4:12" x14ac:dyDescent="0.25">
      <c r="D91" s="5" t="s">
        <v>4611</v>
      </c>
      <c r="E91" s="10">
        <v>4019</v>
      </c>
      <c r="F91">
        <v>24</v>
      </c>
      <c r="G91">
        <v>1089</v>
      </c>
      <c r="H91" s="39">
        <f t="shared" si="2"/>
        <v>41614.661365740976</v>
      </c>
      <c r="I91" t="s">
        <v>6631</v>
      </c>
      <c r="J91">
        <v>1089</v>
      </c>
      <c r="K91" s="39">
        <f t="shared" si="3"/>
        <v>41614.661365740976</v>
      </c>
      <c r="L91" s="10">
        <v>3019</v>
      </c>
    </row>
    <row r="92" spans="4:12" x14ac:dyDescent="0.25">
      <c r="D92" s="5" t="s">
        <v>4612</v>
      </c>
      <c r="E92" s="10">
        <v>4019</v>
      </c>
      <c r="F92">
        <v>24</v>
      </c>
      <c r="G92">
        <v>1090</v>
      </c>
      <c r="H92" s="39">
        <f t="shared" si="2"/>
        <v>41614.661377315053</v>
      </c>
      <c r="I92" t="s">
        <v>6632</v>
      </c>
      <c r="J92">
        <v>1090</v>
      </c>
      <c r="K92" s="39">
        <f t="shared" si="3"/>
        <v>41614.661377315053</v>
      </c>
      <c r="L92" s="10">
        <v>3019</v>
      </c>
    </row>
    <row r="93" spans="4:12" x14ac:dyDescent="0.25">
      <c r="D93" s="5" t="s">
        <v>4613</v>
      </c>
      <c r="E93" s="10">
        <v>4019</v>
      </c>
      <c r="F93">
        <v>25</v>
      </c>
      <c r="G93">
        <v>1091</v>
      </c>
      <c r="H93" s="39">
        <f t="shared" si="2"/>
        <v>41614.66138888913</v>
      </c>
      <c r="I93" t="s">
        <v>6633</v>
      </c>
      <c r="J93">
        <v>1091</v>
      </c>
      <c r="K93" s="39">
        <f t="shared" si="3"/>
        <v>41614.66138888913</v>
      </c>
      <c r="L93" s="10">
        <v>3019</v>
      </c>
    </row>
    <row r="94" spans="4:12" x14ac:dyDescent="0.25">
      <c r="D94" s="5" t="s">
        <v>4614</v>
      </c>
      <c r="E94" s="10">
        <v>4019</v>
      </c>
      <c r="F94">
        <v>25</v>
      </c>
      <c r="G94">
        <v>1092</v>
      </c>
      <c r="H94" s="39">
        <f t="shared" si="2"/>
        <v>41614.661400463207</v>
      </c>
      <c r="I94" t="s">
        <v>6634</v>
      </c>
      <c r="J94">
        <v>1092</v>
      </c>
      <c r="K94" s="39">
        <f t="shared" si="3"/>
        <v>41614.661400463207</v>
      </c>
      <c r="L94" s="10">
        <v>3019</v>
      </c>
    </row>
    <row r="95" spans="4:12" x14ac:dyDescent="0.25">
      <c r="D95" s="5" t="s">
        <v>4615</v>
      </c>
      <c r="E95" s="10">
        <v>4019</v>
      </c>
      <c r="F95">
        <v>24</v>
      </c>
      <c r="G95">
        <v>1093</v>
      </c>
      <c r="H95" s="39">
        <f t="shared" si="2"/>
        <v>41614.661412037283</v>
      </c>
      <c r="I95" t="s">
        <v>6635</v>
      </c>
      <c r="J95">
        <v>1093</v>
      </c>
      <c r="K95" s="39">
        <f t="shared" si="3"/>
        <v>41614.661412037283</v>
      </c>
      <c r="L95" s="10">
        <v>3019</v>
      </c>
    </row>
    <row r="96" spans="4:12" x14ac:dyDescent="0.25">
      <c r="D96" s="5" t="s">
        <v>4616</v>
      </c>
      <c r="E96" s="10">
        <v>4019</v>
      </c>
      <c r="F96">
        <v>24</v>
      </c>
      <c r="G96">
        <v>1094</v>
      </c>
      <c r="H96" s="39">
        <f t="shared" si="2"/>
        <v>41614.66142361136</v>
      </c>
      <c r="I96" t="s">
        <v>6636</v>
      </c>
      <c r="J96">
        <v>1094</v>
      </c>
      <c r="K96" s="39">
        <f t="shared" si="3"/>
        <v>41614.66142361136</v>
      </c>
      <c r="L96" s="10">
        <v>3019</v>
      </c>
    </row>
    <row r="97" spans="4:12" x14ac:dyDescent="0.25">
      <c r="D97" s="5" t="s">
        <v>4617</v>
      </c>
      <c r="E97" s="10">
        <v>4019</v>
      </c>
      <c r="F97">
        <v>25</v>
      </c>
      <c r="G97">
        <v>1095</v>
      </c>
      <c r="H97" s="39">
        <f t="shared" si="2"/>
        <v>41614.661435185437</v>
      </c>
      <c r="I97" t="s">
        <v>6637</v>
      </c>
      <c r="J97">
        <v>1095</v>
      </c>
      <c r="K97" s="39">
        <f t="shared" si="3"/>
        <v>41614.661435185437</v>
      </c>
      <c r="L97" s="10">
        <v>3019</v>
      </c>
    </row>
    <row r="98" spans="4:12" x14ac:dyDescent="0.25">
      <c r="D98" s="5" t="s">
        <v>4618</v>
      </c>
      <c r="E98" s="10">
        <v>4019</v>
      </c>
      <c r="F98">
        <v>25</v>
      </c>
      <c r="G98">
        <v>1096</v>
      </c>
      <c r="H98" s="39">
        <f t="shared" si="2"/>
        <v>41614.661446759514</v>
      </c>
      <c r="I98" t="s">
        <v>6638</v>
      </c>
      <c r="J98">
        <v>1096</v>
      </c>
      <c r="K98" s="39">
        <f t="shared" si="3"/>
        <v>41614.661446759514</v>
      </c>
      <c r="L98" s="10">
        <v>3019</v>
      </c>
    </row>
    <row r="99" spans="4:12" x14ac:dyDescent="0.25">
      <c r="D99" s="5" t="s">
        <v>4619</v>
      </c>
      <c r="E99" s="10">
        <v>4019</v>
      </c>
      <c r="F99">
        <v>24</v>
      </c>
      <c r="G99">
        <v>1097</v>
      </c>
      <c r="H99" s="39">
        <f t="shared" si="2"/>
        <v>41614.66145833359</v>
      </c>
      <c r="I99" t="s">
        <v>6639</v>
      </c>
      <c r="J99">
        <v>1097</v>
      </c>
      <c r="K99" s="39">
        <f t="shared" si="3"/>
        <v>41614.66145833359</v>
      </c>
      <c r="L99" s="10">
        <v>3019</v>
      </c>
    </row>
    <row r="100" spans="4:12" x14ac:dyDescent="0.25">
      <c r="D100" s="5" t="s">
        <v>4620</v>
      </c>
      <c r="E100" s="10">
        <v>4019</v>
      </c>
      <c r="F100">
        <v>24</v>
      </c>
      <c r="G100">
        <v>1098</v>
      </c>
      <c r="H100" s="39">
        <f t="shared" si="2"/>
        <v>41614.661469907667</v>
      </c>
      <c r="I100" t="s">
        <v>6640</v>
      </c>
      <c r="J100">
        <v>1098</v>
      </c>
      <c r="K100" s="39">
        <f t="shared" si="3"/>
        <v>41614.661469907667</v>
      </c>
      <c r="L100" s="10">
        <v>3019</v>
      </c>
    </row>
    <row r="101" spans="4:12" x14ac:dyDescent="0.25">
      <c r="D101" s="5" t="s">
        <v>4621</v>
      </c>
      <c r="E101" s="10">
        <v>4019</v>
      </c>
      <c r="F101">
        <v>25</v>
      </c>
      <c r="G101">
        <v>1099</v>
      </c>
      <c r="H101" s="39">
        <f t="shared" si="2"/>
        <v>41614.661481481744</v>
      </c>
      <c r="I101" t="s">
        <v>6641</v>
      </c>
      <c r="J101">
        <v>1099</v>
      </c>
      <c r="K101" s="39">
        <f t="shared" si="3"/>
        <v>41614.661481481744</v>
      </c>
      <c r="L101" s="10">
        <v>3019</v>
      </c>
    </row>
    <row r="102" spans="4:12" x14ac:dyDescent="0.25">
      <c r="D102" s="5" t="s">
        <v>4622</v>
      </c>
      <c r="E102" s="10">
        <v>4019</v>
      </c>
      <c r="F102">
        <v>25</v>
      </c>
      <c r="G102">
        <v>1100</v>
      </c>
      <c r="H102" s="39">
        <f t="shared" si="2"/>
        <v>41614.661493055821</v>
      </c>
      <c r="I102" t="s">
        <v>6642</v>
      </c>
      <c r="J102">
        <v>1100</v>
      </c>
      <c r="K102" s="39">
        <f t="shared" si="3"/>
        <v>41614.661493055821</v>
      </c>
      <c r="L102" s="10">
        <v>3019</v>
      </c>
    </row>
    <row r="103" spans="4:12" x14ac:dyDescent="0.25">
      <c r="D103" s="5" t="s">
        <v>4623</v>
      </c>
      <c r="E103" s="10">
        <v>4019</v>
      </c>
      <c r="F103">
        <v>24</v>
      </c>
      <c r="G103">
        <v>1101</v>
      </c>
      <c r="H103" s="39">
        <f t="shared" si="2"/>
        <v>41614.661504629898</v>
      </c>
      <c r="I103" t="s">
        <v>6643</v>
      </c>
      <c r="J103">
        <v>1101</v>
      </c>
      <c r="K103" s="39">
        <f t="shared" si="3"/>
        <v>41614.661504629898</v>
      </c>
      <c r="L103" s="10">
        <v>3019</v>
      </c>
    </row>
    <row r="104" spans="4:12" x14ac:dyDescent="0.25">
      <c r="D104" s="5" t="s">
        <v>4624</v>
      </c>
      <c r="E104" s="10">
        <v>4019</v>
      </c>
      <c r="F104">
        <v>24</v>
      </c>
      <c r="G104">
        <v>1102</v>
      </c>
      <c r="H104" s="39">
        <f t="shared" si="2"/>
        <v>41614.661516203974</v>
      </c>
      <c r="I104" t="s">
        <v>6644</v>
      </c>
      <c r="J104">
        <v>1102</v>
      </c>
      <c r="K104" s="39">
        <f t="shared" si="3"/>
        <v>41614.661516203974</v>
      </c>
      <c r="L104" s="10">
        <v>3019</v>
      </c>
    </row>
    <row r="105" spans="4:12" x14ac:dyDescent="0.25">
      <c r="D105" s="5" t="s">
        <v>4625</v>
      </c>
      <c r="E105" s="10">
        <v>4019</v>
      </c>
      <c r="F105">
        <v>25</v>
      </c>
      <c r="G105">
        <v>1103</v>
      </c>
      <c r="H105" s="39">
        <f t="shared" si="2"/>
        <v>41614.661527778051</v>
      </c>
      <c r="I105" t="s">
        <v>6645</v>
      </c>
      <c r="J105">
        <v>1103</v>
      </c>
      <c r="K105" s="39">
        <f t="shared" si="3"/>
        <v>41614.661527778051</v>
      </c>
      <c r="L105" s="10">
        <v>3019</v>
      </c>
    </row>
    <row r="106" spans="4:12" x14ac:dyDescent="0.25">
      <c r="D106" s="5" t="s">
        <v>4626</v>
      </c>
      <c r="E106" s="10">
        <v>4019</v>
      </c>
      <c r="F106">
        <v>25</v>
      </c>
      <c r="G106">
        <v>1104</v>
      </c>
      <c r="H106" s="39">
        <f t="shared" si="2"/>
        <v>41614.661539352128</v>
      </c>
      <c r="I106" t="s">
        <v>6646</v>
      </c>
      <c r="J106">
        <v>1104</v>
      </c>
      <c r="K106" s="39">
        <f t="shared" si="3"/>
        <v>41614.661539352128</v>
      </c>
      <c r="L106" s="10">
        <v>3019</v>
      </c>
    </row>
    <row r="107" spans="4:12" x14ac:dyDescent="0.25">
      <c r="D107" s="5" t="s">
        <v>4627</v>
      </c>
      <c r="E107" s="10">
        <v>4019</v>
      </c>
      <c r="F107">
        <v>24</v>
      </c>
      <c r="G107">
        <v>1105</v>
      </c>
      <c r="H107" s="39">
        <f t="shared" si="2"/>
        <v>41614.661550926205</v>
      </c>
      <c r="I107" t="s">
        <v>6647</v>
      </c>
      <c r="J107">
        <v>1105</v>
      </c>
      <c r="K107" s="39">
        <f t="shared" si="3"/>
        <v>41614.661550926205</v>
      </c>
      <c r="L107" s="10">
        <v>3019</v>
      </c>
    </row>
    <row r="108" spans="4:12" x14ac:dyDescent="0.25">
      <c r="D108" s="5" t="s">
        <v>4628</v>
      </c>
      <c r="E108" s="10">
        <v>4019</v>
      </c>
      <c r="F108">
        <v>24</v>
      </c>
      <c r="G108">
        <v>1106</v>
      </c>
      <c r="H108" s="39">
        <f t="shared" si="2"/>
        <v>41614.661562500281</v>
      </c>
      <c r="I108" t="s">
        <v>6648</v>
      </c>
      <c r="J108">
        <v>1106</v>
      </c>
      <c r="K108" s="39">
        <f t="shared" si="3"/>
        <v>41614.661562500281</v>
      </c>
      <c r="L108" s="10">
        <v>3019</v>
      </c>
    </row>
    <row r="109" spans="4:12" x14ac:dyDescent="0.25">
      <c r="D109" s="5" t="s">
        <v>4629</v>
      </c>
      <c r="E109" s="10">
        <v>4019</v>
      </c>
      <c r="F109">
        <v>25</v>
      </c>
      <c r="G109">
        <v>1107</v>
      </c>
      <c r="H109" s="39">
        <f t="shared" si="2"/>
        <v>41614.661574074358</v>
      </c>
      <c r="I109" t="s">
        <v>6649</v>
      </c>
      <c r="J109">
        <v>1107</v>
      </c>
      <c r="K109" s="39">
        <f t="shared" si="3"/>
        <v>41614.661574074358</v>
      </c>
      <c r="L109" s="10">
        <v>3019</v>
      </c>
    </row>
    <row r="110" spans="4:12" x14ac:dyDescent="0.25">
      <c r="D110" s="5" t="s">
        <v>4630</v>
      </c>
      <c r="E110" s="10">
        <v>4019</v>
      </c>
      <c r="F110">
        <v>25</v>
      </c>
      <c r="G110">
        <v>1108</v>
      </c>
      <c r="H110" s="39">
        <f t="shared" si="2"/>
        <v>41614.661585648435</v>
      </c>
      <c r="I110" t="s">
        <v>6650</v>
      </c>
      <c r="J110">
        <v>1108</v>
      </c>
      <c r="K110" s="39">
        <f t="shared" si="3"/>
        <v>41614.661585648435</v>
      </c>
      <c r="L110" s="10">
        <v>3019</v>
      </c>
    </row>
    <row r="111" spans="4:12" x14ac:dyDescent="0.25">
      <c r="D111" s="5" t="s">
        <v>4631</v>
      </c>
      <c r="E111" s="10">
        <v>4019</v>
      </c>
      <c r="F111">
        <v>24</v>
      </c>
      <c r="G111">
        <v>1109</v>
      </c>
      <c r="H111" s="39">
        <f t="shared" si="2"/>
        <v>41614.661597222512</v>
      </c>
      <c r="I111" t="s">
        <v>6651</v>
      </c>
      <c r="J111">
        <v>1109</v>
      </c>
      <c r="K111" s="39">
        <f t="shared" si="3"/>
        <v>41614.661597222512</v>
      </c>
      <c r="L111" s="10">
        <v>3019</v>
      </c>
    </row>
    <row r="112" spans="4:12" x14ac:dyDescent="0.25">
      <c r="D112" s="5" t="s">
        <v>4632</v>
      </c>
      <c r="E112" s="10">
        <v>4019</v>
      </c>
      <c r="F112">
        <v>24</v>
      </c>
      <c r="G112">
        <v>1110</v>
      </c>
      <c r="H112" s="39">
        <f t="shared" si="2"/>
        <v>41614.661608796589</v>
      </c>
      <c r="I112" t="s">
        <v>6652</v>
      </c>
      <c r="J112">
        <v>1110</v>
      </c>
      <c r="K112" s="39">
        <f t="shared" si="3"/>
        <v>41614.661608796589</v>
      </c>
      <c r="L112" s="10">
        <v>3019</v>
      </c>
    </row>
    <row r="113" spans="4:12" x14ac:dyDescent="0.25">
      <c r="D113" s="5" t="s">
        <v>4633</v>
      </c>
      <c r="E113" s="10">
        <v>4019</v>
      </c>
      <c r="F113">
        <v>25</v>
      </c>
      <c r="G113">
        <v>1111</v>
      </c>
      <c r="H113" s="39">
        <f t="shared" si="2"/>
        <v>41614.661620370665</v>
      </c>
      <c r="I113" t="s">
        <v>6653</v>
      </c>
      <c r="J113">
        <v>1111</v>
      </c>
      <c r="K113" s="39">
        <f t="shared" si="3"/>
        <v>41614.661620370665</v>
      </c>
      <c r="L113" s="10">
        <v>3019</v>
      </c>
    </row>
    <row r="114" spans="4:12" x14ac:dyDescent="0.25">
      <c r="D114" s="5" t="s">
        <v>4634</v>
      </c>
      <c r="E114" s="10">
        <v>4019</v>
      </c>
      <c r="F114">
        <v>25</v>
      </c>
      <c r="G114">
        <v>1112</v>
      </c>
      <c r="H114" s="39">
        <f t="shared" si="2"/>
        <v>41614.661631944742</v>
      </c>
      <c r="I114" t="s">
        <v>6654</v>
      </c>
      <c r="J114">
        <v>1112</v>
      </c>
      <c r="K114" s="39">
        <f t="shared" si="3"/>
        <v>41614.661631944742</v>
      </c>
      <c r="L114" s="10">
        <v>3019</v>
      </c>
    </row>
    <row r="115" spans="4:12" x14ac:dyDescent="0.25">
      <c r="D115" s="5" t="s">
        <v>4635</v>
      </c>
      <c r="E115" s="10">
        <v>4019</v>
      </c>
      <c r="F115">
        <v>24</v>
      </c>
      <c r="G115">
        <v>1113</v>
      </c>
      <c r="H115" s="39">
        <f t="shared" si="2"/>
        <v>41614.661643518819</v>
      </c>
      <c r="I115" t="s">
        <v>6655</v>
      </c>
      <c r="J115">
        <v>1113</v>
      </c>
      <c r="K115" s="39">
        <f t="shared" si="3"/>
        <v>41614.661643518819</v>
      </c>
      <c r="L115" s="10">
        <v>3019</v>
      </c>
    </row>
    <row r="116" spans="4:12" x14ac:dyDescent="0.25">
      <c r="D116" s="5" t="s">
        <v>4636</v>
      </c>
      <c r="E116" s="10">
        <v>4019</v>
      </c>
      <c r="F116">
        <v>24</v>
      </c>
      <c r="G116">
        <v>1114</v>
      </c>
      <c r="H116" s="39">
        <f t="shared" si="2"/>
        <v>41614.661655092896</v>
      </c>
      <c r="I116" t="s">
        <v>6656</v>
      </c>
      <c r="J116">
        <v>1114</v>
      </c>
      <c r="K116" s="39">
        <f t="shared" si="3"/>
        <v>41614.661655092896</v>
      </c>
      <c r="L116" s="10">
        <v>3019</v>
      </c>
    </row>
    <row r="117" spans="4:12" x14ac:dyDescent="0.25">
      <c r="D117" s="5" t="s">
        <v>4637</v>
      </c>
      <c r="E117" s="10">
        <v>4019</v>
      </c>
      <c r="F117">
        <v>25</v>
      </c>
      <c r="G117">
        <v>1115</v>
      </c>
      <c r="H117" s="39">
        <f t="shared" si="2"/>
        <v>41614.661666666972</v>
      </c>
      <c r="I117" t="s">
        <v>6657</v>
      </c>
      <c r="J117">
        <v>1115</v>
      </c>
      <c r="K117" s="39">
        <f t="shared" si="3"/>
        <v>41614.661666666972</v>
      </c>
      <c r="L117" s="10">
        <v>3019</v>
      </c>
    </row>
    <row r="118" spans="4:12" x14ac:dyDescent="0.25">
      <c r="D118" s="5" t="s">
        <v>4638</v>
      </c>
      <c r="E118" s="10">
        <v>4019</v>
      </c>
      <c r="F118">
        <v>25</v>
      </c>
      <c r="G118">
        <v>1116</v>
      </c>
      <c r="H118" s="39">
        <f t="shared" si="2"/>
        <v>41614.661678241049</v>
      </c>
      <c r="I118" t="s">
        <v>6658</v>
      </c>
      <c r="J118">
        <v>1116</v>
      </c>
      <c r="K118" s="39">
        <f t="shared" si="3"/>
        <v>41614.661678241049</v>
      </c>
      <c r="L118" s="10">
        <v>3019</v>
      </c>
    </row>
    <row r="119" spans="4:12" x14ac:dyDescent="0.25">
      <c r="D119" s="5" t="s">
        <v>4639</v>
      </c>
      <c r="E119" s="10">
        <v>4019</v>
      </c>
      <c r="F119">
        <v>24</v>
      </c>
      <c r="G119">
        <v>1117</v>
      </c>
      <c r="H119" s="39">
        <f t="shared" si="2"/>
        <v>41614.661689815126</v>
      </c>
      <c r="I119" t="s">
        <v>6659</v>
      </c>
      <c r="J119">
        <v>1117</v>
      </c>
      <c r="K119" s="39">
        <f t="shared" si="3"/>
        <v>41614.661689815126</v>
      </c>
      <c r="L119" s="10">
        <v>3019</v>
      </c>
    </row>
    <row r="120" spans="4:12" x14ac:dyDescent="0.25">
      <c r="D120" s="5" t="s">
        <v>4640</v>
      </c>
      <c r="E120" s="10">
        <v>4019</v>
      </c>
      <c r="F120">
        <v>24</v>
      </c>
      <c r="G120">
        <v>1118</v>
      </c>
      <c r="H120" s="39">
        <f t="shared" si="2"/>
        <v>41614.661701389203</v>
      </c>
      <c r="I120" t="s">
        <v>6660</v>
      </c>
      <c r="J120">
        <v>1118</v>
      </c>
      <c r="K120" s="39">
        <f t="shared" si="3"/>
        <v>41614.661701389203</v>
      </c>
      <c r="L120" s="10">
        <v>3019</v>
      </c>
    </row>
    <row r="121" spans="4:12" x14ac:dyDescent="0.25">
      <c r="D121" s="5" t="s">
        <v>4641</v>
      </c>
      <c r="E121" s="10">
        <v>4019</v>
      </c>
      <c r="F121">
        <v>25</v>
      </c>
      <c r="G121">
        <v>1119</v>
      </c>
      <c r="H121" s="39">
        <f t="shared" si="2"/>
        <v>41614.66171296328</v>
      </c>
      <c r="I121" t="s">
        <v>6661</v>
      </c>
      <c r="J121">
        <v>1119</v>
      </c>
      <c r="K121" s="39">
        <f t="shared" si="3"/>
        <v>41614.66171296328</v>
      </c>
      <c r="L121" s="10">
        <v>3019</v>
      </c>
    </row>
    <row r="122" spans="4:12" x14ac:dyDescent="0.25">
      <c r="D122" s="5" t="s">
        <v>4642</v>
      </c>
      <c r="E122" s="10">
        <v>4019</v>
      </c>
      <c r="F122">
        <v>25</v>
      </c>
      <c r="G122">
        <v>1120</v>
      </c>
      <c r="H122" s="39">
        <f t="shared" si="2"/>
        <v>41614.661724537356</v>
      </c>
      <c r="I122" t="s">
        <v>6662</v>
      </c>
      <c r="J122">
        <v>1120</v>
      </c>
      <c r="K122" s="39">
        <f t="shared" si="3"/>
        <v>41614.661724537356</v>
      </c>
      <c r="L122" s="10">
        <v>3019</v>
      </c>
    </row>
    <row r="123" spans="4:12" x14ac:dyDescent="0.25">
      <c r="D123" s="5" t="s">
        <v>4643</v>
      </c>
      <c r="E123" s="10">
        <v>4019</v>
      </c>
      <c r="F123">
        <v>24</v>
      </c>
      <c r="G123">
        <v>1121</v>
      </c>
      <c r="H123" s="39">
        <f t="shared" si="2"/>
        <v>41614.661736111433</v>
      </c>
      <c r="I123" t="s">
        <v>6663</v>
      </c>
      <c r="J123">
        <v>1121</v>
      </c>
      <c r="K123" s="39">
        <f t="shared" si="3"/>
        <v>41614.661736111433</v>
      </c>
      <c r="L123" s="10">
        <v>3019</v>
      </c>
    </row>
    <row r="124" spans="4:12" x14ac:dyDescent="0.25">
      <c r="D124" s="5" t="s">
        <v>4644</v>
      </c>
      <c r="E124" s="10">
        <v>4019</v>
      </c>
      <c r="F124">
        <v>24</v>
      </c>
      <c r="G124">
        <v>1122</v>
      </c>
      <c r="H124" s="39">
        <f t="shared" si="2"/>
        <v>41614.66174768551</v>
      </c>
      <c r="I124" t="s">
        <v>6664</v>
      </c>
      <c r="J124">
        <v>1122</v>
      </c>
      <c r="K124" s="39">
        <f t="shared" si="3"/>
        <v>41614.66174768551</v>
      </c>
      <c r="L124" s="10">
        <v>3019</v>
      </c>
    </row>
    <row r="125" spans="4:12" x14ac:dyDescent="0.25">
      <c r="D125" s="5" t="s">
        <v>4645</v>
      </c>
      <c r="E125" s="10">
        <v>4019</v>
      </c>
      <c r="F125">
        <v>25</v>
      </c>
      <c r="G125">
        <v>1123</v>
      </c>
      <c r="H125" s="39">
        <f t="shared" si="2"/>
        <v>41614.661759259587</v>
      </c>
      <c r="I125" t="s">
        <v>6665</v>
      </c>
      <c r="J125">
        <v>1123</v>
      </c>
      <c r="K125" s="39">
        <f t="shared" si="3"/>
        <v>41614.661759259587</v>
      </c>
      <c r="L125" s="10">
        <v>3019</v>
      </c>
    </row>
    <row r="126" spans="4:12" x14ac:dyDescent="0.25">
      <c r="D126" s="5" t="s">
        <v>4646</v>
      </c>
      <c r="E126" s="10">
        <v>4019</v>
      </c>
      <c r="F126">
        <v>25</v>
      </c>
      <c r="G126">
        <v>1124</v>
      </c>
      <c r="H126" s="39">
        <f t="shared" si="2"/>
        <v>41614.661770833663</v>
      </c>
      <c r="I126" t="s">
        <v>6666</v>
      </c>
      <c r="J126">
        <v>1124</v>
      </c>
      <c r="K126" s="39">
        <f t="shared" si="3"/>
        <v>41614.661770833663</v>
      </c>
      <c r="L126" s="10">
        <v>3019</v>
      </c>
    </row>
    <row r="127" spans="4:12" x14ac:dyDescent="0.25">
      <c r="D127" s="5" t="s">
        <v>4647</v>
      </c>
      <c r="E127" s="10">
        <v>4019</v>
      </c>
      <c r="F127">
        <v>24</v>
      </c>
      <c r="G127">
        <v>1125</v>
      </c>
      <c r="H127" s="39">
        <f t="shared" si="2"/>
        <v>41614.66178240774</v>
      </c>
      <c r="I127" t="s">
        <v>6667</v>
      </c>
      <c r="J127">
        <v>1125</v>
      </c>
      <c r="K127" s="39">
        <f t="shared" si="3"/>
        <v>41614.66178240774</v>
      </c>
      <c r="L127" s="10">
        <v>3019</v>
      </c>
    </row>
    <row r="128" spans="4:12" x14ac:dyDescent="0.25">
      <c r="D128" s="5" t="s">
        <v>4648</v>
      </c>
      <c r="E128" s="10">
        <v>4019</v>
      </c>
      <c r="F128">
        <v>24</v>
      </c>
      <c r="G128">
        <v>1126</v>
      </c>
      <c r="H128" s="39">
        <f t="shared" si="2"/>
        <v>41614.661793981817</v>
      </c>
      <c r="I128" t="s">
        <v>6668</v>
      </c>
      <c r="J128">
        <v>1126</v>
      </c>
      <c r="K128" s="39">
        <f t="shared" si="3"/>
        <v>41614.661793981817</v>
      </c>
      <c r="L128" s="10">
        <v>3019</v>
      </c>
    </row>
    <row r="129" spans="4:12" x14ac:dyDescent="0.25">
      <c r="D129" s="5" t="s">
        <v>4649</v>
      </c>
      <c r="E129" s="10">
        <v>4019</v>
      </c>
      <c r="F129">
        <v>25</v>
      </c>
      <c r="G129">
        <v>1127</v>
      </c>
      <c r="H129" s="39">
        <f t="shared" si="2"/>
        <v>41614.661805555894</v>
      </c>
      <c r="I129" t="s">
        <v>6669</v>
      </c>
      <c r="J129">
        <v>1127</v>
      </c>
      <c r="K129" s="39">
        <f t="shared" si="3"/>
        <v>41614.661805555894</v>
      </c>
      <c r="L129" s="10">
        <v>3019</v>
      </c>
    </row>
    <row r="130" spans="4:12" x14ac:dyDescent="0.25">
      <c r="D130" s="5" t="s">
        <v>4650</v>
      </c>
      <c r="E130" s="10">
        <v>4019</v>
      </c>
      <c r="F130">
        <v>25</v>
      </c>
      <c r="G130">
        <v>1128</v>
      </c>
      <c r="H130" s="39">
        <f t="shared" si="2"/>
        <v>41614.661817129971</v>
      </c>
      <c r="I130" t="s">
        <v>6670</v>
      </c>
      <c r="J130">
        <v>1128</v>
      </c>
      <c r="K130" s="39">
        <f t="shared" si="3"/>
        <v>41614.661817129971</v>
      </c>
      <c r="L130" s="10">
        <v>3019</v>
      </c>
    </row>
    <row r="131" spans="4:12" x14ac:dyDescent="0.25">
      <c r="D131" s="5" t="s">
        <v>4651</v>
      </c>
      <c r="E131" s="10">
        <v>4019</v>
      </c>
      <c r="F131">
        <v>24</v>
      </c>
      <c r="G131">
        <v>1129</v>
      </c>
      <c r="H131" s="39">
        <f t="shared" si="2"/>
        <v>41614.661828704047</v>
      </c>
      <c r="I131" t="s">
        <v>6671</v>
      </c>
      <c r="J131">
        <v>1129</v>
      </c>
      <c r="K131" s="39">
        <f t="shared" si="3"/>
        <v>41614.661828704047</v>
      </c>
      <c r="L131" s="10">
        <v>3019</v>
      </c>
    </row>
    <row r="132" spans="4:12" x14ac:dyDescent="0.25">
      <c r="D132" s="5" t="s">
        <v>4652</v>
      </c>
      <c r="E132" s="10">
        <v>4019</v>
      </c>
      <c r="F132">
        <v>24</v>
      </c>
      <c r="G132">
        <v>1130</v>
      </c>
      <c r="H132" s="39">
        <f t="shared" si="2"/>
        <v>41614.661840278124</v>
      </c>
      <c r="I132" t="s">
        <v>6672</v>
      </c>
      <c r="J132">
        <v>1130</v>
      </c>
      <c r="K132" s="39">
        <f t="shared" si="3"/>
        <v>41614.661840278124</v>
      </c>
      <c r="L132" s="10">
        <v>3019</v>
      </c>
    </row>
    <row r="133" spans="4:12" x14ac:dyDescent="0.25">
      <c r="D133" s="5" t="s">
        <v>4653</v>
      </c>
      <c r="E133" s="10">
        <v>4019</v>
      </c>
      <c r="F133">
        <v>25</v>
      </c>
      <c r="G133">
        <v>1131</v>
      </c>
      <c r="H133" s="39">
        <f t="shared" ref="H133:H196" si="4">H132+1/86400</f>
        <v>41614.661851852201</v>
      </c>
      <c r="I133" t="s">
        <v>6673</v>
      </c>
      <c r="J133">
        <v>1131</v>
      </c>
      <c r="K133" s="39">
        <f t="shared" ref="K133:K196" si="5">K132+1/86400</f>
        <v>41614.661851852201</v>
      </c>
      <c r="L133" s="10">
        <v>3019</v>
      </c>
    </row>
    <row r="134" spans="4:12" x14ac:dyDescent="0.25">
      <c r="D134" s="5" t="s">
        <v>4654</v>
      </c>
      <c r="E134" s="10">
        <v>4019</v>
      </c>
      <c r="F134">
        <v>25</v>
      </c>
      <c r="G134">
        <v>1132</v>
      </c>
      <c r="H134" s="39">
        <f t="shared" si="4"/>
        <v>41614.661863426278</v>
      </c>
      <c r="I134" t="s">
        <v>6674</v>
      </c>
      <c r="J134">
        <v>1132</v>
      </c>
      <c r="K134" s="39">
        <f t="shared" si="5"/>
        <v>41614.661863426278</v>
      </c>
      <c r="L134" s="10">
        <v>3019</v>
      </c>
    </row>
    <row r="135" spans="4:12" x14ac:dyDescent="0.25">
      <c r="D135" s="5" t="s">
        <v>4655</v>
      </c>
      <c r="E135" s="10">
        <v>4019</v>
      </c>
      <c r="F135">
        <v>24</v>
      </c>
      <c r="G135">
        <v>1133</v>
      </c>
      <c r="H135" s="39">
        <f t="shared" si="4"/>
        <v>41614.661875000354</v>
      </c>
      <c r="I135" t="s">
        <v>6675</v>
      </c>
      <c r="J135">
        <v>1133</v>
      </c>
      <c r="K135" s="39">
        <f t="shared" si="5"/>
        <v>41614.661875000354</v>
      </c>
      <c r="L135" s="10">
        <v>3019</v>
      </c>
    </row>
    <row r="136" spans="4:12" x14ac:dyDescent="0.25">
      <c r="D136" s="5" t="s">
        <v>4656</v>
      </c>
      <c r="E136" s="10">
        <v>4019</v>
      </c>
      <c r="F136">
        <v>24</v>
      </c>
      <c r="G136">
        <v>1134</v>
      </c>
      <c r="H136" s="39">
        <f t="shared" si="4"/>
        <v>41614.661886574431</v>
      </c>
      <c r="I136" t="s">
        <v>6676</v>
      </c>
      <c r="J136">
        <v>1134</v>
      </c>
      <c r="K136" s="39">
        <f t="shared" si="5"/>
        <v>41614.661886574431</v>
      </c>
      <c r="L136" s="10">
        <v>3019</v>
      </c>
    </row>
    <row r="137" spans="4:12" x14ac:dyDescent="0.25">
      <c r="D137" s="5" t="s">
        <v>4657</v>
      </c>
      <c r="E137" s="10">
        <v>4019</v>
      </c>
      <c r="F137">
        <v>25</v>
      </c>
      <c r="G137">
        <v>1135</v>
      </c>
      <c r="H137" s="39">
        <f t="shared" si="4"/>
        <v>41614.661898148508</v>
      </c>
      <c r="I137" t="s">
        <v>6677</v>
      </c>
      <c r="J137">
        <v>1135</v>
      </c>
      <c r="K137" s="39">
        <f t="shared" si="5"/>
        <v>41614.661898148508</v>
      </c>
      <c r="L137" s="10">
        <v>3019</v>
      </c>
    </row>
    <row r="138" spans="4:12" x14ac:dyDescent="0.25">
      <c r="D138" s="5" t="s">
        <v>4658</v>
      </c>
      <c r="E138" s="10">
        <v>4019</v>
      </c>
      <c r="F138">
        <v>25</v>
      </c>
      <c r="G138">
        <v>1136</v>
      </c>
      <c r="H138" s="39">
        <f t="shared" si="4"/>
        <v>41614.661909722585</v>
      </c>
      <c r="I138" t="s">
        <v>6678</v>
      </c>
      <c r="J138">
        <v>1136</v>
      </c>
      <c r="K138" s="39">
        <f t="shared" si="5"/>
        <v>41614.661909722585</v>
      </c>
      <c r="L138" s="10">
        <v>3019</v>
      </c>
    </row>
    <row r="139" spans="4:12" x14ac:dyDescent="0.25">
      <c r="D139" s="5" t="s">
        <v>4659</v>
      </c>
      <c r="E139" s="10">
        <v>4019</v>
      </c>
      <c r="F139">
        <v>24</v>
      </c>
      <c r="G139">
        <v>1137</v>
      </c>
      <c r="H139" s="39">
        <f t="shared" si="4"/>
        <v>41614.661921296662</v>
      </c>
      <c r="I139" t="s">
        <v>6679</v>
      </c>
      <c r="J139">
        <v>1137</v>
      </c>
      <c r="K139" s="39">
        <f t="shared" si="5"/>
        <v>41614.661921296662</v>
      </c>
      <c r="L139" s="10">
        <v>3019</v>
      </c>
    </row>
    <row r="140" spans="4:12" x14ac:dyDescent="0.25">
      <c r="D140" s="5" t="s">
        <v>4660</v>
      </c>
      <c r="E140" s="10">
        <v>4019</v>
      </c>
      <c r="F140">
        <v>24</v>
      </c>
      <c r="G140">
        <v>1138</v>
      </c>
      <c r="H140" s="39">
        <f t="shared" si="4"/>
        <v>41614.661932870738</v>
      </c>
      <c r="I140" t="s">
        <v>6680</v>
      </c>
      <c r="J140">
        <v>1138</v>
      </c>
      <c r="K140" s="39">
        <f t="shared" si="5"/>
        <v>41614.661932870738</v>
      </c>
      <c r="L140" s="10">
        <v>3019</v>
      </c>
    </row>
    <row r="141" spans="4:12" x14ac:dyDescent="0.25">
      <c r="D141" s="5" t="s">
        <v>4661</v>
      </c>
      <c r="E141" s="10">
        <v>4019</v>
      </c>
      <c r="F141">
        <v>25</v>
      </c>
      <c r="G141">
        <v>1139</v>
      </c>
      <c r="H141" s="39">
        <f t="shared" si="4"/>
        <v>41614.661944444815</v>
      </c>
      <c r="I141" t="s">
        <v>6681</v>
      </c>
      <c r="J141">
        <v>1139</v>
      </c>
      <c r="K141" s="39">
        <f t="shared" si="5"/>
        <v>41614.661944444815</v>
      </c>
      <c r="L141" s="10">
        <v>3019</v>
      </c>
    </row>
    <row r="142" spans="4:12" x14ac:dyDescent="0.25">
      <c r="D142" s="5" t="s">
        <v>4662</v>
      </c>
      <c r="E142" s="10">
        <v>4019</v>
      </c>
      <c r="F142">
        <v>25</v>
      </c>
      <c r="G142">
        <v>1140</v>
      </c>
      <c r="H142" s="39">
        <f t="shared" si="4"/>
        <v>41614.661956018892</v>
      </c>
      <c r="I142" t="s">
        <v>6682</v>
      </c>
      <c r="J142">
        <v>1140</v>
      </c>
      <c r="K142" s="39">
        <f t="shared" si="5"/>
        <v>41614.661956018892</v>
      </c>
      <c r="L142" s="10">
        <v>3019</v>
      </c>
    </row>
    <row r="143" spans="4:12" x14ac:dyDescent="0.25">
      <c r="D143" s="5" t="s">
        <v>4663</v>
      </c>
      <c r="E143" s="10">
        <v>4019</v>
      </c>
      <c r="F143">
        <v>24</v>
      </c>
      <c r="G143">
        <v>1141</v>
      </c>
      <c r="H143" s="39">
        <f t="shared" si="4"/>
        <v>41614.661967592969</v>
      </c>
      <c r="I143" t="s">
        <v>6683</v>
      </c>
      <c r="J143">
        <v>1141</v>
      </c>
      <c r="K143" s="39">
        <f t="shared" si="5"/>
        <v>41614.661967592969</v>
      </c>
      <c r="L143" s="10">
        <v>3019</v>
      </c>
    </row>
    <row r="144" spans="4:12" x14ac:dyDescent="0.25">
      <c r="D144" s="5" t="s">
        <v>4664</v>
      </c>
      <c r="E144" s="10">
        <v>4019</v>
      </c>
      <c r="F144">
        <v>24</v>
      </c>
      <c r="G144">
        <v>1142</v>
      </c>
      <c r="H144" s="39">
        <f t="shared" si="4"/>
        <v>41614.661979167046</v>
      </c>
      <c r="I144" t="s">
        <v>6684</v>
      </c>
      <c r="J144">
        <v>1142</v>
      </c>
      <c r="K144" s="39">
        <f t="shared" si="5"/>
        <v>41614.661979167046</v>
      </c>
      <c r="L144" s="10">
        <v>3019</v>
      </c>
    </row>
    <row r="145" spans="4:12" x14ac:dyDescent="0.25">
      <c r="D145" s="5" t="s">
        <v>4665</v>
      </c>
      <c r="E145" s="10">
        <v>4019</v>
      </c>
      <c r="F145">
        <v>25</v>
      </c>
      <c r="G145">
        <v>1143</v>
      </c>
      <c r="H145" s="39">
        <f t="shared" si="4"/>
        <v>41614.661990741122</v>
      </c>
      <c r="I145" t="s">
        <v>6685</v>
      </c>
      <c r="J145">
        <v>1143</v>
      </c>
      <c r="K145" s="39">
        <f t="shared" si="5"/>
        <v>41614.661990741122</v>
      </c>
      <c r="L145" s="10">
        <v>3019</v>
      </c>
    </row>
    <row r="146" spans="4:12" x14ac:dyDescent="0.25">
      <c r="D146" s="5" t="s">
        <v>4666</v>
      </c>
      <c r="E146" s="10">
        <v>4019</v>
      </c>
      <c r="F146">
        <v>25</v>
      </c>
      <c r="G146">
        <v>1144</v>
      </c>
      <c r="H146" s="39">
        <f t="shared" si="4"/>
        <v>41614.662002315199</v>
      </c>
      <c r="I146" t="s">
        <v>6686</v>
      </c>
      <c r="J146">
        <v>1144</v>
      </c>
      <c r="K146" s="39">
        <f t="shared" si="5"/>
        <v>41614.662002315199</v>
      </c>
      <c r="L146" s="10">
        <v>3019</v>
      </c>
    </row>
    <row r="147" spans="4:12" x14ac:dyDescent="0.25">
      <c r="D147" s="5" t="s">
        <v>4667</v>
      </c>
      <c r="E147" s="10">
        <v>4019</v>
      </c>
      <c r="F147">
        <v>24</v>
      </c>
      <c r="G147">
        <v>1145</v>
      </c>
      <c r="H147" s="39">
        <f t="shared" si="4"/>
        <v>41614.662013889276</v>
      </c>
      <c r="I147" t="s">
        <v>6687</v>
      </c>
      <c r="J147">
        <v>1145</v>
      </c>
      <c r="K147" s="39">
        <f t="shared" si="5"/>
        <v>41614.662013889276</v>
      </c>
      <c r="L147" s="10">
        <v>3019</v>
      </c>
    </row>
    <row r="148" spans="4:12" x14ac:dyDescent="0.25">
      <c r="D148" s="5" t="s">
        <v>4668</v>
      </c>
      <c r="E148" s="10">
        <v>4019</v>
      </c>
      <c r="F148">
        <v>24</v>
      </c>
      <c r="G148">
        <v>1146</v>
      </c>
      <c r="H148" s="39">
        <f t="shared" si="4"/>
        <v>41614.662025463353</v>
      </c>
      <c r="I148" t="s">
        <v>6688</v>
      </c>
      <c r="J148">
        <v>1146</v>
      </c>
      <c r="K148" s="39">
        <f t="shared" si="5"/>
        <v>41614.662025463353</v>
      </c>
      <c r="L148" s="10">
        <v>3019</v>
      </c>
    </row>
    <row r="149" spans="4:12" x14ac:dyDescent="0.25">
      <c r="D149" s="5" t="s">
        <v>4669</v>
      </c>
      <c r="E149" s="10">
        <v>4019</v>
      </c>
      <c r="F149">
        <v>25</v>
      </c>
      <c r="G149">
        <v>1147</v>
      </c>
      <c r="H149" s="39">
        <f t="shared" si="4"/>
        <v>41614.662037037429</v>
      </c>
      <c r="I149" t="s">
        <v>6689</v>
      </c>
      <c r="J149">
        <v>1147</v>
      </c>
      <c r="K149" s="39">
        <f t="shared" si="5"/>
        <v>41614.662037037429</v>
      </c>
      <c r="L149" s="10">
        <v>3019</v>
      </c>
    </row>
    <row r="150" spans="4:12" x14ac:dyDescent="0.25">
      <c r="D150" s="5" t="s">
        <v>4670</v>
      </c>
      <c r="E150" s="10">
        <v>4019</v>
      </c>
      <c r="F150">
        <v>25</v>
      </c>
      <c r="G150">
        <v>1148</v>
      </c>
      <c r="H150" s="39">
        <f t="shared" si="4"/>
        <v>41614.662048611506</v>
      </c>
      <c r="I150" t="s">
        <v>6690</v>
      </c>
      <c r="J150">
        <v>1148</v>
      </c>
      <c r="K150" s="39">
        <f t="shared" si="5"/>
        <v>41614.662048611506</v>
      </c>
      <c r="L150" s="10">
        <v>3019</v>
      </c>
    </row>
    <row r="151" spans="4:12" x14ac:dyDescent="0.25">
      <c r="D151" s="5" t="s">
        <v>4671</v>
      </c>
      <c r="E151" s="10">
        <v>4019</v>
      </c>
      <c r="F151">
        <v>24</v>
      </c>
      <c r="G151">
        <v>1149</v>
      </c>
      <c r="H151" s="39">
        <f t="shared" si="4"/>
        <v>41614.662060185583</v>
      </c>
      <c r="I151" t="s">
        <v>6691</v>
      </c>
      <c r="J151">
        <v>1149</v>
      </c>
      <c r="K151" s="39">
        <f t="shared" si="5"/>
        <v>41614.662060185583</v>
      </c>
      <c r="L151" s="10">
        <v>3019</v>
      </c>
    </row>
    <row r="152" spans="4:12" x14ac:dyDescent="0.25">
      <c r="D152" s="5" t="s">
        <v>4672</v>
      </c>
      <c r="E152" s="10">
        <v>4019</v>
      </c>
      <c r="F152">
        <v>24</v>
      </c>
      <c r="G152">
        <v>1150</v>
      </c>
      <c r="H152" s="39">
        <f t="shared" si="4"/>
        <v>41614.66207175966</v>
      </c>
      <c r="I152" t="s">
        <v>6692</v>
      </c>
      <c r="J152">
        <v>1150</v>
      </c>
      <c r="K152" s="39">
        <f t="shared" si="5"/>
        <v>41614.66207175966</v>
      </c>
      <c r="L152" s="10">
        <v>3019</v>
      </c>
    </row>
    <row r="153" spans="4:12" x14ac:dyDescent="0.25">
      <c r="D153" s="5" t="s">
        <v>4673</v>
      </c>
      <c r="E153" s="10">
        <v>4019</v>
      </c>
      <c r="F153">
        <v>25</v>
      </c>
      <c r="G153">
        <v>1151</v>
      </c>
      <c r="H153" s="39">
        <f t="shared" si="4"/>
        <v>41614.662083333737</v>
      </c>
      <c r="I153" t="s">
        <v>6693</v>
      </c>
      <c r="J153">
        <v>1151</v>
      </c>
      <c r="K153" s="39">
        <f t="shared" si="5"/>
        <v>41614.662083333737</v>
      </c>
      <c r="L153" s="10">
        <v>3019</v>
      </c>
    </row>
    <row r="154" spans="4:12" x14ac:dyDescent="0.25">
      <c r="D154" s="5" t="s">
        <v>4674</v>
      </c>
      <c r="E154" s="10">
        <v>4019</v>
      </c>
      <c r="F154">
        <v>25</v>
      </c>
      <c r="G154">
        <v>1152</v>
      </c>
      <c r="H154" s="39">
        <f t="shared" si="4"/>
        <v>41614.662094907813</v>
      </c>
      <c r="I154" t="s">
        <v>6694</v>
      </c>
      <c r="J154">
        <v>1152</v>
      </c>
      <c r="K154" s="39">
        <f t="shared" si="5"/>
        <v>41614.662094907813</v>
      </c>
      <c r="L154" s="10">
        <v>3019</v>
      </c>
    </row>
    <row r="155" spans="4:12" x14ac:dyDescent="0.25">
      <c r="D155" s="5" t="s">
        <v>4675</v>
      </c>
      <c r="E155" s="10">
        <v>4019</v>
      </c>
      <c r="F155">
        <v>24</v>
      </c>
      <c r="G155">
        <v>1153</v>
      </c>
      <c r="H155" s="39">
        <f t="shared" si="4"/>
        <v>41614.66210648189</v>
      </c>
      <c r="I155" t="s">
        <v>6695</v>
      </c>
      <c r="J155">
        <v>1153</v>
      </c>
      <c r="K155" s="39">
        <f t="shared" si="5"/>
        <v>41614.66210648189</v>
      </c>
      <c r="L155" s="10">
        <v>3019</v>
      </c>
    </row>
    <row r="156" spans="4:12" x14ac:dyDescent="0.25">
      <c r="D156" s="5" t="s">
        <v>4676</v>
      </c>
      <c r="E156" s="10">
        <v>4019</v>
      </c>
      <c r="F156">
        <v>24</v>
      </c>
      <c r="G156">
        <v>1154</v>
      </c>
      <c r="H156" s="39">
        <f t="shared" si="4"/>
        <v>41614.662118055967</v>
      </c>
      <c r="I156" t="s">
        <v>6696</v>
      </c>
      <c r="J156">
        <v>1154</v>
      </c>
      <c r="K156" s="39">
        <f t="shared" si="5"/>
        <v>41614.662118055967</v>
      </c>
      <c r="L156" s="10">
        <v>3019</v>
      </c>
    </row>
    <row r="157" spans="4:12" x14ac:dyDescent="0.25">
      <c r="D157" s="5" t="s">
        <v>4677</v>
      </c>
      <c r="E157" s="10">
        <v>4019</v>
      </c>
      <c r="F157">
        <v>25</v>
      </c>
      <c r="G157">
        <v>1155</v>
      </c>
      <c r="H157" s="39">
        <f t="shared" si="4"/>
        <v>41614.662129630044</v>
      </c>
      <c r="I157" t="s">
        <v>6697</v>
      </c>
      <c r="J157">
        <v>1155</v>
      </c>
      <c r="K157" s="39">
        <f t="shared" si="5"/>
        <v>41614.662129630044</v>
      </c>
      <c r="L157" s="10">
        <v>3019</v>
      </c>
    </row>
    <row r="158" spans="4:12" x14ac:dyDescent="0.25">
      <c r="D158" s="5" t="s">
        <v>4678</v>
      </c>
      <c r="E158" s="10">
        <v>4019</v>
      </c>
      <c r="F158">
        <v>25</v>
      </c>
      <c r="G158">
        <v>1156</v>
      </c>
      <c r="H158" s="39">
        <f t="shared" si="4"/>
        <v>41614.66214120412</v>
      </c>
      <c r="I158" t="s">
        <v>6698</v>
      </c>
      <c r="J158">
        <v>1156</v>
      </c>
      <c r="K158" s="39">
        <f t="shared" si="5"/>
        <v>41614.66214120412</v>
      </c>
      <c r="L158" s="10">
        <v>3019</v>
      </c>
    </row>
    <row r="159" spans="4:12" x14ac:dyDescent="0.25">
      <c r="D159" s="5" t="s">
        <v>4679</v>
      </c>
      <c r="E159" s="10">
        <v>4019</v>
      </c>
      <c r="F159">
        <v>24</v>
      </c>
      <c r="G159">
        <v>1157</v>
      </c>
      <c r="H159" s="39">
        <f t="shared" si="4"/>
        <v>41614.662152778197</v>
      </c>
      <c r="I159" t="s">
        <v>6699</v>
      </c>
      <c r="J159">
        <v>1157</v>
      </c>
      <c r="K159" s="39">
        <f t="shared" si="5"/>
        <v>41614.662152778197</v>
      </c>
      <c r="L159" s="10">
        <v>3019</v>
      </c>
    </row>
    <row r="160" spans="4:12" x14ac:dyDescent="0.25">
      <c r="D160" s="5" t="s">
        <v>4680</v>
      </c>
      <c r="E160" s="10">
        <v>4019</v>
      </c>
      <c r="F160">
        <v>24</v>
      </c>
      <c r="G160">
        <v>1158</v>
      </c>
      <c r="H160" s="39">
        <f t="shared" si="4"/>
        <v>41614.662164352274</v>
      </c>
      <c r="I160" t="s">
        <v>6700</v>
      </c>
      <c r="J160">
        <v>1158</v>
      </c>
      <c r="K160" s="39">
        <f t="shared" si="5"/>
        <v>41614.662164352274</v>
      </c>
      <c r="L160" s="10">
        <v>3019</v>
      </c>
    </row>
    <row r="161" spans="4:12" x14ac:dyDescent="0.25">
      <c r="D161" s="5" t="s">
        <v>4681</v>
      </c>
      <c r="E161" s="10">
        <v>4019</v>
      </c>
      <c r="F161">
        <v>25</v>
      </c>
      <c r="G161">
        <v>1159</v>
      </c>
      <c r="H161" s="39">
        <f t="shared" si="4"/>
        <v>41614.662175926351</v>
      </c>
      <c r="I161" t="s">
        <v>6701</v>
      </c>
      <c r="J161">
        <v>1159</v>
      </c>
      <c r="K161" s="39">
        <f t="shared" si="5"/>
        <v>41614.662175926351</v>
      </c>
      <c r="L161" s="10">
        <v>3019</v>
      </c>
    </row>
    <row r="162" spans="4:12" x14ac:dyDescent="0.25">
      <c r="D162" s="5" t="s">
        <v>4682</v>
      </c>
      <c r="E162" s="10">
        <v>4019</v>
      </c>
      <c r="F162">
        <v>25</v>
      </c>
      <c r="G162">
        <v>1160</v>
      </c>
      <c r="H162" s="39">
        <f t="shared" si="4"/>
        <v>41614.662187500428</v>
      </c>
      <c r="I162" t="s">
        <v>6702</v>
      </c>
      <c r="J162">
        <v>1160</v>
      </c>
      <c r="K162" s="39">
        <f t="shared" si="5"/>
        <v>41614.662187500428</v>
      </c>
      <c r="L162" s="10">
        <v>3019</v>
      </c>
    </row>
    <row r="163" spans="4:12" x14ac:dyDescent="0.25">
      <c r="D163" s="5" t="s">
        <v>4683</v>
      </c>
      <c r="E163" s="10">
        <v>4019</v>
      </c>
      <c r="F163">
        <v>24</v>
      </c>
      <c r="G163">
        <v>1161</v>
      </c>
      <c r="H163" s="39">
        <f t="shared" si="4"/>
        <v>41614.662199074504</v>
      </c>
      <c r="I163" t="s">
        <v>6703</v>
      </c>
      <c r="J163">
        <v>1161</v>
      </c>
      <c r="K163" s="39">
        <f t="shared" si="5"/>
        <v>41614.662199074504</v>
      </c>
      <c r="L163" s="10">
        <v>3019</v>
      </c>
    </row>
    <row r="164" spans="4:12" x14ac:dyDescent="0.25">
      <c r="D164" s="5" t="s">
        <v>4684</v>
      </c>
      <c r="E164" s="10">
        <v>4019</v>
      </c>
      <c r="F164">
        <v>24</v>
      </c>
      <c r="G164">
        <v>1162</v>
      </c>
      <c r="H164" s="39">
        <f t="shared" si="4"/>
        <v>41614.662210648581</v>
      </c>
      <c r="I164" t="s">
        <v>6704</v>
      </c>
      <c r="J164">
        <v>1162</v>
      </c>
      <c r="K164" s="39">
        <f t="shared" si="5"/>
        <v>41614.662210648581</v>
      </c>
      <c r="L164" s="10">
        <v>3019</v>
      </c>
    </row>
    <row r="165" spans="4:12" x14ac:dyDescent="0.25">
      <c r="D165" s="5" t="s">
        <v>4685</v>
      </c>
      <c r="E165" s="10">
        <v>4019</v>
      </c>
      <c r="F165">
        <v>25</v>
      </c>
      <c r="G165">
        <v>1163</v>
      </c>
      <c r="H165" s="39">
        <f t="shared" si="4"/>
        <v>41614.662222222658</v>
      </c>
      <c r="I165" t="s">
        <v>6705</v>
      </c>
      <c r="J165">
        <v>1163</v>
      </c>
      <c r="K165" s="39">
        <f t="shared" si="5"/>
        <v>41614.662222222658</v>
      </c>
      <c r="L165" s="10">
        <v>3019</v>
      </c>
    </row>
    <row r="166" spans="4:12" x14ac:dyDescent="0.25">
      <c r="D166" s="5" t="s">
        <v>4686</v>
      </c>
      <c r="E166" s="10">
        <v>4019</v>
      </c>
      <c r="F166">
        <v>25</v>
      </c>
      <c r="G166">
        <v>1164</v>
      </c>
      <c r="H166" s="39">
        <f t="shared" si="4"/>
        <v>41614.662233796735</v>
      </c>
      <c r="I166" t="s">
        <v>6706</v>
      </c>
      <c r="J166">
        <v>1164</v>
      </c>
      <c r="K166" s="39">
        <f t="shared" si="5"/>
        <v>41614.662233796735</v>
      </c>
      <c r="L166" s="10">
        <v>3019</v>
      </c>
    </row>
    <row r="167" spans="4:12" x14ac:dyDescent="0.25">
      <c r="D167" s="5" t="s">
        <v>4687</v>
      </c>
      <c r="E167" s="10">
        <v>4019</v>
      </c>
      <c r="F167">
        <v>24</v>
      </c>
      <c r="G167">
        <v>1165</v>
      </c>
      <c r="H167" s="39">
        <f t="shared" si="4"/>
        <v>41614.662245370811</v>
      </c>
      <c r="I167" t="s">
        <v>6707</v>
      </c>
      <c r="J167">
        <v>1165</v>
      </c>
      <c r="K167" s="39">
        <f t="shared" si="5"/>
        <v>41614.662245370811</v>
      </c>
      <c r="L167" s="10">
        <v>3019</v>
      </c>
    </row>
    <row r="168" spans="4:12" x14ac:dyDescent="0.25">
      <c r="D168" s="5" t="s">
        <v>4688</v>
      </c>
      <c r="E168" s="10">
        <v>4019</v>
      </c>
      <c r="F168">
        <v>24</v>
      </c>
      <c r="G168">
        <v>1166</v>
      </c>
      <c r="H168" s="39">
        <f t="shared" si="4"/>
        <v>41614.662256944888</v>
      </c>
      <c r="I168" t="s">
        <v>6708</v>
      </c>
      <c r="J168">
        <v>1166</v>
      </c>
      <c r="K168" s="39">
        <f t="shared" si="5"/>
        <v>41614.662256944888</v>
      </c>
      <c r="L168" s="10">
        <v>3019</v>
      </c>
    </row>
    <row r="169" spans="4:12" x14ac:dyDescent="0.25">
      <c r="D169" s="5" t="s">
        <v>4689</v>
      </c>
      <c r="E169" s="10">
        <v>4019</v>
      </c>
      <c r="F169">
        <v>25</v>
      </c>
      <c r="G169">
        <v>1167</v>
      </c>
      <c r="H169" s="39">
        <f t="shared" si="4"/>
        <v>41614.662268518965</v>
      </c>
      <c r="I169" t="s">
        <v>6709</v>
      </c>
      <c r="J169">
        <v>1167</v>
      </c>
      <c r="K169" s="39">
        <f t="shared" si="5"/>
        <v>41614.662268518965</v>
      </c>
      <c r="L169" s="10">
        <v>3019</v>
      </c>
    </row>
    <row r="170" spans="4:12" x14ac:dyDescent="0.25">
      <c r="D170" s="5" t="s">
        <v>4690</v>
      </c>
      <c r="E170" s="10">
        <v>4019</v>
      </c>
      <c r="F170">
        <v>25</v>
      </c>
      <c r="G170">
        <v>1168</v>
      </c>
      <c r="H170" s="39">
        <f t="shared" si="4"/>
        <v>41614.662280093042</v>
      </c>
      <c r="I170" t="s">
        <v>6710</v>
      </c>
      <c r="J170">
        <v>1168</v>
      </c>
      <c r="K170" s="39">
        <f t="shared" si="5"/>
        <v>41614.662280093042</v>
      </c>
      <c r="L170" s="10">
        <v>3019</v>
      </c>
    </row>
    <row r="171" spans="4:12" x14ac:dyDescent="0.25">
      <c r="D171" s="5" t="s">
        <v>4691</v>
      </c>
      <c r="E171" s="10">
        <v>4019</v>
      </c>
      <c r="F171">
        <v>24</v>
      </c>
      <c r="G171">
        <v>1169</v>
      </c>
      <c r="H171" s="39">
        <f t="shared" si="4"/>
        <v>41614.662291667119</v>
      </c>
      <c r="I171" t="s">
        <v>6711</v>
      </c>
      <c r="J171">
        <v>1169</v>
      </c>
      <c r="K171" s="39">
        <f t="shared" si="5"/>
        <v>41614.662291667119</v>
      </c>
      <c r="L171" s="10">
        <v>3019</v>
      </c>
    </row>
    <row r="172" spans="4:12" x14ac:dyDescent="0.25">
      <c r="D172" s="5" t="s">
        <v>4692</v>
      </c>
      <c r="E172" s="10">
        <v>4019</v>
      </c>
      <c r="F172">
        <v>24</v>
      </c>
      <c r="G172">
        <v>1170</v>
      </c>
      <c r="H172" s="39">
        <f t="shared" si="4"/>
        <v>41614.662303241195</v>
      </c>
      <c r="I172" t="s">
        <v>6712</v>
      </c>
      <c r="J172">
        <v>1170</v>
      </c>
      <c r="K172" s="39">
        <f t="shared" si="5"/>
        <v>41614.662303241195</v>
      </c>
      <c r="L172" s="10">
        <v>3019</v>
      </c>
    </row>
    <row r="173" spans="4:12" x14ac:dyDescent="0.25">
      <c r="D173" s="5" t="s">
        <v>4693</v>
      </c>
      <c r="E173" s="10">
        <v>4019</v>
      </c>
      <c r="F173">
        <v>25</v>
      </c>
      <c r="G173">
        <v>1171</v>
      </c>
      <c r="H173" s="39">
        <f t="shared" si="4"/>
        <v>41614.662314815272</v>
      </c>
      <c r="I173" t="s">
        <v>6713</v>
      </c>
      <c r="J173">
        <v>1171</v>
      </c>
      <c r="K173" s="39">
        <f t="shared" si="5"/>
        <v>41614.662314815272</v>
      </c>
      <c r="L173" s="10">
        <v>3019</v>
      </c>
    </row>
    <row r="174" spans="4:12" x14ac:dyDescent="0.25">
      <c r="D174" s="5" t="s">
        <v>4694</v>
      </c>
      <c r="E174" s="10">
        <v>4019</v>
      </c>
      <c r="F174">
        <v>25</v>
      </c>
      <c r="G174">
        <v>1172</v>
      </c>
      <c r="H174" s="39">
        <f t="shared" si="4"/>
        <v>41614.662326389349</v>
      </c>
      <c r="I174" t="s">
        <v>6714</v>
      </c>
      <c r="J174">
        <v>1172</v>
      </c>
      <c r="K174" s="39">
        <f t="shared" si="5"/>
        <v>41614.662326389349</v>
      </c>
      <c r="L174" s="10">
        <v>3019</v>
      </c>
    </row>
    <row r="175" spans="4:12" x14ac:dyDescent="0.25">
      <c r="D175" s="5" t="s">
        <v>4695</v>
      </c>
      <c r="E175" s="10">
        <v>4019</v>
      </c>
      <c r="F175">
        <v>24</v>
      </c>
      <c r="G175">
        <v>1173</v>
      </c>
      <c r="H175" s="39">
        <f t="shared" si="4"/>
        <v>41614.662337963426</v>
      </c>
      <c r="I175" t="s">
        <v>6715</v>
      </c>
      <c r="J175">
        <v>1173</v>
      </c>
      <c r="K175" s="39">
        <f t="shared" si="5"/>
        <v>41614.662337963426</v>
      </c>
      <c r="L175" s="10">
        <v>3019</v>
      </c>
    </row>
    <row r="176" spans="4:12" x14ac:dyDescent="0.25">
      <c r="D176" s="5" t="s">
        <v>4696</v>
      </c>
      <c r="E176" s="10">
        <v>4019</v>
      </c>
      <c r="F176">
        <v>24</v>
      </c>
      <c r="G176">
        <v>1174</v>
      </c>
      <c r="H176" s="39">
        <f t="shared" si="4"/>
        <v>41614.662349537502</v>
      </c>
      <c r="I176" t="s">
        <v>6716</v>
      </c>
      <c r="J176">
        <v>1174</v>
      </c>
      <c r="K176" s="39">
        <f t="shared" si="5"/>
        <v>41614.662349537502</v>
      </c>
      <c r="L176" s="10">
        <v>3019</v>
      </c>
    </row>
    <row r="177" spans="4:12" x14ac:dyDescent="0.25">
      <c r="D177" s="5" t="s">
        <v>4697</v>
      </c>
      <c r="E177" s="10">
        <v>4019</v>
      </c>
      <c r="F177">
        <v>25</v>
      </c>
      <c r="G177">
        <v>1175</v>
      </c>
      <c r="H177" s="39">
        <f t="shared" si="4"/>
        <v>41614.662361111579</v>
      </c>
      <c r="I177" t="s">
        <v>6717</v>
      </c>
      <c r="J177">
        <v>1175</v>
      </c>
      <c r="K177" s="39">
        <f t="shared" si="5"/>
        <v>41614.662361111579</v>
      </c>
      <c r="L177" s="10">
        <v>3019</v>
      </c>
    </row>
    <row r="178" spans="4:12" x14ac:dyDescent="0.25">
      <c r="D178" s="5" t="s">
        <v>4698</v>
      </c>
      <c r="E178" s="10">
        <v>4019</v>
      </c>
      <c r="F178">
        <v>25</v>
      </c>
      <c r="G178">
        <v>1176</v>
      </c>
      <c r="H178" s="39">
        <f t="shared" si="4"/>
        <v>41614.662372685656</v>
      </c>
      <c r="I178" t="s">
        <v>6718</v>
      </c>
      <c r="J178">
        <v>1176</v>
      </c>
      <c r="K178" s="39">
        <f t="shared" si="5"/>
        <v>41614.662372685656</v>
      </c>
      <c r="L178" s="10">
        <v>3019</v>
      </c>
    </row>
    <row r="179" spans="4:12" x14ac:dyDescent="0.25">
      <c r="D179" s="5" t="s">
        <v>4699</v>
      </c>
      <c r="E179" s="10">
        <v>4019</v>
      </c>
      <c r="F179">
        <v>24</v>
      </c>
      <c r="G179">
        <v>1177</v>
      </c>
      <c r="H179" s="39">
        <f t="shared" si="4"/>
        <v>41614.662384259733</v>
      </c>
      <c r="I179" t="s">
        <v>6719</v>
      </c>
      <c r="J179">
        <v>1177</v>
      </c>
      <c r="K179" s="39">
        <f t="shared" si="5"/>
        <v>41614.662384259733</v>
      </c>
      <c r="L179" s="10">
        <v>3019</v>
      </c>
    </row>
    <row r="180" spans="4:12" x14ac:dyDescent="0.25">
      <c r="D180" s="5" t="s">
        <v>4700</v>
      </c>
      <c r="E180" s="10">
        <v>4019</v>
      </c>
      <c r="F180">
        <v>24</v>
      </c>
      <c r="G180">
        <v>1178</v>
      </c>
      <c r="H180" s="39">
        <f t="shared" si="4"/>
        <v>41614.66239583381</v>
      </c>
      <c r="I180" t="s">
        <v>6720</v>
      </c>
      <c r="J180">
        <v>1178</v>
      </c>
      <c r="K180" s="39">
        <f t="shared" si="5"/>
        <v>41614.66239583381</v>
      </c>
      <c r="L180" s="10">
        <v>3019</v>
      </c>
    </row>
    <row r="181" spans="4:12" x14ac:dyDescent="0.25">
      <c r="D181" s="5" t="s">
        <v>4701</v>
      </c>
      <c r="E181" s="10">
        <v>4019</v>
      </c>
      <c r="F181">
        <v>25</v>
      </c>
      <c r="G181">
        <v>1179</v>
      </c>
      <c r="H181" s="39">
        <f t="shared" si="4"/>
        <v>41614.662407407886</v>
      </c>
      <c r="I181" t="s">
        <v>6721</v>
      </c>
      <c r="J181">
        <v>1179</v>
      </c>
      <c r="K181" s="39">
        <f t="shared" si="5"/>
        <v>41614.662407407886</v>
      </c>
      <c r="L181" s="10">
        <v>3019</v>
      </c>
    </row>
    <row r="182" spans="4:12" x14ac:dyDescent="0.25">
      <c r="D182" s="5" t="s">
        <v>4702</v>
      </c>
      <c r="E182" s="10">
        <v>4019</v>
      </c>
      <c r="F182">
        <v>25</v>
      </c>
      <c r="G182">
        <v>1180</v>
      </c>
      <c r="H182" s="39">
        <f t="shared" si="4"/>
        <v>41614.662418981963</v>
      </c>
      <c r="I182" t="s">
        <v>6722</v>
      </c>
      <c r="J182">
        <v>1180</v>
      </c>
      <c r="K182" s="39">
        <f t="shared" si="5"/>
        <v>41614.662418981963</v>
      </c>
      <c r="L182" s="10">
        <v>3019</v>
      </c>
    </row>
    <row r="183" spans="4:12" x14ac:dyDescent="0.25">
      <c r="D183" s="5" t="s">
        <v>4703</v>
      </c>
      <c r="E183" s="10">
        <v>4019</v>
      </c>
      <c r="F183">
        <v>24</v>
      </c>
      <c r="G183">
        <v>1181</v>
      </c>
      <c r="H183" s="39">
        <f t="shared" si="4"/>
        <v>41614.66243055604</v>
      </c>
      <c r="I183" t="s">
        <v>6723</v>
      </c>
      <c r="J183">
        <v>1181</v>
      </c>
      <c r="K183" s="39">
        <f t="shared" si="5"/>
        <v>41614.66243055604</v>
      </c>
      <c r="L183" s="10">
        <v>3019</v>
      </c>
    </row>
    <row r="184" spans="4:12" x14ac:dyDescent="0.25">
      <c r="D184" s="5" t="s">
        <v>4704</v>
      </c>
      <c r="E184" s="10">
        <v>4019</v>
      </c>
      <c r="F184">
        <v>24</v>
      </c>
      <c r="G184">
        <v>1182</v>
      </c>
      <c r="H184" s="39">
        <f t="shared" si="4"/>
        <v>41614.662442130117</v>
      </c>
      <c r="I184" t="s">
        <v>6724</v>
      </c>
      <c r="J184">
        <v>1182</v>
      </c>
      <c r="K184" s="39">
        <f t="shared" si="5"/>
        <v>41614.662442130117</v>
      </c>
      <c r="L184" s="10">
        <v>3019</v>
      </c>
    </row>
    <row r="185" spans="4:12" x14ac:dyDescent="0.25">
      <c r="D185" s="5" t="s">
        <v>4705</v>
      </c>
      <c r="E185" s="10">
        <v>4019</v>
      </c>
      <c r="F185">
        <v>25</v>
      </c>
      <c r="G185">
        <v>1183</v>
      </c>
      <c r="H185" s="39">
        <f t="shared" si="4"/>
        <v>41614.662453704193</v>
      </c>
      <c r="I185" t="s">
        <v>6725</v>
      </c>
      <c r="J185">
        <v>1183</v>
      </c>
      <c r="K185" s="39">
        <f t="shared" si="5"/>
        <v>41614.662453704193</v>
      </c>
      <c r="L185" s="10">
        <v>3019</v>
      </c>
    </row>
    <row r="186" spans="4:12" x14ac:dyDescent="0.25">
      <c r="D186" s="5" t="s">
        <v>4706</v>
      </c>
      <c r="E186" s="10">
        <v>4019</v>
      </c>
      <c r="F186">
        <v>25</v>
      </c>
      <c r="G186">
        <v>1184</v>
      </c>
      <c r="H186" s="39">
        <f t="shared" si="4"/>
        <v>41614.66246527827</v>
      </c>
      <c r="I186" t="s">
        <v>6726</v>
      </c>
      <c r="J186">
        <v>1184</v>
      </c>
      <c r="K186" s="39">
        <f t="shared" si="5"/>
        <v>41614.66246527827</v>
      </c>
      <c r="L186" s="10">
        <v>3019</v>
      </c>
    </row>
    <row r="187" spans="4:12" x14ac:dyDescent="0.25">
      <c r="D187" s="5" t="s">
        <v>4707</v>
      </c>
      <c r="E187" s="10">
        <v>4019</v>
      </c>
      <c r="F187">
        <v>24</v>
      </c>
      <c r="G187">
        <v>1185</v>
      </c>
      <c r="H187" s="39">
        <f t="shared" si="4"/>
        <v>41614.662476852347</v>
      </c>
      <c r="I187" t="s">
        <v>6727</v>
      </c>
      <c r="J187">
        <v>1185</v>
      </c>
      <c r="K187" s="39">
        <f t="shared" si="5"/>
        <v>41614.662476852347</v>
      </c>
      <c r="L187" s="10">
        <v>3019</v>
      </c>
    </row>
    <row r="188" spans="4:12" x14ac:dyDescent="0.25">
      <c r="D188" s="5" t="s">
        <v>4708</v>
      </c>
      <c r="E188" s="10">
        <v>4019</v>
      </c>
      <c r="F188">
        <v>24</v>
      </c>
      <c r="G188">
        <v>1186</v>
      </c>
      <c r="H188" s="39">
        <f t="shared" si="4"/>
        <v>41614.662488426424</v>
      </c>
      <c r="I188" t="s">
        <v>6728</v>
      </c>
      <c r="J188">
        <v>1186</v>
      </c>
      <c r="K188" s="39">
        <f t="shared" si="5"/>
        <v>41614.662488426424</v>
      </c>
      <c r="L188" s="10">
        <v>3019</v>
      </c>
    </row>
    <row r="189" spans="4:12" x14ac:dyDescent="0.25">
      <c r="D189" s="5" t="s">
        <v>4709</v>
      </c>
      <c r="E189" s="10">
        <v>4019</v>
      </c>
      <c r="F189">
        <v>25</v>
      </c>
      <c r="G189">
        <v>1187</v>
      </c>
      <c r="H189" s="39">
        <f t="shared" si="4"/>
        <v>41614.662500000501</v>
      </c>
      <c r="I189" t="s">
        <v>6729</v>
      </c>
      <c r="J189">
        <v>1187</v>
      </c>
      <c r="K189" s="39">
        <f t="shared" si="5"/>
        <v>41614.662500000501</v>
      </c>
      <c r="L189" s="10">
        <v>3019</v>
      </c>
    </row>
    <row r="190" spans="4:12" x14ac:dyDescent="0.25">
      <c r="D190" s="5" t="s">
        <v>4710</v>
      </c>
      <c r="E190" s="10">
        <v>4019</v>
      </c>
      <c r="F190">
        <v>25</v>
      </c>
      <c r="G190">
        <v>1188</v>
      </c>
      <c r="H190" s="39">
        <f t="shared" si="4"/>
        <v>41614.662511574577</v>
      </c>
      <c r="I190" t="s">
        <v>6730</v>
      </c>
      <c r="J190">
        <v>1188</v>
      </c>
      <c r="K190" s="39">
        <f t="shared" si="5"/>
        <v>41614.662511574577</v>
      </c>
      <c r="L190" s="10">
        <v>3019</v>
      </c>
    </row>
    <row r="191" spans="4:12" x14ac:dyDescent="0.25">
      <c r="D191" s="5" t="s">
        <v>4711</v>
      </c>
      <c r="E191" s="10">
        <v>4019</v>
      </c>
      <c r="F191">
        <v>24</v>
      </c>
      <c r="G191">
        <v>1189</v>
      </c>
      <c r="H191" s="39">
        <f t="shared" si="4"/>
        <v>41614.662523148654</v>
      </c>
      <c r="I191" t="s">
        <v>6731</v>
      </c>
      <c r="J191">
        <v>1189</v>
      </c>
      <c r="K191" s="39">
        <f t="shared" si="5"/>
        <v>41614.662523148654</v>
      </c>
      <c r="L191" s="10">
        <v>3019</v>
      </c>
    </row>
    <row r="192" spans="4:12" x14ac:dyDescent="0.25">
      <c r="D192" s="5" t="s">
        <v>4712</v>
      </c>
      <c r="E192" s="10">
        <v>4019</v>
      </c>
      <c r="F192">
        <v>24</v>
      </c>
      <c r="G192">
        <v>1190</v>
      </c>
      <c r="H192" s="39">
        <f t="shared" si="4"/>
        <v>41614.662534722731</v>
      </c>
      <c r="I192" t="s">
        <v>6732</v>
      </c>
      <c r="J192">
        <v>1190</v>
      </c>
      <c r="K192" s="39">
        <f t="shared" si="5"/>
        <v>41614.662534722731</v>
      </c>
      <c r="L192" s="10">
        <v>3019</v>
      </c>
    </row>
    <row r="193" spans="4:12" x14ac:dyDescent="0.25">
      <c r="D193" s="5" t="s">
        <v>4713</v>
      </c>
      <c r="E193" s="10">
        <v>4019</v>
      </c>
      <c r="F193">
        <v>25</v>
      </c>
      <c r="G193">
        <v>1191</v>
      </c>
      <c r="H193" s="39">
        <f t="shared" si="4"/>
        <v>41614.662546296808</v>
      </c>
      <c r="I193" t="s">
        <v>6733</v>
      </c>
      <c r="J193">
        <v>1191</v>
      </c>
      <c r="K193" s="39">
        <f t="shared" si="5"/>
        <v>41614.662546296808</v>
      </c>
      <c r="L193" s="10">
        <v>3019</v>
      </c>
    </row>
    <row r="194" spans="4:12" x14ac:dyDescent="0.25">
      <c r="D194" s="5" t="s">
        <v>4714</v>
      </c>
      <c r="E194" s="10">
        <v>4019</v>
      </c>
      <c r="F194">
        <v>25</v>
      </c>
      <c r="G194">
        <v>1192</v>
      </c>
      <c r="H194" s="39">
        <f t="shared" si="4"/>
        <v>41614.662557870884</v>
      </c>
      <c r="I194" t="s">
        <v>6734</v>
      </c>
      <c r="J194">
        <v>1192</v>
      </c>
      <c r="K194" s="39">
        <f t="shared" si="5"/>
        <v>41614.662557870884</v>
      </c>
      <c r="L194" s="10">
        <v>3019</v>
      </c>
    </row>
    <row r="195" spans="4:12" x14ac:dyDescent="0.25">
      <c r="D195" s="5" t="s">
        <v>4715</v>
      </c>
      <c r="E195" s="10">
        <v>4019</v>
      </c>
      <c r="F195">
        <v>24</v>
      </c>
      <c r="G195">
        <v>1193</v>
      </c>
      <c r="H195" s="39">
        <f t="shared" si="4"/>
        <v>41614.662569444961</v>
      </c>
      <c r="I195" t="s">
        <v>6735</v>
      </c>
      <c r="J195">
        <v>1193</v>
      </c>
      <c r="K195" s="39">
        <f t="shared" si="5"/>
        <v>41614.662569444961</v>
      </c>
      <c r="L195" s="10">
        <v>3019</v>
      </c>
    </row>
    <row r="196" spans="4:12" x14ac:dyDescent="0.25">
      <c r="D196" s="5" t="s">
        <v>4716</v>
      </c>
      <c r="E196" s="10">
        <v>4019</v>
      </c>
      <c r="F196">
        <v>24</v>
      </c>
      <c r="G196">
        <v>1194</v>
      </c>
      <c r="H196" s="39">
        <f t="shared" si="4"/>
        <v>41614.662581019038</v>
      </c>
      <c r="I196" t="s">
        <v>6736</v>
      </c>
      <c r="J196">
        <v>1194</v>
      </c>
      <c r="K196" s="39">
        <f t="shared" si="5"/>
        <v>41614.662581019038</v>
      </c>
      <c r="L196" s="10">
        <v>3019</v>
      </c>
    </row>
    <row r="197" spans="4:12" x14ac:dyDescent="0.25">
      <c r="D197" s="5" t="s">
        <v>4717</v>
      </c>
      <c r="E197" s="10">
        <v>4019</v>
      </c>
      <c r="F197">
        <v>25</v>
      </c>
      <c r="G197">
        <v>1195</v>
      </c>
      <c r="H197" s="39">
        <f t="shared" ref="H197:H260" si="6">H196+1/86400</f>
        <v>41614.662592593115</v>
      </c>
      <c r="I197" t="s">
        <v>6737</v>
      </c>
      <c r="J197">
        <v>1195</v>
      </c>
      <c r="K197" s="39">
        <f t="shared" ref="K197:K260" si="7">K196+1/86400</f>
        <v>41614.662592593115</v>
      </c>
      <c r="L197" s="10">
        <v>3019</v>
      </c>
    </row>
    <row r="198" spans="4:12" x14ac:dyDescent="0.25">
      <c r="D198" s="5" t="s">
        <v>4718</v>
      </c>
      <c r="E198" s="10">
        <v>4019</v>
      </c>
      <c r="F198">
        <v>25</v>
      </c>
      <c r="G198">
        <v>1196</v>
      </c>
      <c r="H198" s="39">
        <f t="shared" si="6"/>
        <v>41614.662604167192</v>
      </c>
      <c r="I198" t="s">
        <v>6738</v>
      </c>
      <c r="J198">
        <v>1196</v>
      </c>
      <c r="K198" s="39">
        <f t="shared" si="7"/>
        <v>41614.662604167192</v>
      </c>
      <c r="L198" s="10">
        <v>3019</v>
      </c>
    </row>
    <row r="199" spans="4:12" x14ac:dyDescent="0.25">
      <c r="D199" s="5" t="s">
        <v>4719</v>
      </c>
      <c r="E199" s="10">
        <v>4019</v>
      </c>
      <c r="F199">
        <v>24</v>
      </c>
      <c r="G199">
        <v>1197</v>
      </c>
      <c r="H199" s="39">
        <f t="shared" si="6"/>
        <v>41614.662615741268</v>
      </c>
      <c r="I199" t="s">
        <v>6739</v>
      </c>
      <c r="J199">
        <v>1197</v>
      </c>
      <c r="K199" s="39">
        <f t="shared" si="7"/>
        <v>41614.662615741268</v>
      </c>
      <c r="L199" s="10">
        <v>3019</v>
      </c>
    </row>
    <row r="200" spans="4:12" x14ac:dyDescent="0.25">
      <c r="D200" s="5" t="s">
        <v>4720</v>
      </c>
      <c r="E200" s="10">
        <v>4019</v>
      </c>
      <c r="F200">
        <v>24</v>
      </c>
      <c r="G200">
        <v>1198</v>
      </c>
      <c r="H200" s="39">
        <f t="shared" si="6"/>
        <v>41614.662627315345</v>
      </c>
      <c r="I200" t="s">
        <v>6740</v>
      </c>
      <c r="J200">
        <v>1198</v>
      </c>
      <c r="K200" s="39">
        <f t="shared" si="7"/>
        <v>41614.662627315345</v>
      </c>
      <c r="L200" s="10">
        <v>3019</v>
      </c>
    </row>
    <row r="201" spans="4:12" x14ac:dyDescent="0.25">
      <c r="D201" s="5" t="s">
        <v>4721</v>
      </c>
      <c r="E201" s="10">
        <v>4019</v>
      </c>
      <c r="F201">
        <v>25</v>
      </c>
      <c r="G201">
        <v>1199</v>
      </c>
      <c r="H201" s="39">
        <f t="shared" si="6"/>
        <v>41614.662638889422</v>
      </c>
      <c r="I201" t="s">
        <v>6741</v>
      </c>
      <c r="J201">
        <v>1199</v>
      </c>
      <c r="K201" s="39">
        <f t="shared" si="7"/>
        <v>41614.662638889422</v>
      </c>
      <c r="L201" s="10">
        <v>3019</v>
      </c>
    </row>
    <row r="202" spans="4:12" x14ac:dyDescent="0.25">
      <c r="D202" s="5" t="s">
        <v>4722</v>
      </c>
      <c r="E202" s="10">
        <v>4019</v>
      </c>
      <c r="F202">
        <v>25</v>
      </c>
      <c r="G202">
        <v>1200</v>
      </c>
      <c r="H202" s="39">
        <f t="shared" si="6"/>
        <v>41614.662650463499</v>
      </c>
      <c r="I202" t="s">
        <v>6742</v>
      </c>
      <c r="J202">
        <v>1200</v>
      </c>
      <c r="K202" s="39">
        <f t="shared" si="7"/>
        <v>41614.662650463499</v>
      </c>
      <c r="L202" s="10">
        <v>3019</v>
      </c>
    </row>
    <row r="203" spans="4:12" x14ac:dyDescent="0.25">
      <c r="D203" s="5" t="s">
        <v>4723</v>
      </c>
      <c r="E203" s="10">
        <v>4019</v>
      </c>
      <c r="F203">
        <v>24</v>
      </c>
      <c r="G203">
        <v>1201</v>
      </c>
      <c r="H203" s="39">
        <f t="shared" si="6"/>
        <v>41614.662662037576</v>
      </c>
      <c r="I203" t="s">
        <v>6743</v>
      </c>
      <c r="J203">
        <v>1201</v>
      </c>
      <c r="K203" s="39">
        <f t="shared" si="7"/>
        <v>41614.662662037576</v>
      </c>
      <c r="L203" s="10">
        <v>3019</v>
      </c>
    </row>
    <row r="204" spans="4:12" x14ac:dyDescent="0.25">
      <c r="D204" s="5" t="s">
        <v>4724</v>
      </c>
      <c r="E204" s="10">
        <v>4019</v>
      </c>
      <c r="F204">
        <v>24</v>
      </c>
      <c r="G204">
        <v>1202</v>
      </c>
      <c r="H204" s="39">
        <f t="shared" si="6"/>
        <v>41614.662673611652</v>
      </c>
      <c r="I204" t="s">
        <v>6744</v>
      </c>
      <c r="J204">
        <v>1202</v>
      </c>
      <c r="K204" s="39">
        <f t="shared" si="7"/>
        <v>41614.662673611652</v>
      </c>
      <c r="L204" s="10">
        <v>3019</v>
      </c>
    </row>
    <row r="205" spans="4:12" x14ac:dyDescent="0.25">
      <c r="D205" s="5" t="s">
        <v>4725</v>
      </c>
      <c r="E205" s="10">
        <v>4019</v>
      </c>
      <c r="F205">
        <v>25</v>
      </c>
      <c r="G205">
        <v>1203</v>
      </c>
      <c r="H205" s="39">
        <f t="shared" si="6"/>
        <v>41614.662685185729</v>
      </c>
      <c r="I205" t="s">
        <v>6745</v>
      </c>
      <c r="J205">
        <v>1203</v>
      </c>
      <c r="K205" s="39">
        <f t="shared" si="7"/>
        <v>41614.662685185729</v>
      </c>
      <c r="L205" s="10">
        <v>3019</v>
      </c>
    </row>
    <row r="206" spans="4:12" x14ac:dyDescent="0.25">
      <c r="D206" s="5" t="s">
        <v>4726</v>
      </c>
      <c r="E206" s="10">
        <v>4019</v>
      </c>
      <c r="F206">
        <v>25</v>
      </c>
      <c r="G206">
        <v>1204</v>
      </c>
      <c r="H206" s="39">
        <f t="shared" si="6"/>
        <v>41614.662696759806</v>
      </c>
      <c r="I206" t="s">
        <v>6746</v>
      </c>
      <c r="J206">
        <v>1204</v>
      </c>
      <c r="K206" s="39">
        <f t="shared" si="7"/>
        <v>41614.662696759806</v>
      </c>
      <c r="L206" s="10">
        <v>3019</v>
      </c>
    </row>
    <row r="207" spans="4:12" x14ac:dyDescent="0.25">
      <c r="D207" s="5" t="s">
        <v>4727</v>
      </c>
      <c r="E207" s="10">
        <v>4019</v>
      </c>
      <c r="F207">
        <v>24</v>
      </c>
      <c r="G207">
        <v>1205</v>
      </c>
      <c r="H207" s="39">
        <f t="shared" si="6"/>
        <v>41614.662708333883</v>
      </c>
      <c r="I207" t="s">
        <v>6747</v>
      </c>
      <c r="J207">
        <v>1205</v>
      </c>
      <c r="K207" s="39">
        <f t="shared" si="7"/>
        <v>41614.662708333883</v>
      </c>
      <c r="L207" s="10">
        <v>3019</v>
      </c>
    </row>
    <row r="208" spans="4:12" x14ac:dyDescent="0.25">
      <c r="D208" s="5" t="s">
        <v>4728</v>
      </c>
      <c r="E208" s="10">
        <v>4019</v>
      </c>
      <c r="F208">
        <v>24</v>
      </c>
      <c r="G208">
        <v>1206</v>
      </c>
      <c r="H208" s="39">
        <f t="shared" si="6"/>
        <v>41614.662719907959</v>
      </c>
      <c r="I208" t="s">
        <v>6748</v>
      </c>
      <c r="J208">
        <v>1206</v>
      </c>
      <c r="K208" s="39">
        <f t="shared" si="7"/>
        <v>41614.662719907959</v>
      </c>
      <c r="L208" s="10">
        <v>3019</v>
      </c>
    </row>
    <row r="209" spans="4:12" x14ac:dyDescent="0.25">
      <c r="D209" s="5" t="s">
        <v>4729</v>
      </c>
      <c r="E209" s="10">
        <v>4019</v>
      </c>
      <c r="F209">
        <v>25</v>
      </c>
      <c r="G209">
        <v>1207</v>
      </c>
      <c r="H209" s="39">
        <f t="shared" si="6"/>
        <v>41614.662731482036</v>
      </c>
      <c r="I209" t="s">
        <v>6749</v>
      </c>
      <c r="J209">
        <v>1207</v>
      </c>
      <c r="K209" s="39">
        <f t="shared" si="7"/>
        <v>41614.662731482036</v>
      </c>
      <c r="L209" s="10">
        <v>3019</v>
      </c>
    </row>
    <row r="210" spans="4:12" x14ac:dyDescent="0.25">
      <c r="D210" s="5" t="s">
        <v>4730</v>
      </c>
      <c r="E210" s="10">
        <v>4019</v>
      </c>
      <c r="F210">
        <v>25</v>
      </c>
      <c r="G210">
        <v>1208</v>
      </c>
      <c r="H210" s="39">
        <f t="shared" si="6"/>
        <v>41614.662743056113</v>
      </c>
      <c r="I210" t="s">
        <v>6750</v>
      </c>
      <c r="J210">
        <v>1208</v>
      </c>
      <c r="K210" s="39">
        <f t="shared" si="7"/>
        <v>41614.662743056113</v>
      </c>
      <c r="L210" s="10">
        <v>3019</v>
      </c>
    </row>
    <row r="211" spans="4:12" x14ac:dyDescent="0.25">
      <c r="D211" s="5" t="s">
        <v>4731</v>
      </c>
      <c r="E211" s="10">
        <v>4019</v>
      </c>
      <c r="F211">
        <v>24</v>
      </c>
      <c r="G211">
        <v>1209</v>
      </c>
      <c r="H211" s="39">
        <f t="shared" si="6"/>
        <v>41614.66275463019</v>
      </c>
      <c r="I211" t="s">
        <v>6751</v>
      </c>
      <c r="J211">
        <v>1209</v>
      </c>
      <c r="K211" s="39">
        <f t="shared" si="7"/>
        <v>41614.66275463019</v>
      </c>
      <c r="L211" s="10">
        <v>3019</v>
      </c>
    </row>
    <row r="212" spans="4:12" x14ac:dyDescent="0.25">
      <c r="D212" s="5" t="s">
        <v>4732</v>
      </c>
      <c r="E212" s="10">
        <v>4019</v>
      </c>
      <c r="F212">
        <v>24</v>
      </c>
      <c r="G212">
        <v>1210</v>
      </c>
      <c r="H212" s="39">
        <f t="shared" si="6"/>
        <v>41614.662766204267</v>
      </c>
      <c r="I212" t="s">
        <v>6752</v>
      </c>
      <c r="J212">
        <v>1210</v>
      </c>
      <c r="K212" s="39">
        <f t="shared" si="7"/>
        <v>41614.662766204267</v>
      </c>
      <c r="L212" s="10">
        <v>3019</v>
      </c>
    </row>
    <row r="213" spans="4:12" x14ac:dyDescent="0.25">
      <c r="D213" s="5" t="s">
        <v>4733</v>
      </c>
      <c r="E213" s="10">
        <v>4019</v>
      </c>
      <c r="F213">
        <v>25</v>
      </c>
      <c r="G213">
        <v>1211</v>
      </c>
      <c r="H213" s="39">
        <f t="shared" si="6"/>
        <v>41614.662777778343</v>
      </c>
      <c r="I213" t="s">
        <v>6753</v>
      </c>
      <c r="J213">
        <v>1211</v>
      </c>
      <c r="K213" s="39">
        <f t="shared" si="7"/>
        <v>41614.662777778343</v>
      </c>
      <c r="L213" s="10">
        <v>3019</v>
      </c>
    </row>
    <row r="214" spans="4:12" x14ac:dyDescent="0.25">
      <c r="D214" s="5" t="s">
        <v>4734</v>
      </c>
      <c r="E214" s="10">
        <v>4019</v>
      </c>
      <c r="F214">
        <v>25</v>
      </c>
      <c r="G214">
        <v>1212</v>
      </c>
      <c r="H214" s="39">
        <f t="shared" si="6"/>
        <v>41614.66278935242</v>
      </c>
      <c r="I214" t="s">
        <v>6754</v>
      </c>
      <c r="J214">
        <v>1212</v>
      </c>
      <c r="K214" s="39">
        <f t="shared" si="7"/>
        <v>41614.66278935242</v>
      </c>
      <c r="L214" s="10">
        <v>3019</v>
      </c>
    </row>
    <row r="215" spans="4:12" x14ac:dyDescent="0.25">
      <c r="D215" s="5" t="s">
        <v>4735</v>
      </c>
      <c r="E215" s="10">
        <v>4019</v>
      </c>
      <c r="F215">
        <v>24</v>
      </c>
      <c r="G215">
        <v>1213</v>
      </c>
      <c r="H215" s="39">
        <f t="shared" si="6"/>
        <v>41614.662800926497</v>
      </c>
      <c r="I215" t="s">
        <v>6755</v>
      </c>
      <c r="J215">
        <v>1213</v>
      </c>
      <c r="K215" s="39">
        <f t="shared" si="7"/>
        <v>41614.662800926497</v>
      </c>
      <c r="L215" s="10">
        <v>3019</v>
      </c>
    </row>
    <row r="216" spans="4:12" x14ac:dyDescent="0.25">
      <c r="D216" s="5" t="s">
        <v>4736</v>
      </c>
      <c r="E216" s="10">
        <v>4019</v>
      </c>
      <c r="F216">
        <v>24</v>
      </c>
      <c r="G216">
        <v>1214</v>
      </c>
      <c r="H216" s="39">
        <f t="shared" si="6"/>
        <v>41614.662812500574</v>
      </c>
      <c r="I216" t="s">
        <v>6756</v>
      </c>
      <c r="J216">
        <v>1214</v>
      </c>
      <c r="K216" s="39">
        <f t="shared" si="7"/>
        <v>41614.662812500574</v>
      </c>
      <c r="L216" s="10">
        <v>3019</v>
      </c>
    </row>
    <row r="217" spans="4:12" x14ac:dyDescent="0.25">
      <c r="D217" s="5" t="s">
        <v>4737</v>
      </c>
      <c r="E217" s="10">
        <v>4019</v>
      </c>
      <c r="F217">
        <v>25</v>
      </c>
      <c r="G217">
        <v>1215</v>
      </c>
      <c r="H217" s="39">
        <f t="shared" si="6"/>
        <v>41614.66282407465</v>
      </c>
      <c r="I217" t="s">
        <v>6757</v>
      </c>
      <c r="J217">
        <v>1215</v>
      </c>
      <c r="K217" s="39">
        <f t="shared" si="7"/>
        <v>41614.66282407465</v>
      </c>
      <c r="L217" s="10">
        <v>3019</v>
      </c>
    </row>
    <row r="218" spans="4:12" x14ac:dyDescent="0.25">
      <c r="D218" s="5" t="s">
        <v>4738</v>
      </c>
      <c r="E218" s="10">
        <v>4019</v>
      </c>
      <c r="F218">
        <v>25</v>
      </c>
      <c r="G218">
        <v>1216</v>
      </c>
      <c r="H218" s="39">
        <f t="shared" si="6"/>
        <v>41614.662835648727</v>
      </c>
      <c r="I218" t="s">
        <v>6758</v>
      </c>
      <c r="J218">
        <v>1216</v>
      </c>
      <c r="K218" s="39">
        <f t="shared" si="7"/>
        <v>41614.662835648727</v>
      </c>
      <c r="L218" s="10">
        <v>3019</v>
      </c>
    </row>
    <row r="219" spans="4:12" x14ac:dyDescent="0.25">
      <c r="D219" s="5" t="s">
        <v>4739</v>
      </c>
      <c r="E219" s="10">
        <v>4019</v>
      </c>
      <c r="F219">
        <v>24</v>
      </c>
      <c r="G219">
        <v>1217</v>
      </c>
      <c r="H219" s="39">
        <f t="shared" si="6"/>
        <v>41614.662847222804</v>
      </c>
      <c r="I219" t="s">
        <v>6759</v>
      </c>
      <c r="J219">
        <v>1217</v>
      </c>
      <c r="K219" s="39">
        <f t="shared" si="7"/>
        <v>41614.662847222804</v>
      </c>
      <c r="L219" s="10">
        <v>3019</v>
      </c>
    </row>
    <row r="220" spans="4:12" x14ac:dyDescent="0.25">
      <c r="D220" s="5" t="s">
        <v>4740</v>
      </c>
      <c r="E220" s="10">
        <v>4019</v>
      </c>
      <c r="F220">
        <v>24</v>
      </c>
      <c r="G220">
        <v>1218</v>
      </c>
      <c r="H220" s="39">
        <f t="shared" si="6"/>
        <v>41614.662858796881</v>
      </c>
      <c r="I220" t="s">
        <v>6760</v>
      </c>
      <c r="J220">
        <v>1218</v>
      </c>
      <c r="K220" s="39">
        <f t="shared" si="7"/>
        <v>41614.662858796881</v>
      </c>
      <c r="L220" s="10">
        <v>3019</v>
      </c>
    </row>
    <row r="221" spans="4:12" x14ac:dyDescent="0.25">
      <c r="D221" s="5" t="s">
        <v>4741</v>
      </c>
      <c r="E221" s="10">
        <v>4019</v>
      </c>
      <c r="F221">
        <v>25</v>
      </c>
      <c r="G221">
        <v>1219</v>
      </c>
      <c r="H221" s="39">
        <f t="shared" si="6"/>
        <v>41614.662870370958</v>
      </c>
      <c r="I221" t="s">
        <v>6761</v>
      </c>
      <c r="J221">
        <v>1219</v>
      </c>
      <c r="K221" s="39">
        <f t="shared" si="7"/>
        <v>41614.662870370958</v>
      </c>
      <c r="L221" s="10">
        <v>3019</v>
      </c>
    </row>
    <row r="222" spans="4:12" x14ac:dyDescent="0.25">
      <c r="D222" s="5" t="s">
        <v>4742</v>
      </c>
      <c r="E222" s="10">
        <v>4019</v>
      </c>
      <c r="F222">
        <v>25</v>
      </c>
      <c r="G222">
        <v>1220</v>
      </c>
      <c r="H222" s="39">
        <f t="shared" si="6"/>
        <v>41614.662881945034</v>
      </c>
      <c r="I222" t="s">
        <v>6762</v>
      </c>
      <c r="J222">
        <v>1220</v>
      </c>
      <c r="K222" s="39">
        <f t="shared" si="7"/>
        <v>41614.662881945034</v>
      </c>
      <c r="L222" s="10">
        <v>3019</v>
      </c>
    </row>
    <row r="223" spans="4:12" x14ac:dyDescent="0.25">
      <c r="D223" s="5" t="s">
        <v>4743</v>
      </c>
      <c r="E223" s="10">
        <v>4019</v>
      </c>
      <c r="F223">
        <v>24</v>
      </c>
      <c r="G223">
        <v>1221</v>
      </c>
      <c r="H223" s="39">
        <f t="shared" si="6"/>
        <v>41614.662893519111</v>
      </c>
      <c r="I223" t="s">
        <v>6763</v>
      </c>
      <c r="J223">
        <v>1221</v>
      </c>
      <c r="K223" s="39">
        <f t="shared" si="7"/>
        <v>41614.662893519111</v>
      </c>
      <c r="L223" s="10">
        <v>3019</v>
      </c>
    </row>
    <row r="224" spans="4:12" x14ac:dyDescent="0.25">
      <c r="D224" s="5" t="s">
        <v>4744</v>
      </c>
      <c r="E224" s="10">
        <v>4019</v>
      </c>
      <c r="F224">
        <v>24</v>
      </c>
      <c r="G224">
        <v>1222</v>
      </c>
      <c r="H224" s="39">
        <f t="shared" si="6"/>
        <v>41614.662905093188</v>
      </c>
      <c r="I224" t="s">
        <v>6764</v>
      </c>
      <c r="J224">
        <v>1222</v>
      </c>
      <c r="K224" s="39">
        <f t="shared" si="7"/>
        <v>41614.662905093188</v>
      </c>
      <c r="L224" s="10">
        <v>3019</v>
      </c>
    </row>
    <row r="225" spans="4:12" x14ac:dyDescent="0.25">
      <c r="D225" s="5" t="s">
        <v>4745</v>
      </c>
      <c r="E225" s="10">
        <v>4019</v>
      </c>
      <c r="F225">
        <v>25</v>
      </c>
      <c r="G225">
        <v>1223</v>
      </c>
      <c r="H225" s="39">
        <f t="shared" si="6"/>
        <v>41614.662916667265</v>
      </c>
      <c r="I225" t="s">
        <v>6765</v>
      </c>
      <c r="J225">
        <v>1223</v>
      </c>
      <c r="K225" s="39">
        <f t="shared" si="7"/>
        <v>41614.662916667265</v>
      </c>
      <c r="L225" s="10">
        <v>3019</v>
      </c>
    </row>
    <row r="226" spans="4:12" x14ac:dyDescent="0.25">
      <c r="D226" s="5" t="s">
        <v>4746</v>
      </c>
      <c r="E226" s="10">
        <v>4019</v>
      </c>
      <c r="F226">
        <v>25</v>
      </c>
      <c r="G226">
        <v>1224</v>
      </c>
      <c r="H226" s="39">
        <f t="shared" si="6"/>
        <v>41614.662928241341</v>
      </c>
      <c r="I226" t="s">
        <v>6766</v>
      </c>
      <c r="J226">
        <v>1224</v>
      </c>
      <c r="K226" s="39">
        <f t="shared" si="7"/>
        <v>41614.662928241341</v>
      </c>
      <c r="L226" s="10">
        <v>3019</v>
      </c>
    </row>
    <row r="227" spans="4:12" x14ac:dyDescent="0.25">
      <c r="D227" s="5" t="s">
        <v>4747</v>
      </c>
      <c r="E227" s="10">
        <v>4019</v>
      </c>
      <c r="F227">
        <v>24</v>
      </c>
      <c r="G227">
        <v>1225</v>
      </c>
      <c r="H227" s="39">
        <f t="shared" si="6"/>
        <v>41614.662939815418</v>
      </c>
      <c r="I227" t="s">
        <v>6767</v>
      </c>
      <c r="J227">
        <v>1225</v>
      </c>
      <c r="K227" s="39">
        <f t="shared" si="7"/>
        <v>41614.662939815418</v>
      </c>
      <c r="L227" s="10">
        <v>3019</v>
      </c>
    </row>
    <row r="228" spans="4:12" x14ac:dyDescent="0.25">
      <c r="D228" s="5" t="s">
        <v>4748</v>
      </c>
      <c r="E228" s="10">
        <v>4019</v>
      </c>
      <c r="F228">
        <v>24</v>
      </c>
      <c r="G228">
        <v>1226</v>
      </c>
      <c r="H228" s="39">
        <f t="shared" si="6"/>
        <v>41614.662951389495</v>
      </c>
      <c r="I228" t="s">
        <v>6768</v>
      </c>
      <c r="J228">
        <v>1226</v>
      </c>
      <c r="K228" s="39">
        <f t="shared" si="7"/>
        <v>41614.662951389495</v>
      </c>
      <c r="L228" s="10">
        <v>3019</v>
      </c>
    </row>
    <row r="229" spans="4:12" x14ac:dyDescent="0.25">
      <c r="D229" s="5" t="s">
        <v>4749</v>
      </c>
      <c r="E229" s="10">
        <v>4019</v>
      </c>
      <c r="F229">
        <v>25</v>
      </c>
      <c r="G229">
        <v>1227</v>
      </c>
      <c r="H229" s="39">
        <f t="shared" si="6"/>
        <v>41614.662962963572</v>
      </c>
      <c r="I229" t="s">
        <v>6769</v>
      </c>
      <c r="J229">
        <v>1227</v>
      </c>
      <c r="K229" s="39">
        <f t="shared" si="7"/>
        <v>41614.662962963572</v>
      </c>
      <c r="L229" s="10">
        <v>3019</v>
      </c>
    </row>
    <row r="230" spans="4:12" x14ac:dyDescent="0.25">
      <c r="D230" s="5" t="s">
        <v>4750</v>
      </c>
      <c r="E230" s="10">
        <v>4019</v>
      </c>
      <c r="F230">
        <v>25</v>
      </c>
      <c r="G230">
        <v>1228</v>
      </c>
      <c r="H230" s="39">
        <f t="shared" si="6"/>
        <v>41614.662974537649</v>
      </c>
      <c r="I230" t="s">
        <v>6770</v>
      </c>
      <c r="J230">
        <v>1228</v>
      </c>
      <c r="K230" s="39">
        <f t="shared" si="7"/>
        <v>41614.662974537649</v>
      </c>
      <c r="L230" s="10">
        <v>3019</v>
      </c>
    </row>
    <row r="231" spans="4:12" x14ac:dyDescent="0.25">
      <c r="D231" s="5" t="s">
        <v>4751</v>
      </c>
      <c r="E231" s="10">
        <v>4019</v>
      </c>
      <c r="F231">
        <v>24</v>
      </c>
      <c r="G231">
        <v>1229</v>
      </c>
      <c r="H231" s="39">
        <f t="shared" si="6"/>
        <v>41614.662986111725</v>
      </c>
      <c r="I231" t="s">
        <v>6771</v>
      </c>
      <c r="J231">
        <v>1229</v>
      </c>
      <c r="K231" s="39">
        <f t="shared" si="7"/>
        <v>41614.662986111725</v>
      </c>
      <c r="L231" s="10">
        <v>3019</v>
      </c>
    </row>
    <row r="232" spans="4:12" x14ac:dyDescent="0.25">
      <c r="D232" s="5" t="s">
        <v>4752</v>
      </c>
      <c r="E232" s="10">
        <v>4019</v>
      </c>
      <c r="F232">
        <v>24</v>
      </c>
      <c r="G232">
        <v>1230</v>
      </c>
      <c r="H232" s="39">
        <f t="shared" si="6"/>
        <v>41614.662997685802</v>
      </c>
      <c r="I232" t="s">
        <v>6772</v>
      </c>
      <c r="J232">
        <v>1230</v>
      </c>
      <c r="K232" s="39">
        <f t="shared" si="7"/>
        <v>41614.662997685802</v>
      </c>
      <c r="L232" s="10">
        <v>3019</v>
      </c>
    </row>
    <row r="233" spans="4:12" x14ac:dyDescent="0.25">
      <c r="D233" s="5" t="s">
        <v>4753</v>
      </c>
      <c r="E233" s="10">
        <v>4019</v>
      </c>
      <c r="F233">
        <v>25</v>
      </c>
      <c r="G233">
        <v>1231</v>
      </c>
      <c r="H233" s="39">
        <f t="shared" si="6"/>
        <v>41614.663009259879</v>
      </c>
      <c r="I233" t="s">
        <v>6773</v>
      </c>
      <c r="J233">
        <v>1231</v>
      </c>
      <c r="K233" s="39">
        <f t="shared" si="7"/>
        <v>41614.663009259879</v>
      </c>
      <c r="L233" s="10">
        <v>3019</v>
      </c>
    </row>
    <row r="234" spans="4:12" x14ac:dyDescent="0.25">
      <c r="D234" s="5" t="s">
        <v>4754</v>
      </c>
      <c r="E234" s="10">
        <v>4019</v>
      </c>
      <c r="F234">
        <v>25</v>
      </c>
      <c r="G234">
        <v>1232</v>
      </c>
      <c r="H234" s="39">
        <f t="shared" si="6"/>
        <v>41614.663020833956</v>
      </c>
      <c r="I234" t="s">
        <v>6774</v>
      </c>
      <c r="J234">
        <v>1232</v>
      </c>
      <c r="K234" s="39">
        <f t="shared" si="7"/>
        <v>41614.663020833956</v>
      </c>
      <c r="L234" s="10">
        <v>3019</v>
      </c>
    </row>
    <row r="235" spans="4:12" x14ac:dyDescent="0.25">
      <c r="D235" s="5" t="s">
        <v>4755</v>
      </c>
      <c r="E235" s="10">
        <v>4019</v>
      </c>
      <c r="F235">
        <v>24</v>
      </c>
      <c r="G235">
        <v>1233</v>
      </c>
      <c r="H235" s="39">
        <f t="shared" si="6"/>
        <v>41614.663032408032</v>
      </c>
      <c r="I235" t="s">
        <v>6775</v>
      </c>
      <c r="J235">
        <v>1233</v>
      </c>
      <c r="K235" s="39">
        <f t="shared" si="7"/>
        <v>41614.663032408032</v>
      </c>
      <c r="L235" s="10">
        <v>3019</v>
      </c>
    </row>
    <row r="236" spans="4:12" x14ac:dyDescent="0.25">
      <c r="D236" s="5" t="s">
        <v>4756</v>
      </c>
      <c r="E236" s="10">
        <v>4019</v>
      </c>
      <c r="F236">
        <v>24</v>
      </c>
      <c r="G236">
        <v>1234</v>
      </c>
      <c r="H236" s="39">
        <f t="shared" si="6"/>
        <v>41614.663043982109</v>
      </c>
      <c r="I236" t="s">
        <v>6776</v>
      </c>
      <c r="J236">
        <v>1234</v>
      </c>
      <c r="K236" s="39">
        <f t="shared" si="7"/>
        <v>41614.663043982109</v>
      </c>
      <c r="L236" s="10">
        <v>3019</v>
      </c>
    </row>
    <row r="237" spans="4:12" x14ac:dyDescent="0.25">
      <c r="D237" s="5" t="s">
        <v>4757</v>
      </c>
      <c r="E237" s="10">
        <v>4019</v>
      </c>
      <c r="F237">
        <v>25</v>
      </c>
      <c r="G237">
        <v>1235</v>
      </c>
      <c r="H237" s="39">
        <f t="shared" si="6"/>
        <v>41614.663055556186</v>
      </c>
      <c r="I237" t="s">
        <v>6777</v>
      </c>
      <c r="J237">
        <v>1235</v>
      </c>
      <c r="K237" s="39">
        <f t="shared" si="7"/>
        <v>41614.663055556186</v>
      </c>
      <c r="L237" s="10">
        <v>3019</v>
      </c>
    </row>
    <row r="238" spans="4:12" x14ac:dyDescent="0.25">
      <c r="D238" s="5" t="s">
        <v>4758</v>
      </c>
      <c r="E238" s="10">
        <v>4019</v>
      </c>
      <c r="F238">
        <v>25</v>
      </c>
      <c r="G238">
        <v>1236</v>
      </c>
      <c r="H238" s="39">
        <f t="shared" si="6"/>
        <v>41614.663067130263</v>
      </c>
      <c r="I238" t="s">
        <v>6778</v>
      </c>
      <c r="J238">
        <v>1236</v>
      </c>
      <c r="K238" s="39">
        <f t="shared" si="7"/>
        <v>41614.663067130263</v>
      </c>
      <c r="L238" s="10">
        <v>3019</v>
      </c>
    </row>
    <row r="239" spans="4:12" x14ac:dyDescent="0.25">
      <c r="D239" s="5" t="s">
        <v>4759</v>
      </c>
      <c r="E239" s="10">
        <v>4019</v>
      </c>
      <c r="F239">
        <v>24</v>
      </c>
      <c r="G239">
        <v>1237</v>
      </c>
      <c r="H239" s="39">
        <f t="shared" si="6"/>
        <v>41614.66307870434</v>
      </c>
      <c r="I239" t="s">
        <v>6779</v>
      </c>
      <c r="J239">
        <v>1237</v>
      </c>
      <c r="K239" s="39">
        <f t="shared" si="7"/>
        <v>41614.66307870434</v>
      </c>
      <c r="L239" s="10">
        <v>3019</v>
      </c>
    </row>
    <row r="240" spans="4:12" x14ac:dyDescent="0.25">
      <c r="D240" s="5" t="s">
        <v>4760</v>
      </c>
      <c r="E240" s="10">
        <v>4019</v>
      </c>
      <c r="F240">
        <v>24</v>
      </c>
      <c r="G240">
        <v>1238</v>
      </c>
      <c r="H240" s="39">
        <f t="shared" si="6"/>
        <v>41614.663090278416</v>
      </c>
      <c r="I240" t="s">
        <v>6780</v>
      </c>
      <c r="J240">
        <v>1238</v>
      </c>
      <c r="K240" s="39">
        <f t="shared" si="7"/>
        <v>41614.663090278416</v>
      </c>
      <c r="L240" s="10">
        <v>3019</v>
      </c>
    </row>
    <row r="241" spans="4:12" x14ac:dyDescent="0.25">
      <c r="D241" s="5" t="s">
        <v>4761</v>
      </c>
      <c r="E241" s="10">
        <v>4019</v>
      </c>
      <c r="F241">
        <v>25</v>
      </c>
      <c r="G241">
        <v>1239</v>
      </c>
      <c r="H241" s="39">
        <f t="shared" si="6"/>
        <v>41614.663101852493</v>
      </c>
      <c r="I241" t="s">
        <v>6781</v>
      </c>
      <c r="J241">
        <v>1239</v>
      </c>
      <c r="K241" s="39">
        <f t="shared" si="7"/>
        <v>41614.663101852493</v>
      </c>
      <c r="L241" s="10">
        <v>3019</v>
      </c>
    </row>
    <row r="242" spans="4:12" x14ac:dyDescent="0.25">
      <c r="D242" s="5" t="s">
        <v>4762</v>
      </c>
      <c r="E242" s="10">
        <v>4019</v>
      </c>
      <c r="F242">
        <v>25</v>
      </c>
      <c r="G242">
        <v>1240</v>
      </c>
      <c r="H242" s="39">
        <f t="shared" si="6"/>
        <v>41614.66311342657</v>
      </c>
      <c r="I242" t="s">
        <v>6782</v>
      </c>
      <c r="J242">
        <v>1240</v>
      </c>
      <c r="K242" s="39">
        <f t="shared" si="7"/>
        <v>41614.66311342657</v>
      </c>
      <c r="L242" s="10">
        <v>3019</v>
      </c>
    </row>
    <row r="243" spans="4:12" x14ac:dyDescent="0.25">
      <c r="D243" s="5" t="s">
        <v>4763</v>
      </c>
      <c r="E243" s="10">
        <v>4019</v>
      </c>
      <c r="F243">
        <v>24</v>
      </c>
      <c r="G243">
        <v>1241</v>
      </c>
      <c r="H243" s="39">
        <f t="shared" si="6"/>
        <v>41614.663125000647</v>
      </c>
      <c r="I243" t="s">
        <v>6783</v>
      </c>
      <c r="J243">
        <v>1241</v>
      </c>
      <c r="K243" s="39">
        <f t="shared" si="7"/>
        <v>41614.663125000647</v>
      </c>
      <c r="L243" s="10">
        <v>3019</v>
      </c>
    </row>
    <row r="244" spans="4:12" x14ac:dyDescent="0.25">
      <c r="D244" s="5" t="s">
        <v>4764</v>
      </c>
      <c r="E244" s="10">
        <v>4019</v>
      </c>
      <c r="F244">
        <v>24</v>
      </c>
      <c r="G244">
        <v>1242</v>
      </c>
      <c r="H244" s="39">
        <f t="shared" si="6"/>
        <v>41614.663136574723</v>
      </c>
      <c r="I244" t="s">
        <v>6784</v>
      </c>
      <c r="J244">
        <v>1242</v>
      </c>
      <c r="K244" s="39">
        <f t="shared" si="7"/>
        <v>41614.663136574723</v>
      </c>
      <c r="L244" s="10">
        <v>3019</v>
      </c>
    </row>
    <row r="245" spans="4:12" x14ac:dyDescent="0.25">
      <c r="D245" s="5" t="s">
        <v>4765</v>
      </c>
      <c r="E245" s="10">
        <v>4019</v>
      </c>
      <c r="F245">
        <v>25</v>
      </c>
      <c r="G245">
        <v>1243</v>
      </c>
      <c r="H245" s="39">
        <f t="shared" si="6"/>
        <v>41614.6631481488</v>
      </c>
      <c r="I245" t="s">
        <v>6785</v>
      </c>
      <c r="J245">
        <v>1243</v>
      </c>
      <c r="K245" s="39">
        <f t="shared" si="7"/>
        <v>41614.6631481488</v>
      </c>
      <c r="L245" s="10">
        <v>3019</v>
      </c>
    </row>
    <row r="246" spans="4:12" x14ac:dyDescent="0.25">
      <c r="D246" s="5" t="s">
        <v>4766</v>
      </c>
      <c r="E246" s="10">
        <v>4019</v>
      </c>
      <c r="F246">
        <v>25</v>
      </c>
      <c r="G246">
        <v>1244</v>
      </c>
      <c r="H246" s="39">
        <f t="shared" si="6"/>
        <v>41614.663159722877</v>
      </c>
      <c r="I246" t="s">
        <v>6786</v>
      </c>
      <c r="J246">
        <v>1244</v>
      </c>
      <c r="K246" s="39">
        <f t="shared" si="7"/>
        <v>41614.663159722877</v>
      </c>
      <c r="L246" s="10">
        <v>3019</v>
      </c>
    </row>
    <row r="247" spans="4:12" x14ac:dyDescent="0.25">
      <c r="D247" s="5" t="s">
        <v>4767</v>
      </c>
      <c r="E247" s="10">
        <v>4019</v>
      </c>
      <c r="F247">
        <v>24</v>
      </c>
      <c r="G247">
        <v>1245</v>
      </c>
      <c r="H247" s="39">
        <f t="shared" si="6"/>
        <v>41614.663171296954</v>
      </c>
      <c r="I247" t="s">
        <v>6787</v>
      </c>
      <c r="J247">
        <v>1245</v>
      </c>
      <c r="K247" s="39">
        <f t="shared" si="7"/>
        <v>41614.663171296954</v>
      </c>
      <c r="L247" s="10">
        <v>3019</v>
      </c>
    </row>
    <row r="248" spans="4:12" x14ac:dyDescent="0.25">
      <c r="D248" s="5" t="s">
        <v>4768</v>
      </c>
      <c r="E248" s="10">
        <v>4019</v>
      </c>
      <c r="F248">
        <v>24</v>
      </c>
      <c r="G248">
        <v>1246</v>
      </c>
      <c r="H248" s="39">
        <f t="shared" si="6"/>
        <v>41614.663182871031</v>
      </c>
      <c r="I248" t="s">
        <v>6788</v>
      </c>
      <c r="J248">
        <v>1246</v>
      </c>
      <c r="K248" s="39">
        <f t="shared" si="7"/>
        <v>41614.663182871031</v>
      </c>
      <c r="L248" s="10">
        <v>3019</v>
      </c>
    </row>
    <row r="249" spans="4:12" x14ac:dyDescent="0.25">
      <c r="D249" s="5" t="s">
        <v>4769</v>
      </c>
      <c r="E249" s="10">
        <v>4019</v>
      </c>
      <c r="F249">
        <v>25</v>
      </c>
      <c r="G249">
        <v>1247</v>
      </c>
      <c r="H249" s="39">
        <f t="shared" si="6"/>
        <v>41614.663194445107</v>
      </c>
      <c r="I249" t="s">
        <v>6789</v>
      </c>
      <c r="J249">
        <v>1247</v>
      </c>
      <c r="K249" s="39">
        <f t="shared" si="7"/>
        <v>41614.663194445107</v>
      </c>
      <c r="L249" s="10">
        <v>3019</v>
      </c>
    </row>
    <row r="250" spans="4:12" x14ac:dyDescent="0.25">
      <c r="D250" s="5" t="s">
        <v>4770</v>
      </c>
      <c r="E250" s="10">
        <v>4019</v>
      </c>
      <c r="F250">
        <v>25</v>
      </c>
      <c r="G250">
        <v>1248</v>
      </c>
      <c r="H250" s="39">
        <f t="shared" si="6"/>
        <v>41614.663206019184</v>
      </c>
      <c r="I250" t="s">
        <v>6790</v>
      </c>
      <c r="J250">
        <v>1248</v>
      </c>
      <c r="K250" s="39">
        <f t="shared" si="7"/>
        <v>41614.663206019184</v>
      </c>
      <c r="L250" s="10">
        <v>3019</v>
      </c>
    </row>
    <row r="251" spans="4:12" x14ac:dyDescent="0.25">
      <c r="D251" s="5" t="s">
        <v>4771</v>
      </c>
      <c r="E251" s="10">
        <v>4019</v>
      </c>
      <c r="F251">
        <v>24</v>
      </c>
      <c r="G251">
        <v>1249</v>
      </c>
      <c r="H251" s="39">
        <f t="shared" si="6"/>
        <v>41614.663217593261</v>
      </c>
      <c r="I251" t="s">
        <v>6791</v>
      </c>
      <c r="J251">
        <v>1249</v>
      </c>
      <c r="K251" s="39">
        <f t="shared" si="7"/>
        <v>41614.663217593261</v>
      </c>
      <c r="L251" s="10">
        <v>3019</v>
      </c>
    </row>
    <row r="252" spans="4:12" x14ac:dyDescent="0.25">
      <c r="D252" s="5" t="s">
        <v>4772</v>
      </c>
      <c r="E252" s="10">
        <v>4019</v>
      </c>
      <c r="F252">
        <v>24</v>
      </c>
      <c r="G252">
        <v>1250</v>
      </c>
      <c r="H252" s="39">
        <f t="shared" si="6"/>
        <v>41614.663229167338</v>
      </c>
      <c r="I252" t="s">
        <v>6792</v>
      </c>
      <c r="J252">
        <v>1250</v>
      </c>
      <c r="K252" s="39">
        <f t="shared" si="7"/>
        <v>41614.663229167338</v>
      </c>
      <c r="L252" s="10">
        <v>3019</v>
      </c>
    </row>
    <row r="253" spans="4:12" x14ac:dyDescent="0.25">
      <c r="D253" s="5" t="s">
        <v>4773</v>
      </c>
      <c r="E253" s="10">
        <v>4019</v>
      </c>
      <c r="F253">
        <v>25</v>
      </c>
      <c r="G253">
        <v>1251</v>
      </c>
      <c r="H253" s="39">
        <f t="shared" si="6"/>
        <v>41614.663240741414</v>
      </c>
      <c r="I253" t="s">
        <v>6793</v>
      </c>
      <c r="J253">
        <v>1251</v>
      </c>
      <c r="K253" s="39">
        <f t="shared" si="7"/>
        <v>41614.663240741414</v>
      </c>
      <c r="L253" s="10">
        <v>3019</v>
      </c>
    </row>
    <row r="254" spans="4:12" x14ac:dyDescent="0.25">
      <c r="D254" s="5" t="s">
        <v>4774</v>
      </c>
      <c r="E254" s="10">
        <v>4019</v>
      </c>
      <c r="F254">
        <v>25</v>
      </c>
      <c r="G254">
        <v>1252</v>
      </c>
      <c r="H254" s="39">
        <f t="shared" si="6"/>
        <v>41614.663252315491</v>
      </c>
      <c r="I254" t="s">
        <v>6794</v>
      </c>
      <c r="J254">
        <v>1252</v>
      </c>
      <c r="K254" s="39">
        <f t="shared" si="7"/>
        <v>41614.663252315491</v>
      </c>
      <c r="L254" s="10">
        <v>3019</v>
      </c>
    </row>
    <row r="255" spans="4:12" x14ac:dyDescent="0.25">
      <c r="D255" s="5" t="s">
        <v>4775</v>
      </c>
      <c r="E255" s="10">
        <v>4019</v>
      </c>
      <c r="F255">
        <v>24</v>
      </c>
      <c r="G255">
        <v>1253</v>
      </c>
      <c r="H255" s="39">
        <f t="shared" si="6"/>
        <v>41614.663263889568</v>
      </c>
      <c r="I255" t="s">
        <v>6795</v>
      </c>
      <c r="J255">
        <v>1253</v>
      </c>
      <c r="K255" s="39">
        <f t="shared" si="7"/>
        <v>41614.663263889568</v>
      </c>
      <c r="L255" s="10">
        <v>3019</v>
      </c>
    </row>
    <row r="256" spans="4:12" x14ac:dyDescent="0.25">
      <c r="D256" s="5" t="s">
        <v>4776</v>
      </c>
      <c r="E256" s="10">
        <v>4019</v>
      </c>
      <c r="F256">
        <v>24</v>
      </c>
      <c r="G256">
        <v>1254</v>
      </c>
      <c r="H256" s="39">
        <f t="shared" si="6"/>
        <v>41614.663275463645</v>
      </c>
      <c r="I256" t="s">
        <v>6796</v>
      </c>
      <c r="J256">
        <v>1254</v>
      </c>
      <c r="K256" s="39">
        <f t="shared" si="7"/>
        <v>41614.663275463645</v>
      </c>
      <c r="L256" s="10">
        <v>3019</v>
      </c>
    </row>
    <row r="257" spans="4:12" x14ac:dyDescent="0.25">
      <c r="D257" s="5" t="s">
        <v>4777</v>
      </c>
      <c r="E257" s="10">
        <v>4019</v>
      </c>
      <c r="F257">
        <v>25</v>
      </c>
      <c r="G257">
        <v>1255</v>
      </c>
      <c r="H257" s="39">
        <f t="shared" si="6"/>
        <v>41614.663287037722</v>
      </c>
      <c r="I257" t="s">
        <v>6797</v>
      </c>
      <c r="J257">
        <v>1255</v>
      </c>
      <c r="K257" s="39">
        <f t="shared" si="7"/>
        <v>41614.663287037722</v>
      </c>
      <c r="L257" s="10">
        <v>3019</v>
      </c>
    </row>
    <row r="258" spans="4:12" x14ac:dyDescent="0.25">
      <c r="D258" s="5" t="s">
        <v>4778</v>
      </c>
      <c r="E258" s="10">
        <v>4019</v>
      </c>
      <c r="F258">
        <v>25</v>
      </c>
      <c r="G258">
        <v>1256</v>
      </c>
      <c r="H258" s="39">
        <f t="shared" si="6"/>
        <v>41614.663298611798</v>
      </c>
      <c r="I258" t="s">
        <v>6798</v>
      </c>
      <c r="J258">
        <v>1256</v>
      </c>
      <c r="K258" s="39">
        <f t="shared" si="7"/>
        <v>41614.663298611798</v>
      </c>
      <c r="L258" s="10">
        <v>3019</v>
      </c>
    </row>
    <row r="259" spans="4:12" x14ac:dyDescent="0.25">
      <c r="D259" s="5" t="s">
        <v>4779</v>
      </c>
      <c r="E259" s="10">
        <v>4019</v>
      </c>
      <c r="F259">
        <v>24</v>
      </c>
      <c r="G259">
        <v>1257</v>
      </c>
      <c r="H259" s="39">
        <f t="shared" si="6"/>
        <v>41614.663310185875</v>
      </c>
      <c r="I259" t="s">
        <v>6799</v>
      </c>
      <c r="J259">
        <v>1257</v>
      </c>
      <c r="K259" s="39">
        <f t="shared" si="7"/>
        <v>41614.663310185875</v>
      </c>
      <c r="L259" s="10">
        <v>3019</v>
      </c>
    </row>
    <row r="260" spans="4:12" x14ac:dyDescent="0.25">
      <c r="D260" s="5" t="s">
        <v>4780</v>
      </c>
      <c r="E260" s="10">
        <v>4019</v>
      </c>
      <c r="F260">
        <v>24</v>
      </c>
      <c r="G260">
        <v>1258</v>
      </c>
      <c r="H260" s="39">
        <f t="shared" si="6"/>
        <v>41614.663321759952</v>
      </c>
      <c r="I260" t="s">
        <v>6800</v>
      </c>
      <c r="J260">
        <v>1258</v>
      </c>
      <c r="K260" s="39">
        <f t="shared" si="7"/>
        <v>41614.663321759952</v>
      </c>
      <c r="L260" s="10">
        <v>3019</v>
      </c>
    </row>
    <row r="261" spans="4:12" x14ac:dyDescent="0.25">
      <c r="D261" s="5" t="s">
        <v>4781</v>
      </c>
      <c r="E261" s="10">
        <v>4019</v>
      </c>
      <c r="F261">
        <v>25</v>
      </c>
      <c r="G261">
        <v>1259</v>
      </c>
      <c r="H261" s="39">
        <f t="shared" ref="H261:H324" si="8">H260+1/86400</f>
        <v>41614.663333334029</v>
      </c>
      <c r="I261" t="s">
        <v>6801</v>
      </c>
      <c r="J261">
        <v>1259</v>
      </c>
      <c r="K261" s="39">
        <f t="shared" ref="K261:K324" si="9">K260+1/86400</f>
        <v>41614.663333334029</v>
      </c>
      <c r="L261" s="10">
        <v>3019</v>
      </c>
    </row>
    <row r="262" spans="4:12" x14ac:dyDescent="0.25">
      <c r="D262" s="5" t="s">
        <v>4782</v>
      </c>
      <c r="E262" s="10">
        <v>4019</v>
      </c>
      <c r="F262">
        <v>25</v>
      </c>
      <c r="G262">
        <v>1260</v>
      </c>
      <c r="H262" s="39">
        <f t="shared" si="8"/>
        <v>41614.663344908106</v>
      </c>
      <c r="I262" t="s">
        <v>6802</v>
      </c>
      <c r="J262">
        <v>1260</v>
      </c>
      <c r="K262" s="39">
        <f t="shared" si="9"/>
        <v>41614.663344908106</v>
      </c>
      <c r="L262" s="10">
        <v>3019</v>
      </c>
    </row>
    <row r="263" spans="4:12" x14ac:dyDescent="0.25">
      <c r="D263" s="5" t="s">
        <v>4783</v>
      </c>
      <c r="E263" s="10">
        <v>4019</v>
      </c>
      <c r="F263">
        <v>24</v>
      </c>
      <c r="G263">
        <v>1261</v>
      </c>
      <c r="H263" s="39">
        <f t="shared" si="8"/>
        <v>41614.663356482182</v>
      </c>
      <c r="I263" t="s">
        <v>6803</v>
      </c>
      <c r="J263">
        <v>1261</v>
      </c>
      <c r="K263" s="39">
        <f t="shared" si="9"/>
        <v>41614.663356482182</v>
      </c>
      <c r="L263" s="10">
        <v>3019</v>
      </c>
    </row>
    <row r="264" spans="4:12" x14ac:dyDescent="0.25">
      <c r="D264" s="5" t="s">
        <v>4784</v>
      </c>
      <c r="E264" s="10">
        <v>4019</v>
      </c>
      <c r="F264">
        <v>24</v>
      </c>
      <c r="G264">
        <v>1262</v>
      </c>
      <c r="H264" s="39">
        <f t="shared" si="8"/>
        <v>41614.663368056259</v>
      </c>
      <c r="I264" t="s">
        <v>6804</v>
      </c>
      <c r="J264">
        <v>1262</v>
      </c>
      <c r="K264" s="39">
        <f t="shared" si="9"/>
        <v>41614.663368056259</v>
      </c>
      <c r="L264" s="10">
        <v>3019</v>
      </c>
    </row>
    <row r="265" spans="4:12" x14ac:dyDescent="0.25">
      <c r="D265" s="5" t="s">
        <v>4785</v>
      </c>
      <c r="E265" s="10">
        <v>4019</v>
      </c>
      <c r="F265">
        <v>25</v>
      </c>
      <c r="G265">
        <v>1263</v>
      </c>
      <c r="H265" s="39">
        <f t="shared" si="8"/>
        <v>41614.663379630336</v>
      </c>
      <c r="I265" t="s">
        <v>6805</v>
      </c>
      <c r="J265">
        <v>1263</v>
      </c>
      <c r="K265" s="39">
        <f t="shared" si="9"/>
        <v>41614.663379630336</v>
      </c>
      <c r="L265" s="10">
        <v>3019</v>
      </c>
    </row>
    <row r="266" spans="4:12" x14ac:dyDescent="0.25">
      <c r="D266" s="5" t="s">
        <v>4786</v>
      </c>
      <c r="E266" s="10">
        <v>4019</v>
      </c>
      <c r="F266">
        <v>25</v>
      </c>
      <c r="G266">
        <v>1264</v>
      </c>
      <c r="H266" s="39">
        <f t="shared" si="8"/>
        <v>41614.663391204413</v>
      </c>
      <c r="I266" t="s">
        <v>6806</v>
      </c>
      <c r="J266">
        <v>1264</v>
      </c>
      <c r="K266" s="39">
        <f t="shared" si="9"/>
        <v>41614.663391204413</v>
      </c>
      <c r="L266" s="10">
        <v>3019</v>
      </c>
    </row>
    <row r="267" spans="4:12" x14ac:dyDescent="0.25">
      <c r="D267" s="5" t="s">
        <v>4787</v>
      </c>
      <c r="E267" s="10">
        <v>4019</v>
      </c>
      <c r="F267">
        <v>24</v>
      </c>
      <c r="G267">
        <v>1265</v>
      </c>
      <c r="H267" s="39">
        <f t="shared" si="8"/>
        <v>41614.663402778489</v>
      </c>
      <c r="I267" t="s">
        <v>6807</v>
      </c>
      <c r="J267">
        <v>1265</v>
      </c>
      <c r="K267" s="39">
        <f t="shared" si="9"/>
        <v>41614.663402778489</v>
      </c>
      <c r="L267" s="10">
        <v>3019</v>
      </c>
    </row>
    <row r="268" spans="4:12" x14ac:dyDescent="0.25">
      <c r="D268" s="5" t="s">
        <v>4788</v>
      </c>
      <c r="E268" s="10">
        <v>4019</v>
      </c>
      <c r="F268">
        <v>24</v>
      </c>
      <c r="G268">
        <v>1266</v>
      </c>
      <c r="H268" s="39">
        <f t="shared" si="8"/>
        <v>41614.663414352566</v>
      </c>
      <c r="I268" t="s">
        <v>6808</v>
      </c>
      <c r="J268">
        <v>1266</v>
      </c>
      <c r="K268" s="39">
        <f t="shared" si="9"/>
        <v>41614.663414352566</v>
      </c>
      <c r="L268" s="10">
        <v>3019</v>
      </c>
    </row>
    <row r="269" spans="4:12" x14ac:dyDescent="0.25">
      <c r="D269" s="5" t="s">
        <v>4789</v>
      </c>
      <c r="E269" s="10">
        <v>4019</v>
      </c>
      <c r="F269">
        <v>25</v>
      </c>
      <c r="G269">
        <v>1267</v>
      </c>
      <c r="H269" s="39">
        <f t="shared" si="8"/>
        <v>41614.663425926643</v>
      </c>
      <c r="I269" t="s">
        <v>6809</v>
      </c>
      <c r="J269">
        <v>1267</v>
      </c>
      <c r="K269" s="39">
        <f t="shared" si="9"/>
        <v>41614.663425926643</v>
      </c>
      <c r="L269" s="10">
        <v>3019</v>
      </c>
    </row>
    <row r="270" spans="4:12" x14ac:dyDescent="0.25">
      <c r="D270" s="5" t="s">
        <v>4790</v>
      </c>
      <c r="E270" s="10">
        <v>4019</v>
      </c>
      <c r="F270">
        <v>25</v>
      </c>
      <c r="G270">
        <v>1268</v>
      </c>
      <c r="H270" s="39">
        <f t="shared" si="8"/>
        <v>41614.66343750072</v>
      </c>
      <c r="I270" t="s">
        <v>6810</v>
      </c>
      <c r="J270">
        <v>1268</v>
      </c>
      <c r="K270" s="39">
        <f t="shared" si="9"/>
        <v>41614.66343750072</v>
      </c>
      <c r="L270" s="10">
        <v>3019</v>
      </c>
    </row>
    <row r="271" spans="4:12" x14ac:dyDescent="0.25">
      <c r="D271" s="5" t="s">
        <v>4791</v>
      </c>
      <c r="E271" s="10">
        <v>4019</v>
      </c>
      <c r="F271">
        <v>24</v>
      </c>
      <c r="G271">
        <v>1269</v>
      </c>
      <c r="H271" s="39">
        <f t="shared" si="8"/>
        <v>41614.663449074797</v>
      </c>
      <c r="I271" t="s">
        <v>6811</v>
      </c>
      <c r="J271">
        <v>1269</v>
      </c>
      <c r="K271" s="39">
        <f t="shared" si="9"/>
        <v>41614.663449074797</v>
      </c>
      <c r="L271" s="10">
        <v>3019</v>
      </c>
    </row>
    <row r="272" spans="4:12" x14ac:dyDescent="0.25">
      <c r="D272" s="5" t="s">
        <v>4792</v>
      </c>
      <c r="E272" s="10">
        <v>4019</v>
      </c>
      <c r="F272">
        <v>24</v>
      </c>
      <c r="G272">
        <v>1270</v>
      </c>
      <c r="H272" s="39">
        <f t="shared" si="8"/>
        <v>41614.663460648873</v>
      </c>
      <c r="I272" t="s">
        <v>6812</v>
      </c>
      <c r="J272">
        <v>1270</v>
      </c>
      <c r="K272" s="39">
        <f t="shared" si="9"/>
        <v>41614.663460648873</v>
      </c>
      <c r="L272" s="10">
        <v>3019</v>
      </c>
    </row>
    <row r="273" spans="4:12" x14ac:dyDescent="0.25">
      <c r="D273" s="5" t="s">
        <v>4793</v>
      </c>
      <c r="E273" s="10">
        <v>4019</v>
      </c>
      <c r="F273">
        <v>25</v>
      </c>
      <c r="G273">
        <v>1271</v>
      </c>
      <c r="H273" s="39">
        <f t="shared" si="8"/>
        <v>41614.66347222295</v>
      </c>
      <c r="I273" t="s">
        <v>6813</v>
      </c>
      <c r="J273">
        <v>1271</v>
      </c>
      <c r="K273" s="39">
        <f t="shared" si="9"/>
        <v>41614.66347222295</v>
      </c>
      <c r="L273" s="10">
        <v>3019</v>
      </c>
    </row>
    <row r="274" spans="4:12" x14ac:dyDescent="0.25">
      <c r="D274" s="5" t="s">
        <v>4794</v>
      </c>
      <c r="E274" s="10">
        <v>4019</v>
      </c>
      <c r="F274">
        <v>25</v>
      </c>
      <c r="G274">
        <v>1272</v>
      </c>
      <c r="H274" s="39">
        <f t="shared" si="8"/>
        <v>41614.663483797027</v>
      </c>
      <c r="I274" t="s">
        <v>6814</v>
      </c>
      <c r="J274">
        <v>1272</v>
      </c>
      <c r="K274" s="39">
        <f t="shared" si="9"/>
        <v>41614.663483797027</v>
      </c>
      <c r="L274" s="10">
        <v>3019</v>
      </c>
    </row>
    <row r="275" spans="4:12" x14ac:dyDescent="0.25">
      <c r="D275" s="5" t="s">
        <v>4795</v>
      </c>
      <c r="E275" s="10">
        <v>4019</v>
      </c>
      <c r="F275">
        <v>24</v>
      </c>
      <c r="G275">
        <v>1273</v>
      </c>
      <c r="H275" s="39">
        <f t="shared" si="8"/>
        <v>41614.663495371104</v>
      </c>
      <c r="I275" t="s">
        <v>6815</v>
      </c>
      <c r="J275">
        <v>1273</v>
      </c>
      <c r="K275" s="39">
        <f t="shared" si="9"/>
        <v>41614.663495371104</v>
      </c>
      <c r="L275" s="10">
        <v>3019</v>
      </c>
    </row>
    <row r="276" spans="4:12" x14ac:dyDescent="0.25">
      <c r="D276" s="5" t="s">
        <v>4796</v>
      </c>
      <c r="E276" s="10">
        <v>4019</v>
      </c>
      <c r="F276">
        <v>24</v>
      </c>
      <c r="G276">
        <v>1274</v>
      </c>
      <c r="H276" s="39">
        <f t="shared" si="8"/>
        <v>41614.66350694518</v>
      </c>
      <c r="I276" t="s">
        <v>6816</v>
      </c>
      <c r="J276">
        <v>1274</v>
      </c>
      <c r="K276" s="39">
        <f t="shared" si="9"/>
        <v>41614.66350694518</v>
      </c>
      <c r="L276" s="10">
        <v>3019</v>
      </c>
    </row>
    <row r="277" spans="4:12" x14ac:dyDescent="0.25">
      <c r="D277" s="5" t="s">
        <v>4797</v>
      </c>
      <c r="E277" s="10">
        <v>4019</v>
      </c>
      <c r="F277">
        <v>25</v>
      </c>
      <c r="G277">
        <v>1275</v>
      </c>
      <c r="H277" s="39">
        <f t="shared" si="8"/>
        <v>41614.663518519257</v>
      </c>
      <c r="I277" t="s">
        <v>6817</v>
      </c>
      <c r="J277">
        <v>1275</v>
      </c>
      <c r="K277" s="39">
        <f t="shared" si="9"/>
        <v>41614.663518519257</v>
      </c>
      <c r="L277" s="10">
        <v>3019</v>
      </c>
    </row>
    <row r="278" spans="4:12" x14ac:dyDescent="0.25">
      <c r="D278" s="5" t="s">
        <v>4798</v>
      </c>
      <c r="E278" s="10">
        <v>4019</v>
      </c>
      <c r="F278">
        <v>25</v>
      </c>
      <c r="G278">
        <v>1276</v>
      </c>
      <c r="H278" s="39">
        <f t="shared" si="8"/>
        <v>41614.663530093334</v>
      </c>
      <c r="I278" t="s">
        <v>6818</v>
      </c>
      <c r="J278">
        <v>1276</v>
      </c>
      <c r="K278" s="39">
        <f t="shared" si="9"/>
        <v>41614.663530093334</v>
      </c>
      <c r="L278" s="10">
        <v>3019</v>
      </c>
    </row>
    <row r="279" spans="4:12" x14ac:dyDescent="0.25">
      <c r="D279" s="5" t="s">
        <v>4799</v>
      </c>
      <c r="E279" s="10">
        <v>4019</v>
      </c>
      <c r="F279">
        <v>24</v>
      </c>
      <c r="G279">
        <v>1277</v>
      </c>
      <c r="H279" s="39">
        <f t="shared" si="8"/>
        <v>41614.663541667411</v>
      </c>
      <c r="I279" t="s">
        <v>6819</v>
      </c>
      <c r="J279">
        <v>1277</v>
      </c>
      <c r="K279" s="39">
        <f t="shared" si="9"/>
        <v>41614.663541667411</v>
      </c>
      <c r="L279" s="10">
        <v>3019</v>
      </c>
    </row>
    <row r="280" spans="4:12" x14ac:dyDescent="0.25">
      <c r="D280" s="5" t="s">
        <v>4800</v>
      </c>
      <c r="E280" s="10">
        <v>4019</v>
      </c>
      <c r="F280">
        <v>24</v>
      </c>
      <c r="G280">
        <v>1278</v>
      </c>
      <c r="H280" s="39">
        <f t="shared" si="8"/>
        <v>41614.663553241488</v>
      </c>
      <c r="I280" t="s">
        <v>6820</v>
      </c>
      <c r="J280">
        <v>1278</v>
      </c>
      <c r="K280" s="39">
        <f t="shared" si="9"/>
        <v>41614.663553241488</v>
      </c>
      <c r="L280" s="10">
        <v>3019</v>
      </c>
    </row>
    <row r="281" spans="4:12" x14ac:dyDescent="0.25">
      <c r="D281" s="5" t="s">
        <v>4801</v>
      </c>
      <c r="E281" s="10">
        <v>4019</v>
      </c>
      <c r="F281">
        <v>25</v>
      </c>
      <c r="G281">
        <v>1279</v>
      </c>
      <c r="H281" s="39">
        <f t="shared" si="8"/>
        <v>41614.663564815564</v>
      </c>
      <c r="I281" t="s">
        <v>6821</v>
      </c>
      <c r="J281">
        <v>1279</v>
      </c>
      <c r="K281" s="39">
        <f t="shared" si="9"/>
        <v>41614.663564815564</v>
      </c>
      <c r="L281" s="10">
        <v>3019</v>
      </c>
    </row>
    <row r="282" spans="4:12" x14ac:dyDescent="0.25">
      <c r="D282" s="5" t="s">
        <v>4802</v>
      </c>
      <c r="E282" s="10">
        <v>4019</v>
      </c>
      <c r="F282">
        <v>25</v>
      </c>
      <c r="G282">
        <v>1280</v>
      </c>
      <c r="H282" s="39">
        <f t="shared" si="8"/>
        <v>41614.663576389641</v>
      </c>
      <c r="I282" t="s">
        <v>6822</v>
      </c>
      <c r="J282">
        <v>1280</v>
      </c>
      <c r="K282" s="39">
        <f t="shared" si="9"/>
        <v>41614.663576389641</v>
      </c>
      <c r="L282" s="10">
        <v>3019</v>
      </c>
    </row>
    <row r="283" spans="4:12" x14ac:dyDescent="0.25">
      <c r="D283" s="5" t="s">
        <v>4803</v>
      </c>
      <c r="E283" s="10">
        <v>4019</v>
      </c>
      <c r="F283">
        <v>24</v>
      </c>
      <c r="G283">
        <v>1281</v>
      </c>
      <c r="H283" s="39">
        <f t="shared" si="8"/>
        <v>41614.663587963718</v>
      </c>
      <c r="I283" t="s">
        <v>6823</v>
      </c>
      <c r="J283">
        <v>1281</v>
      </c>
      <c r="K283" s="39">
        <f t="shared" si="9"/>
        <v>41614.663587963718</v>
      </c>
      <c r="L283" s="10">
        <v>3019</v>
      </c>
    </row>
    <row r="284" spans="4:12" x14ac:dyDescent="0.25">
      <c r="D284" s="5" t="s">
        <v>4804</v>
      </c>
      <c r="E284" s="10">
        <v>4019</v>
      </c>
      <c r="F284">
        <v>24</v>
      </c>
      <c r="G284">
        <v>1282</v>
      </c>
      <c r="H284" s="39">
        <f t="shared" si="8"/>
        <v>41614.663599537795</v>
      </c>
      <c r="I284" t="s">
        <v>6824</v>
      </c>
      <c r="J284">
        <v>1282</v>
      </c>
      <c r="K284" s="39">
        <f t="shared" si="9"/>
        <v>41614.663599537795</v>
      </c>
      <c r="L284" s="10">
        <v>3019</v>
      </c>
    </row>
    <row r="285" spans="4:12" x14ac:dyDescent="0.25">
      <c r="D285" s="5" t="s">
        <v>4805</v>
      </c>
      <c r="E285" s="10">
        <v>4019</v>
      </c>
      <c r="F285">
        <v>25</v>
      </c>
      <c r="G285">
        <v>1283</v>
      </c>
      <c r="H285" s="39">
        <f t="shared" si="8"/>
        <v>41614.663611111871</v>
      </c>
      <c r="I285" t="s">
        <v>6825</v>
      </c>
      <c r="J285">
        <v>1283</v>
      </c>
      <c r="K285" s="39">
        <f t="shared" si="9"/>
        <v>41614.663611111871</v>
      </c>
      <c r="L285" s="10">
        <v>3019</v>
      </c>
    </row>
    <row r="286" spans="4:12" x14ac:dyDescent="0.25">
      <c r="D286" s="5" t="s">
        <v>4806</v>
      </c>
      <c r="E286" s="10">
        <v>4019</v>
      </c>
      <c r="F286">
        <v>25</v>
      </c>
      <c r="G286">
        <v>1284</v>
      </c>
      <c r="H286" s="39">
        <f t="shared" si="8"/>
        <v>41614.663622685948</v>
      </c>
      <c r="I286" t="s">
        <v>6826</v>
      </c>
      <c r="J286">
        <v>1284</v>
      </c>
      <c r="K286" s="39">
        <f t="shared" si="9"/>
        <v>41614.663622685948</v>
      </c>
      <c r="L286" s="10">
        <v>3019</v>
      </c>
    </row>
    <row r="287" spans="4:12" x14ac:dyDescent="0.25">
      <c r="D287" s="5" t="s">
        <v>4807</v>
      </c>
      <c r="E287" s="10">
        <v>4019</v>
      </c>
      <c r="F287">
        <v>24</v>
      </c>
      <c r="G287">
        <v>1285</v>
      </c>
      <c r="H287" s="39">
        <f t="shared" si="8"/>
        <v>41614.663634260025</v>
      </c>
      <c r="I287" t="s">
        <v>6827</v>
      </c>
      <c r="J287">
        <v>1285</v>
      </c>
      <c r="K287" s="39">
        <f t="shared" si="9"/>
        <v>41614.663634260025</v>
      </c>
      <c r="L287" s="10">
        <v>3019</v>
      </c>
    </row>
    <row r="288" spans="4:12" x14ac:dyDescent="0.25">
      <c r="D288" s="5" t="s">
        <v>4808</v>
      </c>
      <c r="E288" s="10">
        <v>4019</v>
      </c>
      <c r="F288">
        <v>24</v>
      </c>
      <c r="G288">
        <v>1286</v>
      </c>
      <c r="H288" s="39">
        <f t="shared" si="8"/>
        <v>41614.663645834102</v>
      </c>
      <c r="I288" t="s">
        <v>6828</v>
      </c>
      <c r="J288">
        <v>1286</v>
      </c>
      <c r="K288" s="39">
        <f t="shared" si="9"/>
        <v>41614.663645834102</v>
      </c>
      <c r="L288" s="10">
        <v>3019</v>
      </c>
    </row>
    <row r="289" spans="4:12" x14ac:dyDescent="0.25">
      <c r="D289" s="5" t="s">
        <v>4809</v>
      </c>
      <c r="E289" s="10">
        <v>4019</v>
      </c>
      <c r="F289">
        <v>25</v>
      </c>
      <c r="G289">
        <v>1287</v>
      </c>
      <c r="H289" s="39">
        <f t="shared" si="8"/>
        <v>41614.663657408179</v>
      </c>
      <c r="I289" t="s">
        <v>6829</v>
      </c>
      <c r="J289">
        <v>1287</v>
      </c>
      <c r="K289" s="39">
        <f t="shared" si="9"/>
        <v>41614.663657408179</v>
      </c>
      <c r="L289" s="10">
        <v>3019</v>
      </c>
    </row>
    <row r="290" spans="4:12" x14ac:dyDescent="0.25">
      <c r="D290" s="5" t="s">
        <v>4810</v>
      </c>
      <c r="E290" s="10">
        <v>4019</v>
      </c>
      <c r="F290">
        <v>25</v>
      </c>
      <c r="G290">
        <v>1288</v>
      </c>
      <c r="H290" s="39">
        <f t="shared" si="8"/>
        <v>41614.663668982255</v>
      </c>
      <c r="I290" t="s">
        <v>6830</v>
      </c>
      <c r="J290">
        <v>1288</v>
      </c>
      <c r="K290" s="39">
        <f t="shared" si="9"/>
        <v>41614.663668982255</v>
      </c>
      <c r="L290" s="10">
        <v>3019</v>
      </c>
    </row>
    <row r="291" spans="4:12" x14ac:dyDescent="0.25">
      <c r="D291" s="5" t="s">
        <v>4811</v>
      </c>
      <c r="E291" s="10">
        <v>4019</v>
      </c>
      <c r="F291">
        <v>24</v>
      </c>
      <c r="G291">
        <v>1289</v>
      </c>
      <c r="H291" s="39">
        <f t="shared" si="8"/>
        <v>41614.663680556332</v>
      </c>
      <c r="I291" t="s">
        <v>6831</v>
      </c>
      <c r="J291">
        <v>1289</v>
      </c>
      <c r="K291" s="39">
        <f t="shared" si="9"/>
        <v>41614.663680556332</v>
      </c>
      <c r="L291" s="10">
        <v>3019</v>
      </c>
    </row>
    <row r="292" spans="4:12" x14ac:dyDescent="0.25">
      <c r="D292" s="5" t="s">
        <v>4812</v>
      </c>
      <c r="E292" s="10">
        <v>4019</v>
      </c>
      <c r="F292">
        <v>24</v>
      </c>
      <c r="G292">
        <v>1290</v>
      </c>
      <c r="H292" s="39">
        <f t="shared" si="8"/>
        <v>41614.663692130409</v>
      </c>
      <c r="I292" t="s">
        <v>6832</v>
      </c>
      <c r="J292">
        <v>1290</v>
      </c>
      <c r="K292" s="39">
        <f t="shared" si="9"/>
        <v>41614.663692130409</v>
      </c>
      <c r="L292" s="10">
        <v>3019</v>
      </c>
    </row>
    <row r="293" spans="4:12" x14ac:dyDescent="0.25">
      <c r="D293" s="5" t="s">
        <v>4813</v>
      </c>
      <c r="E293" s="10">
        <v>4019</v>
      </c>
      <c r="F293">
        <v>25</v>
      </c>
      <c r="G293">
        <v>1291</v>
      </c>
      <c r="H293" s="39">
        <f t="shared" si="8"/>
        <v>41614.663703704486</v>
      </c>
      <c r="I293" t="s">
        <v>6833</v>
      </c>
      <c r="J293">
        <v>1291</v>
      </c>
      <c r="K293" s="39">
        <f t="shared" si="9"/>
        <v>41614.663703704486</v>
      </c>
      <c r="L293" s="10">
        <v>3019</v>
      </c>
    </row>
    <row r="294" spans="4:12" x14ac:dyDescent="0.25">
      <c r="D294" s="5" t="s">
        <v>4814</v>
      </c>
      <c r="E294" s="10">
        <v>4019</v>
      </c>
      <c r="F294">
        <v>25</v>
      </c>
      <c r="G294">
        <v>1292</v>
      </c>
      <c r="H294" s="39">
        <f t="shared" si="8"/>
        <v>41614.663715278562</v>
      </c>
      <c r="I294" t="s">
        <v>6834</v>
      </c>
      <c r="J294">
        <v>1292</v>
      </c>
      <c r="K294" s="39">
        <f t="shared" si="9"/>
        <v>41614.663715278562</v>
      </c>
      <c r="L294" s="10">
        <v>3019</v>
      </c>
    </row>
    <row r="295" spans="4:12" x14ac:dyDescent="0.25">
      <c r="D295" s="5" t="s">
        <v>4815</v>
      </c>
      <c r="E295" s="10">
        <v>4019</v>
      </c>
      <c r="F295">
        <v>24</v>
      </c>
      <c r="G295">
        <v>1293</v>
      </c>
      <c r="H295" s="39">
        <f t="shared" si="8"/>
        <v>41614.663726852639</v>
      </c>
      <c r="I295" t="s">
        <v>6835</v>
      </c>
      <c r="J295">
        <v>1293</v>
      </c>
      <c r="K295" s="39">
        <f t="shared" si="9"/>
        <v>41614.663726852639</v>
      </c>
      <c r="L295" s="10">
        <v>3019</v>
      </c>
    </row>
    <row r="296" spans="4:12" x14ac:dyDescent="0.25">
      <c r="D296" s="5" t="s">
        <v>4816</v>
      </c>
      <c r="E296" s="10">
        <v>4019</v>
      </c>
      <c r="F296">
        <v>24</v>
      </c>
      <c r="G296">
        <v>1294</v>
      </c>
      <c r="H296" s="39">
        <f t="shared" si="8"/>
        <v>41614.663738426716</v>
      </c>
      <c r="I296" t="s">
        <v>6836</v>
      </c>
      <c r="J296">
        <v>1294</v>
      </c>
      <c r="K296" s="39">
        <f t="shared" si="9"/>
        <v>41614.663738426716</v>
      </c>
      <c r="L296" s="10">
        <v>3019</v>
      </c>
    </row>
    <row r="297" spans="4:12" x14ac:dyDescent="0.25">
      <c r="D297" s="5" t="s">
        <v>4817</v>
      </c>
      <c r="E297" s="10">
        <v>4019</v>
      </c>
      <c r="F297">
        <v>25</v>
      </c>
      <c r="G297">
        <v>1295</v>
      </c>
      <c r="H297" s="39">
        <f t="shared" si="8"/>
        <v>41614.663750000793</v>
      </c>
      <c r="I297" t="s">
        <v>6837</v>
      </c>
      <c r="J297">
        <v>1295</v>
      </c>
      <c r="K297" s="39">
        <f t="shared" si="9"/>
        <v>41614.663750000793</v>
      </c>
      <c r="L297" s="10">
        <v>3019</v>
      </c>
    </row>
    <row r="298" spans="4:12" x14ac:dyDescent="0.25">
      <c r="D298" s="5" t="s">
        <v>4818</v>
      </c>
      <c r="E298" s="10">
        <v>4019</v>
      </c>
      <c r="F298">
        <v>25</v>
      </c>
      <c r="G298">
        <v>1296</v>
      </c>
      <c r="H298" s="39">
        <f t="shared" si="8"/>
        <v>41614.66376157487</v>
      </c>
      <c r="I298" t="s">
        <v>6838</v>
      </c>
      <c r="J298">
        <v>1296</v>
      </c>
      <c r="K298" s="39">
        <f t="shared" si="9"/>
        <v>41614.66376157487</v>
      </c>
      <c r="L298" s="10">
        <v>3019</v>
      </c>
    </row>
    <row r="299" spans="4:12" x14ac:dyDescent="0.25">
      <c r="D299" s="5" t="s">
        <v>4819</v>
      </c>
      <c r="E299" s="10">
        <v>4019</v>
      </c>
      <c r="F299">
        <v>24</v>
      </c>
      <c r="G299">
        <v>1297</v>
      </c>
      <c r="H299" s="39">
        <f t="shared" si="8"/>
        <v>41614.663773148946</v>
      </c>
      <c r="I299" t="s">
        <v>6839</v>
      </c>
      <c r="J299">
        <v>1297</v>
      </c>
      <c r="K299" s="39">
        <f t="shared" si="9"/>
        <v>41614.663773148946</v>
      </c>
      <c r="L299" s="10">
        <v>3019</v>
      </c>
    </row>
    <row r="300" spans="4:12" x14ac:dyDescent="0.25">
      <c r="D300" s="5" t="s">
        <v>4820</v>
      </c>
      <c r="E300" s="10">
        <v>4019</v>
      </c>
      <c r="F300">
        <v>24</v>
      </c>
      <c r="G300">
        <v>1298</v>
      </c>
      <c r="H300" s="39">
        <f t="shared" si="8"/>
        <v>41614.663784723023</v>
      </c>
      <c r="I300" t="s">
        <v>6840</v>
      </c>
      <c r="J300">
        <v>1298</v>
      </c>
      <c r="K300" s="39">
        <f t="shared" si="9"/>
        <v>41614.663784723023</v>
      </c>
      <c r="L300" s="10">
        <v>3019</v>
      </c>
    </row>
    <row r="301" spans="4:12" x14ac:dyDescent="0.25">
      <c r="D301" s="5" t="s">
        <v>4821</v>
      </c>
      <c r="E301" s="10">
        <v>4019</v>
      </c>
      <c r="F301">
        <v>25</v>
      </c>
      <c r="G301">
        <v>1299</v>
      </c>
      <c r="H301" s="39">
        <f t="shared" si="8"/>
        <v>41614.6637962971</v>
      </c>
      <c r="I301" t="s">
        <v>6841</v>
      </c>
      <c r="J301">
        <v>1299</v>
      </c>
      <c r="K301" s="39">
        <f t="shared" si="9"/>
        <v>41614.6637962971</v>
      </c>
      <c r="L301" s="10">
        <v>3019</v>
      </c>
    </row>
    <row r="302" spans="4:12" x14ac:dyDescent="0.25">
      <c r="D302" s="5" t="s">
        <v>4822</v>
      </c>
      <c r="E302" s="10">
        <v>4019</v>
      </c>
      <c r="F302">
        <v>25</v>
      </c>
      <c r="G302">
        <v>1300</v>
      </c>
      <c r="H302" s="39">
        <f t="shared" si="8"/>
        <v>41614.663807871177</v>
      </c>
      <c r="I302" t="s">
        <v>6842</v>
      </c>
      <c r="J302">
        <v>1300</v>
      </c>
      <c r="K302" s="39">
        <f t="shared" si="9"/>
        <v>41614.663807871177</v>
      </c>
      <c r="L302" s="10">
        <v>3019</v>
      </c>
    </row>
    <row r="303" spans="4:12" x14ac:dyDescent="0.25">
      <c r="D303" s="5" t="s">
        <v>4823</v>
      </c>
      <c r="E303" s="10">
        <v>4019</v>
      </c>
      <c r="F303">
        <v>24</v>
      </c>
      <c r="G303">
        <v>1301</v>
      </c>
      <c r="H303" s="39">
        <f t="shared" si="8"/>
        <v>41614.663819445253</v>
      </c>
      <c r="I303" t="s">
        <v>6843</v>
      </c>
      <c r="J303">
        <v>1301</v>
      </c>
      <c r="K303" s="39">
        <f t="shared" si="9"/>
        <v>41614.663819445253</v>
      </c>
      <c r="L303" s="10">
        <v>3019</v>
      </c>
    </row>
    <row r="304" spans="4:12" x14ac:dyDescent="0.25">
      <c r="D304" s="5" t="s">
        <v>4824</v>
      </c>
      <c r="E304" s="10">
        <v>4019</v>
      </c>
      <c r="F304">
        <v>24</v>
      </c>
      <c r="G304">
        <v>1302</v>
      </c>
      <c r="H304" s="39">
        <f t="shared" si="8"/>
        <v>41614.66383101933</v>
      </c>
      <c r="I304" t="s">
        <v>6844</v>
      </c>
      <c r="J304">
        <v>1302</v>
      </c>
      <c r="K304" s="39">
        <f t="shared" si="9"/>
        <v>41614.66383101933</v>
      </c>
      <c r="L304" s="10">
        <v>3019</v>
      </c>
    </row>
    <row r="305" spans="4:12" x14ac:dyDescent="0.25">
      <c r="D305" s="5" t="s">
        <v>4825</v>
      </c>
      <c r="E305" s="10">
        <v>4019</v>
      </c>
      <c r="F305">
        <v>25</v>
      </c>
      <c r="G305">
        <v>1303</v>
      </c>
      <c r="H305" s="39">
        <f t="shared" si="8"/>
        <v>41614.663842593407</v>
      </c>
      <c r="I305" t="s">
        <v>6845</v>
      </c>
      <c r="J305">
        <v>1303</v>
      </c>
      <c r="K305" s="39">
        <f t="shared" si="9"/>
        <v>41614.663842593407</v>
      </c>
      <c r="L305" s="10">
        <v>3019</v>
      </c>
    </row>
    <row r="306" spans="4:12" x14ac:dyDescent="0.25">
      <c r="D306" s="5" t="s">
        <v>4826</v>
      </c>
      <c r="E306" s="10">
        <v>4019</v>
      </c>
      <c r="F306">
        <v>25</v>
      </c>
      <c r="G306">
        <v>1304</v>
      </c>
      <c r="H306" s="39">
        <f t="shared" si="8"/>
        <v>41614.663854167484</v>
      </c>
      <c r="I306" t="s">
        <v>6846</v>
      </c>
      <c r="J306">
        <v>1304</v>
      </c>
      <c r="K306" s="39">
        <f t="shared" si="9"/>
        <v>41614.663854167484</v>
      </c>
      <c r="L306" s="10">
        <v>3019</v>
      </c>
    </row>
    <row r="307" spans="4:12" x14ac:dyDescent="0.25">
      <c r="D307" s="5" t="s">
        <v>4827</v>
      </c>
      <c r="E307" s="10">
        <v>4019</v>
      </c>
      <c r="F307">
        <v>24</v>
      </c>
      <c r="G307">
        <v>1305</v>
      </c>
      <c r="H307" s="39">
        <f t="shared" si="8"/>
        <v>41614.663865741561</v>
      </c>
      <c r="I307" t="s">
        <v>6847</v>
      </c>
      <c r="J307">
        <v>1305</v>
      </c>
      <c r="K307" s="39">
        <f t="shared" si="9"/>
        <v>41614.663865741561</v>
      </c>
      <c r="L307" s="10">
        <v>3019</v>
      </c>
    </row>
    <row r="308" spans="4:12" x14ac:dyDescent="0.25">
      <c r="D308" s="5" t="s">
        <v>4828</v>
      </c>
      <c r="E308" s="10">
        <v>4019</v>
      </c>
      <c r="F308">
        <v>24</v>
      </c>
      <c r="G308">
        <v>1306</v>
      </c>
      <c r="H308" s="39">
        <f t="shared" si="8"/>
        <v>41614.663877315637</v>
      </c>
      <c r="I308" t="s">
        <v>6848</v>
      </c>
      <c r="J308">
        <v>1306</v>
      </c>
      <c r="K308" s="39">
        <f t="shared" si="9"/>
        <v>41614.663877315637</v>
      </c>
      <c r="L308" s="10">
        <v>3019</v>
      </c>
    </row>
    <row r="309" spans="4:12" x14ac:dyDescent="0.25">
      <c r="D309" s="5" t="s">
        <v>4829</v>
      </c>
      <c r="E309" s="10">
        <v>4019</v>
      </c>
      <c r="F309">
        <v>25</v>
      </c>
      <c r="G309">
        <v>1307</v>
      </c>
      <c r="H309" s="39">
        <f t="shared" si="8"/>
        <v>41614.663888889714</v>
      </c>
      <c r="I309" t="s">
        <v>6849</v>
      </c>
      <c r="J309">
        <v>1307</v>
      </c>
      <c r="K309" s="39">
        <f t="shared" si="9"/>
        <v>41614.663888889714</v>
      </c>
      <c r="L309" s="10">
        <v>3019</v>
      </c>
    </row>
    <row r="310" spans="4:12" x14ac:dyDescent="0.25">
      <c r="D310" s="5" t="s">
        <v>4830</v>
      </c>
      <c r="E310" s="10">
        <v>4019</v>
      </c>
      <c r="F310">
        <v>25</v>
      </c>
      <c r="G310">
        <v>1308</v>
      </c>
      <c r="H310" s="39">
        <f t="shared" si="8"/>
        <v>41614.663900463791</v>
      </c>
      <c r="I310" t="s">
        <v>6850</v>
      </c>
      <c r="J310">
        <v>1308</v>
      </c>
      <c r="K310" s="39">
        <f t="shared" si="9"/>
        <v>41614.663900463791</v>
      </c>
      <c r="L310" s="10">
        <v>3019</v>
      </c>
    </row>
    <row r="311" spans="4:12" x14ac:dyDescent="0.25">
      <c r="D311" s="5" t="s">
        <v>4831</v>
      </c>
      <c r="E311" s="10">
        <v>4019</v>
      </c>
      <c r="F311">
        <v>24</v>
      </c>
      <c r="G311">
        <v>1309</v>
      </c>
      <c r="H311" s="39">
        <f t="shared" si="8"/>
        <v>41614.663912037868</v>
      </c>
      <c r="I311" t="s">
        <v>6851</v>
      </c>
      <c r="J311">
        <v>1309</v>
      </c>
      <c r="K311" s="39">
        <f t="shared" si="9"/>
        <v>41614.663912037868</v>
      </c>
      <c r="L311" s="10">
        <v>3019</v>
      </c>
    </row>
    <row r="312" spans="4:12" x14ac:dyDescent="0.25">
      <c r="D312" s="5" t="s">
        <v>4832</v>
      </c>
      <c r="E312" s="10">
        <v>4019</v>
      </c>
      <c r="F312">
        <v>24</v>
      </c>
      <c r="G312">
        <v>1310</v>
      </c>
      <c r="H312" s="39">
        <f t="shared" si="8"/>
        <v>41614.663923611944</v>
      </c>
      <c r="I312" t="s">
        <v>6852</v>
      </c>
      <c r="J312">
        <v>1310</v>
      </c>
      <c r="K312" s="39">
        <f t="shared" si="9"/>
        <v>41614.663923611944</v>
      </c>
      <c r="L312" s="10">
        <v>3019</v>
      </c>
    </row>
    <row r="313" spans="4:12" x14ac:dyDescent="0.25">
      <c r="D313" s="5" t="s">
        <v>4833</v>
      </c>
      <c r="E313" s="10">
        <v>4019</v>
      </c>
      <c r="F313">
        <v>25</v>
      </c>
      <c r="G313">
        <v>1311</v>
      </c>
      <c r="H313" s="39">
        <f t="shared" si="8"/>
        <v>41614.663935186021</v>
      </c>
      <c r="I313" t="s">
        <v>6853</v>
      </c>
      <c r="J313">
        <v>1311</v>
      </c>
      <c r="K313" s="39">
        <f t="shared" si="9"/>
        <v>41614.663935186021</v>
      </c>
      <c r="L313" s="10">
        <v>3019</v>
      </c>
    </row>
    <row r="314" spans="4:12" x14ac:dyDescent="0.25">
      <c r="D314" s="5" t="s">
        <v>4834</v>
      </c>
      <c r="E314" s="10">
        <v>4019</v>
      </c>
      <c r="F314">
        <v>25</v>
      </c>
      <c r="G314">
        <v>1312</v>
      </c>
      <c r="H314" s="39">
        <f t="shared" si="8"/>
        <v>41614.663946760098</v>
      </c>
      <c r="I314" t="s">
        <v>6854</v>
      </c>
      <c r="J314">
        <v>1312</v>
      </c>
      <c r="K314" s="39">
        <f t="shared" si="9"/>
        <v>41614.663946760098</v>
      </c>
      <c r="L314" s="10">
        <v>3019</v>
      </c>
    </row>
    <row r="315" spans="4:12" x14ac:dyDescent="0.25">
      <c r="D315" s="5" t="s">
        <v>4835</v>
      </c>
      <c r="E315" s="10">
        <v>4019</v>
      </c>
      <c r="F315">
        <v>24</v>
      </c>
      <c r="G315">
        <v>1313</v>
      </c>
      <c r="H315" s="39">
        <f t="shared" si="8"/>
        <v>41614.663958334175</v>
      </c>
      <c r="I315" t="s">
        <v>6855</v>
      </c>
      <c r="J315">
        <v>1313</v>
      </c>
      <c r="K315" s="39">
        <f t="shared" si="9"/>
        <v>41614.663958334175</v>
      </c>
      <c r="L315" s="10">
        <v>3019</v>
      </c>
    </row>
    <row r="316" spans="4:12" x14ac:dyDescent="0.25">
      <c r="D316" s="5" t="s">
        <v>4836</v>
      </c>
      <c r="E316" s="10">
        <v>4019</v>
      </c>
      <c r="F316">
        <v>24</v>
      </c>
      <c r="G316">
        <v>1314</v>
      </c>
      <c r="H316" s="39">
        <f t="shared" si="8"/>
        <v>41614.663969908252</v>
      </c>
      <c r="I316" t="s">
        <v>6856</v>
      </c>
      <c r="J316">
        <v>1314</v>
      </c>
      <c r="K316" s="39">
        <f t="shared" si="9"/>
        <v>41614.663969908252</v>
      </c>
      <c r="L316" s="10">
        <v>3019</v>
      </c>
    </row>
    <row r="317" spans="4:12" x14ac:dyDescent="0.25">
      <c r="D317" s="5" t="s">
        <v>4837</v>
      </c>
      <c r="E317" s="10">
        <v>4019</v>
      </c>
      <c r="F317">
        <v>25</v>
      </c>
      <c r="G317">
        <v>1315</v>
      </c>
      <c r="H317" s="39">
        <f t="shared" si="8"/>
        <v>41614.663981482328</v>
      </c>
      <c r="I317" t="s">
        <v>6857</v>
      </c>
      <c r="J317">
        <v>1315</v>
      </c>
      <c r="K317" s="39">
        <f t="shared" si="9"/>
        <v>41614.663981482328</v>
      </c>
      <c r="L317" s="10">
        <v>3019</v>
      </c>
    </row>
    <row r="318" spans="4:12" x14ac:dyDescent="0.25">
      <c r="D318" s="5" t="s">
        <v>4838</v>
      </c>
      <c r="E318" s="10">
        <v>4019</v>
      </c>
      <c r="F318">
        <v>25</v>
      </c>
      <c r="G318">
        <v>1316</v>
      </c>
      <c r="H318" s="39">
        <f t="shared" si="8"/>
        <v>41614.663993056405</v>
      </c>
      <c r="I318" t="s">
        <v>6858</v>
      </c>
      <c r="J318">
        <v>1316</v>
      </c>
      <c r="K318" s="39">
        <f t="shared" si="9"/>
        <v>41614.663993056405</v>
      </c>
      <c r="L318" s="10">
        <v>3019</v>
      </c>
    </row>
    <row r="319" spans="4:12" x14ac:dyDescent="0.25">
      <c r="D319" s="5" t="s">
        <v>4839</v>
      </c>
      <c r="E319" s="10">
        <v>4019</v>
      </c>
      <c r="F319">
        <v>24</v>
      </c>
      <c r="G319">
        <v>1317</v>
      </c>
      <c r="H319" s="39">
        <f t="shared" si="8"/>
        <v>41614.664004630482</v>
      </c>
      <c r="I319" t="s">
        <v>6859</v>
      </c>
      <c r="J319">
        <v>1317</v>
      </c>
      <c r="K319" s="39">
        <f t="shared" si="9"/>
        <v>41614.664004630482</v>
      </c>
      <c r="L319" s="10">
        <v>3019</v>
      </c>
    </row>
    <row r="320" spans="4:12" x14ac:dyDescent="0.25">
      <c r="D320" s="5" t="s">
        <v>4840</v>
      </c>
      <c r="E320" s="10">
        <v>4019</v>
      </c>
      <c r="F320">
        <v>24</v>
      </c>
      <c r="G320">
        <v>1318</v>
      </c>
      <c r="H320" s="39">
        <f t="shared" si="8"/>
        <v>41614.664016204559</v>
      </c>
      <c r="I320" t="s">
        <v>6860</v>
      </c>
      <c r="J320">
        <v>1318</v>
      </c>
      <c r="K320" s="39">
        <f t="shared" si="9"/>
        <v>41614.664016204559</v>
      </c>
      <c r="L320" s="10">
        <v>3019</v>
      </c>
    </row>
    <row r="321" spans="4:12" x14ac:dyDescent="0.25">
      <c r="D321" s="5" t="s">
        <v>4841</v>
      </c>
      <c r="E321" s="10">
        <v>4019</v>
      </c>
      <c r="F321">
        <v>25</v>
      </c>
      <c r="G321">
        <v>1319</v>
      </c>
      <c r="H321" s="39">
        <f t="shared" si="8"/>
        <v>41614.664027778635</v>
      </c>
      <c r="I321" t="s">
        <v>6861</v>
      </c>
      <c r="J321">
        <v>1319</v>
      </c>
      <c r="K321" s="39">
        <f t="shared" si="9"/>
        <v>41614.664027778635</v>
      </c>
      <c r="L321" s="10">
        <v>3019</v>
      </c>
    </row>
    <row r="322" spans="4:12" x14ac:dyDescent="0.25">
      <c r="D322" s="5" t="s">
        <v>4842</v>
      </c>
      <c r="E322" s="10">
        <v>4019</v>
      </c>
      <c r="F322">
        <v>25</v>
      </c>
      <c r="G322">
        <v>1320</v>
      </c>
      <c r="H322" s="39">
        <f t="shared" si="8"/>
        <v>41614.664039352712</v>
      </c>
      <c r="I322" t="s">
        <v>6862</v>
      </c>
      <c r="J322">
        <v>1320</v>
      </c>
      <c r="K322" s="39">
        <f t="shared" si="9"/>
        <v>41614.664039352712</v>
      </c>
      <c r="L322" s="10">
        <v>3019</v>
      </c>
    </row>
    <row r="323" spans="4:12" x14ac:dyDescent="0.25">
      <c r="D323" s="5" t="s">
        <v>4843</v>
      </c>
      <c r="E323" s="10">
        <v>4019</v>
      </c>
      <c r="F323">
        <v>24</v>
      </c>
      <c r="G323">
        <v>1321</v>
      </c>
      <c r="H323" s="39">
        <f t="shared" si="8"/>
        <v>41614.664050926789</v>
      </c>
      <c r="I323" t="s">
        <v>6863</v>
      </c>
      <c r="J323">
        <v>1321</v>
      </c>
      <c r="K323" s="39">
        <f t="shared" si="9"/>
        <v>41614.664050926789</v>
      </c>
      <c r="L323" s="10">
        <v>3019</v>
      </c>
    </row>
    <row r="324" spans="4:12" x14ac:dyDescent="0.25">
      <c r="D324" s="5" t="s">
        <v>4844</v>
      </c>
      <c r="E324" s="10">
        <v>4019</v>
      </c>
      <c r="F324">
        <v>24</v>
      </c>
      <c r="G324">
        <v>1322</v>
      </c>
      <c r="H324" s="39">
        <f t="shared" si="8"/>
        <v>41614.664062500866</v>
      </c>
      <c r="I324" t="s">
        <v>6864</v>
      </c>
      <c r="J324">
        <v>1322</v>
      </c>
      <c r="K324" s="39">
        <f t="shared" si="9"/>
        <v>41614.664062500866</v>
      </c>
      <c r="L324" s="10">
        <v>3019</v>
      </c>
    </row>
    <row r="325" spans="4:12" x14ac:dyDescent="0.25">
      <c r="D325" s="5" t="s">
        <v>4845</v>
      </c>
      <c r="E325" s="10">
        <v>4019</v>
      </c>
      <c r="F325">
        <v>25</v>
      </c>
      <c r="G325">
        <v>1323</v>
      </c>
      <c r="H325" s="39">
        <f t="shared" ref="H325:H388" si="10">H324+1/86400</f>
        <v>41614.664074074943</v>
      </c>
      <c r="I325" t="s">
        <v>6865</v>
      </c>
      <c r="J325">
        <v>1323</v>
      </c>
      <c r="K325" s="39">
        <f t="shared" ref="K325:K388" si="11">K324+1/86400</f>
        <v>41614.664074074943</v>
      </c>
      <c r="L325" s="10">
        <v>3019</v>
      </c>
    </row>
    <row r="326" spans="4:12" x14ac:dyDescent="0.25">
      <c r="D326" s="5" t="s">
        <v>4846</v>
      </c>
      <c r="E326" s="10">
        <v>4019</v>
      </c>
      <c r="F326">
        <v>25</v>
      </c>
      <c r="G326">
        <v>1324</v>
      </c>
      <c r="H326" s="39">
        <f t="shared" si="10"/>
        <v>41614.664085649019</v>
      </c>
      <c r="I326" t="s">
        <v>6866</v>
      </c>
      <c r="J326">
        <v>1324</v>
      </c>
      <c r="K326" s="39">
        <f t="shared" si="11"/>
        <v>41614.664085649019</v>
      </c>
      <c r="L326" s="10">
        <v>3019</v>
      </c>
    </row>
    <row r="327" spans="4:12" x14ac:dyDescent="0.25">
      <c r="D327" s="5" t="s">
        <v>4847</v>
      </c>
      <c r="E327" s="10">
        <v>4019</v>
      </c>
      <c r="F327">
        <v>24</v>
      </c>
      <c r="G327">
        <v>1325</v>
      </c>
      <c r="H327" s="39">
        <f t="shared" si="10"/>
        <v>41614.664097223096</v>
      </c>
      <c r="I327" t="s">
        <v>6867</v>
      </c>
      <c r="J327">
        <v>1325</v>
      </c>
      <c r="K327" s="39">
        <f t="shared" si="11"/>
        <v>41614.664097223096</v>
      </c>
      <c r="L327" s="10">
        <v>3019</v>
      </c>
    </row>
    <row r="328" spans="4:12" x14ac:dyDescent="0.25">
      <c r="D328" s="5" t="s">
        <v>4848</v>
      </c>
      <c r="E328" s="10">
        <v>4019</v>
      </c>
      <c r="F328">
        <v>24</v>
      </c>
      <c r="G328">
        <v>1326</v>
      </c>
      <c r="H328" s="39">
        <f t="shared" si="10"/>
        <v>41614.664108797173</v>
      </c>
      <c r="I328" t="s">
        <v>6868</v>
      </c>
      <c r="J328">
        <v>1326</v>
      </c>
      <c r="K328" s="39">
        <f t="shared" si="11"/>
        <v>41614.664108797173</v>
      </c>
      <c r="L328" s="10">
        <v>3019</v>
      </c>
    </row>
    <row r="329" spans="4:12" x14ac:dyDescent="0.25">
      <c r="D329" s="5" t="s">
        <v>4849</v>
      </c>
      <c r="E329" s="10">
        <v>4019</v>
      </c>
      <c r="F329">
        <v>25</v>
      </c>
      <c r="G329">
        <v>1327</v>
      </c>
      <c r="H329" s="39">
        <f t="shared" si="10"/>
        <v>41614.66412037125</v>
      </c>
      <c r="I329" t="s">
        <v>6869</v>
      </c>
      <c r="J329">
        <v>1327</v>
      </c>
      <c r="K329" s="39">
        <f t="shared" si="11"/>
        <v>41614.66412037125</v>
      </c>
      <c r="L329" s="10">
        <v>3019</v>
      </c>
    </row>
    <row r="330" spans="4:12" x14ac:dyDescent="0.25">
      <c r="D330" s="5" t="s">
        <v>4850</v>
      </c>
      <c r="E330" s="10">
        <v>4019</v>
      </c>
      <c r="F330">
        <v>25</v>
      </c>
      <c r="G330">
        <v>1328</v>
      </c>
      <c r="H330" s="39">
        <f t="shared" si="10"/>
        <v>41614.664131945327</v>
      </c>
      <c r="I330" t="s">
        <v>6870</v>
      </c>
      <c r="J330">
        <v>1328</v>
      </c>
      <c r="K330" s="39">
        <f t="shared" si="11"/>
        <v>41614.664131945327</v>
      </c>
      <c r="L330" s="10">
        <v>3019</v>
      </c>
    </row>
    <row r="331" spans="4:12" x14ac:dyDescent="0.25">
      <c r="D331" s="5" t="s">
        <v>4851</v>
      </c>
      <c r="E331" s="10">
        <v>4019</v>
      </c>
      <c r="F331">
        <v>24</v>
      </c>
      <c r="G331">
        <v>1329</v>
      </c>
      <c r="H331" s="39">
        <f t="shared" si="10"/>
        <v>41614.664143519403</v>
      </c>
      <c r="I331" t="s">
        <v>6871</v>
      </c>
      <c r="J331">
        <v>1329</v>
      </c>
      <c r="K331" s="39">
        <f t="shared" si="11"/>
        <v>41614.664143519403</v>
      </c>
      <c r="L331" s="10">
        <v>3019</v>
      </c>
    </row>
    <row r="332" spans="4:12" x14ac:dyDescent="0.25">
      <c r="D332" s="5" t="s">
        <v>4852</v>
      </c>
      <c r="E332" s="10">
        <v>4019</v>
      </c>
      <c r="F332">
        <v>24</v>
      </c>
      <c r="G332">
        <v>1330</v>
      </c>
      <c r="H332" s="39">
        <f t="shared" si="10"/>
        <v>41614.66415509348</v>
      </c>
      <c r="I332" t="s">
        <v>6872</v>
      </c>
      <c r="J332">
        <v>1330</v>
      </c>
      <c r="K332" s="39">
        <f t="shared" si="11"/>
        <v>41614.66415509348</v>
      </c>
      <c r="L332" s="10">
        <v>3019</v>
      </c>
    </row>
    <row r="333" spans="4:12" x14ac:dyDescent="0.25">
      <c r="D333" s="5" t="s">
        <v>4853</v>
      </c>
      <c r="E333" s="10">
        <v>4019</v>
      </c>
      <c r="F333">
        <v>25</v>
      </c>
      <c r="G333">
        <v>1331</v>
      </c>
      <c r="H333" s="39">
        <f t="shared" si="10"/>
        <v>41614.664166667557</v>
      </c>
      <c r="I333" t="s">
        <v>6873</v>
      </c>
      <c r="J333">
        <v>1331</v>
      </c>
      <c r="K333" s="39">
        <f t="shared" si="11"/>
        <v>41614.664166667557</v>
      </c>
      <c r="L333" s="10">
        <v>3019</v>
      </c>
    </row>
    <row r="334" spans="4:12" x14ac:dyDescent="0.25">
      <c r="D334" s="5" t="s">
        <v>4854</v>
      </c>
      <c r="E334" s="10">
        <v>4019</v>
      </c>
      <c r="F334">
        <v>25</v>
      </c>
      <c r="G334">
        <v>1332</v>
      </c>
      <c r="H334" s="39">
        <f t="shared" si="10"/>
        <v>41614.664178241634</v>
      </c>
      <c r="I334" t="s">
        <v>6874</v>
      </c>
      <c r="J334">
        <v>1332</v>
      </c>
      <c r="K334" s="39">
        <f t="shared" si="11"/>
        <v>41614.664178241634</v>
      </c>
      <c r="L334" s="10">
        <v>3019</v>
      </c>
    </row>
    <row r="335" spans="4:12" x14ac:dyDescent="0.25">
      <c r="D335" s="5" t="s">
        <v>4855</v>
      </c>
      <c r="E335" s="10">
        <v>4019</v>
      </c>
      <c r="F335">
        <v>24</v>
      </c>
      <c r="G335">
        <v>1333</v>
      </c>
      <c r="H335" s="39">
        <f t="shared" si="10"/>
        <v>41614.66418981571</v>
      </c>
      <c r="I335" t="s">
        <v>6875</v>
      </c>
      <c r="J335">
        <v>1333</v>
      </c>
      <c r="K335" s="39">
        <f t="shared" si="11"/>
        <v>41614.66418981571</v>
      </c>
      <c r="L335" s="10">
        <v>3019</v>
      </c>
    </row>
    <row r="336" spans="4:12" x14ac:dyDescent="0.25">
      <c r="D336" s="5" t="s">
        <v>4856</v>
      </c>
      <c r="E336" s="10">
        <v>4019</v>
      </c>
      <c r="F336">
        <v>24</v>
      </c>
      <c r="G336">
        <v>1334</v>
      </c>
      <c r="H336" s="39">
        <f t="shared" si="10"/>
        <v>41614.664201389787</v>
      </c>
      <c r="I336" t="s">
        <v>6876</v>
      </c>
      <c r="J336">
        <v>1334</v>
      </c>
      <c r="K336" s="39">
        <f t="shared" si="11"/>
        <v>41614.664201389787</v>
      </c>
      <c r="L336" s="10">
        <v>3019</v>
      </c>
    </row>
    <row r="337" spans="4:12" x14ac:dyDescent="0.25">
      <c r="D337" s="5" t="s">
        <v>4857</v>
      </c>
      <c r="E337" s="10">
        <v>4019</v>
      </c>
      <c r="F337">
        <v>25</v>
      </c>
      <c r="G337">
        <v>1335</v>
      </c>
      <c r="H337" s="39">
        <f t="shared" si="10"/>
        <v>41614.664212963864</v>
      </c>
      <c r="I337" t="s">
        <v>6877</v>
      </c>
      <c r="J337">
        <v>1335</v>
      </c>
      <c r="K337" s="39">
        <f t="shared" si="11"/>
        <v>41614.664212963864</v>
      </c>
      <c r="L337" s="10">
        <v>3019</v>
      </c>
    </row>
    <row r="338" spans="4:12" x14ac:dyDescent="0.25">
      <c r="D338" s="5" t="s">
        <v>4858</v>
      </c>
      <c r="E338" s="10">
        <v>4019</v>
      </c>
      <c r="F338">
        <v>25</v>
      </c>
      <c r="G338">
        <v>1336</v>
      </c>
      <c r="H338" s="39">
        <f t="shared" si="10"/>
        <v>41614.664224537941</v>
      </c>
      <c r="I338" t="s">
        <v>6878</v>
      </c>
      <c r="J338">
        <v>1336</v>
      </c>
      <c r="K338" s="39">
        <f t="shared" si="11"/>
        <v>41614.664224537941</v>
      </c>
      <c r="L338" s="10">
        <v>3019</v>
      </c>
    </row>
    <row r="339" spans="4:12" x14ac:dyDescent="0.25">
      <c r="D339" s="5" t="s">
        <v>4859</v>
      </c>
      <c r="E339" s="10">
        <v>4019</v>
      </c>
      <c r="F339">
        <v>24</v>
      </c>
      <c r="G339">
        <v>1337</v>
      </c>
      <c r="H339" s="39">
        <f t="shared" si="10"/>
        <v>41614.664236112018</v>
      </c>
      <c r="I339" t="s">
        <v>6879</v>
      </c>
      <c r="J339">
        <v>1337</v>
      </c>
      <c r="K339" s="39">
        <f t="shared" si="11"/>
        <v>41614.664236112018</v>
      </c>
      <c r="L339" s="10">
        <v>3019</v>
      </c>
    </row>
    <row r="340" spans="4:12" x14ac:dyDescent="0.25">
      <c r="D340" s="5" t="s">
        <v>4860</v>
      </c>
      <c r="E340" s="10">
        <v>4019</v>
      </c>
      <c r="F340">
        <v>24</v>
      </c>
      <c r="G340">
        <v>1338</v>
      </c>
      <c r="H340" s="39">
        <f t="shared" si="10"/>
        <v>41614.664247686094</v>
      </c>
      <c r="I340" t="s">
        <v>6880</v>
      </c>
      <c r="J340">
        <v>1338</v>
      </c>
      <c r="K340" s="39">
        <f t="shared" si="11"/>
        <v>41614.664247686094</v>
      </c>
      <c r="L340" s="10">
        <v>3019</v>
      </c>
    </row>
    <row r="341" spans="4:12" x14ac:dyDescent="0.25">
      <c r="D341" s="5" t="s">
        <v>4861</v>
      </c>
      <c r="E341" s="10">
        <v>4019</v>
      </c>
      <c r="F341">
        <v>25</v>
      </c>
      <c r="G341">
        <v>1339</v>
      </c>
      <c r="H341" s="39">
        <f t="shared" si="10"/>
        <v>41614.664259260171</v>
      </c>
      <c r="I341" t="s">
        <v>6881</v>
      </c>
      <c r="J341">
        <v>1339</v>
      </c>
      <c r="K341" s="39">
        <f t="shared" si="11"/>
        <v>41614.664259260171</v>
      </c>
      <c r="L341" s="10">
        <v>3019</v>
      </c>
    </row>
    <row r="342" spans="4:12" x14ac:dyDescent="0.25">
      <c r="D342" s="5" t="s">
        <v>4862</v>
      </c>
      <c r="E342" s="10">
        <v>4019</v>
      </c>
      <c r="F342">
        <v>25</v>
      </c>
      <c r="G342">
        <v>1340</v>
      </c>
      <c r="H342" s="39">
        <f t="shared" si="10"/>
        <v>41614.664270834248</v>
      </c>
      <c r="I342" t="s">
        <v>6882</v>
      </c>
      <c r="J342">
        <v>1340</v>
      </c>
      <c r="K342" s="39">
        <f t="shared" si="11"/>
        <v>41614.664270834248</v>
      </c>
      <c r="L342" s="10">
        <v>3019</v>
      </c>
    </row>
    <row r="343" spans="4:12" x14ac:dyDescent="0.25">
      <c r="D343" s="5" t="s">
        <v>4863</v>
      </c>
      <c r="E343" s="10">
        <v>4019</v>
      </c>
      <c r="F343">
        <v>24</v>
      </c>
      <c r="G343">
        <v>1341</v>
      </c>
      <c r="H343" s="39">
        <f t="shared" si="10"/>
        <v>41614.664282408325</v>
      </c>
      <c r="I343" t="s">
        <v>6883</v>
      </c>
      <c r="J343">
        <v>1341</v>
      </c>
      <c r="K343" s="39">
        <f t="shared" si="11"/>
        <v>41614.664282408325</v>
      </c>
      <c r="L343" s="10">
        <v>3019</v>
      </c>
    </row>
    <row r="344" spans="4:12" x14ac:dyDescent="0.25">
      <c r="D344" s="5" t="s">
        <v>4864</v>
      </c>
      <c r="E344" s="10">
        <v>4019</v>
      </c>
      <c r="F344">
        <v>24</v>
      </c>
      <c r="G344">
        <v>1342</v>
      </c>
      <c r="H344" s="39">
        <f t="shared" si="10"/>
        <v>41614.664293982401</v>
      </c>
      <c r="I344" t="s">
        <v>6884</v>
      </c>
      <c r="J344">
        <v>1342</v>
      </c>
      <c r="K344" s="39">
        <f t="shared" si="11"/>
        <v>41614.664293982401</v>
      </c>
      <c r="L344" s="10">
        <v>3019</v>
      </c>
    </row>
    <row r="345" spans="4:12" x14ac:dyDescent="0.25">
      <c r="D345" s="5" t="s">
        <v>4865</v>
      </c>
      <c r="E345" s="10">
        <v>4019</v>
      </c>
      <c r="F345">
        <v>25</v>
      </c>
      <c r="G345">
        <v>1343</v>
      </c>
      <c r="H345" s="39">
        <f t="shared" si="10"/>
        <v>41614.664305556478</v>
      </c>
      <c r="I345" t="s">
        <v>6885</v>
      </c>
      <c r="J345">
        <v>1343</v>
      </c>
      <c r="K345" s="39">
        <f t="shared" si="11"/>
        <v>41614.664305556478</v>
      </c>
      <c r="L345" s="10">
        <v>3019</v>
      </c>
    </row>
    <row r="346" spans="4:12" x14ac:dyDescent="0.25">
      <c r="D346" s="5" t="s">
        <v>4866</v>
      </c>
      <c r="E346" s="10">
        <v>4019</v>
      </c>
      <c r="F346">
        <v>25</v>
      </c>
      <c r="G346">
        <v>1344</v>
      </c>
      <c r="H346" s="39">
        <f t="shared" si="10"/>
        <v>41614.664317130555</v>
      </c>
      <c r="I346" t="s">
        <v>6886</v>
      </c>
      <c r="J346">
        <v>1344</v>
      </c>
      <c r="K346" s="39">
        <f t="shared" si="11"/>
        <v>41614.664317130555</v>
      </c>
      <c r="L346" s="10">
        <v>3019</v>
      </c>
    </row>
    <row r="347" spans="4:12" x14ac:dyDescent="0.25">
      <c r="D347" s="5" t="s">
        <v>4867</v>
      </c>
      <c r="E347" s="10">
        <v>4019</v>
      </c>
      <c r="F347">
        <v>24</v>
      </c>
      <c r="G347">
        <v>1345</v>
      </c>
      <c r="H347" s="39">
        <f t="shared" si="10"/>
        <v>41614.664328704632</v>
      </c>
      <c r="I347" t="s">
        <v>6887</v>
      </c>
      <c r="J347">
        <v>1345</v>
      </c>
      <c r="K347" s="39">
        <f t="shared" si="11"/>
        <v>41614.664328704632</v>
      </c>
      <c r="L347" s="10">
        <v>3019</v>
      </c>
    </row>
    <row r="348" spans="4:12" x14ac:dyDescent="0.25">
      <c r="D348" s="5" t="s">
        <v>4868</v>
      </c>
      <c r="E348" s="10">
        <v>4019</v>
      </c>
      <c r="F348">
        <v>24</v>
      </c>
      <c r="G348">
        <v>1346</v>
      </c>
      <c r="H348" s="39">
        <f t="shared" si="10"/>
        <v>41614.664340278709</v>
      </c>
      <c r="I348" t="s">
        <v>6888</v>
      </c>
      <c r="J348">
        <v>1346</v>
      </c>
      <c r="K348" s="39">
        <f t="shared" si="11"/>
        <v>41614.664340278709</v>
      </c>
      <c r="L348" s="10">
        <v>3019</v>
      </c>
    </row>
    <row r="349" spans="4:12" x14ac:dyDescent="0.25">
      <c r="D349" s="5" t="s">
        <v>4869</v>
      </c>
      <c r="E349" s="10">
        <v>4019</v>
      </c>
      <c r="F349">
        <v>25</v>
      </c>
      <c r="G349">
        <v>1347</v>
      </c>
      <c r="H349" s="39">
        <f t="shared" si="10"/>
        <v>41614.664351852785</v>
      </c>
      <c r="I349" t="s">
        <v>6889</v>
      </c>
      <c r="J349">
        <v>1347</v>
      </c>
      <c r="K349" s="39">
        <f t="shared" si="11"/>
        <v>41614.664351852785</v>
      </c>
      <c r="L349" s="10">
        <v>3019</v>
      </c>
    </row>
    <row r="350" spans="4:12" x14ac:dyDescent="0.25">
      <c r="D350" s="5" t="s">
        <v>4870</v>
      </c>
      <c r="E350" s="10">
        <v>4019</v>
      </c>
      <c r="F350">
        <v>25</v>
      </c>
      <c r="G350">
        <v>1348</v>
      </c>
      <c r="H350" s="39">
        <f t="shared" si="10"/>
        <v>41614.664363426862</v>
      </c>
      <c r="I350" t="s">
        <v>6890</v>
      </c>
      <c r="J350">
        <v>1348</v>
      </c>
      <c r="K350" s="39">
        <f t="shared" si="11"/>
        <v>41614.664363426862</v>
      </c>
      <c r="L350" s="10">
        <v>3019</v>
      </c>
    </row>
    <row r="351" spans="4:12" x14ac:dyDescent="0.25">
      <c r="D351" s="5" t="s">
        <v>4871</v>
      </c>
      <c r="E351" s="10">
        <v>4019</v>
      </c>
      <c r="F351">
        <v>24</v>
      </c>
      <c r="G351">
        <v>1349</v>
      </c>
      <c r="H351" s="39">
        <f t="shared" si="10"/>
        <v>41614.664375000939</v>
      </c>
      <c r="I351" t="s">
        <v>6891</v>
      </c>
      <c r="J351">
        <v>1349</v>
      </c>
      <c r="K351" s="39">
        <f t="shared" si="11"/>
        <v>41614.664375000939</v>
      </c>
      <c r="L351" s="10">
        <v>3019</v>
      </c>
    </row>
    <row r="352" spans="4:12" x14ac:dyDescent="0.25">
      <c r="D352" s="5" t="s">
        <v>4872</v>
      </c>
      <c r="E352" s="10">
        <v>4019</v>
      </c>
      <c r="F352">
        <v>24</v>
      </c>
      <c r="G352">
        <v>1350</v>
      </c>
      <c r="H352" s="39">
        <f t="shared" si="10"/>
        <v>41614.664386575016</v>
      </c>
      <c r="I352" t="s">
        <v>6892</v>
      </c>
      <c r="J352">
        <v>1350</v>
      </c>
      <c r="K352" s="39">
        <f t="shared" si="11"/>
        <v>41614.664386575016</v>
      </c>
      <c r="L352" s="10">
        <v>3019</v>
      </c>
    </row>
    <row r="353" spans="4:12" x14ac:dyDescent="0.25">
      <c r="D353" s="5" t="s">
        <v>4873</v>
      </c>
      <c r="E353" s="10">
        <v>4019</v>
      </c>
      <c r="F353">
        <v>25</v>
      </c>
      <c r="G353">
        <v>1351</v>
      </c>
      <c r="H353" s="39">
        <f t="shared" si="10"/>
        <v>41614.664398149092</v>
      </c>
      <c r="I353" t="s">
        <v>6893</v>
      </c>
      <c r="J353">
        <v>1351</v>
      </c>
      <c r="K353" s="39">
        <f t="shared" si="11"/>
        <v>41614.664398149092</v>
      </c>
      <c r="L353" s="10">
        <v>3019</v>
      </c>
    </row>
    <row r="354" spans="4:12" x14ac:dyDescent="0.25">
      <c r="D354" s="5" t="s">
        <v>4874</v>
      </c>
      <c r="E354" s="10">
        <v>4019</v>
      </c>
      <c r="F354">
        <v>25</v>
      </c>
      <c r="G354">
        <v>1352</v>
      </c>
      <c r="H354" s="39">
        <f t="shared" si="10"/>
        <v>41614.664409723169</v>
      </c>
      <c r="I354" t="s">
        <v>6894</v>
      </c>
      <c r="J354">
        <v>1352</v>
      </c>
      <c r="K354" s="39">
        <f t="shared" si="11"/>
        <v>41614.664409723169</v>
      </c>
      <c r="L354" s="10">
        <v>3019</v>
      </c>
    </row>
    <row r="355" spans="4:12" x14ac:dyDescent="0.25">
      <c r="D355" s="5" t="s">
        <v>4875</v>
      </c>
      <c r="E355" s="10">
        <v>4019</v>
      </c>
      <c r="F355">
        <v>24</v>
      </c>
      <c r="G355">
        <v>1353</v>
      </c>
      <c r="H355" s="39">
        <f t="shared" si="10"/>
        <v>41614.664421297246</v>
      </c>
      <c r="I355" t="s">
        <v>6895</v>
      </c>
      <c r="J355">
        <v>1353</v>
      </c>
      <c r="K355" s="39">
        <f t="shared" si="11"/>
        <v>41614.664421297246</v>
      </c>
      <c r="L355" s="10">
        <v>3019</v>
      </c>
    </row>
    <row r="356" spans="4:12" x14ac:dyDescent="0.25">
      <c r="D356" s="5" t="s">
        <v>4876</v>
      </c>
      <c r="E356" s="10">
        <v>4019</v>
      </c>
      <c r="F356">
        <v>24</v>
      </c>
      <c r="G356">
        <v>1354</v>
      </c>
      <c r="H356" s="39">
        <f t="shared" si="10"/>
        <v>41614.664432871323</v>
      </c>
      <c r="I356" t="s">
        <v>6896</v>
      </c>
      <c r="J356">
        <v>1354</v>
      </c>
      <c r="K356" s="39">
        <f t="shared" si="11"/>
        <v>41614.664432871323</v>
      </c>
      <c r="L356" s="10">
        <v>3019</v>
      </c>
    </row>
    <row r="357" spans="4:12" x14ac:dyDescent="0.25">
      <c r="D357" s="5" t="s">
        <v>4877</v>
      </c>
      <c r="E357" s="10">
        <v>4019</v>
      </c>
      <c r="F357">
        <v>25</v>
      </c>
      <c r="G357">
        <v>1355</v>
      </c>
      <c r="H357" s="39">
        <f t="shared" si="10"/>
        <v>41614.6644444454</v>
      </c>
      <c r="I357" t="s">
        <v>6897</v>
      </c>
      <c r="J357">
        <v>1355</v>
      </c>
      <c r="K357" s="39">
        <f t="shared" si="11"/>
        <v>41614.6644444454</v>
      </c>
      <c r="L357" s="10">
        <v>3019</v>
      </c>
    </row>
    <row r="358" spans="4:12" x14ac:dyDescent="0.25">
      <c r="D358" s="5" t="s">
        <v>4878</v>
      </c>
      <c r="E358" s="10">
        <v>4019</v>
      </c>
      <c r="F358">
        <v>25</v>
      </c>
      <c r="G358">
        <v>1356</v>
      </c>
      <c r="H358" s="39">
        <f t="shared" si="10"/>
        <v>41614.664456019476</v>
      </c>
      <c r="I358" t="s">
        <v>6898</v>
      </c>
      <c r="J358">
        <v>1356</v>
      </c>
      <c r="K358" s="39">
        <f t="shared" si="11"/>
        <v>41614.664456019476</v>
      </c>
      <c r="L358" s="10">
        <v>3019</v>
      </c>
    </row>
    <row r="359" spans="4:12" x14ac:dyDescent="0.25">
      <c r="D359" s="5" t="s">
        <v>4879</v>
      </c>
      <c r="E359" s="10">
        <v>4019</v>
      </c>
      <c r="F359">
        <v>24</v>
      </c>
      <c r="G359">
        <v>1357</v>
      </c>
      <c r="H359" s="39">
        <f t="shared" si="10"/>
        <v>41614.664467593553</v>
      </c>
      <c r="I359" t="s">
        <v>6899</v>
      </c>
      <c r="J359">
        <v>1357</v>
      </c>
      <c r="K359" s="39">
        <f t="shared" si="11"/>
        <v>41614.664467593553</v>
      </c>
      <c r="L359" s="10">
        <v>3019</v>
      </c>
    </row>
    <row r="360" spans="4:12" x14ac:dyDescent="0.25">
      <c r="D360" s="5" t="s">
        <v>4880</v>
      </c>
      <c r="E360" s="10">
        <v>4019</v>
      </c>
      <c r="F360">
        <v>24</v>
      </c>
      <c r="G360">
        <v>1358</v>
      </c>
      <c r="H360" s="39">
        <f t="shared" si="10"/>
        <v>41614.66447916763</v>
      </c>
      <c r="I360" t="s">
        <v>6900</v>
      </c>
      <c r="J360">
        <v>1358</v>
      </c>
      <c r="K360" s="39">
        <f t="shared" si="11"/>
        <v>41614.66447916763</v>
      </c>
      <c r="L360" s="10">
        <v>3019</v>
      </c>
    </row>
    <row r="361" spans="4:12" x14ac:dyDescent="0.25">
      <c r="D361" s="5" t="s">
        <v>4881</v>
      </c>
      <c r="E361" s="10">
        <v>4019</v>
      </c>
      <c r="F361">
        <v>25</v>
      </c>
      <c r="G361">
        <v>1359</v>
      </c>
      <c r="H361" s="39">
        <f t="shared" si="10"/>
        <v>41614.664490741707</v>
      </c>
      <c r="I361" t="s">
        <v>6901</v>
      </c>
      <c r="J361">
        <v>1359</v>
      </c>
      <c r="K361" s="39">
        <f t="shared" si="11"/>
        <v>41614.664490741707</v>
      </c>
      <c r="L361" s="10">
        <v>3019</v>
      </c>
    </row>
    <row r="362" spans="4:12" x14ac:dyDescent="0.25">
      <c r="D362" s="5" t="s">
        <v>4882</v>
      </c>
      <c r="E362" s="10">
        <v>4019</v>
      </c>
      <c r="F362">
        <v>25</v>
      </c>
      <c r="G362">
        <v>1360</v>
      </c>
      <c r="H362" s="39">
        <f t="shared" si="10"/>
        <v>41614.664502315783</v>
      </c>
      <c r="I362" t="s">
        <v>6902</v>
      </c>
      <c r="J362">
        <v>1360</v>
      </c>
      <c r="K362" s="39">
        <f t="shared" si="11"/>
        <v>41614.664502315783</v>
      </c>
      <c r="L362" s="10">
        <v>3019</v>
      </c>
    </row>
    <row r="363" spans="4:12" x14ac:dyDescent="0.25">
      <c r="D363" s="5" t="s">
        <v>4883</v>
      </c>
      <c r="E363" s="10">
        <v>4019</v>
      </c>
      <c r="F363">
        <v>24</v>
      </c>
      <c r="G363">
        <v>1361</v>
      </c>
      <c r="H363" s="39">
        <f t="shared" si="10"/>
        <v>41614.66451388986</v>
      </c>
      <c r="I363" t="s">
        <v>6903</v>
      </c>
      <c r="J363">
        <v>1361</v>
      </c>
      <c r="K363" s="39">
        <f t="shared" si="11"/>
        <v>41614.66451388986</v>
      </c>
      <c r="L363" s="10">
        <v>3019</v>
      </c>
    </row>
    <row r="364" spans="4:12" x14ac:dyDescent="0.25">
      <c r="D364" s="5" t="s">
        <v>4884</v>
      </c>
      <c r="E364" s="10">
        <v>4019</v>
      </c>
      <c r="F364">
        <v>24</v>
      </c>
      <c r="G364">
        <v>1362</v>
      </c>
      <c r="H364" s="39">
        <f t="shared" si="10"/>
        <v>41614.664525463937</v>
      </c>
      <c r="I364" t="s">
        <v>6904</v>
      </c>
      <c r="J364">
        <v>1362</v>
      </c>
      <c r="K364" s="39">
        <f t="shared" si="11"/>
        <v>41614.664525463937</v>
      </c>
      <c r="L364" s="10">
        <v>3019</v>
      </c>
    </row>
    <row r="365" spans="4:12" x14ac:dyDescent="0.25">
      <c r="D365" s="5" t="s">
        <v>4885</v>
      </c>
      <c r="E365" s="10">
        <v>4019</v>
      </c>
      <c r="F365">
        <v>25</v>
      </c>
      <c r="G365">
        <v>1363</v>
      </c>
      <c r="H365" s="39">
        <f t="shared" si="10"/>
        <v>41614.664537038014</v>
      </c>
      <c r="I365" t="s">
        <v>6905</v>
      </c>
      <c r="J365">
        <v>1363</v>
      </c>
      <c r="K365" s="39">
        <f t="shared" si="11"/>
        <v>41614.664537038014</v>
      </c>
      <c r="L365" s="10">
        <v>3019</v>
      </c>
    </row>
    <row r="366" spans="4:12" x14ac:dyDescent="0.25">
      <c r="D366" s="5" t="s">
        <v>4886</v>
      </c>
      <c r="E366" s="10">
        <v>4019</v>
      </c>
      <c r="F366">
        <v>25</v>
      </c>
      <c r="G366">
        <v>1364</v>
      </c>
      <c r="H366" s="39">
        <f t="shared" si="10"/>
        <v>41614.664548612091</v>
      </c>
      <c r="I366" t="s">
        <v>6906</v>
      </c>
      <c r="J366">
        <v>1364</v>
      </c>
      <c r="K366" s="39">
        <f t="shared" si="11"/>
        <v>41614.664548612091</v>
      </c>
      <c r="L366" s="10">
        <v>3019</v>
      </c>
    </row>
    <row r="367" spans="4:12" x14ac:dyDescent="0.25">
      <c r="D367" s="5" t="s">
        <v>4887</v>
      </c>
      <c r="E367" s="10">
        <v>4019</v>
      </c>
      <c r="F367">
        <v>24</v>
      </c>
      <c r="G367">
        <v>1365</v>
      </c>
      <c r="H367" s="39">
        <f t="shared" si="10"/>
        <v>41614.664560186167</v>
      </c>
      <c r="I367" t="s">
        <v>6907</v>
      </c>
      <c r="J367">
        <v>1365</v>
      </c>
      <c r="K367" s="39">
        <f t="shared" si="11"/>
        <v>41614.664560186167</v>
      </c>
      <c r="L367" s="10">
        <v>3019</v>
      </c>
    </row>
    <row r="368" spans="4:12" x14ac:dyDescent="0.25">
      <c r="D368" s="5" t="s">
        <v>4888</v>
      </c>
      <c r="E368" s="10">
        <v>4019</v>
      </c>
      <c r="F368">
        <v>24</v>
      </c>
      <c r="G368">
        <v>1366</v>
      </c>
      <c r="H368" s="39">
        <f t="shared" si="10"/>
        <v>41614.664571760244</v>
      </c>
      <c r="I368" t="s">
        <v>6908</v>
      </c>
      <c r="J368">
        <v>1366</v>
      </c>
      <c r="K368" s="39">
        <f t="shared" si="11"/>
        <v>41614.664571760244</v>
      </c>
      <c r="L368" s="10">
        <v>3019</v>
      </c>
    </row>
    <row r="369" spans="4:12" x14ac:dyDescent="0.25">
      <c r="D369" s="5" t="s">
        <v>4889</v>
      </c>
      <c r="E369" s="10">
        <v>4019</v>
      </c>
      <c r="F369">
        <v>25</v>
      </c>
      <c r="G369">
        <v>1367</v>
      </c>
      <c r="H369" s="39">
        <f t="shared" si="10"/>
        <v>41614.664583334321</v>
      </c>
      <c r="I369" t="s">
        <v>6909</v>
      </c>
      <c r="J369">
        <v>1367</v>
      </c>
      <c r="K369" s="39">
        <f t="shared" si="11"/>
        <v>41614.664583334321</v>
      </c>
      <c r="L369" s="10">
        <v>3019</v>
      </c>
    </row>
    <row r="370" spans="4:12" x14ac:dyDescent="0.25">
      <c r="D370" s="5" t="s">
        <v>4890</v>
      </c>
      <c r="E370" s="10">
        <v>4019</v>
      </c>
      <c r="F370">
        <v>25</v>
      </c>
      <c r="G370">
        <v>1368</v>
      </c>
      <c r="H370" s="39">
        <f t="shared" si="10"/>
        <v>41614.664594908398</v>
      </c>
      <c r="I370" t="s">
        <v>6910</v>
      </c>
      <c r="J370">
        <v>1368</v>
      </c>
      <c r="K370" s="39">
        <f t="shared" si="11"/>
        <v>41614.664594908398</v>
      </c>
      <c r="L370" s="10">
        <v>3019</v>
      </c>
    </row>
    <row r="371" spans="4:12" x14ac:dyDescent="0.25">
      <c r="D371" s="5" t="s">
        <v>4891</v>
      </c>
      <c r="E371" s="10">
        <v>4019</v>
      </c>
      <c r="F371">
        <v>24</v>
      </c>
      <c r="G371">
        <v>1369</v>
      </c>
      <c r="H371" s="39">
        <f t="shared" si="10"/>
        <v>41614.664606482474</v>
      </c>
      <c r="I371" t="s">
        <v>6911</v>
      </c>
      <c r="J371">
        <v>1369</v>
      </c>
      <c r="K371" s="39">
        <f t="shared" si="11"/>
        <v>41614.664606482474</v>
      </c>
      <c r="L371" s="10">
        <v>3019</v>
      </c>
    </row>
    <row r="372" spans="4:12" x14ac:dyDescent="0.25">
      <c r="D372" s="5" t="s">
        <v>4892</v>
      </c>
      <c r="E372" s="10">
        <v>4019</v>
      </c>
      <c r="F372">
        <v>24</v>
      </c>
      <c r="G372">
        <v>1370</v>
      </c>
      <c r="H372" s="39">
        <f t="shared" si="10"/>
        <v>41614.664618056551</v>
      </c>
      <c r="I372" t="s">
        <v>6912</v>
      </c>
      <c r="J372">
        <v>1370</v>
      </c>
      <c r="K372" s="39">
        <f t="shared" si="11"/>
        <v>41614.664618056551</v>
      </c>
      <c r="L372" s="10">
        <v>3019</v>
      </c>
    </row>
    <row r="373" spans="4:12" x14ac:dyDescent="0.25">
      <c r="D373" s="5" t="s">
        <v>4893</v>
      </c>
      <c r="E373" s="10">
        <v>4019</v>
      </c>
      <c r="F373">
        <v>25</v>
      </c>
      <c r="G373">
        <v>1371</v>
      </c>
      <c r="H373" s="39">
        <f t="shared" si="10"/>
        <v>41614.664629630628</v>
      </c>
      <c r="I373" t="s">
        <v>6913</v>
      </c>
      <c r="J373">
        <v>1371</v>
      </c>
      <c r="K373" s="39">
        <f t="shared" si="11"/>
        <v>41614.664629630628</v>
      </c>
      <c r="L373" s="10">
        <v>3019</v>
      </c>
    </row>
    <row r="374" spans="4:12" x14ac:dyDescent="0.25">
      <c r="D374" s="5" t="s">
        <v>4894</v>
      </c>
      <c r="E374" s="10">
        <v>4019</v>
      </c>
      <c r="F374">
        <v>25</v>
      </c>
      <c r="G374">
        <v>1372</v>
      </c>
      <c r="H374" s="39">
        <f t="shared" si="10"/>
        <v>41614.664641204705</v>
      </c>
      <c r="I374" t="s">
        <v>6914</v>
      </c>
      <c r="J374">
        <v>1372</v>
      </c>
      <c r="K374" s="39">
        <f t="shared" si="11"/>
        <v>41614.664641204705</v>
      </c>
      <c r="L374" s="10">
        <v>3019</v>
      </c>
    </row>
    <row r="375" spans="4:12" x14ac:dyDescent="0.25">
      <c r="D375" s="5" t="s">
        <v>4895</v>
      </c>
      <c r="E375" s="10">
        <v>4019</v>
      </c>
      <c r="F375">
        <v>24</v>
      </c>
      <c r="G375">
        <v>1373</v>
      </c>
      <c r="H375" s="39">
        <f t="shared" si="10"/>
        <v>41614.664652778782</v>
      </c>
      <c r="I375" t="s">
        <v>6915</v>
      </c>
      <c r="J375">
        <v>1373</v>
      </c>
      <c r="K375" s="39">
        <f t="shared" si="11"/>
        <v>41614.664652778782</v>
      </c>
      <c r="L375" s="10">
        <v>3019</v>
      </c>
    </row>
    <row r="376" spans="4:12" x14ac:dyDescent="0.25">
      <c r="D376" s="5" t="s">
        <v>4896</v>
      </c>
      <c r="E376" s="10">
        <v>4019</v>
      </c>
      <c r="F376">
        <v>24</v>
      </c>
      <c r="G376">
        <v>1374</v>
      </c>
      <c r="H376" s="39">
        <f t="shared" si="10"/>
        <v>41614.664664352858</v>
      </c>
      <c r="I376" t="s">
        <v>6916</v>
      </c>
      <c r="J376">
        <v>1374</v>
      </c>
      <c r="K376" s="39">
        <f t="shared" si="11"/>
        <v>41614.664664352858</v>
      </c>
      <c r="L376" s="10">
        <v>3019</v>
      </c>
    </row>
    <row r="377" spans="4:12" x14ac:dyDescent="0.25">
      <c r="D377" s="5" t="s">
        <v>4897</v>
      </c>
      <c r="E377" s="10">
        <v>4019</v>
      </c>
      <c r="F377">
        <v>25</v>
      </c>
      <c r="G377">
        <v>1375</v>
      </c>
      <c r="H377" s="39">
        <f t="shared" si="10"/>
        <v>41614.664675926935</v>
      </c>
      <c r="I377" t="s">
        <v>6917</v>
      </c>
      <c r="J377">
        <v>1375</v>
      </c>
      <c r="K377" s="39">
        <f t="shared" si="11"/>
        <v>41614.664675926935</v>
      </c>
      <c r="L377" s="10">
        <v>3019</v>
      </c>
    </row>
    <row r="378" spans="4:12" x14ac:dyDescent="0.25">
      <c r="D378" s="5" t="s">
        <v>4898</v>
      </c>
      <c r="E378" s="10">
        <v>4019</v>
      </c>
      <c r="F378">
        <v>25</v>
      </c>
      <c r="G378">
        <v>1376</v>
      </c>
      <c r="H378" s="39">
        <f t="shared" si="10"/>
        <v>41614.664687501012</v>
      </c>
      <c r="I378" t="s">
        <v>6918</v>
      </c>
      <c r="J378">
        <v>1376</v>
      </c>
      <c r="K378" s="39">
        <f t="shared" si="11"/>
        <v>41614.664687501012</v>
      </c>
      <c r="L378" s="10">
        <v>3019</v>
      </c>
    </row>
    <row r="379" spans="4:12" x14ac:dyDescent="0.25">
      <c r="D379" s="5" t="s">
        <v>4899</v>
      </c>
      <c r="E379" s="10">
        <v>4019</v>
      </c>
      <c r="F379">
        <v>24</v>
      </c>
      <c r="G379">
        <v>1377</v>
      </c>
      <c r="H379" s="39">
        <f t="shared" si="10"/>
        <v>41614.664699075089</v>
      </c>
      <c r="I379" t="s">
        <v>6919</v>
      </c>
      <c r="J379">
        <v>1377</v>
      </c>
      <c r="K379" s="39">
        <f t="shared" si="11"/>
        <v>41614.664699075089</v>
      </c>
      <c r="L379" s="10">
        <v>3019</v>
      </c>
    </row>
    <row r="380" spans="4:12" x14ac:dyDescent="0.25">
      <c r="D380" s="5" t="s">
        <v>4900</v>
      </c>
      <c r="E380" s="10">
        <v>4019</v>
      </c>
      <c r="F380">
        <v>24</v>
      </c>
      <c r="G380">
        <v>1378</v>
      </c>
      <c r="H380" s="39">
        <f t="shared" si="10"/>
        <v>41614.664710649165</v>
      </c>
      <c r="I380" t="s">
        <v>6920</v>
      </c>
      <c r="J380">
        <v>1378</v>
      </c>
      <c r="K380" s="39">
        <f t="shared" si="11"/>
        <v>41614.664710649165</v>
      </c>
      <c r="L380" s="10">
        <v>3019</v>
      </c>
    </row>
    <row r="381" spans="4:12" x14ac:dyDescent="0.25">
      <c r="D381" s="5" t="s">
        <v>4901</v>
      </c>
      <c r="E381" s="10">
        <v>4019</v>
      </c>
      <c r="F381">
        <v>25</v>
      </c>
      <c r="G381">
        <v>1379</v>
      </c>
      <c r="H381" s="39">
        <f t="shared" si="10"/>
        <v>41614.664722223242</v>
      </c>
      <c r="I381" t="s">
        <v>6921</v>
      </c>
      <c r="J381">
        <v>1379</v>
      </c>
      <c r="K381" s="39">
        <f t="shared" si="11"/>
        <v>41614.664722223242</v>
      </c>
      <c r="L381" s="10">
        <v>3019</v>
      </c>
    </row>
    <row r="382" spans="4:12" x14ac:dyDescent="0.25">
      <c r="D382" s="5" t="s">
        <v>4902</v>
      </c>
      <c r="E382" s="10">
        <v>4019</v>
      </c>
      <c r="F382">
        <v>25</v>
      </c>
      <c r="G382">
        <v>1380</v>
      </c>
      <c r="H382" s="39">
        <f t="shared" si="10"/>
        <v>41614.664733797319</v>
      </c>
      <c r="I382" t="s">
        <v>6922</v>
      </c>
      <c r="J382">
        <v>1380</v>
      </c>
      <c r="K382" s="39">
        <f t="shared" si="11"/>
        <v>41614.664733797319</v>
      </c>
      <c r="L382" s="10">
        <v>3019</v>
      </c>
    </row>
    <row r="383" spans="4:12" x14ac:dyDescent="0.25">
      <c r="D383" s="5" t="s">
        <v>4903</v>
      </c>
      <c r="E383" s="10">
        <v>4019</v>
      </c>
      <c r="F383">
        <v>24</v>
      </c>
      <c r="G383">
        <v>1381</v>
      </c>
      <c r="H383" s="39">
        <f t="shared" si="10"/>
        <v>41614.664745371396</v>
      </c>
      <c r="I383" t="s">
        <v>6923</v>
      </c>
      <c r="J383">
        <v>1381</v>
      </c>
      <c r="K383" s="39">
        <f t="shared" si="11"/>
        <v>41614.664745371396</v>
      </c>
      <c r="L383" s="10">
        <v>3019</v>
      </c>
    </row>
    <row r="384" spans="4:12" x14ac:dyDescent="0.25">
      <c r="D384" s="5" t="s">
        <v>4904</v>
      </c>
      <c r="E384" s="10">
        <v>4019</v>
      </c>
      <c r="F384">
        <v>24</v>
      </c>
      <c r="G384">
        <v>1382</v>
      </c>
      <c r="H384" s="39">
        <f t="shared" si="10"/>
        <v>41614.664756945473</v>
      </c>
      <c r="I384" t="s">
        <v>6924</v>
      </c>
      <c r="J384">
        <v>1382</v>
      </c>
      <c r="K384" s="39">
        <f t="shared" si="11"/>
        <v>41614.664756945473</v>
      </c>
      <c r="L384" s="10">
        <v>3019</v>
      </c>
    </row>
    <row r="385" spans="4:12" x14ac:dyDescent="0.25">
      <c r="D385" s="5" t="s">
        <v>4905</v>
      </c>
      <c r="E385" s="10">
        <v>4019</v>
      </c>
      <c r="F385">
        <v>25</v>
      </c>
      <c r="G385">
        <v>1383</v>
      </c>
      <c r="H385" s="39">
        <f t="shared" si="10"/>
        <v>41614.664768519549</v>
      </c>
      <c r="I385" t="s">
        <v>6925</v>
      </c>
      <c r="J385">
        <v>1383</v>
      </c>
      <c r="K385" s="39">
        <f t="shared" si="11"/>
        <v>41614.664768519549</v>
      </c>
      <c r="L385" s="10">
        <v>3019</v>
      </c>
    </row>
    <row r="386" spans="4:12" x14ac:dyDescent="0.25">
      <c r="D386" s="5" t="s">
        <v>4906</v>
      </c>
      <c r="E386" s="10">
        <v>4019</v>
      </c>
      <c r="F386">
        <v>25</v>
      </c>
      <c r="G386">
        <v>1384</v>
      </c>
      <c r="H386" s="39">
        <f t="shared" si="10"/>
        <v>41614.664780093626</v>
      </c>
      <c r="I386" t="s">
        <v>6926</v>
      </c>
      <c r="J386">
        <v>1384</v>
      </c>
      <c r="K386" s="39">
        <f t="shared" si="11"/>
        <v>41614.664780093626</v>
      </c>
      <c r="L386" s="10">
        <v>3019</v>
      </c>
    </row>
    <row r="387" spans="4:12" x14ac:dyDescent="0.25">
      <c r="D387" s="5" t="s">
        <v>4907</v>
      </c>
      <c r="E387" s="10">
        <v>4019</v>
      </c>
      <c r="F387">
        <v>24</v>
      </c>
      <c r="G387">
        <v>1385</v>
      </c>
      <c r="H387" s="39">
        <f t="shared" si="10"/>
        <v>41614.664791667703</v>
      </c>
      <c r="I387" t="s">
        <v>6927</v>
      </c>
      <c r="J387">
        <v>1385</v>
      </c>
      <c r="K387" s="39">
        <f t="shared" si="11"/>
        <v>41614.664791667703</v>
      </c>
      <c r="L387" s="10">
        <v>3019</v>
      </c>
    </row>
    <row r="388" spans="4:12" x14ac:dyDescent="0.25">
      <c r="D388" s="5" t="s">
        <v>4908</v>
      </c>
      <c r="E388" s="10">
        <v>4019</v>
      </c>
      <c r="F388">
        <v>24</v>
      </c>
      <c r="G388">
        <v>1386</v>
      </c>
      <c r="H388" s="39">
        <f t="shared" si="10"/>
        <v>41614.66480324178</v>
      </c>
      <c r="I388" t="s">
        <v>6928</v>
      </c>
      <c r="J388">
        <v>1386</v>
      </c>
      <c r="K388" s="39">
        <f t="shared" si="11"/>
        <v>41614.66480324178</v>
      </c>
      <c r="L388" s="10">
        <v>3019</v>
      </c>
    </row>
    <row r="389" spans="4:12" x14ac:dyDescent="0.25">
      <c r="D389" s="5" t="s">
        <v>4909</v>
      </c>
      <c r="E389" s="10">
        <v>4019</v>
      </c>
      <c r="F389">
        <v>25</v>
      </c>
      <c r="G389">
        <v>1387</v>
      </c>
      <c r="H389" s="39">
        <f t="shared" ref="H389:H452" si="12">H388+1/86400</f>
        <v>41614.664814815857</v>
      </c>
      <c r="I389" t="s">
        <v>6929</v>
      </c>
      <c r="J389">
        <v>1387</v>
      </c>
      <c r="K389" s="39">
        <f t="shared" ref="K389:K452" si="13">K388+1/86400</f>
        <v>41614.664814815857</v>
      </c>
      <c r="L389" s="10">
        <v>3019</v>
      </c>
    </row>
    <row r="390" spans="4:12" x14ac:dyDescent="0.25">
      <c r="D390" s="5" t="s">
        <v>4910</v>
      </c>
      <c r="E390" s="10">
        <v>4019</v>
      </c>
      <c r="F390">
        <v>25</v>
      </c>
      <c r="G390">
        <v>1388</v>
      </c>
      <c r="H390" s="39">
        <f t="shared" si="12"/>
        <v>41614.664826389933</v>
      </c>
      <c r="I390" t="s">
        <v>6930</v>
      </c>
      <c r="J390">
        <v>1388</v>
      </c>
      <c r="K390" s="39">
        <f t="shared" si="13"/>
        <v>41614.664826389933</v>
      </c>
      <c r="L390" s="10">
        <v>3019</v>
      </c>
    </row>
    <row r="391" spans="4:12" x14ac:dyDescent="0.25">
      <c r="D391" s="5" t="s">
        <v>4911</v>
      </c>
      <c r="E391" s="10">
        <v>4019</v>
      </c>
      <c r="F391">
        <v>24</v>
      </c>
      <c r="G391">
        <v>1389</v>
      </c>
      <c r="H391" s="39">
        <f t="shared" si="12"/>
        <v>41614.66483796401</v>
      </c>
      <c r="I391" t="s">
        <v>6931</v>
      </c>
      <c r="J391">
        <v>1389</v>
      </c>
      <c r="K391" s="39">
        <f t="shared" si="13"/>
        <v>41614.66483796401</v>
      </c>
      <c r="L391" s="10">
        <v>3019</v>
      </c>
    </row>
    <row r="392" spans="4:12" x14ac:dyDescent="0.25">
      <c r="D392" s="5" t="s">
        <v>4912</v>
      </c>
      <c r="E392" s="10">
        <v>4019</v>
      </c>
      <c r="F392">
        <v>24</v>
      </c>
      <c r="G392">
        <v>1390</v>
      </c>
      <c r="H392" s="39">
        <f t="shared" si="12"/>
        <v>41614.664849538087</v>
      </c>
      <c r="I392" t="s">
        <v>6932</v>
      </c>
      <c r="J392">
        <v>1390</v>
      </c>
      <c r="K392" s="39">
        <f t="shared" si="13"/>
        <v>41614.664849538087</v>
      </c>
      <c r="L392" s="10">
        <v>3019</v>
      </c>
    </row>
    <row r="393" spans="4:12" x14ac:dyDescent="0.25">
      <c r="D393" s="5" t="s">
        <v>4913</v>
      </c>
      <c r="E393" s="10">
        <v>4019</v>
      </c>
      <c r="F393">
        <v>25</v>
      </c>
      <c r="G393">
        <v>1391</v>
      </c>
      <c r="H393" s="39">
        <f t="shared" si="12"/>
        <v>41614.664861112164</v>
      </c>
      <c r="I393" t="s">
        <v>6933</v>
      </c>
      <c r="J393">
        <v>1391</v>
      </c>
      <c r="K393" s="39">
        <f t="shared" si="13"/>
        <v>41614.664861112164</v>
      </c>
      <c r="L393" s="10">
        <v>3019</v>
      </c>
    </row>
    <row r="394" spans="4:12" x14ac:dyDescent="0.25">
      <c r="D394" s="5" t="s">
        <v>4914</v>
      </c>
      <c r="E394" s="10">
        <v>4019</v>
      </c>
      <c r="F394">
        <v>25</v>
      </c>
      <c r="G394">
        <v>1392</v>
      </c>
      <c r="H394" s="39">
        <f t="shared" si="12"/>
        <v>41614.66487268624</v>
      </c>
      <c r="I394" t="s">
        <v>6934</v>
      </c>
      <c r="J394">
        <v>1392</v>
      </c>
      <c r="K394" s="39">
        <f t="shared" si="13"/>
        <v>41614.66487268624</v>
      </c>
      <c r="L394" s="10">
        <v>3019</v>
      </c>
    </row>
    <row r="395" spans="4:12" x14ac:dyDescent="0.25">
      <c r="D395" s="5" t="s">
        <v>4915</v>
      </c>
      <c r="E395" s="10">
        <v>4019</v>
      </c>
      <c r="F395">
        <v>24</v>
      </c>
      <c r="G395">
        <v>1393</v>
      </c>
      <c r="H395" s="39">
        <f t="shared" si="12"/>
        <v>41614.664884260317</v>
      </c>
      <c r="I395" t="s">
        <v>6935</v>
      </c>
      <c r="J395">
        <v>1393</v>
      </c>
      <c r="K395" s="39">
        <f t="shared" si="13"/>
        <v>41614.664884260317</v>
      </c>
      <c r="L395" s="10">
        <v>3019</v>
      </c>
    </row>
    <row r="396" spans="4:12" x14ac:dyDescent="0.25">
      <c r="D396" s="5" t="s">
        <v>4916</v>
      </c>
      <c r="E396" s="10">
        <v>4019</v>
      </c>
      <c r="F396">
        <v>24</v>
      </c>
      <c r="G396">
        <v>1394</v>
      </c>
      <c r="H396" s="39">
        <f t="shared" si="12"/>
        <v>41614.664895834394</v>
      </c>
      <c r="I396" t="s">
        <v>6936</v>
      </c>
      <c r="J396">
        <v>1394</v>
      </c>
      <c r="K396" s="39">
        <f t="shared" si="13"/>
        <v>41614.664895834394</v>
      </c>
      <c r="L396" s="10">
        <v>3019</v>
      </c>
    </row>
    <row r="397" spans="4:12" x14ac:dyDescent="0.25">
      <c r="D397" s="5" t="s">
        <v>4917</v>
      </c>
      <c r="E397" s="10">
        <v>4019</v>
      </c>
      <c r="F397">
        <v>25</v>
      </c>
      <c r="G397">
        <v>1395</v>
      </c>
      <c r="H397" s="39">
        <f t="shared" si="12"/>
        <v>41614.664907408471</v>
      </c>
      <c r="I397" t="s">
        <v>6937</v>
      </c>
      <c r="J397">
        <v>1395</v>
      </c>
      <c r="K397" s="39">
        <f t="shared" si="13"/>
        <v>41614.664907408471</v>
      </c>
      <c r="L397" s="10">
        <v>3019</v>
      </c>
    </row>
    <row r="398" spans="4:12" x14ac:dyDescent="0.25">
      <c r="D398" s="5" t="s">
        <v>4918</v>
      </c>
      <c r="E398" s="10">
        <v>4019</v>
      </c>
      <c r="F398">
        <v>25</v>
      </c>
      <c r="G398">
        <v>1396</v>
      </c>
      <c r="H398" s="39">
        <f t="shared" si="12"/>
        <v>41614.664918982548</v>
      </c>
      <c r="I398" t="s">
        <v>6938</v>
      </c>
      <c r="J398">
        <v>1396</v>
      </c>
      <c r="K398" s="39">
        <f t="shared" si="13"/>
        <v>41614.664918982548</v>
      </c>
      <c r="L398" s="10">
        <v>3019</v>
      </c>
    </row>
    <row r="399" spans="4:12" x14ac:dyDescent="0.25">
      <c r="D399" s="5" t="s">
        <v>4919</v>
      </c>
      <c r="E399" s="10">
        <v>4019</v>
      </c>
      <c r="F399">
        <v>24</v>
      </c>
      <c r="G399">
        <v>1397</v>
      </c>
      <c r="H399" s="39">
        <f t="shared" si="12"/>
        <v>41614.664930556624</v>
      </c>
      <c r="I399" t="s">
        <v>6939</v>
      </c>
      <c r="J399">
        <v>1397</v>
      </c>
      <c r="K399" s="39">
        <f t="shared" si="13"/>
        <v>41614.664930556624</v>
      </c>
      <c r="L399" s="10">
        <v>3019</v>
      </c>
    </row>
    <row r="400" spans="4:12" x14ac:dyDescent="0.25">
      <c r="D400" s="5" t="s">
        <v>4920</v>
      </c>
      <c r="E400" s="10">
        <v>4019</v>
      </c>
      <c r="F400">
        <v>24</v>
      </c>
      <c r="G400">
        <v>1398</v>
      </c>
      <c r="H400" s="39">
        <f t="shared" si="12"/>
        <v>41614.664942130701</v>
      </c>
      <c r="I400" t="s">
        <v>6940</v>
      </c>
      <c r="J400">
        <v>1398</v>
      </c>
      <c r="K400" s="39">
        <f t="shared" si="13"/>
        <v>41614.664942130701</v>
      </c>
      <c r="L400" s="10">
        <v>3019</v>
      </c>
    </row>
    <row r="401" spans="4:12" x14ac:dyDescent="0.25">
      <c r="D401" s="5" t="s">
        <v>4921</v>
      </c>
      <c r="E401" s="10">
        <v>4019</v>
      </c>
      <c r="F401">
        <v>25</v>
      </c>
      <c r="G401">
        <v>1399</v>
      </c>
      <c r="H401" s="39">
        <f t="shared" si="12"/>
        <v>41614.664953704778</v>
      </c>
      <c r="I401" t="s">
        <v>6941</v>
      </c>
      <c r="J401">
        <v>1399</v>
      </c>
      <c r="K401" s="39">
        <f t="shared" si="13"/>
        <v>41614.664953704778</v>
      </c>
      <c r="L401" s="10">
        <v>3019</v>
      </c>
    </row>
    <row r="402" spans="4:12" x14ac:dyDescent="0.25">
      <c r="D402" s="5" t="s">
        <v>4922</v>
      </c>
      <c r="E402" s="10">
        <v>4019</v>
      </c>
      <c r="F402">
        <v>25</v>
      </c>
      <c r="G402">
        <v>1400</v>
      </c>
      <c r="H402" s="39">
        <f t="shared" si="12"/>
        <v>41614.664965278855</v>
      </c>
      <c r="I402" t="s">
        <v>6942</v>
      </c>
      <c r="J402">
        <v>1400</v>
      </c>
      <c r="K402" s="39">
        <f t="shared" si="13"/>
        <v>41614.664965278855</v>
      </c>
      <c r="L402" s="10">
        <v>3019</v>
      </c>
    </row>
    <row r="403" spans="4:12" x14ac:dyDescent="0.25">
      <c r="D403" s="5" t="s">
        <v>4923</v>
      </c>
      <c r="E403" s="10">
        <v>4019</v>
      </c>
      <c r="F403">
        <v>24</v>
      </c>
      <c r="G403">
        <v>1401</v>
      </c>
      <c r="H403" s="39">
        <f t="shared" si="12"/>
        <v>41614.664976852931</v>
      </c>
      <c r="I403" t="s">
        <v>6943</v>
      </c>
      <c r="J403">
        <v>1401</v>
      </c>
      <c r="K403" s="39">
        <f t="shared" si="13"/>
        <v>41614.664976852931</v>
      </c>
      <c r="L403" s="10">
        <v>3019</v>
      </c>
    </row>
    <row r="404" spans="4:12" x14ac:dyDescent="0.25">
      <c r="D404" s="5" t="s">
        <v>4924</v>
      </c>
      <c r="E404" s="10">
        <v>4019</v>
      </c>
      <c r="F404">
        <v>24</v>
      </c>
      <c r="G404">
        <v>1402</v>
      </c>
      <c r="H404" s="39">
        <f t="shared" si="12"/>
        <v>41614.664988427008</v>
      </c>
      <c r="I404" t="s">
        <v>6944</v>
      </c>
      <c r="J404">
        <v>1402</v>
      </c>
      <c r="K404" s="39">
        <f t="shared" si="13"/>
        <v>41614.664988427008</v>
      </c>
      <c r="L404" s="10">
        <v>3019</v>
      </c>
    </row>
    <row r="405" spans="4:12" x14ac:dyDescent="0.25">
      <c r="D405" s="5" t="s">
        <v>4925</v>
      </c>
      <c r="E405" s="10">
        <v>4019</v>
      </c>
      <c r="F405">
        <v>25</v>
      </c>
      <c r="G405">
        <v>1403</v>
      </c>
      <c r="H405" s="39">
        <f t="shared" si="12"/>
        <v>41614.665000001085</v>
      </c>
      <c r="I405" t="s">
        <v>6945</v>
      </c>
      <c r="J405">
        <v>1403</v>
      </c>
      <c r="K405" s="39">
        <f t="shared" si="13"/>
        <v>41614.665000001085</v>
      </c>
      <c r="L405" s="10">
        <v>3019</v>
      </c>
    </row>
    <row r="406" spans="4:12" x14ac:dyDescent="0.25">
      <c r="D406" s="5" t="s">
        <v>4926</v>
      </c>
      <c r="E406" s="10">
        <v>4019</v>
      </c>
      <c r="F406">
        <v>25</v>
      </c>
      <c r="G406">
        <v>1404</v>
      </c>
      <c r="H406" s="39">
        <f t="shared" si="12"/>
        <v>41614.665011575162</v>
      </c>
      <c r="I406" t="s">
        <v>6946</v>
      </c>
      <c r="J406">
        <v>1404</v>
      </c>
      <c r="K406" s="39">
        <f t="shared" si="13"/>
        <v>41614.665011575162</v>
      </c>
      <c r="L406" s="10">
        <v>3019</v>
      </c>
    </row>
    <row r="407" spans="4:12" x14ac:dyDescent="0.25">
      <c r="D407" s="5" t="s">
        <v>4927</v>
      </c>
      <c r="E407" s="10">
        <v>4019</v>
      </c>
      <c r="F407">
        <v>24</v>
      </c>
      <c r="G407">
        <v>1405</v>
      </c>
      <c r="H407" s="39">
        <f t="shared" si="12"/>
        <v>41614.665023149239</v>
      </c>
      <c r="I407" t="s">
        <v>6947</v>
      </c>
      <c r="J407">
        <v>1405</v>
      </c>
      <c r="K407" s="39">
        <f t="shared" si="13"/>
        <v>41614.665023149239</v>
      </c>
      <c r="L407" s="10">
        <v>3019</v>
      </c>
    </row>
    <row r="408" spans="4:12" x14ac:dyDescent="0.25">
      <c r="D408" s="5" t="s">
        <v>4928</v>
      </c>
      <c r="E408" s="10">
        <v>4019</v>
      </c>
      <c r="F408">
        <v>24</v>
      </c>
      <c r="G408">
        <v>1406</v>
      </c>
      <c r="H408" s="39">
        <f t="shared" si="12"/>
        <v>41614.665034723315</v>
      </c>
      <c r="I408" t="s">
        <v>6948</v>
      </c>
      <c r="J408">
        <v>1406</v>
      </c>
      <c r="K408" s="39">
        <f t="shared" si="13"/>
        <v>41614.665034723315</v>
      </c>
      <c r="L408" s="10">
        <v>3019</v>
      </c>
    </row>
    <row r="409" spans="4:12" x14ac:dyDescent="0.25">
      <c r="D409" s="5" t="s">
        <v>4929</v>
      </c>
      <c r="E409" s="10">
        <v>4019</v>
      </c>
      <c r="F409">
        <v>25</v>
      </c>
      <c r="G409">
        <v>1407</v>
      </c>
      <c r="H409" s="39">
        <f t="shared" si="12"/>
        <v>41614.665046297392</v>
      </c>
      <c r="I409" t="s">
        <v>6949</v>
      </c>
      <c r="J409">
        <v>1407</v>
      </c>
      <c r="K409" s="39">
        <f t="shared" si="13"/>
        <v>41614.665046297392</v>
      </c>
      <c r="L409" s="10">
        <v>3019</v>
      </c>
    </row>
    <row r="410" spans="4:12" x14ac:dyDescent="0.25">
      <c r="D410" s="5" t="s">
        <v>4930</v>
      </c>
      <c r="E410" s="10">
        <v>4019</v>
      </c>
      <c r="F410">
        <v>25</v>
      </c>
      <c r="G410">
        <v>1408</v>
      </c>
      <c r="H410" s="39">
        <f t="shared" si="12"/>
        <v>41614.665057871469</v>
      </c>
      <c r="I410" t="s">
        <v>6950</v>
      </c>
      <c r="J410">
        <v>1408</v>
      </c>
      <c r="K410" s="39">
        <f t="shared" si="13"/>
        <v>41614.665057871469</v>
      </c>
      <c r="L410" s="10">
        <v>3019</v>
      </c>
    </row>
    <row r="411" spans="4:12" x14ac:dyDescent="0.25">
      <c r="D411" s="5" t="s">
        <v>4931</v>
      </c>
      <c r="E411" s="10">
        <v>4019</v>
      </c>
      <c r="F411">
        <v>24</v>
      </c>
      <c r="G411">
        <v>1409</v>
      </c>
      <c r="H411" s="39">
        <f t="shared" si="12"/>
        <v>41614.665069445546</v>
      </c>
      <c r="I411" t="s">
        <v>6951</v>
      </c>
      <c r="J411">
        <v>1409</v>
      </c>
      <c r="K411" s="39">
        <f t="shared" si="13"/>
        <v>41614.665069445546</v>
      </c>
      <c r="L411" s="10">
        <v>3019</v>
      </c>
    </row>
    <row r="412" spans="4:12" x14ac:dyDescent="0.25">
      <c r="D412" s="5" t="s">
        <v>4932</v>
      </c>
      <c r="E412" s="10">
        <v>4019</v>
      </c>
      <c r="F412">
        <v>24</v>
      </c>
      <c r="G412">
        <v>1410</v>
      </c>
      <c r="H412" s="39">
        <f t="shared" si="12"/>
        <v>41614.665081019622</v>
      </c>
      <c r="I412" t="s">
        <v>6952</v>
      </c>
      <c r="J412">
        <v>1410</v>
      </c>
      <c r="K412" s="39">
        <f t="shared" si="13"/>
        <v>41614.665081019622</v>
      </c>
      <c r="L412" s="10">
        <v>3019</v>
      </c>
    </row>
    <row r="413" spans="4:12" x14ac:dyDescent="0.25">
      <c r="D413" s="5" t="s">
        <v>4933</v>
      </c>
      <c r="E413" s="10">
        <v>4019</v>
      </c>
      <c r="F413">
        <v>25</v>
      </c>
      <c r="G413">
        <v>1411</v>
      </c>
      <c r="H413" s="39">
        <f t="shared" si="12"/>
        <v>41614.665092593699</v>
      </c>
      <c r="I413" t="s">
        <v>6953</v>
      </c>
      <c r="J413">
        <v>1411</v>
      </c>
      <c r="K413" s="39">
        <f t="shared" si="13"/>
        <v>41614.665092593699</v>
      </c>
      <c r="L413" s="10">
        <v>3019</v>
      </c>
    </row>
    <row r="414" spans="4:12" x14ac:dyDescent="0.25">
      <c r="D414" s="5" t="s">
        <v>4934</v>
      </c>
      <c r="E414" s="10">
        <v>4019</v>
      </c>
      <c r="F414">
        <v>25</v>
      </c>
      <c r="G414">
        <v>1412</v>
      </c>
      <c r="H414" s="39">
        <f t="shared" si="12"/>
        <v>41614.665104167776</v>
      </c>
      <c r="I414" t="s">
        <v>6954</v>
      </c>
      <c r="J414">
        <v>1412</v>
      </c>
      <c r="K414" s="39">
        <f t="shared" si="13"/>
        <v>41614.665104167776</v>
      </c>
      <c r="L414" s="10">
        <v>3019</v>
      </c>
    </row>
    <row r="415" spans="4:12" x14ac:dyDescent="0.25">
      <c r="D415" s="5" t="s">
        <v>4935</v>
      </c>
      <c r="E415" s="10">
        <v>4019</v>
      </c>
      <c r="F415">
        <v>24</v>
      </c>
      <c r="G415">
        <v>1413</v>
      </c>
      <c r="H415" s="39">
        <f t="shared" si="12"/>
        <v>41614.665115741853</v>
      </c>
      <c r="I415" t="s">
        <v>6955</v>
      </c>
      <c r="J415">
        <v>1413</v>
      </c>
      <c r="K415" s="39">
        <f t="shared" si="13"/>
        <v>41614.665115741853</v>
      </c>
      <c r="L415" s="10">
        <v>3019</v>
      </c>
    </row>
    <row r="416" spans="4:12" x14ac:dyDescent="0.25">
      <c r="D416" s="5" t="s">
        <v>4936</v>
      </c>
      <c r="E416" s="10">
        <v>4019</v>
      </c>
      <c r="F416">
        <v>24</v>
      </c>
      <c r="G416">
        <v>1414</v>
      </c>
      <c r="H416" s="39">
        <f t="shared" si="12"/>
        <v>41614.66512731593</v>
      </c>
      <c r="I416" t="s">
        <v>6956</v>
      </c>
      <c r="J416">
        <v>1414</v>
      </c>
      <c r="K416" s="39">
        <f t="shared" si="13"/>
        <v>41614.66512731593</v>
      </c>
      <c r="L416" s="10">
        <v>3019</v>
      </c>
    </row>
    <row r="417" spans="4:12" x14ac:dyDescent="0.25">
      <c r="D417" s="5" t="s">
        <v>4937</v>
      </c>
      <c r="E417" s="10">
        <v>4019</v>
      </c>
      <c r="F417">
        <v>25</v>
      </c>
      <c r="G417">
        <v>1415</v>
      </c>
      <c r="H417" s="39">
        <f t="shared" si="12"/>
        <v>41614.665138890006</v>
      </c>
      <c r="I417" t="s">
        <v>6957</v>
      </c>
      <c r="J417">
        <v>1415</v>
      </c>
      <c r="K417" s="39">
        <f t="shared" si="13"/>
        <v>41614.665138890006</v>
      </c>
      <c r="L417" s="10">
        <v>3019</v>
      </c>
    </row>
    <row r="418" spans="4:12" x14ac:dyDescent="0.25">
      <c r="D418" s="5" t="s">
        <v>4938</v>
      </c>
      <c r="E418" s="10">
        <v>4019</v>
      </c>
      <c r="F418">
        <v>25</v>
      </c>
      <c r="G418">
        <v>1416</v>
      </c>
      <c r="H418" s="39">
        <f t="shared" si="12"/>
        <v>41614.665150464083</v>
      </c>
      <c r="I418" t="s">
        <v>6958</v>
      </c>
      <c r="J418">
        <v>1416</v>
      </c>
      <c r="K418" s="39">
        <f t="shared" si="13"/>
        <v>41614.665150464083</v>
      </c>
      <c r="L418" s="10">
        <v>3019</v>
      </c>
    </row>
    <row r="419" spans="4:12" x14ac:dyDescent="0.25">
      <c r="D419" s="5" t="s">
        <v>4939</v>
      </c>
      <c r="E419" s="10">
        <v>4019</v>
      </c>
      <c r="F419">
        <v>24</v>
      </c>
      <c r="G419">
        <v>1417</v>
      </c>
      <c r="H419" s="39">
        <f t="shared" si="12"/>
        <v>41614.66516203816</v>
      </c>
      <c r="I419" t="s">
        <v>6959</v>
      </c>
      <c r="J419">
        <v>1417</v>
      </c>
      <c r="K419" s="39">
        <f t="shared" si="13"/>
        <v>41614.66516203816</v>
      </c>
      <c r="L419" s="10">
        <v>3019</v>
      </c>
    </row>
    <row r="420" spans="4:12" x14ac:dyDescent="0.25">
      <c r="D420" s="5" t="s">
        <v>4940</v>
      </c>
      <c r="E420" s="10">
        <v>4019</v>
      </c>
      <c r="F420">
        <v>24</v>
      </c>
      <c r="G420">
        <v>1418</v>
      </c>
      <c r="H420" s="39">
        <f t="shared" si="12"/>
        <v>41614.665173612237</v>
      </c>
      <c r="I420" t="s">
        <v>6960</v>
      </c>
      <c r="J420">
        <v>1418</v>
      </c>
      <c r="K420" s="39">
        <f t="shared" si="13"/>
        <v>41614.665173612237</v>
      </c>
      <c r="L420" s="10">
        <v>3019</v>
      </c>
    </row>
    <row r="421" spans="4:12" x14ac:dyDescent="0.25">
      <c r="D421" s="5" t="s">
        <v>4941</v>
      </c>
      <c r="E421" s="10">
        <v>4019</v>
      </c>
      <c r="F421">
        <v>25</v>
      </c>
      <c r="G421">
        <v>1419</v>
      </c>
      <c r="H421" s="39">
        <f t="shared" si="12"/>
        <v>41614.665185186313</v>
      </c>
      <c r="I421" t="s">
        <v>6961</v>
      </c>
      <c r="J421">
        <v>1419</v>
      </c>
      <c r="K421" s="39">
        <f t="shared" si="13"/>
        <v>41614.665185186313</v>
      </c>
      <c r="L421" s="10">
        <v>3019</v>
      </c>
    </row>
    <row r="422" spans="4:12" x14ac:dyDescent="0.25">
      <c r="D422" s="5" t="s">
        <v>4942</v>
      </c>
      <c r="E422" s="10">
        <v>4019</v>
      </c>
      <c r="F422">
        <v>25</v>
      </c>
      <c r="G422">
        <v>1420</v>
      </c>
      <c r="H422" s="39">
        <f t="shared" si="12"/>
        <v>41614.66519676039</v>
      </c>
      <c r="I422" t="s">
        <v>6962</v>
      </c>
      <c r="J422">
        <v>1420</v>
      </c>
      <c r="K422" s="39">
        <f t="shared" si="13"/>
        <v>41614.66519676039</v>
      </c>
      <c r="L422" s="10">
        <v>3019</v>
      </c>
    </row>
    <row r="423" spans="4:12" x14ac:dyDescent="0.25">
      <c r="D423" s="5" t="s">
        <v>4943</v>
      </c>
      <c r="E423" s="10">
        <v>4019</v>
      </c>
      <c r="F423">
        <v>24</v>
      </c>
      <c r="G423">
        <v>1421</v>
      </c>
      <c r="H423" s="39">
        <f t="shared" si="12"/>
        <v>41614.665208334467</v>
      </c>
      <c r="I423" t="s">
        <v>6963</v>
      </c>
      <c r="J423">
        <v>1421</v>
      </c>
      <c r="K423" s="39">
        <f t="shared" si="13"/>
        <v>41614.665208334467</v>
      </c>
      <c r="L423" s="10">
        <v>3019</v>
      </c>
    </row>
    <row r="424" spans="4:12" x14ac:dyDescent="0.25">
      <c r="D424" s="5" t="s">
        <v>4944</v>
      </c>
      <c r="E424" s="10">
        <v>4019</v>
      </c>
      <c r="F424">
        <v>24</v>
      </c>
      <c r="G424">
        <v>1422</v>
      </c>
      <c r="H424" s="39">
        <f t="shared" si="12"/>
        <v>41614.665219908544</v>
      </c>
      <c r="I424" t="s">
        <v>6964</v>
      </c>
      <c r="J424">
        <v>1422</v>
      </c>
      <c r="K424" s="39">
        <f t="shared" si="13"/>
        <v>41614.665219908544</v>
      </c>
      <c r="L424" s="10">
        <v>3019</v>
      </c>
    </row>
    <row r="425" spans="4:12" x14ac:dyDescent="0.25">
      <c r="D425" s="5" t="s">
        <v>4945</v>
      </c>
      <c r="E425" s="10">
        <v>4019</v>
      </c>
      <c r="F425">
        <v>25</v>
      </c>
      <c r="G425">
        <v>1423</v>
      </c>
      <c r="H425" s="39">
        <f t="shared" si="12"/>
        <v>41614.665231482621</v>
      </c>
      <c r="I425" t="s">
        <v>6965</v>
      </c>
      <c r="J425">
        <v>1423</v>
      </c>
      <c r="K425" s="39">
        <f t="shared" si="13"/>
        <v>41614.665231482621</v>
      </c>
      <c r="L425" s="10">
        <v>3019</v>
      </c>
    </row>
    <row r="426" spans="4:12" x14ac:dyDescent="0.25">
      <c r="D426" s="5" t="s">
        <v>4946</v>
      </c>
      <c r="E426" s="10">
        <v>4019</v>
      </c>
      <c r="F426">
        <v>25</v>
      </c>
      <c r="G426">
        <v>1424</v>
      </c>
      <c r="H426" s="39">
        <f t="shared" si="12"/>
        <v>41614.665243056697</v>
      </c>
      <c r="I426" t="s">
        <v>6966</v>
      </c>
      <c r="J426">
        <v>1424</v>
      </c>
      <c r="K426" s="39">
        <f t="shared" si="13"/>
        <v>41614.665243056697</v>
      </c>
      <c r="L426" s="10">
        <v>3019</v>
      </c>
    </row>
    <row r="427" spans="4:12" x14ac:dyDescent="0.25">
      <c r="D427" s="5" t="s">
        <v>4947</v>
      </c>
      <c r="E427" s="10">
        <v>4019</v>
      </c>
      <c r="F427">
        <v>24</v>
      </c>
      <c r="G427">
        <v>1425</v>
      </c>
      <c r="H427" s="39">
        <f t="shared" si="12"/>
        <v>41614.665254630774</v>
      </c>
      <c r="I427" t="s">
        <v>6967</v>
      </c>
      <c r="J427">
        <v>1425</v>
      </c>
      <c r="K427" s="39">
        <f t="shared" si="13"/>
        <v>41614.665254630774</v>
      </c>
      <c r="L427" s="10">
        <v>3019</v>
      </c>
    </row>
    <row r="428" spans="4:12" x14ac:dyDescent="0.25">
      <c r="D428" s="5" t="s">
        <v>4948</v>
      </c>
      <c r="E428" s="10">
        <v>4019</v>
      </c>
      <c r="F428">
        <v>24</v>
      </c>
      <c r="G428">
        <v>1426</v>
      </c>
      <c r="H428" s="39">
        <f t="shared" si="12"/>
        <v>41614.665266204851</v>
      </c>
      <c r="I428" t="s">
        <v>6968</v>
      </c>
      <c r="J428">
        <v>1426</v>
      </c>
      <c r="K428" s="39">
        <f t="shared" si="13"/>
        <v>41614.665266204851</v>
      </c>
      <c r="L428" s="10">
        <v>3019</v>
      </c>
    </row>
    <row r="429" spans="4:12" x14ac:dyDescent="0.25">
      <c r="D429" s="5" t="s">
        <v>4949</v>
      </c>
      <c r="E429" s="10">
        <v>4019</v>
      </c>
      <c r="F429">
        <v>25</v>
      </c>
      <c r="G429">
        <v>1427</v>
      </c>
      <c r="H429" s="39">
        <f t="shared" si="12"/>
        <v>41614.665277778928</v>
      </c>
      <c r="I429" t="s">
        <v>6969</v>
      </c>
      <c r="J429">
        <v>1427</v>
      </c>
      <c r="K429" s="39">
        <f t="shared" si="13"/>
        <v>41614.665277778928</v>
      </c>
      <c r="L429" s="10">
        <v>3019</v>
      </c>
    </row>
    <row r="430" spans="4:12" x14ac:dyDescent="0.25">
      <c r="D430" s="5" t="s">
        <v>4950</v>
      </c>
      <c r="E430" s="10">
        <v>4019</v>
      </c>
      <c r="F430">
        <v>25</v>
      </c>
      <c r="G430">
        <v>1428</v>
      </c>
      <c r="H430" s="39">
        <f t="shared" si="12"/>
        <v>41614.665289353004</v>
      </c>
      <c r="I430" t="s">
        <v>6970</v>
      </c>
      <c r="J430">
        <v>1428</v>
      </c>
      <c r="K430" s="39">
        <f t="shared" si="13"/>
        <v>41614.665289353004</v>
      </c>
      <c r="L430" s="10">
        <v>3019</v>
      </c>
    </row>
    <row r="431" spans="4:12" x14ac:dyDescent="0.25">
      <c r="D431" s="5" t="s">
        <v>4951</v>
      </c>
      <c r="E431" s="10">
        <v>4019</v>
      </c>
      <c r="F431">
        <v>24</v>
      </c>
      <c r="G431">
        <v>1429</v>
      </c>
      <c r="H431" s="39">
        <f t="shared" si="12"/>
        <v>41614.665300927081</v>
      </c>
      <c r="I431" t="s">
        <v>6971</v>
      </c>
      <c r="J431">
        <v>1429</v>
      </c>
      <c r="K431" s="39">
        <f t="shared" si="13"/>
        <v>41614.665300927081</v>
      </c>
      <c r="L431" s="10">
        <v>3019</v>
      </c>
    </row>
    <row r="432" spans="4:12" x14ac:dyDescent="0.25">
      <c r="D432" s="5" t="s">
        <v>4952</v>
      </c>
      <c r="E432" s="10">
        <v>4019</v>
      </c>
      <c r="F432">
        <v>24</v>
      </c>
      <c r="G432">
        <v>1430</v>
      </c>
      <c r="H432" s="39">
        <f t="shared" si="12"/>
        <v>41614.665312501158</v>
      </c>
      <c r="I432" t="s">
        <v>6972</v>
      </c>
      <c r="J432">
        <v>1430</v>
      </c>
      <c r="K432" s="39">
        <f t="shared" si="13"/>
        <v>41614.665312501158</v>
      </c>
      <c r="L432" s="10">
        <v>3019</v>
      </c>
    </row>
    <row r="433" spans="4:12" x14ac:dyDescent="0.25">
      <c r="D433" s="5" t="s">
        <v>4953</v>
      </c>
      <c r="E433" s="10">
        <v>4019</v>
      </c>
      <c r="F433">
        <v>25</v>
      </c>
      <c r="G433">
        <v>1431</v>
      </c>
      <c r="H433" s="39">
        <f t="shared" si="12"/>
        <v>41614.665324075235</v>
      </c>
      <c r="I433" t="s">
        <v>6973</v>
      </c>
      <c r="J433">
        <v>1431</v>
      </c>
      <c r="K433" s="39">
        <f t="shared" si="13"/>
        <v>41614.665324075235</v>
      </c>
      <c r="L433" s="10">
        <v>3019</v>
      </c>
    </row>
    <row r="434" spans="4:12" x14ac:dyDescent="0.25">
      <c r="D434" s="5" t="s">
        <v>4954</v>
      </c>
      <c r="E434" s="10">
        <v>4019</v>
      </c>
      <c r="F434">
        <v>25</v>
      </c>
      <c r="G434">
        <v>1432</v>
      </c>
      <c r="H434" s="39">
        <f t="shared" si="12"/>
        <v>41614.665335649312</v>
      </c>
      <c r="I434" t="s">
        <v>6974</v>
      </c>
      <c r="J434">
        <v>1432</v>
      </c>
      <c r="K434" s="39">
        <f t="shared" si="13"/>
        <v>41614.665335649312</v>
      </c>
      <c r="L434" s="10">
        <v>3019</v>
      </c>
    </row>
    <row r="435" spans="4:12" x14ac:dyDescent="0.25">
      <c r="D435" s="5" t="s">
        <v>4955</v>
      </c>
      <c r="E435" s="10">
        <v>4019</v>
      </c>
      <c r="F435">
        <v>24</v>
      </c>
      <c r="G435">
        <v>1433</v>
      </c>
      <c r="H435" s="39">
        <f t="shared" si="12"/>
        <v>41614.665347223388</v>
      </c>
      <c r="I435" t="s">
        <v>6975</v>
      </c>
      <c r="J435">
        <v>1433</v>
      </c>
      <c r="K435" s="39">
        <f t="shared" si="13"/>
        <v>41614.665347223388</v>
      </c>
      <c r="L435" s="10">
        <v>3019</v>
      </c>
    </row>
    <row r="436" spans="4:12" x14ac:dyDescent="0.25">
      <c r="D436" s="5" t="s">
        <v>4956</v>
      </c>
      <c r="E436" s="10">
        <v>4019</v>
      </c>
      <c r="F436">
        <v>24</v>
      </c>
      <c r="G436">
        <v>1434</v>
      </c>
      <c r="H436" s="39">
        <f t="shared" si="12"/>
        <v>41614.665358797465</v>
      </c>
      <c r="I436" t="s">
        <v>6976</v>
      </c>
      <c r="J436">
        <v>1434</v>
      </c>
      <c r="K436" s="39">
        <f t="shared" si="13"/>
        <v>41614.665358797465</v>
      </c>
      <c r="L436" s="10">
        <v>3019</v>
      </c>
    </row>
    <row r="437" spans="4:12" x14ac:dyDescent="0.25">
      <c r="D437" s="5" t="s">
        <v>4957</v>
      </c>
      <c r="E437" s="10">
        <v>4019</v>
      </c>
      <c r="F437">
        <v>25</v>
      </c>
      <c r="G437">
        <v>1435</v>
      </c>
      <c r="H437" s="39">
        <f t="shared" si="12"/>
        <v>41614.665370371542</v>
      </c>
      <c r="I437" t="s">
        <v>6977</v>
      </c>
      <c r="J437">
        <v>1435</v>
      </c>
      <c r="K437" s="39">
        <f t="shared" si="13"/>
        <v>41614.665370371542</v>
      </c>
      <c r="L437" s="10">
        <v>3019</v>
      </c>
    </row>
    <row r="438" spans="4:12" x14ac:dyDescent="0.25">
      <c r="D438" s="5" t="s">
        <v>4958</v>
      </c>
      <c r="E438" s="10">
        <v>4019</v>
      </c>
      <c r="F438">
        <v>25</v>
      </c>
      <c r="G438">
        <v>1436</v>
      </c>
      <c r="H438" s="39">
        <f t="shared" si="12"/>
        <v>41614.665381945619</v>
      </c>
      <c r="I438" t="s">
        <v>6978</v>
      </c>
      <c r="J438">
        <v>1436</v>
      </c>
      <c r="K438" s="39">
        <f t="shared" si="13"/>
        <v>41614.665381945619</v>
      </c>
      <c r="L438" s="10">
        <v>3019</v>
      </c>
    </row>
    <row r="439" spans="4:12" x14ac:dyDescent="0.25">
      <c r="D439" s="5" t="s">
        <v>4959</v>
      </c>
      <c r="E439" s="10">
        <v>4019</v>
      </c>
      <c r="F439">
        <v>24</v>
      </c>
      <c r="G439">
        <v>1437</v>
      </c>
      <c r="H439" s="39">
        <f t="shared" si="12"/>
        <v>41614.665393519695</v>
      </c>
      <c r="I439" t="s">
        <v>6979</v>
      </c>
      <c r="J439">
        <v>1437</v>
      </c>
      <c r="K439" s="39">
        <f t="shared" si="13"/>
        <v>41614.665393519695</v>
      </c>
      <c r="L439" s="10">
        <v>3019</v>
      </c>
    </row>
    <row r="440" spans="4:12" x14ac:dyDescent="0.25">
      <c r="D440" s="5" t="s">
        <v>4960</v>
      </c>
      <c r="E440" s="10">
        <v>4019</v>
      </c>
      <c r="F440">
        <v>24</v>
      </c>
      <c r="G440">
        <v>1438</v>
      </c>
      <c r="H440" s="39">
        <f t="shared" si="12"/>
        <v>41614.665405093772</v>
      </c>
      <c r="I440" t="s">
        <v>6980</v>
      </c>
      <c r="J440">
        <v>1438</v>
      </c>
      <c r="K440" s="39">
        <f t="shared" si="13"/>
        <v>41614.665405093772</v>
      </c>
      <c r="L440" s="10">
        <v>3019</v>
      </c>
    </row>
    <row r="441" spans="4:12" x14ac:dyDescent="0.25">
      <c r="D441" s="5" t="s">
        <v>4961</v>
      </c>
      <c r="E441" s="10">
        <v>4019</v>
      </c>
      <c r="F441">
        <v>25</v>
      </c>
      <c r="G441">
        <v>1439</v>
      </c>
      <c r="H441" s="39">
        <f t="shared" si="12"/>
        <v>41614.665416667849</v>
      </c>
      <c r="I441" t="s">
        <v>6981</v>
      </c>
      <c r="J441">
        <v>1439</v>
      </c>
      <c r="K441" s="39">
        <f t="shared" si="13"/>
        <v>41614.665416667849</v>
      </c>
      <c r="L441" s="10">
        <v>3019</v>
      </c>
    </row>
    <row r="442" spans="4:12" x14ac:dyDescent="0.25">
      <c r="D442" s="5" t="s">
        <v>4962</v>
      </c>
      <c r="E442" s="10">
        <v>4019</v>
      </c>
      <c r="F442">
        <v>25</v>
      </c>
      <c r="G442">
        <v>1440</v>
      </c>
      <c r="H442" s="39">
        <f t="shared" si="12"/>
        <v>41614.665428241926</v>
      </c>
      <c r="I442" t="s">
        <v>6982</v>
      </c>
      <c r="J442">
        <v>1440</v>
      </c>
      <c r="K442" s="39">
        <f t="shared" si="13"/>
        <v>41614.665428241926</v>
      </c>
      <c r="L442" s="10">
        <v>3019</v>
      </c>
    </row>
    <row r="443" spans="4:12" x14ac:dyDescent="0.25">
      <c r="D443" s="5" t="s">
        <v>4963</v>
      </c>
      <c r="E443" s="10">
        <v>4019</v>
      </c>
      <c r="F443">
        <v>24</v>
      </c>
      <c r="G443">
        <v>1441</v>
      </c>
      <c r="H443" s="39">
        <f t="shared" si="12"/>
        <v>41614.665439816003</v>
      </c>
      <c r="I443" t="s">
        <v>6983</v>
      </c>
      <c r="J443">
        <v>1441</v>
      </c>
      <c r="K443" s="39">
        <f t="shared" si="13"/>
        <v>41614.665439816003</v>
      </c>
      <c r="L443" s="10">
        <v>3019</v>
      </c>
    </row>
    <row r="444" spans="4:12" x14ac:dyDescent="0.25">
      <c r="D444" s="5" t="s">
        <v>4964</v>
      </c>
      <c r="E444" s="10">
        <v>4019</v>
      </c>
      <c r="F444">
        <v>24</v>
      </c>
      <c r="G444">
        <v>1442</v>
      </c>
      <c r="H444" s="39">
        <f t="shared" si="12"/>
        <v>41614.665451390079</v>
      </c>
      <c r="I444" t="s">
        <v>6984</v>
      </c>
      <c r="J444">
        <v>1442</v>
      </c>
      <c r="K444" s="39">
        <f t="shared" si="13"/>
        <v>41614.665451390079</v>
      </c>
      <c r="L444" s="10">
        <v>3019</v>
      </c>
    </row>
    <row r="445" spans="4:12" x14ac:dyDescent="0.25">
      <c r="D445" s="5" t="s">
        <v>4965</v>
      </c>
      <c r="E445" s="10">
        <v>4019</v>
      </c>
      <c r="F445">
        <v>25</v>
      </c>
      <c r="G445">
        <v>1443</v>
      </c>
      <c r="H445" s="39">
        <f t="shared" si="12"/>
        <v>41614.665462964156</v>
      </c>
      <c r="I445" t="s">
        <v>6985</v>
      </c>
      <c r="J445">
        <v>1443</v>
      </c>
      <c r="K445" s="39">
        <f t="shared" si="13"/>
        <v>41614.665462964156</v>
      </c>
      <c r="L445" s="10">
        <v>3019</v>
      </c>
    </row>
    <row r="446" spans="4:12" x14ac:dyDescent="0.25">
      <c r="D446" s="5" t="s">
        <v>4966</v>
      </c>
      <c r="E446" s="10">
        <v>4019</v>
      </c>
      <c r="F446">
        <v>25</v>
      </c>
      <c r="G446">
        <v>1444</v>
      </c>
      <c r="H446" s="39">
        <f t="shared" si="12"/>
        <v>41614.665474538233</v>
      </c>
      <c r="I446" t="s">
        <v>6986</v>
      </c>
      <c r="J446">
        <v>1444</v>
      </c>
      <c r="K446" s="39">
        <f t="shared" si="13"/>
        <v>41614.665474538233</v>
      </c>
      <c r="L446" s="10">
        <v>3019</v>
      </c>
    </row>
    <row r="447" spans="4:12" x14ac:dyDescent="0.25">
      <c r="D447" s="5" t="s">
        <v>4967</v>
      </c>
      <c r="E447" s="10">
        <v>4019</v>
      </c>
      <c r="F447">
        <v>24</v>
      </c>
      <c r="G447">
        <v>1445</v>
      </c>
      <c r="H447" s="39">
        <f t="shared" si="12"/>
        <v>41614.66548611231</v>
      </c>
      <c r="I447" t="s">
        <v>6987</v>
      </c>
      <c r="J447">
        <v>1445</v>
      </c>
      <c r="K447" s="39">
        <f t="shared" si="13"/>
        <v>41614.66548611231</v>
      </c>
      <c r="L447" s="10">
        <v>3019</v>
      </c>
    </row>
    <row r="448" spans="4:12" x14ac:dyDescent="0.25">
      <c r="D448" s="5" t="s">
        <v>4968</v>
      </c>
      <c r="E448" s="10">
        <v>4019</v>
      </c>
      <c r="F448">
        <v>24</v>
      </c>
      <c r="G448">
        <v>1446</v>
      </c>
      <c r="H448" s="39">
        <f t="shared" si="12"/>
        <v>41614.665497686387</v>
      </c>
      <c r="I448" t="s">
        <v>6988</v>
      </c>
      <c r="J448">
        <v>1446</v>
      </c>
      <c r="K448" s="39">
        <f t="shared" si="13"/>
        <v>41614.665497686387</v>
      </c>
      <c r="L448" s="10">
        <v>3019</v>
      </c>
    </row>
    <row r="449" spans="4:12" x14ac:dyDescent="0.25">
      <c r="D449" s="5" t="s">
        <v>4969</v>
      </c>
      <c r="E449" s="10">
        <v>4019</v>
      </c>
      <c r="F449">
        <v>25</v>
      </c>
      <c r="G449">
        <v>1447</v>
      </c>
      <c r="H449" s="39">
        <f t="shared" si="12"/>
        <v>41614.665509260463</v>
      </c>
      <c r="I449" t="s">
        <v>6989</v>
      </c>
      <c r="J449">
        <v>1447</v>
      </c>
      <c r="K449" s="39">
        <f t="shared" si="13"/>
        <v>41614.665509260463</v>
      </c>
      <c r="L449" s="10">
        <v>3019</v>
      </c>
    </row>
    <row r="450" spans="4:12" x14ac:dyDescent="0.25">
      <c r="D450" s="5" t="s">
        <v>4970</v>
      </c>
      <c r="E450" s="10">
        <v>4019</v>
      </c>
      <c r="F450">
        <v>25</v>
      </c>
      <c r="G450">
        <v>1448</v>
      </c>
      <c r="H450" s="39">
        <f t="shared" si="12"/>
        <v>41614.66552083454</v>
      </c>
      <c r="I450" t="s">
        <v>6990</v>
      </c>
      <c r="J450">
        <v>1448</v>
      </c>
      <c r="K450" s="39">
        <f t="shared" si="13"/>
        <v>41614.66552083454</v>
      </c>
      <c r="L450" s="10">
        <v>3019</v>
      </c>
    </row>
    <row r="451" spans="4:12" x14ac:dyDescent="0.25">
      <c r="D451" s="5" t="s">
        <v>4971</v>
      </c>
      <c r="E451" s="10">
        <v>4019</v>
      </c>
      <c r="F451">
        <v>24</v>
      </c>
      <c r="G451">
        <v>1449</v>
      </c>
      <c r="H451" s="39">
        <f t="shared" si="12"/>
        <v>41614.665532408617</v>
      </c>
      <c r="I451" t="s">
        <v>6991</v>
      </c>
      <c r="J451">
        <v>1449</v>
      </c>
      <c r="K451" s="39">
        <f t="shared" si="13"/>
        <v>41614.665532408617</v>
      </c>
      <c r="L451" s="10">
        <v>3019</v>
      </c>
    </row>
    <row r="452" spans="4:12" x14ac:dyDescent="0.25">
      <c r="D452" s="5" t="s">
        <v>4972</v>
      </c>
      <c r="E452" s="10">
        <v>4019</v>
      </c>
      <c r="F452">
        <v>24</v>
      </c>
      <c r="G452">
        <v>1450</v>
      </c>
      <c r="H452" s="39">
        <f t="shared" si="12"/>
        <v>41614.665543982694</v>
      </c>
      <c r="I452" t="s">
        <v>6992</v>
      </c>
      <c r="J452">
        <v>1450</v>
      </c>
      <c r="K452" s="39">
        <f t="shared" si="13"/>
        <v>41614.665543982694</v>
      </c>
      <c r="L452" s="10">
        <v>3019</v>
      </c>
    </row>
    <row r="453" spans="4:12" x14ac:dyDescent="0.25">
      <c r="D453" s="5" t="s">
        <v>4973</v>
      </c>
      <c r="E453" s="10">
        <v>4019</v>
      </c>
      <c r="F453">
        <v>25</v>
      </c>
      <c r="G453">
        <v>1451</v>
      </c>
      <c r="H453" s="39">
        <f t="shared" ref="H453:H516" si="14">H452+1/86400</f>
        <v>41614.66555555677</v>
      </c>
      <c r="I453" t="s">
        <v>6993</v>
      </c>
      <c r="J453">
        <v>1451</v>
      </c>
      <c r="K453" s="39">
        <f t="shared" ref="K453:K516" si="15">K452+1/86400</f>
        <v>41614.66555555677</v>
      </c>
      <c r="L453" s="10">
        <v>3019</v>
      </c>
    </row>
    <row r="454" spans="4:12" x14ac:dyDescent="0.25">
      <c r="D454" s="5" t="s">
        <v>4974</v>
      </c>
      <c r="E454" s="10">
        <v>4019</v>
      </c>
      <c r="F454">
        <v>25</v>
      </c>
      <c r="G454">
        <v>1452</v>
      </c>
      <c r="H454" s="39">
        <f t="shared" si="14"/>
        <v>41614.665567130847</v>
      </c>
      <c r="I454" t="s">
        <v>6994</v>
      </c>
      <c r="J454">
        <v>1452</v>
      </c>
      <c r="K454" s="39">
        <f t="shared" si="15"/>
        <v>41614.665567130847</v>
      </c>
      <c r="L454" s="10">
        <v>3019</v>
      </c>
    </row>
    <row r="455" spans="4:12" x14ac:dyDescent="0.25">
      <c r="D455" s="5" t="s">
        <v>4975</v>
      </c>
      <c r="E455" s="10">
        <v>4019</v>
      </c>
      <c r="F455">
        <v>24</v>
      </c>
      <c r="G455">
        <v>1453</v>
      </c>
      <c r="H455" s="39">
        <f t="shared" si="14"/>
        <v>41614.665578704924</v>
      </c>
      <c r="I455" t="s">
        <v>6995</v>
      </c>
      <c r="J455">
        <v>1453</v>
      </c>
      <c r="K455" s="39">
        <f t="shared" si="15"/>
        <v>41614.665578704924</v>
      </c>
      <c r="L455" s="10">
        <v>3019</v>
      </c>
    </row>
    <row r="456" spans="4:12" x14ac:dyDescent="0.25">
      <c r="D456" s="5" t="s">
        <v>4976</v>
      </c>
      <c r="E456" s="10">
        <v>4019</v>
      </c>
      <c r="F456">
        <v>24</v>
      </c>
      <c r="G456">
        <v>1454</v>
      </c>
      <c r="H456" s="39">
        <f t="shared" si="14"/>
        <v>41614.665590279001</v>
      </c>
      <c r="I456" t="s">
        <v>6996</v>
      </c>
      <c r="J456">
        <v>1454</v>
      </c>
      <c r="K456" s="39">
        <f t="shared" si="15"/>
        <v>41614.665590279001</v>
      </c>
      <c r="L456" s="10">
        <v>3019</v>
      </c>
    </row>
    <row r="457" spans="4:12" x14ac:dyDescent="0.25">
      <c r="D457" s="5" t="s">
        <v>4977</v>
      </c>
      <c r="E457" s="10">
        <v>4019</v>
      </c>
      <c r="F457">
        <v>25</v>
      </c>
      <c r="G457">
        <v>1455</v>
      </c>
      <c r="H457" s="39">
        <f t="shared" si="14"/>
        <v>41614.665601853078</v>
      </c>
      <c r="I457" t="s">
        <v>6997</v>
      </c>
      <c r="J457">
        <v>1455</v>
      </c>
      <c r="K457" s="39">
        <f t="shared" si="15"/>
        <v>41614.665601853078</v>
      </c>
      <c r="L457" s="10">
        <v>3019</v>
      </c>
    </row>
    <row r="458" spans="4:12" x14ac:dyDescent="0.25">
      <c r="D458" s="5" t="s">
        <v>4978</v>
      </c>
      <c r="E458" s="10">
        <v>4019</v>
      </c>
      <c r="F458">
        <v>25</v>
      </c>
      <c r="G458">
        <v>1456</v>
      </c>
      <c r="H458" s="39">
        <f t="shared" si="14"/>
        <v>41614.665613427154</v>
      </c>
      <c r="I458" t="s">
        <v>6998</v>
      </c>
      <c r="J458">
        <v>1456</v>
      </c>
      <c r="K458" s="39">
        <f t="shared" si="15"/>
        <v>41614.665613427154</v>
      </c>
      <c r="L458" s="10">
        <v>3019</v>
      </c>
    </row>
    <row r="459" spans="4:12" x14ac:dyDescent="0.25">
      <c r="D459" s="5" t="s">
        <v>4979</v>
      </c>
      <c r="E459" s="10">
        <v>4019</v>
      </c>
      <c r="F459">
        <v>24</v>
      </c>
      <c r="G459">
        <v>1457</v>
      </c>
      <c r="H459" s="39">
        <f t="shared" si="14"/>
        <v>41614.665625001231</v>
      </c>
      <c r="I459" t="s">
        <v>6999</v>
      </c>
      <c r="J459">
        <v>1457</v>
      </c>
      <c r="K459" s="39">
        <f t="shared" si="15"/>
        <v>41614.665625001231</v>
      </c>
      <c r="L459" s="10">
        <v>3019</v>
      </c>
    </row>
    <row r="460" spans="4:12" x14ac:dyDescent="0.25">
      <c r="D460" s="5" t="s">
        <v>4980</v>
      </c>
      <c r="E460" s="10">
        <v>4019</v>
      </c>
      <c r="F460">
        <v>24</v>
      </c>
      <c r="G460">
        <v>1458</v>
      </c>
      <c r="H460" s="39">
        <f t="shared" si="14"/>
        <v>41614.665636575308</v>
      </c>
      <c r="I460" t="s">
        <v>7000</v>
      </c>
      <c r="J460">
        <v>1458</v>
      </c>
      <c r="K460" s="39">
        <f t="shared" si="15"/>
        <v>41614.665636575308</v>
      </c>
      <c r="L460" s="10">
        <v>3019</v>
      </c>
    </row>
    <row r="461" spans="4:12" x14ac:dyDescent="0.25">
      <c r="D461" s="5" t="s">
        <v>4981</v>
      </c>
      <c r="E461" s="10">
        <v>4019</v>
      </c>
      <c r="F461">
        <v>25</v>
      </c>
      <c r="G461">
        <v>1459</v>
      </c>
      <c r="H461" s="39">
        <f t="shared" si="14"/>
        <v>41614.665648149385</v>
      </c>
      <c r="I461" t="s">
        <v>7001</v>
      </c>
      <c r="J461">
        <v>1459</v>
      </c>
      <c r="K461" s="39">
        <f t="shared" si="15"/>
        <v>41614.665648149385</v>
      </c>
      <c r="L461" s="10">
        <v>3019</v>
      </c>
    </row>
    <row r="462" spans="4:12" x14ac:dyDescent="0.25">
      <c r="D462" s="5" t="s">
        <v>4982</v>
      </c>
      <c r="E462" s="10">
        <v>4019</v>
      </c>
      <c r="F462">
        <v>25</v>
      </c>
      <c r="G462">
        <v>1460</v>
      </c>
      <c r="H462" s="39">
        <f t="shared" si="14"/>
        <v>41614.665659723461</v>
      </c>
      <c r="I462" t="s">
        <v>7002</v>
      </c>
      <c r="J462">
        <v>1460</v>
      </c>
      <c r="K462" s="39">
        <f t="shared" si="15"/>
        <v>41614.665659723461</v>
      </c>
      <c r="L462" s="10">
        <v>3019</v>
      </c>
    </row>
    <row r="463" spans="4:12" x14ac:dyDescent="0.25">
      <c r="D463" s="5" t="s">
        <v>4983</v>
      </c>
      <c r="E463" s="10">
        <v>4019</v>
      </c>
      <c r="F463">
        <v>24</v>
      </c>
      <c r="G463">
        <v>1461</v>
      </c>
      <c r="H463" s="39">
        <f t="shared" si="14"/>
        <v>41614.665671297538</v>
      </c>
      <c r="I463" t="s">
        <v>7003</v>
      </c>
      <c r="J463">
        <v>1461</v>
      </c>
      <c r="K463" s="39">
        <f t="shared" si="15"/>
        <v>41614.665671297538</v>
      </c>
      <c r="L463" s="10">
        <v>3019</v>
      </c>
    </row>
    <row r="464" spans="4:12" x14ac:dyDescent="0.25">
      <c r="D464" s="5" t="s">
        <v>4984</v>
      </c>
      <c r="E464" s="10">
        <v>4019</v>
      </c>
      <c r="F464">
        <v>24</v>
      </c>
      <c r="G464">
        <v>1462</v>
      </c>
      <c r="H464" s="39">
        <f t="shared" si="14"/>
        <v>41614.665682871615</v>
      </c>
      <c r="I464" t="s">
        <v>7004</v>
      </c>
      <c r="J464">
        <v>1462</v>
      </c>
      <c r="K464" s="39">
        <f t="shared" si="15"/>
        <v>41614.665682871615</v>
      </c>
      <c r="L464" s="10">
        <v>3019</v>
      </c>
    </row>
    <row r="465" spans="4:12" x14ac:dyDescent="0.25">
      <c r="D465" s="5" t="s">
        <v>4985</v>
      </c>
      <c r="E465" s="10">
        <v>4019</v>
      </c>
      <c r="F465">
        <v>25</v>
      </c>
      <c r="G465">
        <v>1463</v>
      </c>
      <c r="H465" s="39">
        <f t="shared" si="14"/>
        <v>41614.665694445692</v>
      </c>
      <c r="I465" t="s">
        <v>7005</v>
      </c>
      <c r="J465">
        <v>1463</v>
      </c>
      <c r="K465" s="39">
        <f t="shared" si="15"/>
        <v>41614.665694445692</v>
      </c>
      <c r="L465" s="10">
        <v>3019</v>
      </c>
    </row>
    <row r="466" spans="4:12" x14ac:dyDescent="0.25">
      <c r="D466" s="5" t="s">
        <v>4986</v>
      </c>
      <c r="E466" s="10">
        <v>4019</v>
      </c>
      <c r="F466">
        <v>25</v>
      </c>
      <c r="G466">
        <v>1464</v>
      </c>
      <c r="H466" s="39">
        <f t="shared" si="14"/>
        <v>41614.665706019769</v>
      </c>
      <c r="I466" t="s">
        <v>7006</v>
      </c>
      <c r="J466">
        <v>1464</v>
      </c>
      <c r="K466" s="39">
        <f t="shared" si="15"/>
        <v>41614.665706019769</v>
      </c>
      <c r="L466" s="10">
        <v>3019</v>
      </c>
    </row>
    <row r="467" spans="4:12" x14ac:dyDescent="0.25">
      <c r="D467" s="5" t="s">
        <v>4987</v>
      </c>
      <c r="E467" s="10">
        <v>4019</v>
      </c>
      <c r="F467">
        <v>24</v>
      </c>
      <c r="G467">
        <v>1465</v>
      </c>
      <c r="H467" s="39">
        <f t="shared" si="14"/>
        <v>41614.665717593845</v>
      </c>
      <c r="I467" t="s">
        <v>7007</v>
      </c>
      <c r="J467">
        <v>1465</v>
      </c>
      <c r="K467" s="39">
        <f t="shared" si="15"/>
        <v>41614.665717593845</v>
      </c>
      <c r="L467" s="10">
        <v>3019</v>
      </c>
    </row>
    <row r="468" spans="4:12" x14ac:dyDescent="0.25">
      <c r="D468" s="5" t="s">
        <v>4988</v>
      </c>
      <c r="E468" s="10">
        <v>4019</v>
      </c>
      <c r="F468">
        <v>24</v>
      </c>
      <c r="G468">
        <v>1466</v>
      </c>
      <c r="H468" s="39">
        <f t="shared" si="14"/>
        <v>41614.665729167922</v>
      </c>
      <c r="I468" t="s">
        <v>7008</v>
      </c>
      <c r="J468">
        <v>1466</v>
      </c>
      <c r="K468" s="39">
        <f t="shared" si="15"/>
        <v>41614.665729167922</v>
      </c>
      <c r="L468" s="10">
        <v>3019</v>
      </c>
    </row>
    <row r="469" spans="4:12" x14ac:dyDescent="0.25">
      <c r="D469" s="5" t="s">
        <v>4989</v>
      </c>
      <c r="E469" s="10">
        <v>4019</v>
      </c>
      <c r="F469">
        <v>25</v>
      </c>
      <c r="G469">
        <v>1467</v>
      </c>
      <c r="H469" s="39">
        <f t="shared" si="14"/>
        <v>41614.665740741999</v>
      </c>
      <c r="I469" t="s">
        <v>7009</v>
      </c>
      <c r="J469">
        <v>1467</v>
      </c>
      <c r="K469" s="39">
        <f t="shared" si="15"/>
        <v>41614.665740741999</v>
      </c>
      <c r="L469" s="10">
        <v>3019</v>
      </c>
    </row>
    <row r="470" spans="4:12" x14ac:dyDescent="0.25">
      <c r="D470" s="5" t="s">
        <v>4990</v>
      </c>
      <c r="E470" s="10">
        <v>4019</v>
      </c>
      <c r="F470">
        <v>25</v>
      </c>
      <c r="G470">
        <v>1468</v>
      </c>
      <c r="H470" s="39">
        <f t="shared" si="14"/>
        <v>41614.665752316076</v>
      </c>
      <c r="I470" t="s">
        <v>7010</v>
      </c>
      <c r="J470">
        <v>1468</v>
      </c>
      <c r="K470" s="39">
        <f t="shared" si="15"/>
        <v>41614.665752316076</v>
      </c>
      <c r="L470" s="10">
        <v>3019</v>
      </c>
    </row>
    <row r="471" spans="4:12" x14ac:dyDescent="0.25">
      <c r="D471" s="5" t="s">
        <v>4991</v>
      </c>
      <c r="E471" s="10">
        <v>4019</v>
      </c>
      <c r="F471">
        <v>24</v>
      </c>
      <c r="G471">
        <v>1469</v>
      </c>
      <c r="H471" s="39">
        <f t="shared" si="14"/>
        <v>41614.665763890152</v>
      </c>
      <c r="I471" t="s">
        <v>7011</v>
      </c>
      <c r="J471">
        <v>1469</v>
      </c>
      <c r="K471" s="39">
        <f t="shared" si="15"/>
        <v>41614.665763890152</v>
      </c>
      <c r="L471" s="10">
        <v>3019</v>
      </c>
    </row>
    <row r="472" spans="4:12" x14ac:dyDescent="0.25">
      <c r="D472" s="5" t="s">
        <v>4992</v>
      </c>
      <c r="E472" s="10">
        <v>4019</v>
      </c>
      <c r="F472">
        <v>24</v>
      </c>
      <c r="G472">
        <v>1470</v>
      </c>
      <c r="H472" s="39">
        <f t="shared" si="14"/>
        <v>41614.665775464229</v>
      </c>
      <c r="I472" t="s">
        <v>7012</v>
      </c>
      <c r="J472">
        <v>1470</v>
      </c>
      <c r="K472" s="39">
        <f t="shared" si="15"/>
        <v>41614.665775464229</v>
      </c>
      <c r="L472" s="10">
        <v>3019</v>
      </c>
    </row>
    <row r="473" spans="4:12" x14ac:dyDescent="0.25">
      <c r="D473" s="5" t="s">
        <v>4993</v>
      </c>
      <c r="E473" s="10">
        <v>4019</v>
      </c>
      <c r="F473">
        <v>25</v>
      </c>
      <c r="G473">
        <v>1471</v>
      </c>
      <c r="H473" s="39">
        <f t="shared" si="14"/>
        <v>41614.665787038306</v>
      </c>
      <c r="I473" t="s">
        <v>7013</v>
      </c>
      <c r="J473">
        <v>1471</v>
      </c>
      <c r="K473" s="39">
        <f t="shared" si="15"/>
        <v>41614.665787038306</v>
      </c>
      <c r="L473" s="10">
        <v>3019</v>
      </c>
    </row>
    <row r="474" spans="4:12" x14ac:dyDescent="0.25">
      <c r="D474" s="5" t="s">
        <v>4994</v>
      </c>
      <c r="E474" s="10">
        <v>4019</v>
      </c>
      <c r="F474">
        <v>25</v>
      </c>
      <c r="G474">
        <v>1472</v>
      </c>
      <c r="H474" s="39">
        <f t="shared" si="14"/>
        <v>41614.665798612383</v>
      </c>
      <c r="I474" t="s">
        <v>7014</v>
      </c>
      <c r="J474">
        <v>1472</v>
      </c>
      <c r="K474" s="39">
        <f t="shared" si="15"/>
        <v>41614.665798612383</v>
      </c>
      <c r="L474" s="10">
        <v>3019</v>
      </c>
    </row>
    <row r="475" spans="4:12" x14ac:dyDescent="0.25">
      <c r="D475" s="5" t="s">
        <v>4995</v>
      </c>
      <c r="E475" s="10">
        <v>4019</v>
      </c>
      <c r="F475">
        <v>24</v>
      </c>
      <c r="G475">
        <v>1473</v>
      </c>
      <c r="H475" s="39">
        <f t="shared" si="14"/>
        <v>41614.66581018646</v>
      </c>
      <c r="I475" t="s">
        <v>7015</v>
      </c>
      <c r="J475">
        <v>1473</v>
      </c>
      <c r="K475" s="39">
        <f t="shared" si="15"/>
        <v>41614.66581018646</v>
      </c>
      <c r="L475" s="10">
        <v>3019</v>
      </c>
    </row>
    <row r="476" spans="4:12" x14ac:dyDescent="0.25">
      <c r="D476" s="5" t="s">
        <v>4996</v>
      </c>
      <c r="E476" s="10">
        <v>4019</v>
      </c>
      <c r="F476">
        <v>24</v>
      </c>
      <c r="G476">
        <v>1474</v>
      </c>
      <c r="H476" s="39">
        <f t="shared" si="14"/>
        <v>41614.665821760536</v>
      </c>
      <c r="I476" t="s">
        <v>7016</v>
      </c>
      <c r="J476">
        <v>1474</v>
      </c>
      <c r="K476" s="39">
        <f t="shared" si="15"/>
        <v>41614.665821760536</v>
      </c>
      <c r="L476" s="10">
        <v>3019</v>
      </c>
    </row>
    <row r="477" spans="4:12" x14ac:dyDescent="0.25">
      <c r="D477" s="5" t="s">
        <v>4997</v>
      </c>
      <c r="E477" s="10">
        <v>4019</v>
      </c>
      <c r="F477">
        <v>25</v>
      </c>
      <c r="G477">
        <v>1475</v>
      </c>
      <c r="H477" s="39">
        <f t="shared" si="14"/>
        <v>41614.665833334613</v>
      </c>
      <c r="I477" t="s">
        <v>7017</v>
      </c>
      <c r="J477">
        <v>1475</v>
      </c>
      <c r="K477" s="39">
        <f t="shared" si="15"/>
        <v>41614.665833334613</v>
      </c>
      <c r="L477" s="10">
        <v>3019</v>
      </c>
    </row>
    <row r="478" spans="4:12" x14ac:dyDescent="0.25">
      <c r="D478" s="5" t="s">
        <v>4998</v>
      </c>
      <c r="E478" s="10">
        <v>4019</v>
      </c>
      <c r="F478">
        <v>25</v>
      </c>
      <c r="G478">
        <v>1476</v>
      </c>
      <c r="H478" s="39">
        <f t="shared" si="14"/>
        <v>41614.66584490869</v>
      </c>
      <c r="I478" t="s">
        <v>7018</v>
      </c>
      <c r="J478">
        <v>1476</v>
      </c>
      <c r="K478" s="39">
        <f t="shared" si="15"/>
        <v>41614.66584490869</v>
      </c>
      <c r="L478" s="10">
        <v>3019</v>
      </c>
    </row>
    <row r="479" spans="4:12" x14ac:dyDescent="0.25">
      <c r="D479" s="5" t="s">
        <v>4999</v>
      </c>
      <c r="E479" s="10">
        <v>4019</v>
      </c>
      <c r="F479">
        <v>24</v>
      </c>
      <c r="G479">
        <v>1477</v>
      </c>
      <c r="H479" s="39">
        <f t="shared" si="14"/>
        <v>41614.665856482767</v>
      </c>
      <c r="I479" t="s">
        <v>7019</v>
      </c>
      <c r="J479">
        <v>1477</v>
      </c>
      <c r="K479" s="39">
        <f t="shared" si="15"/>
        <v>41614.665856482767</v>
      </c>
      <c r="L479" s="10">
        <v>3019</v>
      </c>
    </row>
    <row r="480" spans="4:12" x14ac:dyDescent="0.25">
      <c r="D480" s="5" t="s">
        <v>5000</v>
      </c>
      <c r="E480" s="10">
        <v>4019</v>
      </c>
      <c r="F480">
        <v>24</v>
      </c>
      <c r="G480">
        <v>1478</v>
      </c>
      <c r="H480" s="39">
        <f t="shared" si="14"/>
        <v>41614.665868056843</v>
      </c>
      <c r="I480" t="s">
        <v>7020</v>
      </c>
      <c r="J480">
        <v>1478</v>
      </c>
      <c r="K480" s="39">
        <f t="shared" si="15"/>
        <v>41614.665868056843</v>
      </c>
      <c r="L480" s="10">
        <v>3019</v>
      </c>
    </row>
    <row r="481" spans="4:12" x14ac:dyDescent="0.25">
      <c r="D481" s="5" t="s">
        <v>5001</v>
      </c>
      <c r="E481" s="10">
        <v>4019</v>
      </c>
      <c r="F481">
        <v>25</v>
      </c>
      <c r="G481">
        <v>1479</v>
      </c>
      <c r="H481" s="39">
        <f t="shared" si="14"/>
        <v>41614.66587963092</v>
      </c>
      <c r="I481" t="s">
        <v>7021</v>
      </c>
      <c r="J481">
        <v>1479</v>
      </c>
      <c r="K481" s="39">
        <f t="shared" si="15"/>
        <v>41614.66587963092</v>
      </c>
      <c r="L481" s="10">
        <v>3019</v>
      </c>
    </row>
    <row r="482" spans="4:12" x14ac:dyDescent="0.25">
      <c r="D482" s="5" t="s">
        <v>5002</v>
      </c>
      <c r="E482" s="10">
        <v>4019</v>
      </c>
      <c r="F482">
        <v>25</v>
      </c>
      <c r="G482">
        <v>1480</v>
      </c>
      <c r="H482" s="39">
        <f t="shared" si="14"/>
        <v>41614.665891204997</v>
      </c>
      <c r="I482" t="s">
        <v>7022</v>
      </c>
      <c r="J482">
        <v>1480</v>
      </c>
      <c r="K482" s="39">
        <f t="shared" si="15"/>
        <v>41614.665891204997</v>
      </c>
      <c r="L482" s="10">
        <v>3019</v>
      </c>
    </row>
    <row r="483" spans="4:12" x14ac:dyDescent="0.25">
      <c r="D483" s="5" t="s">
        <v>5003</v>
      </c>
      <c r="E483" s="10">
        <v>4019</v>
      </c>
      <c r="F483">
        <v>24</v>
      </c>
      <c r="G483">
        <v>1481</v>
      </c>
      <c r="H483" s="39">
        <f t="shared" si="14"/>
        <v>41614.665902779074</v>
      </c>
      <c r="I483" t="s">
        <v>7023</v>
      </c>
      <c r="J483">
        <v>1481</v>
      </c>
      <c r="K483" s="39">
        <f t="shared" si="15"/>
        <v>41614.665902779074</v>
      </c>
      <c r="L483" s="10">
        <v>3019</v>
      </c>
    </row>
    <row r="484" spans="4:12" x14ac:dyDescent="0.25">
      <c r="D484" s="5" t="s">
        <v>5004</v>
      </c>
      <c r="E484" s="10">
        <v>4019</v>
      </c>
      <c r="F484">
        <v>24</v>
      </c>
      <c r="G484">
        <v>1482</v>
      </c>
      <c r="H484" s="39">
        <f t="shared" si="14"/>
        <v>41614.665914353151</v>
      </c>
      <c r="I484" t="s">
        <v>7024</v>
      </c>
      <c r="J484">
        <v>1482</v>
      </c>
      <c r="K484" s="39">
        <f t="shared" si="15"/>
        <v>41614.665914353151</v>
      </c>
      <c r="L484" s="10">
        <v>3019</v>
      </c>
    </row>
    <row r="485" spans="4:12" x14ac:dyDescent="0.25">
      <c r="D485" s="5" t="s">
        <v>5005</v>
      </c>
      <c r="E485" s="10">
        <v>4019</v>
      </c>
      <c r="F485">
        <v>25</v>
      </c>
      <c r="G485">
        <v>1483</v>
      </c>
      <c r="H485" s="39">
        <f t="shared" si="14"/>
        <v>41614.665925927227</v>
      </c>
      <c r="I485" t="s">
        <v>7025</v>
      </c>
      <c r="J485">
        <v>1483</v>
      </c>
      <c r="K485" s="39">
        <f t="shared" si="15"/>
        <v>41614.665925927227</v>
      </c>
      <c r="L485" s="10">
        <v>3019</v>
      </c>
    </row>
    <row r="486" spans="4:12" x14ac:dyDescent="0.25">
      <c r="D486" s="5" t="s">
        <v>5006</v>
      </c>
      <c r="E486" s="10">
        <v>4019</v>
      </c>
      <c r="F486">
        <v>25</v>
      </c>
      <c r="G486">
        <v>1484</v>
      </c>
      <c r="H486" s="39">
        <f t="shared" si="14"/>
        <v>41614.665937501304</v>
      </c>
      <c r="I486" t="s">
        <v>7026</v>
      </c>
      <c r="J486">
        <v>1484</v>
      </c>
      <c r="K486" s="39">
        <f t="shared" si="15"/>
        <v>41614.665937501304</v>
      </c>
      <c r="L486" s="10">
        <v>3019</v>
      </c>
    </row>
    <row r="487" spans="4:12" x14ac:dyDescent="0.25">
      <c r="D487" s="5" t="s">
        <v>5007</v>
      </c>
      <c r="E487" s="10">
        <v>4019</v>
      </c>
      <c r="F487">
        <v>24</v>
      </c>
      <c r="G487">
        <v>1485</v>
      </c>
      <c r="H487" s="39">
        <f t="shared" si="14"/>
        <v>41614.665949075381</v>
      </c>
      <c r="I487" t="s">
        <v>7027</v>
      </c>
      <c r="J487">
        <v>1485</v>
      </c>
      <c r="K487" s="39">
        <f t="shared" si="15"/>
        <v>41614.665949075381</v>
      </c>
      <c r="L487" s="10">
        <v>3019</v>
      </c>
    </row>
    <row r="488" spans="4:12" x14ac:dyDescent="0.25">
      <c r="D488" s="5" t="s">
        <v>5008</v>
      </c>
      <c r="E488" s="10">
        <v>4019</v>
      </c>
      <c r="F488">
        <v>24</v>
      </c>
      <c r="G488">
        <v>1486</v>
      </c>
      <c r="H488" s="39">
        <f t="shared" si="14"/>
        <v>41614.665960649458</v>
      </c>
      <c r="I488" t="s">
        <v>7028</v>
      </c>
      <c r="J488">
        <v>1486</v>
      </c>
      <c r="K488" s="39">
        <f t="shared" si="15"/>
        <v>41614.665960649458</v>
      </c>
      <c r="L488" s="10">
        <v>3019</v>
      </c>
    </row>
    <row r="489" spans="4:12" x14ac:dyDescent="0.25">
      <c r="D489" s="5" t="s">
        <v>5009</v>
      </c>
      <c r="E489" s="10">
        <v>4019</v>
      </c>
      <c r="F489">
        <v>25</v>
      </c>
      <c r="G489">
        <v>1487</v>
      </c>
      <c r="H489" s="39">
        <f t="shared" si="14"/>
        <v>41614.665972223534</v>
      </c>
      <c r="I489" t="s">
        <v>7029</v>
      </c>
      <c r="J489">
        <v>1487</v>
      </c>
      <c r="K489" s="39">
        <f t="shared" si="15"/>
        <v>41614.665972223534</v>
      </c>
      <c r="L489" s="10">
        <v>3019</v>
      </c>
    </row>
    <row r="490" spans="4:12" x14ac:dyDescent="0.25">
      <c r="D490" s="5" t="s">
        <v>5010</v>
      </c>
      <c r="E490" s="10">
        <v>4019</v>
      </c>
      <c r="F490">
        <v>25</v>
      </c>
      <c r="G490">
        <v>1488</v>
      </c>
      <c r="H490" s="39">
        <f t="shared" si="14"/>
        <v>41614.665983797611</v>
      </c>
      <c r="I490" t="s">
        <v>7030</v>
      </c>
      <c r="J490">
        <v>1488</v>
      </c>
      <c r="K490" s="39">
        <f t="shared" si="15"/>
        <v>41614.665983797611</v>
      </c>
      <c r="L490" s="10">
        <v>3019</v>
      </c>
    </row>
    <row r="491" spans="4:12" x14ac:dyDescent="0.25">
      <c r="D491" s="5" t="s">
        <v>5011</v>
      </c>
      <c r="E491" s="10">
        <v>4019</v>
      </c>
      <c r="F491">
        <v>24</v>
      </c>
      <c r="G491">
        <v>1489</v>
      </c>
      <c r="H491" s="39">
        <f t="shared" si="14"/>
        <v>41614.665995371688</v>
      </c>
      <c r="I491" t="s">
        <v>7031</v>
      </c>
      <c r="J491">
        <v>1489</v>
      </c>
      <c r="K491" s="39">
        <f t="shared" si="15"/>
        <v>41614.665995371688</v>
      </c>
      <c r="L491" s="10">
        <v>3019</v>
      </c>
    </row>
    <row r="492" spans="4:12" x14ac:dyDescent="0.25">
      <c r="D492" s="5" t="s">
        <v>5012</v>
      </c>
      <c r="E492" s="10">
        <v>4019</v>
      </c>
      <c r="F492">
        <v>24</v>
      </c>
      <c r="G492">
        <v>1490</v>
      </c>
      <c r="H492" s="39">
        <f t="shared" si="14"/>
        <v>41614.666006945765</v>
      </c>
      <c r="I492" t="s">
        <v>7032</v>
      </c>
      <c r="J492">
        <v>1490</v>
      </c>
      <c r="K492" s="39">
        <f t="shared" si="15"/>
        <v>41614.666006945765</v>
      </c>
      <c r="L492" s="10">
        <v>3019</v>
      </c>
    </row>
    <row r="493" spans="4:12" x14ac:dyDescent="0.25">
      <c r="D493" s="5" t="s">
        <v>5013</v>
      </c>
      <c r="E493" s="10">
        <v>4019</v>
      </c>
      <c r="F493">
        <v>25</v>
      </c>
      <c r="G493">
        <v>1491</v>
      </c>
      <c r="H493" s="39">
        <f t="shared" si="14"/>
        <v>41614.666018519842</v>
      </c>
      <c r="I493" t="s">
        <v>7033</v>
      </c>
      <c r="J493">
        <v>1491</v>
      </c>
      <c r="K493" s="39">
        <f t="shared" si="15"/>
        <v>41614.666018519842</v>
      </c>
      <c r="L493" s="10">
        <v>3019</v>
      </c>
    </row>
    <row r="494" spans="4:12" x14ac:dyDescent="0.25">
      <c r="D494" s="5" t="s">
        <v>5014</v>
      </c>
      <c r="E494" s="10">
        <v>4019</v>
      </c>
      <c r="F494">
        <v>25</v>
      </c>
      <c r="G494">
        <v>1492</v>
      </c>
      <c r="H494" s="39">
        <f t="shared" si="14"/>
        <v>41614.666030093918</v>
      </c>
      <c r="I494" t="s">
        <v>7034</v>
      </c>
      <c r="J494">
        <v>1492</v>
      </c>
      <c r="K494" s="39">
        <f t="shared" si="15"/>
        <v>41614.666030093918</v>
      </c>
      <c r="L494" s="10">
        <v>3019</v>
      </c>
    </row>
    <row r="495" spans="4:12" x14ac:dyDescent="0.25">
      <c r="D495" s="5" t="s">
        <v>5015</v>
      </c>
      <c r="E495" s="10">
        <v>4019</v>
      </c>
      <c r="F495">
        <v>24</v>
      </c>
      <c r="G495">
        <v>1493</v>
      </c>
      <c r="H495" s="39">
        <f t="shared" si="14"/>
        <v>41614.666041667995</v>
      </c>
      <c r="I495" t="s">
        <v>7035</v>
      </c>
      <c r="J495">
        <v>1493</v>
      </c>
      <c r="K495" s="39">
        <f t="shared" si="15"/>
        <v>41614.666041667995</v>
      </c>
      <c r="L495" s="10">
        <v>3019</v>
      </c>
    </row>
    <row r="496" spans="4:12" x14ac:dyDescent="0.25">
      <c r="D496" s="5" t="s">
        <v>5016</v>
      </c>
      <c r="E496" s="10">
        <v>4019</v>
      </c>
      <c r="F496">
        <v>24</v>
      </c>
      <c r="G496">
        <v>1494</v>
      </c>
      <c r="H496" s="39">
        <f t="shared" si="14"/>
        <v>41614.666053242072</v>
      </c>
      <c r="I496" t="s">
        <v>7036</v>
      </c>
      <c r="J496">
        <v>1494</v>
      </c>
      <c r="K496" s="39">
        <f t="shared" si="15"/>
        <v>41614.666053242072</v>
      </c>
      <c r="L496" s="10">
        <v>3019</v>
      </c>
    </row>
    <row r="497" spans="4:12" x14ac:dyDescent="0.25">
      <c r="D497" s="5" t="s">
        <v>5017</v>
      </c>
      <c r="E497" s="10">
        <v>4019</v>
      </c>
      <c r="F497">
        <v>25</v>
      </c>
      <c r="G497">
        <v>1495</v>
      </c>
      <c r="H497" s="39">
        <f t="shared" si="14"/>
        <v>41614.666064816149</v>
      </c>
      <c r="I497" t="s">
        <v>7037</v>
      </c>
      <c r="J497">
        <v>1495</v>
      </c>
      <c r="K497" s="39">
        <f t="shared" si="15"/>
        <v>41614.666064816149</v>
      </c>
      <c r="L497" s="10">
        <v>3019</v>
      </c>
    </row>
    <row r="498" spans="4:12" x14ac:dyDescent="0.25">
      <c r="D498" s="5" t="s">
        <v>5018</v>
      </c>
      <c r="E498" s="10">
        <v>4019</v>
      </c>
      <c r="F498">
        <v>25</v>
      </c>
      <c r="G498">
        <v>1496</v>
      </c>
      <c r="H498" s="39">
        <f t="shared" si="14"/>
        <v>41614.666076390225</v>
      </c>
      <c r="I498" t="s">
        <v>7038</v>
      </c>
      <c r="J498">
        <v>1496</v>
      </c>
      <c r="K498" s="39">
        <f t="shared" si="15"/>
        <v>41614.666076390225</v>
      </c>
      <c r="L498" s="10">
        <v>3019</v>
      </c>
    </row>
    <row r="499" spans="4:12" x14ac:dyDescent="0.25">
      <c r="D499" s="5" t="s">
        <v>5019</v>
      </c>
      <c r="E499" s="10">
        <v>4019</v>
      </c>
      <c r="F499">
        <v>24</v>
      </c>
      <c r="G499">
        <v>1497</v>
      </c>
      <c r="H499" s="39">
        <f t="shared" si="14"/>
        <v>41614.666087964302</v>
      </c>
      <c r="I499" t="s">
        <v>7039</v>
      </c>
      <c r="J499">
        <v>1497</v>
      </c>
      <c r="K499" s="39">
        <f t="shared" si="15"/>
        <v>41614.666087964302</v>
      </c>
      <c r="L499" s="10">
        <v>3019</v>
      </c>
    </row>
    <row r="500" spans="4:12" x14ac:dyDescent="0.25">
      <c r="D500" s="5" t="s">
        <v>5020</v>
      </c>
      <c r="E500" s="10">
        <v>4019</v>
      </c>
      <c r="F500">
        <v>24</v>
      </c>
      <c r="G500">
        <v>1498</v>
      </c>
      <c r="H500" s="39">
        <f t="shared" si="14"/>
        <v>41614.666099538379</v>
      </c>
      <c r="I500" t="s">
        <v>7040</v>
      </c>
      <c r="J500">
        <v>1498</v>
      </c>
      <c r="K500" s="39">
        <f t="shared" si="15"/>
        <v>41614.666099538379</v>
      </c>
      <c r="L500" s="10">
        <v>3019</v>
      </c>
    </row>
    <row r="501" spans="4:12" x14ac:dyDescent="0.25">
      <c r="D501" s="5" t="s">
        <v>5021</v>
      </c>
      <c r="E501" s="10">
        <v>4019</v>
      </c>
      <c r="F501">
        <v>25</v>
      </c>
      <c r="G501">
        <v>1499</v>
      </c>
      <c r="H501" s="39">
        <f t="shared" si="14"/>
        <v>41614.666111112456</v>
      </c>
      <c r="I501" t="s">
        <v>7041</v>
      </c>
      <c r="J501">
        <v>1499</v>
      </c>
      <c r="K501" s="39">
        <f t="shared" si="15"/>
        <v>41614.666111112456</v>
      </c>
      <c r="L501" s="10">
        <v>3019</v>
      </c>
    </row>
    <row r="502" spans="4:12" x14ac:dyDescent="0.25">
      <c r="D502" s="5" t="s">
        <v>5022</v>
      </c>
      <c r="E502" s="10">
        <v>4019</v>
      </c>
      <c r="F502">
        <v>25</v>
      </c>
      <c r="G502">
        <v>1500</v>
      </c>
      <c r="H502" s="39">
        <f t="shared" si="14"/>
        <v>41614.666122686533</v>
      </c>
      <c r="I502" t="s">
        <v>7042</v>
      </c>
      <c r="J502">
        <v>1500</v>
      </c>
      <c r="K502" s="39">
        <f t="shared" si="15"/>
        <v>41614.666122686533</v>
      </c>
      <c r="L502" s="10">
        <v>3019</v>
      </c>
    </row>
    <row r="503" spans="4:12" x14ac:dyDescent="0.25">
      <c r="D503" s="5" t="s">
        <v>5023</v>
      </c>
      <c r="E503" s="10">
        <v>4019</v>
      </c>
      <c r="F503">
        <v>24</v>
      </c>
      <c r="G503">
        <v>1501</v>
      </c>
      <c r="H503" s="39">
        <f t="shared" si="14"/>
        <v>41614.666134260609</v>
      </c>
      <c r="I503" t="s">
        <v>7043</v>
      </c>
      <c r="J503">
        <v>1501</v>
      </c>
      <c r="K503" s="39">
        <f t="shared" si="15"/>
        <v>41614.666134260609</v>
      </c>
      <c r="L503" s="10">
        <v>3019</v>
      </c>
    </row>
    <row r="504" spans="4:12" x14ac:dyDescent="0.25">
      <c r="D504" s="5" t="s">
        <v>5024</v>
      </c>
      <c r="E504" s="10">
        <v>4019</v>
      </c>
      <c r="F504">
        <v>24</v>
      </c>
      <c r="G504">
        <v>1502</v>
      </c>
      <c r="H504" s="39">
        <f t="shared" si="14"/>
        <v>41614.666145834686</v>
      </c>
      <c r="I504" t="s">
        <v>7044</v>
      </c>
      <c r="J504">
        <v>1502</v>
      </c>
      <c r="K504" s="39">
        <f t="shared" si="15"/>
        <v>41614.666145834686</v>
      </c>
      <c r="L504" s="10">
        <v>3019</v>
      </c>
    </row>
    <row r="505" spans="4:12" x14ac:dyDescent="0.25">
      <c r="D505" s="5" t="s">
        <v>5025</v>
      </c>
      <c r="E505" s="10">
        <v>4019</v>
      </c>
      <c r="F505">
        <v>25</v>
      </c>
      <c r="G505">
        <v>1503</v>
      </c>
      <c r="H505" s="39">
        <f t="shared" si="14"/>
        <v>41614.666157408763</v>
      </c>
      <c r="I505" t="s">
        <v>7045</v>
      </c>
      <c r="J505">
        <v>1503</v>
      </c>
      <c r="K505" s="39">
        <f t="shared" si="15"/>
        <v>41614.666157408763</v>
      </c>
      <c r="L505" s="10">
        <v>3019</v>
      </c>
    </row>
    <row r="506" spans="4:12" x14ac:dyDescent="0.25">
      <c r="D506" s="5" t="s">
        <v>5026</v>
      </c>
      <c r="E506" s="10">
        <v>4019</v>
      </c>
      <c r="F506">
        <v>25</v>
      </c>
      <c r="G506">
        <v>1504</v>
      </c>
      <c r="H506" s="39">
        <f t="shared" si="14"/>
        <v>41614.66616898284</v>
      </c>
      <c r="I506" t="s">
        <v>7046</v>
      </c>
      <c r="J506">
        <v>1504</v>
      </c>
      <c r="K506" s="39">
        <f t="shared" si="15"/>
        <v>41614.66616898284</v>
      </c>
      <c r="L506" s="10">
        <v>3019</v>
      </c>
    </row>
    <row r="507" spans="4:12" x14ac:dyDescent="0.25">
      <c r="D507" s="5" t="s">
        <v>5027</v>
      </c>
      <c r="E507" s="10">
        <v>4019</v>
      </c>
      <c r="F507">
        <v>24</v>
      </c>
      <c r="G507">
        <v>1505</v>
      </c>
      <c r="H507" s="39">
        <f t="shared" si="14"/>
        <v>41614.666180556917</v>
      </c>
      <c r="I507" t="s">
        <v>7047</v>
      </c>
      <c r="J507">
        <v>1505</v>
      </c>
      <c r="K507" s="39">
        <f t="shared" si="15"/>
        <v>41614.666180556917</v>
      </c>
      <c r="L507" s="10">
        <v>3019</v>
      </c>
    </row>
    <row r="508" spans="4:12" x14ac:dyDescent="0.25">
      <c r="D508" s="5" t="s">
        <v>5028</v>
      </c>
      <c r="E508" s="10">
        <v>4019</v>
      </c>
      <c r="F508">
        <v>24</v>
      </c>
      <c r="G508">
        <v>1506</v>
      </c>
      <c r="H508" s="39">
        <f t="shared" si="14"/>
        <v>41614.666192130993</v>
      </c>
      <c r="I508" t="s">
        <v>7048</v>
      </c>
      <c r="J508">
        <v>1506</v>
      </c>
      <c r="K508" s="39">
        <f t="shared" si="15"/>
        <v>41614.666192130993</v>
      </c>
      <c r="L508" s="10">
        <v>3019</v>
      </c>
    </row>
    <row r="509" spans="4:12" x14ac:dyDescent="0.25">
      <c r="D509" s="5" t="s">
        <v>5029</v>
      </c>
      <c r="E509" s="10">
        <v>4019</v>
      </c>
      <c r="F509">
        <v>25</v>
      </c>
      <c r="G509">
        <v>1507</v>
      </c>
      <c r="H509" s="39">
        <f t="shared" si="14"/>
        <v>41614.66620370507</v>
      </c>
      <c r="I509" t="s">
        <v>7049</v>
      </c>
      <c r="J509">
        <v>1507</v>
      </c>
      <c r="K509" s="39">
        <f t="shared" si="15"/>
        <v>41614.66620370507</v>
      </c>
      <c r="L509" s="10">
        <v>3019</v>
      </c>
    </row>
    <row r="510" spans="4:12" x14ac:dyDescent="0.25">
      <c r="D510" s="5" t="s">
        <v>5030</v>
      </c>
      <c r="E510" s="10">
        <v>4019</v>
      </c>
      <c r="F510">
        <v>25</v>
      </c>
      <c r="G510">
        <v>1508</v>
      </c>
      <c r="H510" s="39">
        <f t="shared" si="14"/>
        <v>41614.666215279147</v>
      </c>
      <c r="I510" t="s">
        <v>7050</v>
      </c>
      <c r="J510">
        <v>1508</v>
      </c>
      <c r="K510" s="39">
        <f t="shared" si="15"/>
        <v>41614.666215279147</v>
      </c>
      <c r="L510" s="10">
        <v>3019</v>
      </c>
    </row>
    <row r="511" spans="4:12" x14ac:dyDescent="0.25">
      <c r="D511" s="5" t="s">
        <v>5031</v>
      </c>
      <c r="E511" s="10">
        <v>4019</v>
      </c>
      <c r="F511">
        <v>24</v>
      </c>
      <c r="G511">
        <v>1509</v>
      </c>
      <c r="H511" s="39">
        <f t="shared" si="14"/>
        <v>41614.666226853224</v>
      </c>
      <c r="I511" t="s">
        <v>7051</v>
      </c>
      <c r="J511">
        <v>1509</v>
      </c>
      <c r="K511" s="39">
        <f t="shared" si="15"/>
        <v>41614.666226853224</v>
      </c>
      <c r="L511" s="10">
        <v>3019</v>
      </c>
    </row>
    <row r="512" spans="4:12" x14ac:dyDescent="0.25">
      <c r="D512" s="5" t="s">
        <v>5032</v>
      </c>
      <c r="E512" s="10">
        <v>4019</v>
      </c>
      <c r="F512">
        <v>24</v>
      </c>
      <c r="G512">
        <v>1510</v>
      </c>
      <c r="H512" s="39">
        <f t="shared" si="14"/>
        <v>41614.6662384273</v>
      </c>
      <c r="I512" t="s">
        <v>7052</v>
      </c>
      <c r="J512">
        <v>1510</v>
      </c>
      <c r="K512" s="39">
        <f t="shared" si="15"/>
        <v>41614.6662384273</v>
      </c>
      <c r="L512" s="10">
        <v>3019</v>
      </c>
    </row>
    <row r="513" spans="4:12" x14ac:dyDescent="0.25">
      <c r="D513" s="5" t="s">
        <v>5033</v>
      </c>
      <c r="E513" s="10">
        <v>4019</v>
      </c>
      <c r="F513">
        <v>25</v>
      </c>
      <c r="G513">
        <v>1511</v>
      </c>
      <c r="H513" s="39">
        <f t="shared" si="14"/>
        <v>41614.666250001377</v>
      </c>
      <c r="I513" t="s">
        <v>7053</v>
      </c>
      <c r="J513">
        <v>1511</v>
      </c>
      <c r="K513" s="39">
        <f t="shared" si="15"/>
        <v>41614.666250001377</v>
      </c>
      <c r="L513" s="10">
        <v>3019</v>
      </c>
    </row>
    <row r="514" spans="4:12" x14ac:dyDescent="0.25">
      <c r="D514" s="5" t="s">
        <v>5034</v>
      </c>
      <c r="E514" s="10">
        <v>4019</v>
      </c>
      <c r="F514">
        <v>25</v>
      </c>
      <c r="G514">
        <v>1512</v>
      </c>
      <c r="H514" s="39">
        <f t="shared" si="14"/>
        <v>41614.666261575454</v>
      </c>
      <c r="I514" t="s">
        <v>7054</v>
      </c>
      <c r="J514">
        <v>1512</v>
      </c>
      <c r="K514" s="39">
        <f t="shared" si="15"/>
        <v>41614.666261575454</v>
      </c>
      <c r="L514" s="10">
        <v>3019</v>
      </c>
    </row>
    <row r="515" spans="4:12" x14ac:dyDescent="0.25">
      <c r="D515" s="5" t="s">
        <v>5035</v>
      </c>
      <c r="E515" s="10">
        <v>4019</v>
      </c>
      <c r="F515">
        <v>24</v>
      </c>
      <c r="G515">
        <v>1513</v>
      </c>
      <c r="H515" s="39">
        <f t="shared" si="14"/>
        <v>41614.666273149531</v>
      </c>
      <c r="I515" t="s">
        <v>7055</v>
      </c>
      <c r="J515">
        <v>1513</v>
      </c>
      <c r="K515" s="39">
        <f t="shared" si="15"/>
        <v>41614.666273149531</v>
      </c>
      <c r="L515" s="10">
        <v>3019</v>
      </c>
    </row>
    <row r="516" spans="4:12" x14ac:dyDescent="0.25">
      <c r="D516" s="5" t="s">
        <v>5036</v>
      </c>
      <c r="E516" s="10">
        <v>4019</v>
      </c>
      <c r="F516">
        <v>24</v>
      </c>
      <c r="G516">
        <v>1514</v>
      </c>
      <c r="H516" s="39">
        <f t="shared" si="14"/>
        <v>41614.666284723608</v>
      </c>
      <c r="I516" t="s">
        <v>7056</v>
      </c>
      <c r="J516">
        <v>1514</v>
      </c>
      <c r="K516" s="39">
        <f t="shared" si="15"/>
        <v>41614.666284723608</v>
      </c>
      <c r="L516" s="10">
        <v>3019</v>
      </c>
    </row>
    <row r="517" spans="4:12" x14ac:dyDescent="0.25">
      <c r="D517" s="5" t="s">
        <v>5037</v>
      </c>
      <c r="E517" s="10">
        <v>4019</v>
      </c>
      <c r="F517">
        <v>25</v>
      </c>
      <c r="G517">
        <v>1515</v>
      </c>
      <c r="H517" s="39">
        <f t="shared" ref="H517:H580" si="16">H516+1/86400</f>
        <v>41614.666296297684</v>
      </c>
      <c r="I517" t="s">
        <v>7057</v>
      </c>
      <c r="J517">
        <v>1515</v>
      </c>
      <c r="K517" s="39">
        <f t="shared" ref="K517:K580" si="17">K516+1/86400</f>
        <v>41614.666296297684</v>
      </c>
      <c r="L517" s="10">
        <v>3019</v>
      </c>
    </row>
    <row r="518" spans="4:12" x14ac:dyDescent="0.25">
      <c r="D518" s="5" t="s">
        <v>5038</v>
      </c>
      <c r="E518" s="10">
        <v>4019</v>
      </c>
      <c r="F518">
        <v>25</v>
      </c>
      <c r="G518">
        <v>1516</v>
      </c>
      <c r="H518" s="39">
        <f t="shared" si="16"/>
        <v>41614.666307871761</v>
      </c>
      <c r="I518" t="s">
        <v>7058</v>
      </c>
      <c r="J518">
        <v>1516</v>
      </c>
      <c r="K518" s="39">
        <f t="shared" si="17"/>
        <v>41614.666307871761</v>
      </c>
      <c r="L518" s="10">
        <v>3019</v>
      </c>
    </row>
    <row r="519" spans="4:12" x14ac:dyDescent="0.25">
      <c r="D519" s="5" t="s">
        <v>5039</v>
      </c>
      <c r="E519" s="10">
        <v>4019</v>
      </c>
      <c r="F519">
        <v>24</v>
      </c>
      <c r="G519">
        <v>1517</v>
      </c>
      <c r="H519" s="39">
        <f t="shared" si="16"/>
        <v>41614.666319445838</v>
      </c>
      <c r="I519" t="s">
        <v>7059</v>
      </c>
      <c r="J519">
        <v>1517</v>
      </c>
      <c r="K519" s="39">
        <f t="shared" si="17"/>
        <v>41614.666319445838</v>
      </c>
      <c r="L519" s="10">
        <v>3019</v>
      </c>
    </row>
    <row r="520" spans="4:12" x14ac:dyDescent="0.25">
      <c r="D520" s="5" t="s">
        <v>5040</v>
      </c>
      <c r="E520" s="10">
        <v>4019</v>
      </c>
      <c r="F520">
        <v>24</v>
      </c>
      <c r="G520">
        <v>1518</v>
      </c>
      <c r="H520" s="39">
        <f t="shared" si="16"/>
        <v>41614.666331019915</v>
      </c>
      <c r="I520" t="s">
        <v>7060</v>
      </c>
      <c r="J520">
        <v>1518</v>
      </c>
      <c r="K520" s="39">
        <f t="shared" si="17"/>
        <v>41614.666331019915</v>
      </c>
      <c r="L520" s="10">
        <v>3019</v>
      </c>
    </row>
    <row r="521" spans="4:12" x14ac:dyDescent="0.25">
      <c r="D521" s="5" t="s">
        <v>5041</v>
      </c>
      <c r="E521" s="10">
        <v>4019</v>
      </c>
      <c r="F521">
        <v>25</v>
      </c>
      <c r="G521">
        <v>1519</v>
      </c>
      <c r="H521" s="39">
        <f t="shared" si="16"/>
        <v>41614.666342593991</v>
      </c>
      <c r="I521" t="s">
        <v>7061</v>
      </c>
      <c r="J521">
        <v>1519</v>
      </c>
      <c r="K521" s="39">
        <f t="shared" si="17"/>
        <v>41614.666342593991</v>
      </c>
      <c r="L521" s="10">
        <v>3019</v>
      </c>
    </row>
    <row r="522" spans="4:12" x14ac:dyDescent="0.25">
      <c r="D522" s="5" t="s">
        <v>5042</v>
      </c>
      <c r="E522" s="10">
        <v>4019</v>
      </c>
      <c r="F522">
        <v>25</v>
      </c>
      <c r="G522">
        <v>1520</v>
      </c>
      <c r="H522" s="39">
        <f t="shared" si="16"/>
        <v>41614.666354168068</v>
      </c>
      <c r="I522" t="s">
        <v>7062</v>
      </c>
      <c r="J522">
        <v>1520</v>
      </c>
      <c r="K522" s="39">
        <f t="shared" si="17"/>
        <v>41614.666354168068</v>
      </c>
      <c r="L522" s="10">
        <v>3019</v>
      </c>
    </row>
    <row r="523" spans="4:12" x14ac:dyDescent="0.25">
      <c r="D523" s="5" t="s">
        <v>5043</v>
      </c>
      <c r="E523" s="10">
        <v>4019</v>
      </c>
      <c r="F523">
        <v>24</v>
      </c>
      <c r="G523">
        <v>1521</v>
      </c>
      <c r="H523" s="39">
        <f t="shared" si="16"/>
        <v>41614.666365742145</v>
      </c>
      <c r="I523" t="s">
        <v>7063</v>
      </c>
      <c r="J523">
        <v>1521</v>
      </c>
      <c r="K523" s="39">
        <f t="shared" si="17"/>
        <v>41614.666365742145</v>
      </c>
      <c r="L523" s="10">
        <v>3019</v>
      </c>
    </row>
    <row r="524" spans="4:12" x14ac:dyDescent="0.25">
      <c r="D524" s="5" t="s">
        <v>5044</v>
      </c>
      <c r="E524" s="10">
        <v>4019</v>
      </c>
      <c r="F524">
        <v>24</v>
      </c>
      <c r="G524">
        <v>1522</v>
      </c>
      <c r="H524" s="39">
        <f t="shared" si="16"/>
        <v>41614.666377316222</v>
      </c>
      <c r="I524" t="s">
        <v>7064</v>
      </c>
      <c r="J524">
        <v>1522</v>
      </c>
      <c r="K524" s="39">
        <f t="shared" si="17"/>
        <v>41614.666377316222</v>
      </c>
      <c r="L524" s="10">
        <v>3019</v>
      </c>
    </row>
    <row r="525" spans="4:12" x14ac:dyDescent="0.25">
      <c r="D525" s="5" t="s">
        <v>5045</v>
      </c>
      <c r="E525" s="10">
        <v>4019</v>
      </c>
      <c r="F525">
        <v>25</v>
      </c>
      <c r="G525">
        <v>1523</v>
      </c>
      <c r="H525" s="39">
        <f t="shared" si="16"/>
        <v>41614.666388890299</v>
      </c>
      <c r="I525" t="s">
        <v>7065</v>
      </c>
      <c r="J525">
        <v>1523</v>
      </c>
      <c r="K525" s="39">
        <f t="shared" si="17"/>
        <v>41614.666388890299</v>
      </c>
      <c r="L525" s="10">
        <v>3019</v>
      </c>
    </row>
    <row r="526" spans="4:12" x14ac:dyDescent="0.25">
      <c r="D526" s="5" t="s">
        <v>5046</v>
      </c>
      <c r="E526" s="10">
        <v>4019</v>
      </c>
      <c r="F526">
        <v>25</v>
      </c>
      <c r="G526">
        <v>1524</v>
      </c>
      <c r="H526" s="39">
        <f t="shared" si="16"/>
        <v>41614.666400464375</v>
      </c>
      <c r="I526" t="s">
        <v>7066</v>
      </c>
      <c r="J526">
        <v>1524</v>
      </c>
      <c r="K526" s="39">
        <f t="shared" si="17"/>
        <v>41614.666400464375</v>
      </c>
      <c r="L526" s="10">
        <v>3019</v>
      </c>
    </row>
    <row r="527" spans="4:12" x14ac:dyDescent="0.25">
      <c r="D527" s="5" t="s">
        <v>5047</v>
      </c>
      <c r="E527" s="10">
        <v>4019</v>
      </c>
      <c r="F527">
        <v>24</v>
      </c>
      <c r="G527">
        <v>1525</v>
      </c>
      <c r="H527" s="39">
        <f t="shared" si="16"/>
        <v>41614.666412038452</v>
      </c>
      <c r="I527" t="s">
        <v>7067</v>
      </c>
      <c r="J527">
        <v>1525</v>
      </c>
      <c r="K527" s="39">
        <f t="shared" si="17"/>
        <v>41614.666412038452</v>
      </c>
      <c r="L527" s="10">
        <v>3019</v>
      </c>
    </row>
    <row r="528" spans="4:12" x14ac:dyDescent="0.25">
      <c r="D528" s="5" t="s">
        <v>5048</v>
      </c>
      <c r="E528" s="10">
        <v>4019</v>
      </c>
      <c r="F528">
        <v>24</v>
      </c>
      <c r="G528">
        <v>1526</v>
      </c>
      <c r="H528" s="39">
        <f t="shared" si="16"/>
        <v>41614.666423612529</v>
      </c>
      <c r="I528" t="s">
        <v>7068</v>
      </c>
      <c r="J528">
        <v>1526</v>
      </c>
      <c r="K528" s="39">
        <f t="shared" si="17"/>
        <v>41614.666423612529</v>
      </c>
      <c r="L528" s="10">
        <v>3019</v>
      </c>
    </row>
    <row r="529" spans="4:12" x14ac:dyDescent="0.25">
      <c r="D529" s="5" t="s">
        <v>5049</v>
      </c>
      <c r="E529" s="10">
        <v>4019</v>
      </c>
      <c r="F529">
        <v>25</v>
      </c>
      <c r="G529">
        <v>1527</v>
      </c>
      <c r="H529" s="39">
        <f t="shared" si="16"/>
        <v>41614.666435186606</v>
      </c>
      <c r="I529" t="s">
        <v>7069</v>
      </c>
      <c r="J529">
        <v>1527</v>
      </c>
      <c r="K529" s="39">
        <f t="shared" si="17"/>
        <v>41614.666435186606</v>
      </c>
      <c r="L529" s="10">
        <v>3019</v>
      </c>
    </row>
    <row r="530" spans="4:12" x14ac:dyDescent="0.25">
      <c r="D530" s="5" t="s">
        <v>5050</v>
      </c>
      <c r="E530" s="10">
        <v>4019</v>
      </c>
      <c r="F530">
        <v>25</v>
      </c>
      <c r="G530">
        <v>1528</v>
      </c>
      <c r="H530" s="39">
        <f t="shared" si="16"/>
        <v>41614.666446760682</v>
      </c>
      <c r="I530" t="s">
        <v>7070</v>
      </c>
      <c r="J530">
        <v>1528</v>
      </c>
      <c r="K530" s="39">
        <f t="shared" si="17"/>
        <v>41614.666446760682</v>
      </c>
      <c r="L530" s="10">
        <v>3019</v>
      </c>
    </row>
    <row r="531" spans="4:12" x14ac:dyDescent="0.25">
      <c r="D531" s="5" t="s">
        <v>5051</v>
      </c>
      <c r="E531" s="10">
        <v>4019</v>
      </c>
      <c r="F531">
        <v>24</v>
      </c>
      <c r="G531">
        <v>1529</v>
      </c>
      <c r="H531" s="39">
        <f t="shared" si="16"/>
        <v>41614.666458334759</v>
      </c>
      <c r="I531" t="s">
        <v>7071</v>
      </c>
      <c r="J531">
        <v>1529</v>
      </c>
      <c r="K531" s="39">
        <f t="shared" si="17"/>
        <v>41614.666458334759</v>
      </c>
      <c r="L531" s="10">
        <v>3019</v>
      </c>
    </row>
    <row r="532" spans="4:12" x14ac:dyDescent="0.25">
      <c r="D532" s="5" t="s">
        <v>5052</v>
      </c>
      <c r="E532" s="10">
        <v>4019</v>
      </c>
      <c r="F532">
        <v>24</v>
      </c>
      <c r="G532">
        <v>1530</v>
      </c>
      <c r="H532" s="39">
        <f t="shared" si="16"/>
        <v>41614.666469908836</v>
      </c>
      <c r="I532" t="s">
        <v>7072</v>
      </c>
      <c r="J532">
        <v>1530</v>
      </c>
      <c r="K532" s="39">
        <f t="shared" si="17"/>
        <v>41614.666469908836</v>
      </c>
      <c r="L532" s="10">
        <v>3019</v>
      </c>
    </row>
    <row r="533" spans="4:12" x14ac:dyDescent="0.25">
      <c r="D533" s="5" t="s">
        <v>5053</v>
      </c>
      <c r="E533" s="10">
        <v>4019</v>
      </c>
      <c r="F533">
        <v>25</v>
      </c>
      <c r="G533">
        <v>1531</v>
      </c>
      <c r="H533" s="39">
        <f t="shared" si="16"/>
        <v>41614.666481482913</v>
      </c>
      <c r="I533" t="s">
        <v>7073</v>
      </c>
      <c r="J533">
        <v>1531</v>
      </c>
      <c r="K533" s="39">
        <f t="shared" si="17"/>
        <v>41614.666481482913</v>
      </c>
      <c r="L533" s="10">
        <v>3019</v>
      </c>
    </row>
    <row r="534" spans="4:12" x14ac:dyDescent="0.25">
      <c r="D534" s="5" t="s">
        <v>5054</v>
      </c>
      <c r="E534" s="10">
        <v>4019</v>
      </c>
      <c r="F534">
        <v>25</v>
      </c>
      <c r="G534">
        <v>1532</v>
      </c>
      <c r="H534" s="39">
        <f t="shared" si="16"/>
        <v>41614.66649305699</v>
      </c>
      <c r="I534" t="s">
        <v>7074</v>
      </c>
      <c r="J534">
        <v>1532</v>
      </c>
      <c r="K534" s="39">
        <f t="shared" si="17"/>
        <v>41614.66649305699</v>
      </c>
      <c r="L534" s="10">
        <v>3019</v>
      </c>
    </row>
    <row r="535" spans="4:12" x14ac:dyDescent="0.25">
      <c r="D535" s="5" t="s">
        <v>5055</v>
      </c>
      <c r="E535" s="10">
        <v>4019</v>
      </c>
      <c r="F535">
        <v>24</v>
      </c>
      <c r="G535">
        <v>1533</v>
      </c>
      <c r="H535" s="39">
        <f t="shared" si="16"/>
        <v>41614.666504631066</v>
      </c>
      <c r="I535" t="s">
        <v>7075</v>
      </c>
      <c r="J535">
        <v>1533</v>
      </c>
      <c r="K535" s="39">
        <f t="shared" si="17"/>
        <v>41614.666504631066</v>
      </c>
      <c r="L535" s="10">
        <v>3019</v>
      </c>
    </row>
    <row r="536" spans="4:12" x14ac:dyDescent="0.25">
      <c r="D536" s="5" t="s">
        <v>5056</v>
      </c>
      <c r="E536" s="10">
        <v>4019</v>
      </c>
      <c r="F536">
        <v>24</v>
      </c>
      <c r="G536">
        <v>1534</v>
      </c>
      <c r="H536" s="39">
        <f t="shared" si="16"/>
        <v>41614.666516205143</v>
      </c>
      <c r="I536" t="s">
        <v>7076</v>
      </c>
      <c r="J536">
        <v>1534</v>
      </c>
      <c r="K536" s="39">
        <f t="shared" si="17"/>
        <v>41614.666516205143</v>
      </c>
      <c r="L536" s="10">
        <v>3019</v>
      </c>
    </row>
    <row r="537" spans="4:12" x14ac:dyDescent="0.25">
      <c r="D537" s="5" t="s">
        <v>5057</v>
      </c>
      <c r="E537" s="10">
        <v>4019</v>
      </c>
      <c r="F537">
        <v>25</v>
      </c>
      <c r="G537">
        <v>1535</v>
      </c>
      <c r="H537" s="39">
        <f t="shared" si="16"/>
        <v>41614.66652777922</v>
      </c>
      <c r="I537" t="s">
        <v>7077</v>
      </c>
      <c r="J537">
        <v>1535</v>
      </c>
      <c r="K537" s="39">
        <f t="shared" si="17"/>
        <v>41614.66652777922</v>
      </c>
      <c r="L537" s="10">
        <v>3019</v>
      </c>
    </row>
    <row r="538" spans="4:12" x14ac:dyDescent="0.25">
      <c r="D538" s="5" t="s">
        <v>5058</v>
      </c>
      <c r="E538" s="10">
        <v>4019</v>
      </c>
      <c r="F538">
        <v>25</v>
      </c>
      <c r="G538">
        <v>1536</v>
      </c>
      <c r="H538" s="39">
        <f t="shared" si="16"/>
        <v>41614.666539353297</v>
      </c>
      <c r="I538" t="s">
        <v>7078</v>
      </c>
      <c r="J538">
        <v>1536</v>
      </c>
      <c r="K538" s="39">
        <f t="shared" si="17"/>
        <v>41614.666539353297</v>
      </c>
      <c r="L538" s="10">
        <v>3019</v>
      </c>
    </row>
    <row r="539" spans="4:12" x14ac:dyDescent="0.25">
      <c r="D539" s="5" t="s">
        <v>5059</v>
      </c>
      <c r="E539" s="10">
        <v>4019</v>
      </c>
      <c r="F539">
        <v>24</v>
      </c>
      <c r="G539">
        <v>1537</v>
      </c>
      <c r="H539" s="39">
        <f t="shared" si="16"/>
        <v>41614.666550927373</v>
      </c>
      <c r="I539" t="s">
        <v>7079</v>
      </c>
      <c r="J539">
        <v>1537</v>
      </c>
      <c r="K539" s="39">
        <f t="shared" si="17"/>
        <v>41614.666550927373</v>
      </c>
      <c r="L539" s="10">
        <v>3019</v>
      </c>
    </row>
    <row r="540" spans="4:12" x14ac:dyDescent="0.25">
      <c r="D540" s="5" t="s">
        <v>5060</v>
      </c>
      <c r="E540" s="10">
        <v>4019</v>
      </c>
      <c r="F540">
        <v>24</v>
      </c>
      <c r="G540">
        <v>1538</v>
      </c>
      <c r="H540" s="39">
        <f t="shared" si="16"/>
        <v>41614.66656250145</v>
      </c>
      <c r="I540" t="s">
        <v>7080</v>
      </c>
      <c r="J540">
        <v>1538</v>
      </c>
      <c r="K540" s="39">
        <f t="shared" si="17"/>
        <v>41614.66656250145</v>
      </c>
      <c r="L540" s="10">
        <v>3019</v>
      </c>
    </row>
    <row r="541" spans="4:12" x14ac:dyDescent="0.25">
      <c r="D541" s="5" t="s">
        <v>5061</v>
      </c>
      <c r="E541" s="10">
        <v>4019</v>
      </c>
      <c r="F541">
        <v>25</v>
      </c>
      <c r="G541">
        <v>1539</v>
      </c>
      <c r="H541" s="39">
        <f t="shared" si="16"/>
        <v>41614.666574075527</v>
      </c>
      <c r="I541" t="s">
        <v>7081</v>
      </c>
      <c r="J541">
        <v>1539</v>
      </c>
      <c r="K541" s="39">
        <f t="shared" si="17"/>
        <v>41614.666574075527</v>
      </c>
      <c r="L541" s="10">
        <v>3019</v>
      </c>
    </row>
    <row r="542" spans="4:12" x14ac:dyDescent="0.25">
      <c r="D542" s="5" t="s">
        <v>5062</v>
      </c>
      <c r="E542" s="10">
        <v>4019</v>
      </c>
      <c r="F542">
        <v>25</v>
      </c>
      <c r="G542">
        <v>1540</v>
      </c>
      <c r="H542" s="39">
        <f t="shared" si="16"/>
        <v>41614.666585649604</v>
      </c>
      <c r="I542" t="s">
        <v>7082</v>
      </c>
      <c r="J542">
        <v>1540</v>
      </c>
      <c r="K542" s="39">
        <f t="shared" si="17"/>
        <v>41614.666585649604</v>
      </c>
      <c r="L542" s="10">
        <v>3019</v>
      </c>
    </row>
    <row r="543" spans="4:12" x14ac:dyDescent="0.25">
      <c r="D543" s="5" t="s">
        <v>5063</v>
      </c>
      <c r="E543" s="10">
        <v>4019</v>
      </c>
      <c r="F543">
        <v>24</v>
      </c>
      <c r="G543">
        <v>1541</v>
      </c>
      <c r="H543" s="39">
        <f t="shared" si="16"/>
        <v>41614.666597223681</v>
      </c>
      <c r="I543" t="s">
        <v>7083</v>
      </c>
      <c r="J543">
        <v>1541</v>
      </c>
      <c r="K543" s="39">
        <f t="shared" si="17"/>
        <v>41614.666597223681</v>
      </c>
      <c r="L543" s="10">
        <v>3019</v>
      </c>
    </row>
    <row r="544" spans="4:12" x14ac:dyDescent="0.25">
      <c r="D544" s="5" t="s">
        <v>5064</v>
      </c>
      <c r="E544" s="10">
        <v>4019</v>
      </c>
      <c r="F544">
        <v>24</v>
      </c>
      <c r="G544">
        <v>1542</v>
      </c>
      <c r="H544" s="39">
        <f t="shared" si="16"/>
        <v>41614.666608797757</v>
      </c>
      <c r="I544" t="s">
        <v>7084</v>
      </c>
      <c r="J544">
        <v>1542</v>
      </c>
      <c r="K544" s="39">
        <f t="shared" si="17"/>
        <v>41614.666608797757</v>
      </c>
      <c r="L544" s="10">
        <v>3019</v>
      </c>
    </row>
    <row r="545" spans="4:12" x14ac:dyDescent="0.25">
      <c r="D545" s="5" t="s">
        <v>5065</v>
      </c>
      <c r="E545" s="10">
        <v>4019</v>
      </c>
      <c r="F545">
        <v>25</v>
      </c>
      <c r="G545">
        <v>1543</v>
      </c>
      <c r="H545" s="39">
        <f t="shared" si="16"/>
        <v>41614.666620371834</v>
      </c>
      <c r="I545" t="s">
        <v>7085</v>
      </c>
      <c r="J545">
        <v>1543</v>
      </c>
      <c r="K545" s="39">
        <f t="shared" si="17"/>
        <v>41614.666620371834</v>
      </c>
      <c r="L545" s="10">
        <v>3019</v>
      </c>
    </row>
    <row r="546" spans="4:12" x14ac:dyDescent="0.25">
      <c r="D546" s="5" t="s">
        <v>5066</v>
      </c>
      <c r="E546" s="10">
        <v>4019</v>
      </c>
      <c r="F546">
        <v>25</v>
      </c>
      <c r="G546">
        <v>1544</v>
      </c>
      <c r="H546" s="39">
        <f t="shared" si="16"/>
        <v>41614.666631945911</v>
      </c>
      <c r="I546" t="s">
        <v>7086</v>
      </c>
      <c r="J546">
        <v>1544</v>
      </c>
      <c r="K546" s="39">
        <f t="shared" si="17"/>
        <v>41614.666631945911</v>
      </c>
      <c r="L546" s="10">
        <v>3019</v>
      </c>
    </row>
    <row r="547" spans="4:12" x14ac:dyDescent="0.25">
      <c r="D547" s="5" t="s">
        <v>5067</v>
      </c>
      <c r="E547" s="10">
        <v>4019</v>
      </c>
      <c r="F547">
        <v>24</v>
      </c>
      <c r="G547">
        <v>1545</v>
      </c>
      <c r="H547" s="39">
        <f t="shared" si="16"/>
        <v>41614.666643519988</v>
      </c>
      <c r="I547" t="s">
        <v>7087</v>
      </c>
      <c r="J547">
        <v>1545</v>
      </c>
      <c r="K547" s="39">
        <f t="shared" si="17"/>
        <v>41614.666643519988</v>
      </c>
      <c r="L547" s="10">
        <v>3019</v>
      </c>
    </row>
    <row r="548" spans="4:12" x14ac:dyDescent="0.25">
      <c r="D548" s="5" t="s">
        <v>5068</v>
      </c>
      <c r="E548" s="10">
        <v>4019</v>
      </c>
      <c r="F548">
        <v>24</v>
      </c>
      <c r="G548">
        <v>1546</v>
      </c>
      <c r="H548" s="39">
        <f t="shared" si="16"/>
        <v>41614.666655094064</v>
      </c>
      <c r="I548" t="s">
        <v>7088</v>
      </c>
      <c r="J548">
        <v>1546</v>
      </c>
      <c r="K548" s="39">
        <f t="shared" si="17"/>
        <v>41614.666655094064</v>
      </c>
      <c r="L548" s="10">
        <v>3019</v>
      </c>
    </row>
    <row r="549" spans="4:12" x14ac:dyDescent="0.25">
      <c r="D549" s="5" t="s">
        <v>5069</v>
      </c>
      <c r="E549" s="10">
        <v>4019</v>
      </c>
      <c r="F549">
        <v>25</v>
      </c>
      <c r="G549">
        <v>1547</v>
      </c>
      <c r="H549" s="39">
        <f t="shared" si="16"/>
        <v>41614.666666668141</v>
      </c>
      <c r="I549" t="s">
        <v>7089</v>
      </c>
      <c r="J549">
        <v>1547</v>
      </c>
      <c r="K549" s="39">
        <f t="shared" si="17"/>
        <v>41614.666666668141</v>
      </c>
      <c r="L549" s="10">
        <v>3019</v>
      </c>
    </row>
    <row r="550" spans="4:12" x14ac:dyDescent="0.25">
      <c r="D550" s="5" t="s">
        <v>5070</v>
      </c>
      <c r="E550" s="10">
        <v>4019</v>
      </c>
      <c r="F550">
        <v>25</v>
      </c>
      <c r="G550">
        <v>1548</v>
      </c>
      <c r="H550" s="39">
        <f t="shared" si="16"/>
        <v>41614.666678242218</v>
      </c>
      <c r="I550" t="s">
        <v>7090</v>
      </c>
      <c r="J550">
        <v>1548</v>
      </c>
      <c r="K550" s="39">
        <f t="shared" si="17"/>
        <v>41614.666678242218</v>
      </c>
      <c r="L550" s="10">
        <v>3019</v>
      </c>
    </row>
    <row r="551" spans="4:12" x14ac:dyDescent="0.25">
      <c r="D551" s="5" t="s">
        <v>5071</v>
      </c>
      <c r="E551" s="10">
        <v>4019</v>
      </c>
      <c r="F551">
        <v>24</v>
      </c>
      <c r="G551">
        <v>1549</v>
      </c>
      <c r="H551" s="39">
        <f t="shared" si="16"/>
        <v>41614.666689816295</v>
      </c>
      <c r="I551" t="s">
        <v>7091</v>
      </c>
      <c r="J551">
        <v>1549</v>
      </c>
      <c r="K551" s="39">
        <f t="shared" si="17"/>
        <v>41614.666689816295</v>
      </c>
      <c r="L551" s="10">
        <v>3019</v>
      </c>
    </row>
    <row r="552" spans="4:12" x14ac:dyDescent="0.25">
      <c r="D552" s="5" t="s">
        <v>5072</v>
      </c>
      <c r="E552" s="10">
        <v>4019</v>
      </c>
      <c r="F552">
        <v>24</v>
      </c>
      <c r="G552">
        <v>1550</v>
      </c>
      <c r="H552" s="39">
        <f t="shared" si="16"/>
        <v>41614.666701390372</v>
      </c>
      <c r="I552" t="s">
        <v>7092</v>
      </c>
      <c r="J552">
        <v>1550</v>
      </c>
      <c r="K552" s="39">
        <f t="shared" si="17"/>
        <v>41614.666701390372</v>
      </c>
      <c r="L552" s="10">
        <v>3019</v>
      </c>
    </row>
    <row r="553" spans="4:12" x14ac:dyDescent="0.25">
      <c r="D553" s="5" t="s">
        <v>5073</v>
      </c>
      <c r="E553" s="10">
        <v>4019</v>
      </c>
      <c r="F553">
        <v>25</v>
      </c>
      <c r="G553">
        <v>1551</v>
      </c>
      <c r="H553" s="39">
        <f t="shared" si="16"/>
        <v>41614.666712964448</v>
      </c>
      <c r="I553" t="s">
        <v>7093</v>
      </c>
      <c r="J553">
        <v>1551</v>
      </c>
      <c r="K553" s="39">
        <f t="shared" si="17"/>
        <v>41614.666712964448</v>
      </c>
      <c r="L553" s="10">
        <v>3019</v>
      </c>
    </row>
    <row r="554" spans="4:12" x14ac:dyDescent="0.25">
      <c r="D554" s="5" t="s">
        <v>5074</v>
      </c>
      <c r="E554" s="10">
        <v>4019</v>
      </c>
      <c r="F554">
        <v>25</v>
      </c>
      <c r="G554">
        <v>1552</v>
      </c>
      <c r="H554" s="39">
        <f t="shared" si="16"/>
        <v>41614.666724538525</v>
      </c>
      <c r="I554" t="s">
        <v>7094</v>
      </c>
      <c r="J554">
        <v>1552</v>
      </c>
      <c r="K554" s="39">
        <f t="shared" si="17"/>
        <v>41614.666724538525</v>
      </c>
      <c r="L554" s="10">
        <v>3019</v>
      </c>
    </row>
    <row r="555" spans="4:12" x14ac:dyDescent="0.25">
      <c r="D555" s="5" t="s">
        <v>5075</v>
      </c>
      <c r="E555" s="10">
        <v>4019</v>
      </c>
      <c r="F555">
        <v>24</v>
      </c>
      <c r="G555">
        <v>1553</v>
      </c>
      <c r="H555" s="39">
        <f t="shared" si="16"/>
        <v>41614.666736112602</v>
      </c>
      <c r="I555" t="s">
        <v>7095</v>
      </c>
      <c r="J555">
        <v>1553</v>
      </c>
      <c r="K555" s="39">
        <f t="shared" si="17"/>
        <v>41614.666736112602</v>
      </c>
      <c r="L555" s="10">
        <v>3019</v>
      </c>
    </row>
    <row r="556" spans="4:12" x14ac:dyDescent="0.25">
      <c r="D556" s="5" t="s">
        <v>5076</v>
      </c>
      <c r="E556" s="10">
        <v>4019</v>
      </c>
      <c r="F556">
        <v>24</v>
      </c>
      <c r="G556">
        <v>1554</v>
      </c>
      <c r="H556" s="39">
        <f t="shared" si="16"/>
        <v>41614.666747686679</v>
      </c>
      <c r="I556" t="s">
        <v>7096</v>
      </c>
      <c r="J556">
        <v>1554</v>
      </c>
      <c r="K556" s="39">
        <f t="shared" si="17"/>
        <v>41614.666747686679</v>
      </c>
      <c r="L556" s="10">
        <v>3019</v>
      </c>
    </row>
    <row r="557" spans="4:12" x14ac:dyDescent="0.25">
      <c r="D557" s="5" t="s">
        <v>5077</v>
      </c>
      <c r="E557" s="10">
        <v>4019</v>
      </c>
      <c r="F557">
        <v>25</v>
      </c>
      <c r="G557">
        <v>1555</v>
      </c>
      <c r="H557" s="39">
        <f t="shared" si="16"/>
        <v>41614.666759260755</v>
      </c>
      <c r="I557" t="s">
        <v>7097</v>
      </c>
      <c r="J557">
        <v>1555</v>
      </c>
      <c r="K557" s="39">
        <f t="shared" si="17"/>
        <v>41614.666759260755</v>
      </c>
      <c r="L557" s="10">
        <v>3019</v>
      </c>
    </row>
    <row r="558" spans="4:12" x14ac:dyDescent="0.25">
      <c r="D558" s="5" t="s">
        <v>5078</v>
      </c>
      <c r="E558" s="10">
        <v>4019</v>
      </c>
      <c r="F558">
        <v>25</v>
      </c>
      <c r="G558">
        <v>1556</v>
      </c>
      <c r="H558" s="39">
        <f t="shared" si="16"/>
        <v>41614.666770834832</v>
      </c>
      <c r="I558" t="s">
        <v>7098</v>
      </c>
      <c r="J558">
        <v>1556</v>
      </c>
      <c r="K558" s="39">
        <f t="shared" si="17"/>
        <v>41614.666770834832</v>
      </c>
      <c r="L558" s="10">
        <v>3019</v>
      </c>
    </row>
    <row r="559" spans="4:12" x14ac:dyDescent="0.25">
      <c r="D559" s="5" t="s">
        <v>5079</v>
      </c>
      <c r="E559" s="10">
        <v>4019</v>
      </c>
      <c r="F559">
        <v>24</v>
      </c>
      <c r="G559">
        <v>1557</v>
      </c>
      <c r="H559" s="39">
        <f t="shared" si="16"/>
        <v>41614.666782408909</v>
      </c>
      <c r="I559" t="s">
        <v>7099</v>
      </c>
      <c r="J559">
        <v>1557</v>
      </c>
      <c r="K559" s="39">
        <f t="shared" si="17"/>
        <v>41614.666782408909</v>
      </c>
      <c r="L559" s="10">
        <v>3019</v>
      </c>
    </row>
    <row r="560" spans="4:12" x14ac:dyDescent="0.25">
      <c r="D560" s="5" t="s">
        <v>5080</v>
      </c>
      <c r="E560" s="10">
        <v>4019</v>
      </c>
      <c r="F560">
        <v>24</v>
      </c>
      <c r="G560">
        <v>1558</v>
      </c>
      <c r="H560" s="39">
        <f t="shared" si="16"/>
        <v>41614.666793982986</v>
      </c>
      <c r="I560" t="s">
        <v>7100</v>
      </c>
      <c r="J560">
        <v>1558</v>
      </c>
      <c r="K560" s="39">
        <f t="shared" si="17"/>
        <v>41614.666793982986</v>
      </c>
      <c r="L560" s="10">
        <v>3019</v>
      </c>
    </row>
    <row r="561" spans="4:12" x14ac:dyDescent="0.25">
      <c r="D561" s="5" t="s">
        <v>5081</v>
      </c>
      <c r="E561" s="10">
        <v>4019</v>
      </c>
      <c r="F561">
        <v>25</v>
      </c>
      <c r="G561">
        <v>1559</v>
      </c>
      <c r="H561" s="39">
        <f t="shared" si="16"/>
        <v>41614.666805557063</v>
      </c>
      <c r="I561" t="s">
        <v>7101</v>
      </c>
      <c r="J561">
        <v>1559</v>
      </c>
      <c r="K561" s="39">
        <f t="shared" si="17"/>
        <v>41614.666805557063</v>
      </c>
      <c r="L561" s="10">
        <v>3019</v>
      </c>
    </row>
    <row r="562" spans="4:12" x14ac:dyDescent="0.25">
      <c r="D562" s="5" t="s">
        <v>5082</v>
      </c>
      <c r="E562" s="10">
        <v>4019</v>
      </c>
      <c r="F562">
        <v>25</v>
      </c>
      <c r="G562">
        <v>1560</v>
      </c>
      <c r="H562" s="39">
        <f t="shared" si="16"/>
        <v>41614.666817131139</v>
      </c>
      <c r="I562" t="s">
        <v>7102</v>
      </c>
      <c r="J562">
        <v>1560</v>
      </c>
      <c r="K562" s="39">
        <f t="shared" si="17"/>
        <v>41614.666817131139</v>
      </c>
      <c r="L562" s="10">
        <v>3019</v>
      </c>
    </row>
    <row r="563" spans="4:12" x14ac:dyDescent="0.25">
      <c r="D563" s="5" t="s">
        <v>5083</v>
      </c>
      <c r="E563" s="10">
        <v>4019</v>
      </c>
      <c r="F563">
        <v>24</v>
      </c>
      <c r="G563">
        <v>1561</v>
      </c>
      <c r="H563" s="39">
        <f t="shared" si="16"/>
        <v>41614.666828705216</v>
      </c>
      <c r="I563" t="s">
        <v>7103</v>
      </c>
      <c r="J563">
        <v>1561</v>
      </c>
      <c r="K563" s="39">
        <f t="shared" si="17"/>
        <v>41614.666828705216</v>
      </c>
      <c r="L563" s="10">
        <v>3019</v>
      </c>
    </row>
    <row r="564" spans="4:12" x14ac:dyDescent="0.25">
      <c r="D564" s="5" t="s">
        <v>5084</v>
      </c>
      <c r="E564" s="10">
        <v>4019</v>
      </c>
      <c r="F564">
        <v>24</v>
      </c>
      <c r="G564">
        <v>1562</v>
      </c>
      <c r="H564" s="39">
        <f t="shared" si="16"/>
        <v>41614.666840279293</v>
      </c>
      <c r="I564" t="s">
        <v>7104</v>
      </c>
      <c r="J564">
        <v>1562</v>
      </c>
      <c r="K564" s="39">
        <f t="shared" si="17"/>
        <v>41614.666840279293</v>
      </c>
      <c r="L564" s="10">
        <v>3019</v>
      </c>
    </row>
    <row r="565" spans="4:12" x14ac:dyDescent="0.25">
      <c r="D565" s="5" t="s">
        <v>5085</v>
      </c>
      <c r="E565" s="10">
        <v>4019</v>
      </c>
      <c r="F565">
        <v>25</v>
      </c>
      <c r="G565">
        <v>1563</v>
      </c>
      <c r="H565" s="39">
        <f t="shared" si="16"/>
        <v>41614.66685185337</v>
      </c>
      <c r="I565" t="s">
        <v>7105</v>
      </c>
      <c r="J565">
        <v>1563</v>
      </c>
      <c r="K565" s="39">
        <f t="shared" si="17"/>
        <v>41614.66685185337</v>
      </c>
      <c r="L565" s="10">
        <v>3019</v>
      </c>
    </row>
    <row r="566" spans="4:12" x14ac:dyDescent="0.25">
      <c r="D566" s="5" t="s">
        <v>5086</v>
      </c>
      <c r="E566" s="10">
        <v>4019</v>
      </c>
      <c r="F566">
        <v>25</v>
      </c>
      <c r="G566">
        <v>1564</v>
      </c>
      <c r="H566" s="39">
        <f t="shared" si="16"/>
        <v>41614.666863427447</v>
      </c>
      <c r="I566" t="s">
        <v>7106</v>
      </c>
      <c r="J566">
        <v>1564</v>
      </c>
      <c r="K566" s="39">
        <f t="shared" si="17"/>
        <v>41614.666863427447</v>
      </c>
      <c r="L566" s="10">
        <v>3019</v>
      </c>
    </row>
    <row r="567" spans="4:12" x14ac:dyDescent="0.25">
      <c r="D567" s="5" t="s">
        <v>5087</v>
      </c>
      <c r="E567" s="10">
        <v>4019</v>
      </c>
      <c r="F567">
        <v>24</v>
      </c>
      <c r="G567">
        <v>1565</v>
      </c>
      <c r="H567" s="39">
        <f t="shared" si="16"/>
        <v>41614.666875001523</v>
      </c>
      <c r="I567" t="s">
        <v>7107</v>
      </c>
      <c r="J567">
        <v>1565</v>
      </c>
      <c r="K567" s="39">
        <f t="shared" si="17"/>
        <v>41614.666875001523</v>
      </c>
      <c r="L567" s="10">
        <v>3019</v>
      </c>
    </row>
    <row r="568" spans="4:12" x14ac:dyDescent="0.25">
      <c r="D568" s="5" t="s">
        <v>5088</v>
      </c>
      <c r="E568" s="10">
        <v>4019</v>
      </c>
      <c r="F568">
        <v>24</v>
      </c>
      <c r="G568">
        <v>1566</v>
      </c>
      <c r="H568" s="39">
        <f t="shared" si="16"/>
        <v>41614.6668865756</v>
      </c>
      <c r="I568" t="s">
        <v>7108</v>
      </c>
      <c r="J568">
        <v>1566</v>
      </c>
      <c r="K568" s="39">
        <f t="shared" si="17"/>
        <v>41614.6668865756</v>
      </c>
      <c r="L568" s="10">
        <v>3019</v>
      </c>
    </row>
    <row r="569" spans="4:12" x14ac:dyDescent="0.25">
      <c r="D569" s="5" t="s">
        <v>5089</v>
      </c>
      <c r="E569" s="10">
        <v>4019</v>
      </c>
      <c r="F569">
        <v>25</v>
      </c>
      <c r="G569">
        <v>1567</v>
      </c>
      <c r="H569" s="39">
        <f t="shared" si="16"/>
        <v>41614.666898149677</v>
      </c>
      <c r="I569" t="s">
        <v>7109</v>
      </c>
      <c r="J569">
        <v>1567</v>
      </c>
      <c r="K569" s="39">
        <f t="shared" si="17"/>
        <v>41614.666898149677</v>
      </c>
      <c r="L569" s="10">
        <v>3019</v>
      </c>
    </row>
    <row r="570" spans="4:12" x14ac:dyDescent="0.25">
      <c r="D570" s="5" t="s">
        <v>5090</v>
      </c>
      <c r="E570" s="10">
        <v>4019</v>
      </c>
      <c r="F570">
        <v>25</v>
      </c>
      <c r="G570">
        <v>1568</v>
      </c>
      <c r="H570" s="39">
        <f t="shared" si="16"/>
        <v>41614.666909723754</v>
      </c>
      <c r="I570" t="s">
        <v>7110</v>
      </c>
      <c r="J570">
        <v>1568</v>
      </c>
      <c r="K570" s="39">
        <f t="shared" si="17"/>
        <v>41614.666909723754</v>
      </c>
      <c r="L570" s="10">
        <v>3019</v>
      </c>
    </row>
    <row r="571" spans="4:12" x14ac:dyDescent="0.25">
      <c r="D571" s="5" t="s">
        <v>5091</v>
      </c>
      <c r="E571" s="10">
        <v>4019</v>
      </c>
      <c r="F571">
        <v>24</v>
      </c>
      <c r="G571">
        <v>1569</v>
      </c>
      <c r="H571" s="39">
        <f t="shared" si="16"/>
        <v>41614.66692129783</v>
      </c>
      <c r="I571" t="s">
        <v>7111</v>
      </c>
      <c r="J571">
        <v>1569</v>
      </c>
      <c r="K571" s="39">
        <f t="shared" si="17"/>
        <v>41614.66692129783</v>
      </c>
      <c r="L571" s="10">
        <v>3019</v>
      </c>
    </row>
    <row r="572" spans="4:12" x14ac:dyDescent="0.25">
      <c r="D572" s="5" t="s">
        <v>5092</v>
      </c>
      <c r="E572" s="10">
        <v>4019</v>
      </c>
      <c r="F572">
        <v>24</v>
      </c>
      <c r="G572">
        <v>1570</v>
      </c>
      <c r="H572" s="39">
        <f t="shared" si="16"/>
        <v>41614.666932871907</v>
      </c>
      <c r="I572" t="s">
        <v>7112</v>
      </c>
      <c r="J572">
        <v>1570</v>
      </c>
      <c r="K572" s="39">
        <f t="shared" si="17"/>
        <v>41614.666932871907</v>
      </c>
      <c r="L572" s="10">
        <v>3019</v>
      </c>
    </row>
    <row r="573" spans="4:12" x14ac:dyDescent="0.25">
      <c r="D573" s="5" t="s">
        <v>5093</v>
      </c>
      <c r="E573" s="10">
        <v>4019</v>
      </c>
      <c r="F573">
        <v>25</v>
      </c>
      <c r="G573">
        <v>1571</v>
      </c>
      <c r="H573" s="39">
        <f t="shared" si="16"/>
        <v>41614.666944445984</v>
      </c>
      <c r="I573" t="s">
        <v>7113</v>
      </c>
      <c r="J573">
        <v>1571</v>
      </c>
      <c r="K573" s="39">
        <f t="shared" si="17"/>
        <v>41614.666944445984</v>
      </c>
      <c r="L573" s="10">
        <v>3019</v>
      </c>
    </row>
    <row r="574" spans="4:12" x14ac:dyDescent="0.25">
      <c r="D574" s="5" t="s">
        <v>5094</v>
      </c>
      <c r="E574" s="10">
        <v>4019</v>
      </c>
      <c r="F574">
        <v>25</v>
      </c>
      <c r="G574">
        <v>1572</v>
      </c>
      <c r="H574" s="39">
        <f t="shared" si="16"/>
        <v>41614.666956020061</v>
      </c>
      <c r="I574" t="s">
        <v>7114</v>
      </c>
      <c r="J574">
        <v>1572</v>
      </c>
      <c r="K574" s="39">
        <f t="shared" si="17"/>
        <v>41614.666956020061</v>
      </c>
      <c r="L574" s="10">
        <v>3019</v>
      </c>
    </row>
    <row r="575" spans="4:12" x14ac:dyDescent="0.25">
      <c r="D575" s="5" t="s">
        <v>5095</v>
      </c>
      <c r="E575" s="10">
        <v>4019</v>
      </c>
      <c r="F575">
        <v>24</v>
      </c>
      <c r="G575">
        <v>1573</v>
      </c>
      <c r="H575" s="39">
        <f t="shared" si="16"/>
        <v>41614.666967594138</v>
      </c>
      <c r="I575" t="s">
        <v>7115</v>
      </c>
      <c r="J575">
        <v>1573</v>
      </c>
      <c r="K575" s="39">
        <f t="shared" si="17"/>
        <v>41614.666967594138</v>
      </c>
      <c r="L575" s="10">
        <v>3019</v>
      </c>
    </row>
    <row r="576" spans="4:12" x14ac:dyDescent="0.25">
      <c r="D576" s="5" t="s">
        <v>5096</v>
      </c>
      <c r="E576" s="10">
        <v>4019</v>
      </c>
      <c r="F576">
        <v>24</v>
      </c>
      <c r="G576">
        <v>1574</v>
      </c>
      <c r="H576" s="39">
        <f t="shared" si="16"/>
        <v>41614.666979168214</v>
      </c>
      <c r="I576" t="s">
        <v>7116</v>
      </c>
      <c r="J576">
        <v>1574</v>
      </c>
      <c r="K576" s="39">
        <f t="shared" si="17"/>
        <v>41614.666979168214</v>
      </c>
      <c r="L576" s="10">
        <v>3019</v>
      </c>
    </row>
    <row r="577" spans="4:12" x14ac:dyDescent="0.25">
      <c r="D577" s="5" t="s">
        <v>5097</v>
      </c>
      <c r="E577" s="10">
        <v>4019</v>
      </c>
      <c r="F577">
        <v>25</v>
      </c>
      <c r="G577">
        <v>1575</v>
      </c>
      <c r="H577" s="39">
        <f t="shared" si="16"/>
        <v>41614.666990742291</v>
      </c>
      <c r="I577" t="s">
        <v>7117</v>
      </c>
      <c r="J577">
        <v>1575</v>
      </c>
      <c r="K577" s="39">
        <f t="shared" si="17"/>
        <v>41614.666990742291</v>
      </c>
      <c r="L577" s="10">
        <v>3019</v>
      </c>
    </row>
    <row r="578" spans="4:12" x14ac:dyDescent="0.25">
      <c r="D578" s="5" t="s">
        <v>5098</v>
      </c>
      <c r="E578" s="10">
        <v>4019</v>
      </c>
      <c r="F578">
        <v>25</v>
      </c>
      <c r="G578">
        <v>1576</v>
      </c>
      <c r="H578" s="39">
        <f t="shared" si="16"/>
        <v>41614.667002316368</v>
      </c>
      <c r="I578" t="s">
        <v>7118</v>
      </c>
      <c r="J578">
        <v>1576</v>
      </c>
      <c r="K578" s="39">
        <f t="shared" si="17"/>
        <v>41614.667002316368</v>
      </c>
      <c r="L578" s="10">
        <v>3019</v>
      </c>
    </row>
    <row r="579" spans="4:12" x14ac:dyDescent="0.25">
      <c r="D579" s="5" t="s">
        <v>5099</v>
      </c>
      <c r="E579" s="10">
        <v>4019</v>
      </c>
      <c r="F579">
        <v>24</v>
      </c>
      <c r="G579">
        <v>1577</v>
      </c>
      <c r="H579" s="39">
        <f t="shared" si="16"/>
        <v>41614.667013890445</v>
      </c>
      <c r="I579" t="s">
        <v>7119</v>
      </c>
      <c r="J579">
        <v>1577</v>
      </c>
      <c r="K579" s="39">
        <f t="shared" si="17"/>
        <v>41614.667013890445</v>
      </c>
      <c r="L579" s="10">
        <v>3019</v>
      </c>
    </row>
    <row r="580" spans="4:12" x14ac:dyDescent="0.25">
      <c r="D580" s="5" t="s">
        <v>5100</v>
      </c>
      <c r="E580" s="10">
        <v>4019</v>
      </c>
      <c r="F580">
        <v>24</v>
      </c>
      <c r="G580">
        <v>1578</v>
      </c>
      <c r="H580" s="39">
        <f t="shared" si="16"/>
        <v>41614.667025464521</v>
      </c>
      <c r="I580" t="s">
        <v>7120</v>
      </c>
      <c r="J580">
        <v>1578</v>
      </c>
      <c r="K580" s="39">
        <f t="shared" si="17"/>
        <v>41614.667025464521</v>
      </c>
      <c r="L580" s="10">
        <v>3019</v>
      </c>
    </row>
    <row r="581" spans="4:12" x14ac:dyDescent="0.25">
      <c r="D581" s="5" t="s">
        <v>5101</v>
      </c>
      <c r="E581" s="10">
        <v>4019</v>
      </c>
      <c r="F581">
        <v>25</v>
      </c>
      <c r="G581">
        <v>1579</v>
      </c>
      <c r="H581" s="39">
        <f t="shared" ref="H581:H644" si="18">H580+1/86400</f>
        <v>41614.667037038598</v>
      </c>
      <c r="I581" t="s">
        <v>7121</v>
      </c>
      <c r="J581">
        <v>1579</v>
      </c>
      <c r="K581" s="39">
        <f t="shared" ref="K581:K644" si="19">K580+1/86400</f>
        <v>41614.667037038598</v>
      </c>
      <c r="L581" s="10">
        <v>3019</v>
      </c>
    </row>
    <row r="582" spans="4:12" x14ac:dyDescent="0.25">
      <c r="D582" s="5" t="s">
        <v>5102</v>
      </c>
      <c r="E582" s="10">
        <v>4019</v>
      </c>
      <c r="F582">
        <v>25</v>
      </c>
      <c r="G582">
        <v>1580</v>
      </c>
      <c r="H582" s="39">
        <f t="shared" si="18"/>
        <v>41614.667048612675</v>
      </c>
      <c r="I582" t="s">
        <v>7122</v>
      </c>
      <c r="J582">
        <v>1580</v>
      </c>
      <c r="K582" s="39">
        <f t="shared" si="19"/>
        <v>41614.667048612675</v>
      </c>
      <c r="L582" s="10">
        <v>3019</v>
      </c>
    </row>
    <row r="583" spans="4:12" x14ac:dyDescent="0.25">
      <c r="D583" s="5" t="s">
        <v>5103</v>
      </c>
      <c r="E583" s="10">
        <v>4019</v>
      </c>
      <c r="F583">
        <v>24</v>
      </c>
      <c r="G583">
        <v>1581</v>
      </c>
      <c r="H583" s="39">
        <f t="shared" si="18"/>
        <v>41614.667060186752</v>
      </c>
      <c r="I583" t="s">
        <v>7123</v>
      </c>
      <c r="J583">
        <v>1581</v>
      </c>
      <c r="K583" s="39">
        <f t="shared" si="19"/>
        <v>41614.667060186752</v>
      </c>
      <c r="L583" s="10">
        <v>3019</v>
      </c>
    </row>
    <row r="584" spans="4:12" x14ac:dyDescent="0.25">
      <c r="D584" s="5" t="s">
        <v>5104</v>
      </c>
      <c r="E584" s="10">
        <v>4019</v>
      </c>
      <c r="F584">
        <v>24</v>
      </c>
      <c r="G584">
        <v>1582</v>
      </c>
      <c r="H584" s="39">
        <f t="shared" si="18"/>
        <v>41614.667071760829</v>
      </c>
      <c r="I584" t="s">
        <v>7124</v>
      </c>
      <c r="J584">
        <v>1582</v>
      </c>
      <c r="K584" s="39">
        <f t="shared" si="19"/>
        <v>41614.667071760829</v>
      </c>
      <c r="L584" s="10">
        <v>3019</v>
      </c>
    </row>
    <row r="585" spans="4:12" x14ac:dyDescent="0.25">
      <c r="D585" s="5" t="s">
        <v>5105</v>
      </c>
      <c r="E585" s="10">
        <v>4019</v>
      </c>
      <c r="F585">
        <v>25</v>
      </c>
      <c r="G585">
        <v>1583</v>
      </c>
      <c r="H585" s="39">
        <f t="shared" si="18"/>
        <v>41614.667083334905</v>
      </c>
      <c r="I585" t="s">
        <v>7125</v>
      </c>
      <c r="J585">
        <v>1583</v>
      </c>
      <c r="K585" s="39">
        <f t="shared" si="19"/>
        <v>41614.667083334905</v>
      </c>
      <c r="L585" s="10">
        <v>3019</v>
      </c>
    </row>
    <row r="586" spans="4:12" x14ac:dyDescent="0.25">
      <c r="D586" s="5" t="s">
        <v>5106</v>
      </c>
      <c r="E586" s="10">
        <v>4019</v>
      </c>
      <c r="F586">
        <v>25</v>
      </c>
      <c r="G586">
        <v>1584</v>
      </c>
      <c r="H586" s="39">
        <f t="shared" si="18"/>
        <v>41614.667094908982</v>
      </c>
      <c r="I586" t="s">
        <v>7126</v>
      </c>
      <c r="J586">
        <v>1584</v>
      </c>
      <c r="K586" s="39">
        <f t="shared" si="19"/>
        <v>41614.667094908982</v>
      </c>
      <c r="L586" s="10">
        <v>3019</v>
      </c>
    </row>
    <row r="587" spans="4:12" x14ac:dyDescent="0.25">
      <c r="D587" s="5" t="s">
        <v>5107</v>
      </c>
      <c r="E587" s="10">
        <v>4019</v>
      </c>
      <c r="F587">
        <v>24</v>
      </c>
      <c r="G587">
        <v>1585</v>
      </c>
      <c r="H587" s="39">
        <f t="shared" si="18"/>
        <v>41614.667106483059</v>
      </c>
      <c r="I587" t="s">
        <v>7127</v>
      </c>
      <c r="J587">
        <v>1585</v>
      </c>
      <c r="K587" s="39">
        <f t="shared" si="19"/>
        <v>41614.667106483059</v>
      </c>
      <c r="L587" s="10">
        <v>3019</v>
      </c>
    </row>
    <row r="588" spans="4:12" x14ac:dyDescent="0.25">
      <c r="D588" s="5" t="s">
        <v>5108</v>
      </c>
      <c r="E588" s="10">
        <v>4019</v>
      </c>
      <c r="F588">
        <v>24</v>
      </c>
      <c r="G588">
        <v>1586</v>
      </c>
      <c r="H588" s="39">
        <f t="shared" si="18"/>
        <v>41614.667118057136</v>
      </c>
      <c r="I588" t="s">
        <v>7128</v>
      </c>
      <c r="J588">
        <v>1586</v>
      </c>
      <c r="K588" s="39">
        <f t="shared" si="19"/>
        <v>41614.667118057136</v>
      </c>
      <c r="L588" s="10">
        <v>3019</v>
      </c>
    </row>
    <row r="589" spans="4:12" x14ac:dyDescent="0.25">
      <c r="D589" s="5" t="s">
        <v>5109</v>
      </c>
      <c r="E589" s="10">
        <v>4019</v>
      </c>
      <c r="F589">
        <v>25</v>
      </c>
      <c r="G589">
        <v>1587</v>
      </c>
      <c r="H589" s="39">
        <f t="shared" si="18"/>
        <v>41614.667129631212</v>
      </c>
      <c r="I589" t="s">
        <v>7129</v>
      </c>
      <c r="J589">
        <v>1587</v>
      </c>
      <c r="K589" s="39">
        <f t="shared" si="19"/>
        <v>41614.667129631212</v>
      </c>
      <c r="L589" s="10">
        <v>3019</v>
      </c>
    </row>
    <row r="590" spans="4:12" x14ac:dyDescent="0.25">
      <c r="D590" s="5" t="s">
        <v>5110</v>
      </c>
      <c r="E590" s="10">
        <v>4019</v>
      </c>
      <c r="F590">
        <v>25</v>
      </c>
      <c r="G590">
        <v>1588</v>
      </c>
      <c r="H590" s="39">
        <f t="shared" si="18"/>
        <v>41614.667141205289</v>
      </c>
      <c r="I590" t="s">
        <v>7130</v>
      </c>
      <c r="J590">
        <v>1588</v>
      </c>
      <c r="K590" s="39">
        <f t="shared" si="19"/>
        <v>41614.667141205289</v>
      </c>
      <c r="L590" s="10">
        <v>3019</v>
      </c>
    </row>
    <row r="591" spans="4:12" x14ac:dyDescent="0.25">
      <c r="D591" s="5" t="s">
        <v>5111</v>
      </c>
      <c r="E591" s="10">
        <v>4019</v>
      </c>
      <c r="F591">
        <v>24</v>
      </c>
      <c r="G591">
        <v>1589</v>
      </c>
      <c r="H591" s="39">
        <f t="shared" si="18"/>
        <v>41614.667152779366</v>
      </c>
      <c r="I591" t="s">
        <v>7131</v>
      </c>
      <c r="J591">
        <v>1589</v>
      </c>
      <c r="K591" s="39">
        <f t="shared" si="19"/>
        <v>41614.667152779366</v>
      </c>
      <c r="L591" s="10">
        <v>3019</v>
      </c>
    </row>
    <row r="592" spans="4:12" x14ac:dyDescent="0.25">
      <c r="D592" s="5" t="s">
        <v>5112</v>
      </c>
      <c r="E592" s="10">
        <v>4019</v>
      </c>
      <c r="F592">
        <v>24</v>
      </c>
      <c r="G592">
        <v>1590</v>
      </c>
      <c r="H592" s="39">
        <f t="shared" si="18"/>
        <v>41614.667164353443</v>
      </c>
      <c r="I592" t="s">
        <v>7132</v>
      </c>
      <c r="J592">
        <v>1590</v>
      </c>
      <c r="K592" s="39">
        <f t="shared" si="19"/>
        <v>41614.667164353443</v>
      </c>
      <c r="L592" s="10">
        <v>3019</v>
      </c>
    </row>
    <row r="593" spans="4:12" x14ac:dyDescent="0.25">
      <c r="D593" s="5" t="s">
        <v>5113</v>
      </c>
      <c r="E593" s="10">
        <v>4019</v>
      </c>
      <c r="F593">
        <v>25</v>
      </c>
      <c r="G593">
        <v>1591</v>
      </c>
      <c r="H593" s="39">
        <f t="shared" si="18"/>
        <v>41614.66717592752</v>
      </c>
      <c r="I593" t="s">
        <v>7133</v>
      </c>
      <c r="J593">
        <v>1591</v>
      </c>
      <c r="K593" s="39">
        <f t="shared" si="19"/>
        <v>41614.66717592752</v>
      </c>
      <c r="L593" s="10">
        <v>3019</v>
      </c>
    </row>
    <row r="594" spans="4:12" x14ac:dyDescent="0.25">
      <c r="D594" s="5" t="s">
        <v>5114</v>
      </c>
      <c r="E594" s="10">
        <v>4019</v>
      </c>
      <c r="F594">
        <v>25</v>
      </c>
      <c r="G594">
        <v>1592</v>
      </c>
      <c r="H594" s="39">
        <f t="shared" si="18"/>
        <v>41614.667187501596</v>
      </c>
      <c r="I594" t="s">
        <v>7134</v>
      </c>
      <c r="J594">
        <v>1592</v>
      </c>
      <c r="K594" s="39">
        <f t="shared" si="19"/>
        <v>41614.667187501596</v>
      </c>
      <c r="L594" s="10">
        <v>3019</v>
      </c>
    </row>
    <row r="595" spans="4:12" x14ac:dyDescent="0.25">
      <c r="D595" s="5" t="s">
        <v>5115</v>
      </c>
      <c r="E595" s="10">
        <v>4019</v>
      </c>
      <c r="F595">
        <v>24</v>
      </c>
      <c r="G595">
        <v>1593</v>
      </c>
      <c r="H595" s="39">
        <f t="shared" si="18"/>
        <v>41614.667199075673</v>
      </c>
      <c r="I595" t="s">
        <v>7135</v>
      </c>
      <c r="J595">
        <v>1593</v>
      </c>
      <c r="K595" s="39">
        <f t="shared" si="19"/>
        <v>41614.667199075673</v>
      </c>
      <c r="L595" s="10">
        <v>3019</v>
      </c>
    </row>
    <row r="596" spans="4:12" x14ac:dyDescent="0.25">
      <c r="D596" s="5" t="s">
        <v>5116</v>
      </c>
      <c r="E596" s="10">
        <v>4019</v>
      </c>
      <c r="F596">
        <v>24</v>
      </c>
      <c r="G596">
        <v>1594</v>
      </c>
      <c r="H596" s="39">
        <f t="shared" si="18"/>
        <v>41614.66721064975</v>
      </c>
      <c r="I596" t="s">
        <v>7136</v>
      </c>
      <c r="J596">
        <v>1594</v>
      </c>
      <c r="K596" s="39">
        <f t="shared" si="19"/>
        <v>41614.66721064975</v>
      </c>
      <c r="L596" s="10">
        <v>3019</v>
      </c>
    </row>
    <row r="597" spans="4:12" x14ac:dyDescent="0.25">
      <c r="D597" s="5" t="s">
        <v>5117</v>
      </c>
      <c r="E597" s="10">
        <v>4019</v>
      </c>
      <c r="F597">
        <v>25</v>
      </c>
      <c r="G597">
        <v>1595</v>
      </c>
      <c r="H597" s="39">
        <f t="shared" si="18"/>
        <v>41614.667222223827</v>
      </c>
      <c r="I597" t="s">
        <v>7137</v>
      </c>
      <c r="J597">
        <v>1595</v>
      </c>
      <c r="K597" s="39">
        <f t="shared" si="19"/>
        <v>41614.667222223827</v>
      </c>
      <c r="L597" s="10">
        <v>3019</v>
      </c>
    </row>
    <row r="598" spans="4:12" x14ac:dyDescent="0.25">
      <c r="D598" s="5" t="s">
        <v>5118</v>
      </c>
      <c r="E598" s="10">
        <v>4019</v>
      </c>
      <c r="F598">
        <v>25</v>
      </c>
      <c r="G598">
        <v>1596</v>
      </c>
      <c r="H598" s="39">
        <f t="shared" si="18"/>
        <v>41614.667233797903</v>
      </c>
      <c r="I598" t="s">
        <v>7138</v>
      </c>
      <c r="J598">
        <v>1596</v>
      </c>
      <c r="K598" s="39">
        <f t="shared" si="19"/>
        <v>41614.667233797903</v>
      </c>
      <c r="L598" s="10">
        <v>3019</v>
      </c>
    </row>
    <row r="599" spans="4:12" x14ac:dyDescent="0.25">
      <c r="D599" s="5" t="s">
        <v>5119</v>
      </c>
      <c r="E599" s="10">
        <v>4019</v>
      </c>
      <c r="F599">
        <v>24</v>
      </c>
      <c r="G599">
        <v>1597</v>
      </c>
      <c r="H599" s="39">
        <f t="shared" si="18"/>
        <v>41614.66724537198</v>
      </c>
      <c r="I599" t="s">
        <v>7139</v>
      </c>
      <c r="J599">
        <v>1597</v>
      </c>
      <c r="K599" s="39">
        <f t="shared" si="19"/>
        <v>41614.66724537198</v>
      </c>
      <c r="L599" s="10">
        <v>3019</v>
      </c>
    </row>
    <row r="600" spans="4:12" x14ac:dyDescent="0.25">
      <c r="D600" s="5" t="s">
        <v>5120</v>
      </c>
      <c r="E600" s="10">
        <v>4019</v>
      </c>
      <c r="F600">
        <v>24</v>
      </c>
      <c r="G600">
        <v>1598</v>
      </c>
      <c r="H600" s="39">
        <f t="shared" si="18"/>
        <v>41614.667256946057</v>
      </c>
      <c r="I600" t="s">
        <v>7140</v>
      </c>
      <c r="J600">
        <v>1598</v>
      </c>
      <c r="K600" s="39">
        <f t="shared" si="19"/>
        <v>41614.667256946057</v>
      </c>
      <c r="L600" s="10">
        <v>3019</v>
      </c>
    </row>
    <row r="601" spans="4:12" x14ac:dyDescent="0.25">
      <c r="D601" s="5" t="s">
        <v>5121</v>
      </c>
      <c r="E601" s="10">
        <v>4019</v>
      </c>
      <c r="F601">
        <v>25</v>
      </c>
      <c r="G601">
        <v>1599</v>
      </c>
      <c r="H601" s="39">
        <f t="shared" si="18"/>
        <v>41614.667268520134</v>
      </c>
      <c r="I601" t="s">
        <v>7141</v>
      </c>
      <c r="J601">
        <v>1599</v>
      </c>
      <c r="K601" s="39">
        <f t="shared" si="19"/>
        <v>41614.667268520134</v>
      </c>
      <c r="L601" s="10">
        <v>3019</v>
      </c>
    </row>
    <row r="602" spans="4:12" x14ac:dyDescent="0.25">
      <c r="D602" s="5" t="s">
        <v>5122</v>
      </c>
      <c r="E602" s="10">
        <v>4019</v>
      </c>
      <c r="F602">
        <v>25</v>
      </c>
      <c r="G602">
        <v>1600</v>
      </c>
      <c r="H602" s="39">
        <f t="shared" si="18"/>
        <v>41614.667280094211</v>
      </c>
      <c r="I602" t="s">
        <v>7142</v>
      </c>
      <c r="J602">
        <v>1600</v>
      </c>
      <c r="K602" s="39">
        <f t="shared" si="19"/>
        <v>41614.667280094211</v>
      </c>
      <c r="L602" s="10">
        <v>3019</v>
      </c>
    </row>
    <row r="603" spans="4:12" x14ac:dyDescent="0.25">
      <c r="D603" s="5" t="s">
        <v>5123</v>
      </c>
      <c r="E603" s="10">
        <v>4019</v>
      </c>
      <c r="F603">
        <v>24</v>
      </c>
      <c r="G603">
        <v>1601</v>
      </c>
      <c r="H603" s="39">
        <f t="shared" si="18"/>
        <v>41614.667291668287</v>
      </c>
      <c r="I603" t="s">
        <v>7143</v>
      </c>
      <c r="J603">
        <v>1601</v>
      </c>
      <c r="K603" s="39">
        <f t="shared" si="19"/>
        <v>41614.667291668287</v>
      </c>
      <c r="L603" s="10">
        <v>3019</v>
      </c>
    </row>
    <row r="604" spans="4:12" x14ac:dyDescent="0.25">
      <c r="D604" s="5" t="s">
        <v>5124</v>
      </c>
      <c r="E604" s="10">
        <v>4019</v>
      </c>
      <c r="F604">
        <v>24</v>
      </c>
      <c r="G604">
        <v>1602</v>
      </c>
      <c r="H604" s="39">
        <f t="shared" si="18"/>
        <v>41614.667303242364</v>
      </c>
      <c r="I604" t="s">
        <v>7144</v>
      </c>
      <c r="J604">
        <v>1602</v>
      </c>
      <c r="K604" s="39">
        <f t="shared" si="19"/>
        <v>41614.667303242364</v>
      </c>
      <c r="L604" s="10">
        <v>3019</v>
      </c>
    </row>
    <row r="605" spans="4:12" x14ac:dyDescent="0.25">
      <c r="D605" s="5" t="s">
        <v>5125</v>
      </c>
      <c r="E605" s="10">
        <v>4019</v>
      </c>
      <c r="F605">
        <v>25</v>
      </c>
      <c r="G605">
        <v>1603</v>
      </c>
      <c r="H605" s="39">
        <f t="shared" si="18"/>
        <v>41614.667314816441</v>
      </c>
      <c r="I605" t="s">
        <v>7145</v>
      </c>
      <c r="J605">
        <v>1603</v>
      </c>
      <c r="K605" s="39">
        <f t="shared" si="19"/>
        <v>41614.667314816441</v>
      </c>
      <c r="L605" s="10">
        <v>3019</v>
      </c>
    </row>
    <row r="606" spans="4:12" x14ac:dyDescent="0.25">
      <c r="D606" s="5" t="s">
        <v>5126</v>
      </c>
      <c r="E606" s="10">
        <v>4019</v>
      </c>
      <c r="F606">
        <v>25</v>
      </c>
      <c r="G606">
        <v>1604</v>
      </c>
      <c r="H606" s="39">
        <f t="shared" si="18"/>
        <v>41614.667326390518</v>
      </c>
      <c r="I606" t="s">
        <v>7146</v>
      </c>
      <c r="J606">
        <v>1604</v>
      </c>
      <c r="K606" s="39">
        <f t="shared" si="19"/>
        <v>41614.667326390518</v>
      </c>
      <c r="L606" s="10">
        <v>3019</v>
      </c>
    </row>
    <row r="607" spans="4:12" x14ac:dyDescent="0.25">
      <c r="D607" s="5" t="s">
        <v>5127</v>
      </c>
      <c r="E607" s="10">
        <v>4019</v>
      </c>
      <c r="F607">
        <v>24</v>
      </c>
      <c r="G607">
        <v>1605</v>
      </c>
      <c r="H607" s="39">
        <f t="shared" si="18"/>
        <v>41614.667337964594</v>
      </c>
      <c r="I607" t="s">
        <v>7147</v>
      </c>
      <c r="J607">
        <v>1605</v>
      </c>
      <c r="K607" s="39">
        <f t="shared" si="19"/>
        <v>41614.667337964594</v>
      </c>
      <c r="L607" s="10">
        <v>3019</v>
      </c>
    </row>
    <row r="608" spans="4:12" x14ac:dyDescent="0.25">
      <c r="D608" s="5" t="s">
        <v>5128</v>
      </c>
      <c r="E608" s="10">
        <v>4019</v>
      </c>
      <c r="F608">
        <v>24</v>
      </c>
      <c r="G608">
        <v>1606</v>
      </c>
      <c r="H608" s="39">
        <f t="shared" si="18"/>
        <v>41614.667349538671</v>
      </c>
      <c r="I608" t="s">
        <v>7148</v>
      </c>
      <c r="J608">
        <v>1606</v>
      </c>
      <c r="K608" s="39">
        <f t="shared" si="19"/>
        <v>41614.667349538671</v>
      </c>
      <c r="L608" s="10">
        <v>3019</v>
      </c>
    </row>
    <row r="609" spans="4:12" x14ac:dyDescent="0.25">
      <c r="D609" s="5" t="s">
        <v>5129</v>
      </c>
      <c r="E609" s="10">
        <v>4019</v>
      </c>
      <c r="F609">
        <v>25</v>
      </c>
      <c r="G609">
        <v>1607</v>
      </c>
      <c r="H609" s="39">
        <f t="shared" si="18"/>
        <v>41614.667361112748</v>
      </c>
      <c r="I609" t="s">
        <v>7149</v>
      </c>
      <c r="J609">
        <v>1607</v>
      </c>
      <c r="K609" s="39">
        <f t="shared" si="19"/>
        <v>41614.667361112748</v>
      </c>
      <c r="L609" s="10">
        <v>3019</v>
      </c>
    </row>
    <row r="610" spans="4:12" x14ac:dyDescent="0.25">
      <c r="D610" s="5" t="s">
        <v>5130</v>
      </c>
      <c r="E610" s="10">
        <v>4019</v>
      </c>
      <c r="F610">
        <v>25</v>
      </c>
      <c r="G610">
        <v>1608</v>
      </c>
      <c r="H610" s="39">
        <f t="shared" si="18"/>
        <v>41614.667372686825</v>
      </c>
      <c r="I610" t="s">
        <v>7150</v>
      </c>
      <c r="J610">
        <v>1608</v>
      </c>
      <c r="K610" s="39">
        <f t="shared" si="19"/>
        <v>41614.667372686825</v>
      </c>
      <c r="L610" s="10">
        <v>3019</v>
      </c>
    </row>
    <row r="611" spans="4:12" x14ac:dyDescent="0.25">
      <c r="D611" s="5" t="s">
        <v>5131</v>
      </c>
      <c r="E611" s="10">
        <v>4019</v>
      </c>
      <c r="F611">
        <v>24</v>
      </c>
      <c r="G611">
        <v>1609</v>
      </c>
      <c r="H611" s="39">
        <f t="shared" si="18"/>
        <v>41614.667384260902</v>
      </c>
      <c r="I611" t="s">
        <v>7151</v>
      </c>
      <c r="J611">
        <v>1609</v>
      </c>
      <c r="K611" s="39">
        <f t="shared" si="19"/>
        <v>41614.667384260902</v>
      </c>
      <c r="L611" s="10">
        <v>3019</v>
      </c>
    </row>
    <row r="612" spans="4:12" x14ac:dyDescent="0.25">
      <c r="D612" s="5" t="s">
        <v>5132</v>
      </c>
      <c r="E612" s="10">
        <v>4019</v>
      </c>
      <c r="F612">
        <v>24</v>
      </c>
      <c r="G612">
        <v>1610</v>
      </c>
      <c r="H612" s="39">
        <f t="shared" si="18"/>
        <v>41614.667395834978</v>
      </c>
      <c r="I612" t="s">
        <v>7152</v>
      </c>
      <c r="J612">
        <v>1610</v>
      </c>
      <c r="K612" s="39">
        <f t="shared" si="19"/>
        <v>41614.667395834978</v>
      </c>
      <c r="L612" s="10">
        <v>3019</v>
      </c>
    </row>
    <row r="613" spans="4:12" x14ac:dyDescent="0.25">
      <c r="D613" s="5" t="s">
        <v>5133</v>
      </c>
      <c r="E613" s="10">
        <v>4019</v>
      </c>
      <c r="F613">
        <v>25</v>
      </c>
      <c r="G613">
        <v>1611</v>
      </c>
      <c r="H613" s="39">
        <f t="shared" si="18"/>
        <v>41614.667407409055</v>
      </c>
      <c r="I613" t="s">
        <v>7153</v>
      </c>
      <c r="J613">
        <v>1611</v>
      </c>
      <c r="K613" s="39">
        <f t="shared" si="19"/>
        <v>41614.667407409055</v>
      </c>
      <c r="L613" s="10">
        <v>3019</v>
      </c>
    </row>
    <row r="614" spans="4:12" x14ac:dyDescent="0.25">
      <c r="D614" s="5" t="s">
        <v>5134</v>
      </c>
      <c r="E614" s="10">
        <v>4019</v>
      </c>
      <c r="F614">
        <v>25</v>
      </c>
      <c r="G614">
        <v>1612</v>
      </c>
      <c r="H614" s="39">
        <f t="shared" si="18"/>
        <v>41614.667418983132</v>
      </c>
      <c r="I614" t="s">
        <v>7154</v>
      </c>
      <c r="J614">
        <v>1612</v>
      </c>
      <c r="K614" s="39">
        <f t="shared" si="19"/>
        <v>41614.667418983132</v>
      </c>
      <c r="L614" s="10">
        <v>3019</v>
      </c>
    </row>
    <row r="615" spans="4:12" x14ac:dyDescent="0.25">
      <c r="D615" s="5" t="s">
        <v>5135</v>
      </c>
      <c r="E615" s="10">
        <v>4019</v>
      </c>
      <c r="F615">
        <v>24</v>
      </c>
      <c r="G615">
        <v>1613</v>
      </c>
      <c r="H615" s="39">
        <f t="shared" si="18"/>
        <v>41614.667430557209</v>
      </c>
      <c r="I615" t="s">
        <v>7155</v>
      </c>
      <c r="J615">
        <v>1613</v>
      </c>
      <c r="K615" s="39">
        <f t="shared" si="19"/>
        <v>41614.667430557209</v>
      </c>
      <c r="L615" s="10">
        <v>3019</v>
      </c>
    </row>
    <row r="616" spans="4:12" x14ac:dyDescent="0.25">
      <c r="D616" s="5" t="s">
        <v>5136</v>
      </c>
      <c r="E616" s="10">
        <v>4019</v>
      </c>
      <c r="F616">
        <v>24</v>
      </c>
      <c r="G616">
        <v>1614</v>
      </c>
      <c r="H616" s="39">
        <f t="shared" si="18"/>
        <v>41614.667442131285</v>
      </c>
      <c r="I616" t="s">
        <v>7156</v>
      </c>
      <c r="J616">
        <v>1614</v>
      </c>
      <c r="K616" s="39">
        <f t="shared" si="19"/>
        <v>41614.667442131285</v>
      </c>
      <c r="L616" s="10">
        <v>3019</v>
      </c>
    </row>
    <row r="617" spans="4:12" x14ac:dyDescent="0.25">
      <c r="D617" s="5" t="s">
        <v>5137</v>
      </c>
      <c r="E617" s="10">
        <v>4019</v>
      </c>
      <c r="F617">
        <v>25</v>
      </c>
      <c r="G617">
        <v>1615</v>
      </c>
      <c r="H617" s="39">
        <f t="shared" si="18"/>
        <v>41614.667453705362</v>
      </c>
      <c r="I617" t="s">
        <v>7157</v>
      </c>
      <c r="J617">
        <v>1615</v>
      </c>
      <c r="K617" s="39">
        <f t="shared" si="19"/>
        <v>41614.667453705362</v>
      </c>
      <c r="L617" s="10">
        <v>3019</v>
      </c>
    </row>
    <row r="618" spans="4:12" x14ac:dyDescent="0.25">
      <c r="D618" s="5" t="s">
        <v>5138</v>
      </c>
      <c r="E618" s="10">
        <v>4019</v>
      </c>
      <c r="F618">
        <v>25</v>
      </c>
      <c r="G618">
        <v>1616</v>
      </c>
      <c r="H618" s="39">
        <f t="shared" si="18"/>
        <v>41614.667465279439</v>
      </c>
      <c r="I618" t="s">
        <v>7158</v>
      </c>
      <c r="J618">
        <v>1616</v>
      </c>
      <c r="K618" s="39">
        <f t="shared" si="19"/>
        <v>41614.667465279439</v>
      </c>
      <c r="L618" s="10">
        <v>3019</v>
      </c>
    </row>
    <row r="619" spans="4:12" x14ac:dyDescent="0.25">
      <c r="D619" s="5" t="s">
        <v>5139</v>
      </c>
      <c r="E619" s="10">
        <v>4019</v>
      </c>
      <c r="F619">
        <v>24</v>
      </c>
      <c r="G619">
        <v>1617</v>
      </c>
      <c r="H619" s="39">
        <f t="shared" si="18"/>
        <v>41614.667476853516</v>
      </c>
      <c r="I619" t="s">
        <v>7159</v>
      </c>
      <c r="J619">
        <v>1617</v>
      </c>
      <c r="K619" s="39">
        <f t="shared" si="19"/>
        <v>41614.667476853516</v>
      </c>
      <c r="L619" s="10">
        <v>3019</v>
      </c>
    </row>
    <row r="620" spans="4:12" x14ac:dyDescent="0.25">
      <c r="D620" s="5" t="s">
        <v>5140</v>
      </c>
      <c r="E620" s="10">
        <v>4019</v>
      </c>
      <c r="F620">
        <v>24</v>
      </c>
      <c r="G620">
        <v>1618</v>
      </c>
      <c r="H620" s="39">
        <f t="shared" si="18"/>
        <v>41614.667488427593</v>
      </c>
      <c r="I620" t="s">
        <v>7160</v>
      </c>
      <c r="J620">
        <v>1618</v>
      </c>
      <c r="K620" s="39">
        <f t="shared" si="19"/>
        <v>41614.667488427593</v>
      </c>
      <c r="L620" s="10">
        <v>3019</v>
      </c>
    </row>
    <row r="621" spans="4:12" x14ac:dyDescent="0.25">
      <c r="D621" s="5" t="s">
        <v>5141</v>
      </c>
      <c r="E621" s="10">
        <v>4019</v>
      </c>
      <c r="F621">
        <v>25</v>
      </c>
      <c r="G621">
        <v>1619</v>
      </c>
      <c r="H621" s="39">
        <f t="shared" si="18"/>
        <v>41614.667500001669</v>
      </c>
      <c r="I621" t="s">
        <v>7161</v>
      </c>
      <c r="J621">
        <v>1619</v>
      </c>
      <c r="K621" s="39">
        <f t="shared" si="19"/>
        <v>41614.667500001669</v>
      </c>
      <c r="L621" s="10">
        <v>3019</v>
      </c>
    </row>
    <row r="622" spans="4:12" x14ac:dyDescent="0.25">
      <c r="D622" s="5" t="s">
        <v>5142</v>
      </c>
      <c r="E622" s="10">
        <v>4019</v>
      </c>
      <c r="F622">
        <v>25</v>
      </c>
      <c r="G622">
        <v>1620</v>
      </c>
      <c r="H622" s="39">
        <f t="shared" si="18"/>
        <v>41614.667511575746</v>
      </c>
      <c r="I622" t="s">
        <v>7162</v>
      </c>
      <c r="J622">
        <v>1620</v>
      </c>
      <c r="K622" s="39">
        <f t="shared" si="19"/>
        <v>41614.667511575746</v>
      </c>
      <c r="L622" s="10">
        <v>3019</v>
      </c>
    </row>
    <row r="623" spans="4:12" x14ac:dyDescent="0.25">
      <c r="D623" s="5" t="s">
        <v>5143</v>
      </c>
      <c r="E623" s="10">
        <v>4019</v>
      </c>
      <c r="F623">
        <v>24</v>
      </c>
      <c r="G623">
        <v>1621</v>
      </c>
      <c r="H623" s="39">
        <f t="shared" si="18"/>
        <v>41614.667523149823</v>
      </c>
      <c r="I623" t="s">
        <v>7163</v>
      </c>
      <c r="J623">
        <v>1621</v>
      </c>
      <c r="K623" s="39">
        <f t="shared" si="19"/>
        <v>41614.667523149823</v>
      </c>
      <c r="L623" s="10">
        <v>3019</v>
      </c>
    </row>
    <row r="624" spans="4:12" x14ac:dyDescent="0.25">
      <c r="D624" s="5" t="s">
        <v>5144</v>
      </c>
      <c r="E624" s="10">
        <v>4019</v>
      </c>
      <c r="F624">
        <v>24</v>
      </c>
      <c r="G624">
        <v>1622</v>
      </c>
      <c r="H624" s="39">
        <f t="shared" si="18"/>
        <v>41614.6675347239</v>
      </c>
      <c r="I624" t="s">
        <v>7164</v>
      </c>
      <c r="J624">
        <v>1622</v>
      </c>
      <c r="K624" s="39">
        <f t="shared" si="19"/>
        <v>41614.6675347239</v>
      </c>
      <c r="L624" s="10">
        <v>3019</v>
      </c>
    </row>
    <row r="625" spans="4:12" x14ac:dyDescent="0.25">
      <c r="D625" s="5" t="s">
        <v>5145</v>
      </c>
      <c r="E625" s="10">
        <v>4019</v>
      </c>
      <c r="F625">
        <v>25</v>
      </c>
      <c r="G625">
        <v>1623</v>
      </c>
      <c r="H625" s="39">
        <f t="shared" si="18"/>
        <v>41614.667546297977</v>
      </c>
      <c r="I625" t="s">
        <v>7165</v>
      </c>
      <c r="J625">
        <v>1623</v>
      </c>
      <c r="K625" s="39">
        <f t="shared" si="19"/>
        <v>41614.667546297977</v>
      </c>
      <c r="L625" s="10">
        <v>3019</v>
      </c>
    </row>
    <row r="626" spans="4:12" x14ac:dyDescent="0.25">
      <c r="D626" s="5" t="s">
        <v>5146</v>
      </c>
      <c r="E626" s="10">
        <v>4019</v>
      </c>
      <c r="F626">
        <v>25</v>
      </c>
      <c r="G626">
        <v>1624</v>
      </c>
      <c r="H626" s="39">
        <f t="shared" si="18"/>
        <v>41614.667557872053</v>
      </c>
      <c r="I626" t="s">
        <v>7166</v>
      </c>
      <c r="J626">
        <v>1624</v>
      </c>
      <c r="K626" s="39">
        <f t="shared" si="19"/>
        <v>41614.667557872053</v>
      </c>
      <c r="L626" s="10">
        <v>3019</v>
      </c>
    </row>
    <row r="627" spans="4:12" x14ac:dyDescent="0.25">
      <c r="D627" s="5" t="s">
        <v>5147</v>
      </c>
      <c r="E627" s="10">
        <v>4019</v>
      </c>
      <c r="F627">
        <v>24</v>
      </c>
      <c r="G627">
        <v>1625</v>
      </c>
      <c r="H627" s="39">
        <f t="shared" si="18"/>
        <v>41614.66756944613</v>
      </c>
      <c r="I627" t="s">
        <v>7167</v>
      </c>
      <c r="J627">
        <v>1625</v>
      </c>
      <c r="K627" s="39">
        <f t="shared" si="19"/>
        <v>41614.66756944613</v>
      </c>
      <c r="L627" s="10">
        <v>3019</v>
      </c>
    </row>
    <row r="628" spans="4:12" x14ac:dyDescent="0.25">
      <c r="D628" s="5" t="s">
        <v>5148</v>
      </c>
      <c r="E628" s="10">
        <v>4019</v>
      </c>
      <c r="F628">
        <v>24</v>
      </c>
      <c r="G628">
        <v>1626</v>
      </c>
      <c r="H628" s="39">
        <f t="shared" si="18"/>
        <v>41614.667581020207</v>
      </c>
      <c r="I628" t="s">
        <v>7168</v>
      </c>
      <c r="J628">
        <v>1626</v>
      </c>
      <c r="K628" s="39">
        <f t="shared" si="19"/>
        <v>41614.667581020207</v>
      </c>
      <c r="L628" s="10">
        <v>3019</v>
      </c>
    </row>
    <row r="629" spans="4:12" x14ac:dyDescent="0.25">
      <c r="D629" s="5" t="s">
        <v>5149</v>
      </c>
      <c r="E629" s="10">
        <v>4019</v>
      </c>
      <c r="F629">
        <v>25</v>
      </c>
      <c r="G629">
        <v>1627</v>
      </c>
      <c r="H629" s="39">
        <f t="shared" si="18"/>
        <v>41614.667592594284</v>
      </c>
      <c r="I629" t="s">
        <v>7169</v>
      </c>
      <c r="J629">
        <v>1627</v>
      </c>
      <c r="K629" s="39">
        <f t="shared" si="19"/>
        <v>41614.667592594284</v>
      </c>
      <c r="L629" s="10">
        <v>3019</v>
      </c>
    </row>
    <row r="630" spans="4:12" x14ac:dyDescent="0.25">
      <c r="D630" s="5" t="s">
        <v>5150</v>
      </c>
      <c r="E630" s="10">
        <v>4019</v>
      </c>
      <c r="F630">
        <v>25</v>
      </c>
      <c r="G630">
        <v>1628</v>
      </c>
      <c r="H630" s="39">
        <f t="shared" si="18"/>
        <v>41614.66760416836</v>
      </c>
      <c r="I630" t="s">
        <v>7170</v>
      </c>
      <c r="J630">
        <v>1628</v>
      </c>
      <c r="K630" s="39">
        <f t="shared" si="19"/>
        <v>41614.66760416836</v>
      </c>
      <c r="L630" s="10">
        <v>3019</v>
      </c>
    </row>
    <row r="631" spans="4:12" x14ac:dyDescent="0.25">
      <c r="D631" s="5" t="s">
        <v>5151</v>
      </c>
      <c r="E631" s="10">
        <v>4019</v>
      </c>
      <c r="F631">
        <v>24</v>
      </c>
      <c r="G631">
        <v>1629</v>
      </c>
      <c r="H631" s="39">
        <f t="shared" si="18"/>
        <v>41614.667615742437</v>
      </c>
      <c r="I631" t="s">
        <v>7171</v>
      </c>
      <c r="J631">
        <v>1629</v>
      </c>
      <c r="K631" s="39">
        <f t="shared" si="19"/>
        <v>41614.667615742437</v>
      </c>
      <c r="L631" s="10">
        <v>3019</v>
      </c>
    </row>
    <row r="632" spans="4:12" x14ac:dyDescent="0.25">
      <c r="D632" s="5" t="s">
        <v>5152</v>
      </c>
      <c r="E632" s="10">
        <v>4019</v>
      </c>
      <c r="F632">
        <v>24</v>
      </c>
      <c r="G632">
        <v>1630</v>
      </c>
      <c r="H632" s="39">
        <f t="shared" si="18"/>
        <v>41614.667627316514</v>
      </c>
      <c r="I632" t="s">
        <v>7172</v>
      </c>
      <c r="J632">
        <v>1630</v>
      </c>
      <c r="K632" s="39">
        <f t="shared" si="19"/>
        <v>41614.667627316514</v>
      </c>
      <c r="L632" s="10">
        <v>3019</v>
      </c>
    </row>
    <row r="633" spans="4:12" x14ac:dyDescent="0.25">
      <c r="D633" s="5" t="s">
        <v>5153</v>
      </c>
      <c r="E633" s="10">
        <v>4019</v>
      </c>
      <c r="F633">
        <v>25</v>
      </c>
      <c r="G633">
        <v>1631</v>
      </c>
      <c r="H633" s="39">
        <f t="shared" si="18"/>
        <v>41614.667638890591</v>
      </c>
      <c r="I633" t="s">
        <v>7173</v>
      </c>
      <c r="J633">
        <v>1631</v>
      </c>
      <c r="K633" s="39">
        <f t="shared" si="19"/>
        <v>41614.667638890591</v>
      </c>
      <c r="L633" s="10">
        <v>3019</v>
      </c>
    </row>
    <row r="634" spans="4:12" x14ac:dyDescent="0.25">
      <c r="D634" s="5" t="s">
        <v>5154</v>
      </c>
      <c r="E634" s="10">
        <v>4019</v>
      </c>
      <c r="F634">
        <v>25</v>
      </c>
      <c r="G634">
        <v>1632</v>
      </c>
      <c r="H634" s="39">
        <f t="shared" si="18"/>
        <v>41614.667650464668</v>
      </c>
      <c r="I634" t="s">
        <v>7174</v>
      </c>
      <c r="J634">
        <v>1632</v>
      </c>
      <c r="K634" s="39">
        <f t="shared" si="19"/>
        <v>41614.667650464668</v>
      </c>
      <c r="L634" s="10">
        <v>3019</v>
      </c>
    </row>
    <row r="635" spans="4:12" x14ac:dyDescent="0.25">
      <c r="D635" s="5" t="s">
        <v>5155</v>
      </c>
      <c r="E635" s="10">
        <v>4019</v>
      </c>
      <c r="F635">
        <v>24</v>
      </c>
      <c r="G635">
        <v>1633</v>
      </c>
      <c r="H635" s="39">
        <f t="shared" si="18"/>
        <v>41614.667662038744</v>
      </c>
      <c r="I635" t="s">
        <v>7175</v>
      </c>
      <c r="J635">
        <v>1633</v>
      </c>
      <c r="K635" s="39">
        <f t="shared" si="19"/>
        <v>41614.667662038744</v>
      </c>
      <c r="L635" s="10">
        <v>3019</v>
      </c>
    </row>
    <row r="636" spans="4:12" x14ac:dyDescent="0.25">
      <c r="D636" s="5" t="s">
        <v>5156</v>
      </c>
      <c r="E636" s="10">
        <v>4019</v>
      </c>
      <c r="F636">
        <v>24</v>
      </c>
      <c r="G636">
        <v>1634</v>
      </c>
      <c r="H636" s="39">
        <f t="shared" si="18"/>
        <v>41614.667673612821</v>
      </c>
      <c r="I636" t="s">
        <v>7176</v>
      </c>
      <c r="J636">
        <v>1634</v>
      </c>
      <c r="K636" s="39">
        <f t="shared" si="19"/>
        <v>41614.667673612821</v>
      </c>
      <c r="L636" s="10">
        <v>3019</v>
      </c>
    </row>
    <row r="637" spans="4:12" x14ac:dyDescent="0.25">
      <c r="D637" s="5" t="s">
        <v>5157</v>
      </c>
      <c r="E637" s="10">
        <v>4019</v>
      </c>
      <c r="F637">
        <v>25</v>
      </c>
      <c r="G637">
        <v>1635</v>
      </c>
      <c r="H637" s="39">
        <f t="shared" si="18"/>
        <v>41614.667685186898</v>
      </c>
      <c r="I637" t="s">
        <v>7177</v>
      </c>
      <c r="J637">
        <v>1635</v>
      </c>
      <c r="K637" s="39">
        <f t="shared" si="19"/>
        <v>41614.667685186898</v>
      </c>
      <c r="L637" s="10">
        <v>3019</v>
      </c>
    </row>
    <row r="638" spans="4:12" x14ac:dyDescent="0.25">
      <c r="D638" s="5" t="s">
        <v>5158</v>
      </c>
      <c r="E638" s="10">
        <v>4019</v>
      </c>
      <c r="F638">
        <v>25</v>
      </c>
      <c r="G638">
        <v>1636</v>
      </c>
      <c r="H638" s="39">
        <f t="shared" si="18"/>
        <v>41614.667696760975</v>
      </c>
      <c r="I638" t="s">
        <v>7178</v>
      </c>
      <c r="J638">
        <v>1636</v>
      </c>
      <c r="K638" s="39">
        <f t="shared" si="19"/>
        <v>41614.667696760975</v>
      </c>
      <c r="L638" s="10">
        <v>3019</v>
      </c>
    </row>
    <row r="639" spans="4:12" x14ac:dyDescent="0.25">
      <c r="D639" s="5" t="s">
        <v>5159</v>
      </c>
      <c r="E639" s="10">
        <v>4019</v>
      </c>
      <c r="F639">
        <v>24</v>
      </c>
      <c r="G639">
        <v>1637</v>
      </c>
      <c r="H639" s="39">
        <f t="shared" si="18"/>
        <v>41614.667708335051</v>
      </c>
      <c r="I639" t="s">
        <v>7179</v>
      </c>
      <c r="J639">
        <v>1637</v>
      </c>
      <c r="K639" s="39">
        <f t="shared" si="19"/>
        <v>41614.667708335051</v>
      </c>
      <c r="L639" s="10">
        <v>3019</v>
      </c>
    </row>
    <row r="640" spans="4:12" x14ac:dyDescent="0.25">
      <c r="D640" s="5" t="s">
        <v>5160</v>
      </c>
      <c r="E640" s="10">
        <v>4019</v>
      </c>
      <c r="F640">
        <v>24</v>
      </c>
      <c r="G640">
        <v>1638</v>
      </c>
      <c r="H640" s="39">
        <f t="shared" si="18"/>
        <v>41614.667719909128</v>
      </c>
      <c r="I640" t="s">
        <v>7180</v>
      </c>
      <c r="J640">
        <v>1638</v>
      </c>
      <c r="K640" s="39">
        <f t="shared" si="19"/>
        <v>41614.667719909128</v>
      </c>
      <c r="L640" s="10">
        <v>3019</v>
      </c>
    </row>
    <row r="641" spans="4:12" x14ac:dyDescent="0.25">
      <c r="D641" s="5" t="s">
        <v>5161</v>
      </c>
      <c r="E641" s="10">
        <v>4019</v>
      </c>
      <c r="F641">
        <v>25</v>
      </c>
      <c r="G641">
        <v>1639</v>
      </c>
      <c r="H641" s="39">
        <f t="shared" si="18"/>
        <v>41614.667731483205</v>
      </c>
      <c r="I641" t="s">
        <v>7181</v>
      </c>
      <c r="J641">
        <v>1639</v>
      </c>
      <c r="K641" s="39">
        <f t="shared" si="19"/>
        <v>41614.667731483205</v>
      </c>
      <c r="L641" s="10">
        <v>3019</v>
      </c>
    </row>
    <row r="642" spans="4:12" x14ac:dyDescent="0.25">
      <c r="D642" s="5" t="s">
        <v>5162</v>
      </c>
      <c r="E642" s="10">
        <v>4019</v>
      </c>
      <c r="F642">
        <v>25</v>
      </c>
      <c r="G642">
        <v>1640</v>
      </c>
      <c r="H642" s="39">
        <f t="shared" si="18"/>
        <v>41614.667743057282</v>
      </c>
      <c r="I642" t="s">
        <v>7182</v>
      </c>
      <c r="J642">
        <v>1640</v>
      </c>
      <c r="K642" s="39">
        <f t="shared" si="19"/>
        <v>41614.667743057282</v>
      </c>
      <c r="L642" s="10">
        <v>3019</v>
      </c>
    </row>
    <row r="643" spans="4:12" x14ac:dyDescent="0.25">
      <c r="D643" s="5" t="s">
        <v>5163</v>
      </c>
      <c r="E643" s="10">
        <v>4019</v>
      </c>
      <c r="F643">
        <v>24</v>
      </c>
      <c r="G643">
        <v>1641</v>
      </c>
      <c r="H643" s="39">
        <f t="shared" si="18"/>
        <v>41614.667754631359</v>
      </c>
      <c r="I643" t="s">
        <v>7183</v>
      </c>
      <c r="J643">
        <v>1641</v>
      </c>
      <c r="K643" s="39">
        <f t="shared" si="19"/>
        <v>41614.667754631359</v>
      </c>
      <c r="L643" s="10">
        <v>3019</v>
      </c>
    </row>
    <row r="644" spans="4:12" x14ac:dyDescent="0.25">
      <c r="D644" s="5" t="s">
        <v>5164</v>
      </c>
      <c r="E644" s="10">
        <v>4019</v>
      </c>
      <c r="F644">
        <v>24</v>
      </c>
      <c r="G644">
        <v>1642</v>
      </c>
      <c r="H644" s="39">
        <f t="shared" si="18"/>
        <v>41614.667766205435</v>
      </c>
      <c r="I644" t="s">
        <v>7184</v>
      </c>
      <c r="J644">
        <v>1642</v>
      </c>
      <c r="K644" s="39">
        <f t="shared" si="19"/>
        <v>41614.667766205435</v>
      </c>
      <c r="L644" s="10">
        <v>3019</v>
      </c>
    </row>
    <row r="645" spans="4:12" x14ac:dyDescent="0.25">
      <c r="D645" s="5" t="s">
        <v>5165</v>
      </c>
      <c r="E645" s="10">
        <v>4019</v>
      </c>
      <c r="F645">
        <v>25</v>
      </c>
      <c r="G645">
        <v>1643</v>
      </c>
      <c r="H645" s="39">
        <f t="shared" ref="H645:H708" si="20">H644+1/86400</f>
        <v>41614.667777779512</v>
      </c>
      <c r="I645" t="s">
        <v>7185</v>
      </c>
      <c r="J645">
        <v>1643</v>
      </c>
      <c r="K645" s="39">
        <f t="shared" ref="K645:K708" si="21">K644+1/86400</f>
        <v>41614.667777779512</v>
      </c>
      <c r="L645" s="10">
        <v>3019</v>
      </c>
    </row>
    <row r="646" spans="4:12" x14ac:dyDescent="0.25">
      <c r="D646" s="5" t="s">
        <v>5166</v>
      </c>
      <c r="E646" s="10">
        <v>4019</v>
      </c>
      <c r="F646">
        <v>25</v>
      </c>
      <c r="G646">
        <v>1644</v>
      </c>
      <c r="H646" s="39">
        <f t="shared" si="20"/>
        <v>41614.667789353589</v>
      </c>
      <c r="I646" t="s">
        <v>7186</v>
      </c>
      <c r="J646">
        <v>1644</v>
      </c>
      <c r="K646" s="39">
        <f t="shared" si="21"/>
        <v>41614.667789353589</v>
      </c>
      <c r="L646" s="10">
        <v>3019</v>
      </c>
    </row>
    <row r="647" spans="4:12" x14ac:dyDescent="0.25">
      <c r="D647" s="5" t="s">
        <v>5167</v>
      </c>
      <c r="E647" s="10">
        <v>4019</v>
      </c>
      <c r="F647">
        <v>24</v>
      </c>
      <c r="G647">
        <v>1645</v>
      </c>
      <c r="H647" s="39">
        <f t="shared" si="20"/>
        <v>41614.667800927666</v>
      </c>
      <c r="I647" t="s">
        <v>7187</v>
      </c>
      <c r="J647">
        <v>1645</v>
      </c>
      <c r="K647" s="39">
        <f t="shared" si="21"/>
        <v>41614.667800927666</v>
      </c>
      <c r="L647" s="10">
        <v>3019</v>
      </c>
    </row>
    <row r="648" spans="4:12" x14ac:dyDescent="0.25">
      <c r="D648" s="5" t="s">
        <v>5168</v>
      </c>
      <c r="E648" s="10">
        <v>4019</v>
      </c>
      <c r="F648">
        <v>24</v>
      </c>
      <c r="G648">
        <v>1646</v>
      </c>
      <c r="H648" s="39">
        <f t="shared" si="20"/>
        <v>41614.667812501742</v>
      </c>
      <c r="I648" t="s">
        <v>7188</v>
      </c>
      <c r="J648">
        <v>1646</v>
      </c>
      <c r="K648" s="39">
        <f t="shared" si="21"/>
        <v>41614.667812501742</v>
      </c>
      <c r="L648" s="10">
        <v>3019</v>
      </c>
    </row>
    <row r="649" spans="4:12" x14ac:dyDescent="0.25">
      <c r="D649" s="5" t="s">
        <v>5169</v>
      </c>
      <c r="E649" s="10">
        <v>4019</v>
      </c>
      <c r="F649">
        <v>25</v>
      </c>
      <c r="G649">
        <v>1647</v>
      </c>
      <c r="H649" s="39">
        <f t="shared" si="20"/>
        <v>41614.667824075819</v>
      </c>
      <c r="I649" t="s">
        <v>7189</v>
      </c>
      <c r="J649">
        <v>1647</v>
      </c>
      <c r="K649" s="39">
        <f t="shared" si="21"/>
        <v>41614.667824075819</v>
      </c>
      <c r="L649" s="10">
        <v>3019</v>
      </c>
    </row>
    <row r="650" spans="4:12" x14ac:dyDescent="0.25">
      <c r="D650" s="5" t="s">
        <v>5170</v>
      </c>
      <c r="E650" s="10">
        <v>4019</v>
      </c>
      <c r="F650">
        <v>25</v>
      </c>
      <c r="G650">
        <v>1648</v>
      </c>
      <c r="H650" s="39">
        <f t="shared" si="20"/>
        <v>41614.667835649896</v>
      </c>
      <c r="I650" t="s">
        <v>7190</v>
      </c>
      <c r="J650">
        <v>1648</v>
      </c>
      <c r="K650" s="39">
        <f t="shared" si="21"/>
        <v>41614.667835649896</v>
      </c>
      <c r="L650" s="10">
        <v>3019</v>
      </c>
    </row>
    <row r="651" spans="4:12" x14ac:dyDescent="0.25">
      <c r="D651" s="5" t="s">
        <v>5171</v>
      </c>
      <c r="E651" s="10">
        <v>4019</v>
      </c>
      <c r="F651">
        <v>24</v>
      </c>
      <c r="G651">
        <v>1649</v>
      </c>
      <c r="H651" s="39">
        <f t="shared" si="20"/>
        <v>41614.667847223973</v>
      </c>
      <c r="I651" t="s">
        <v>7191</v>
      </c>
      <c r="J651">
        <v>1649</v>
      </c>
      <c r="K651" s="39">
        <f t="shared" si="21"/>
        <v>41614.667847223973</v>
      </c>
      <c r="L651" s="10">
        <v>3019</v>
      </c>
    </row>
    <row r="652" spans="4:12" x14ac:dyDescent="0.25">
      <c r="D652" s="5" t="s">
        <v>5172</v>
      </c>
      <c r="E652" s="10">
        <v>4019</v>
      </c>
      <c r="F652">
        <v>24</v>
      </c>
      <c r="G652">
        <v>1650</v>
      </c>
      <c r="H652" s="39">
        <f t="shared" si="20"/>
        <v>41614.66785879805</v>
      </c>
      <c r="I652" t="s">
        <v>7192</v>
      </c>
      <c r="J652">
        <v>1650</v>
      </c>
      <c r="K652" s="39">
        <f t="shared" si="21"/>
        <v>41614.66785879805</v>
      </c>
      <c r="L652" s="10">
        <v>3019</v>
      </c>
    </row>
    <row r="653" spans="4:12" x14ac:dyDescent="0.25">
      <c r="D653" s="5" t="s">
        <v>5173</v>
      </c>
      <c r="E653" s="10">
        <v>4019</v>
      </c>
      <c r="F653">
        <v>25</v>
      </c>
      <c r="G653">
        <v>1651</v>
      </c>
      <c r="H653" s="39">
        <f t="shared" si="20"/>
        <v>41614.667870372126</v>
      </c>
      <c r="I653" t="s">
        <v>7193</v>
      </c>
      <c r="J653">
        <v>1651</v>
      </c>
      <c r="K653" s="39">
        <f t="shared" si="21"/>
        <v>41614.667870372126</v>
      </c>
      <c r="L653" s="10">
        <v>3019</v>
      </c>
    </row>
    <row r="654" spans="4:12" x14ac:dyDescent="0.25">
      <c r="D654" s="5" t="s">
        <v>5174</v>
      </c>
      <c r="E654" s="10">
        <v>4019</v>
      </c>
      <c r="F654">
        <v>25</v>
      </c>
      <c r="G654">
        <v>1652</v>
      </c>
      <c r="H654" s="39">
        <f t="shared" si="20"/>
        <v>41614.667881946203</v>
      </c>
      <c r="I654" t="s">
        <v>7194</v>
      </c>
      <c r="J654">
        <v>1652</v>
      </c>
      <c r="K654" s="39">
        <f t="shared" si="21"/>
        <v>41614.667881946203</v>
      </c>
      <c r="L654" s="10">
        <v>3019</v>
      </c>
    </row>
    <row r="655" spans="4:12" x14ac:dyDescent="0.25">
      <c r="D655" s="5" t="s">
        <v>5175</v>
      </c>
      <c r="E655" s="10">
        <v>4019</v>
      </c>
      <c r="F655">
        <v>24</v>
      </c>
      <c r="G655">
        <v>1653</v>
      </c>
      <c r="H655" s="39">
        <f t="shared" si="20"/>
        <v>41614.66789352028</v>
      </c>
      <c r="I655" t="s">
        <v>7195</v>
      </c>
      <c r="J655">
        <v>1653</v>
      </c>
      <c r="K655" s="39">
        <f t="shared" si="21"/>
        <v>41614.66789352028</v>
      </c>
      <c r="L655" s="10">
        <v>3019</v>
      </c>
    </row>
    <row r="656" spans="4:12" x14ac:dyDescent="0.25">
      <c r="D656" s="5" t="s">
        <v>5176</v>
      </c>
      <c r="E656" s="10">
        <v>4019</v>
      </c>
      <c r="F656">
        <v>24</v>
      </c>
      <c r="G656">
        <v>1654</v>
      </c>
      <c r="H656" s="39">
        <f t="shared" si="20"/>
        <v>41614.667905094357</v>
      </c>
      <c r="I656" t="s">
        <v>7196</v>
      </c>
      <c r="J656">
        <v>1654</v>
      </c>
      <c r="K656" s="39">
        <f t="shared" si="21"/>
        <v>41614.667905094357</v>
      </c>
      <c r="L656" s="10">
        <v>3019</v>
      </c>
    </row>
    <row r="657" spans="4:12" x14ac:dyDescent="0.25">
      <c r="D657" s="5" t="s">
        <v>5177</v>
      </c>
      <c r="E657" s="10">
        <v>4019</v>
      </c>
      <c r="F657">
        <v>25</v>
      </c>
      <c r="G657">
        <v>1655</v>
      </c>
      <c r="H657" s="39">
        <f t="shared" si="20"/>
        <v>41614.667916668433</v>
      </c>
      <c r="I657" t="s">
        <v>7197</v>
      </c>
      <c r="J657">
        <v>1655</v>
      </c>
      <c r="K657" s="39">
        <f t="shared" si="21"/>
        <v>41614.667916668433</v>
      </c>
      <c r="L657" s="10">
        <v>3019</v>
      </c>
    </row>
    <row r="658" spans="4:12" x14ac:dyDescent="0.25">
      <c r="D658" s="5" t="s">
        <v>5178</v>
      </c>
      <c r="E658" s="10">
        <v>4019</v>
      </c>
      <c r="F658">
        <v>25</v>
      </c>
      <c r="G658">
        <v>1656</v>
      </c>
      <c r="H658" s="39">
        <f t="shared" si="20"/>
        <v>41614.66792824251</v>
      </c>
      <c r="I658" t="s">
        <v>7198</v>
      </c>
      <c r="J658">
        <v>1656</v>
      </c>
      <c r="K658" s="39">
        <f t="shared" si="21"/>
        <v>41614.66792824251</v>
      </c>
      <c r="L658" s="10">
        <v>3019</v>
      </c>
    </row>
    <row r="659" spans="4:12" x14ac:dyDescent="0.25">
      <c r="D659" s="5" t="s">
        <v>5179</v>
      </c>
      <c r="E659" s="10">
        <v>4019</v>
      </c>
      <c r="F659">
        <v>24</v>
      </c>
      <c r="G659">
        <v>1657</v>
      </c>
      <c r="H659" s="39">
        <f t="shared" si="20"/>
        <v>41614.667939816587</v>
      </c>
      <c r="I659" t="s">
        <v>7199</v>
      </c>
      <c r="J659">
        <v>1657</v>
      </c>
      <c r="K659" s="39">
        <f t="shared" si="21"/>
        <v>41614.667939816587</v>
      </c>
      <c r="L659" s="10">
        <v>3019</v>
      </c>
    </row>
    <row r="660" spans="4:12" x14ac:dyDescent="0.25">
      <c r="D660" s="5" t="s">
        <v>5180</v>
      </c>
      <c r="E660" s="10">
        <v>4019</v>
      </c>
      <c r="F660">
        <v>24</v>
      </c>
      <c r="G660">
        <v>1658</v>
      </c>
      <c r="H660" s="39">
        <f t="shared" si="20"/>
        <v>41614.667951390664</v>
      </c>
      <c r="I660" t="s">
        <v>7200</v>
      </c>
      <c r="J660">
        <v>1658</v>
      </c>
      <c r="K660" s="39">
        <f t="shared" si="21"/>
        <v>41614.667951390664</v>
      </c>
      <c r="L660" s="10">
        <v>3019</v>
      </c>
    </row>
    <row r="661" spans="4:12" x14ac:dyDescent="0.25">
      <c r="D661" s="5" t="s">
        <v>5181</v>
      </c>
      <c r="E661" s="10">
        <v>4019</v>
      </c>
      <c r="F661">
        <v>25</v>
      </c>
      <c r="G661">
        <v>1659</v>
      </c>
      <c r="H661" s="39">
        <f t="shared" si="20"/>
        <v>41614.667962964741</v>
      </c>
      <c r="I661" t="s">
        <v>7201</v>
      </c>
      <c r="J661">
        <v>1659</v>
      </c>
      <c r="K661" s="39">
        <f t="shared" si="21"/>
        <v>41614.667962964741</v>
      </c>
      <c r="L661" s="10">
        <v>3019</v>
      </c>
    </row>
    <row r="662" spans="4:12" x14ac:dyDescent="0.25">
      <c r="D662" s="5" t="s">
        <v>5182</v>
      </c>
      <c r="E662" s="10">
        <v>4019</v>
      </c>
      <c r="F662">
        <v>25</v>
      </c>
      <c r="G662">
        <v>1660</v>
      </c>
      <c r="H662" s="39">
        <f t="shared" si="20"/>
        <v>41614.667974538817</v>
      </c>
      <c r="I662" t="s">
        <v>7202</v>
      </c>
      <c r="J662">
        <v>1660</v>
      </c>
      <c r="K662" s="39">
        <f t="shared" si="21"/>
        <v>41614.667974538817</v>
      </c>
      <c r="L662" s="10">
        <v>3019</v>
      </c>
    </row>
    <row r="663" spans="4:12" x14ac:dyDescent="0.25">
      <c r="D663" s="5" t="s">
        <v>5183</v>
      </c>
      <c r="E663" s="10">
        <v>4019</v>
      </c>
      <c r="F663">
        <v>24</v>
      </c>
      <c r="G663">
        <v>1661</v>
      </c>
      <c r="H663" s="39">
        <f t="shared" si="20"/>
        <v>41614.667986112894</v>
      </c>
      <c r="I663" t="s">
        <v>7203</v>
      </c>
      <c r="J663">
        <v>1661</v>
      </c>
      <c r="K663" s="39">
        <f t="shared" si="21"/>
        <v>41614.667986112894</v>
      </c>
      <c r="L663" s="10">
        <v>3019</v>
      </c>
    </row>
    <row r="664" spans="4:12" x14ac:dyDescent="0.25">
      <c r="D664" s="5" t="s">
        <v>5184</v>
      </c>
      <c r="E664" s="10">
        <v>4019</v>
      </c>
      <c r="F664">
        <v>24</v>
      </c>
      <c r="G664">
        <v>1662</v>
      </c>
      <c r="H664" s="39">
        <f t="shared" si="20"/>
        <v>41614.667997686971</v>
      </c>
      <c r="I664" t="s">
        <v>7204</v>
      </c>
      <c r="J664">
        <v>1662</v>
      </c>
      <c r="K664" s="39">
        <f t="shared" si="21"/>
        <v>41614.667997686971</v>
      </c>
      <c r="L664" s="10">
        <v>3019</v>
      </c>
    </row>
    <row r="665" spans="4:12" x14ac:dyDescent="0.25">
      <c r="D665" s="5" t="s">
        <v>5185</v>
      </c>
      <c r="E665" s="10">
        <v>4019</v>
      </c>
      <c r="F665">
        <v>25</v>
      </c>
      <c r="G665">
        <v>1663</v>
      </c>
      <c r="H665" s="39">
        <f t="shared" si="20"/>
        <v>41614.668009261048</v>
      </c>
      <c r="I665" t="s">
        <v>7205</v>
      </c>
      <c r="J665">
        <v>1663</v>
      </c>
      <c r="K665" s="39">
        <f t="shared" si="21"/>
        <v>41614.668009261048</v>
      </c>
      <c r="L665" s="10">
        <v>3019</v>
      </c>
    </row>
    <row r="666" spans="4:12" x14ac:dyDescent="0.25">
      <c r="D666" s="5" t="s">
        <v>5186</v>
      </c>
      <c r="E666" s="10">
        <v>4019</v>
      </c>
      <c r="F666">
        <v>25</v>
      </c>
      <c r="G666">
        <v>1664</v>
      </c>
      <c r="H666" s="39">
        <f t="shared" si="20"/>
        <v>41614.668020835124</v>
      </c>
      <c r="I666" t="s">
        <v>7206</v>
      </c>
      <c r="J666">
        <v>1664</v>
      </c>
      <c r="K666" s="39">
        <f t="shared" si="21"/>
        <v>41614.668020835124</v>
      </c>
      <c r="L666" s="10">
        <v>3019</v>
      </c>
    </row>
    <row r="667" spans="4:12" x14ac:dyDescent="0.25">
      <c r="D667" s="5" t="s">
        <v>5187</v>
      </c>
      <c r="E667" s="10">
        <v>4019</v>
      </c>
      <c r="F667">
        <v>24</v>
      </c>
      <c r="G667">
        <v>1665</v>
      </c>
      <c r="H667" s="39">
        <f t="shared" si="20"/>
        <v>41614.668032409201</v>
      </c>
      <c r="I667" t="s">
        <v>7207</v>
      </c>
      <c r="J667">
        <v>1665</v>
      </c>
      <c r="K667" s="39">
        <f t="shared" si="21"/>
        <v>41614.668032409201</v>
      </c>
      <c r="L667" s="10">
        <v>3019</v>
      </c>
    </row>
    <row r="668" spans="4:12" x14ac:dyDescent="0.25">
      <c r="D668" s="5" t="s">
        <v>5188</v>
      </c>
      <c r="E668" s="10">
        <v>4019</v>
      </c>
      <c r="F668">
        <v>24</v>
      </c>
      <c r="G668">
        <v>1666</v>
      </c>
      <c r="H668" s="39">
        <f t="shared" si="20"/>
        <v>41614.668043983278</v>
      </c>
      <c r="I668" t="s">
        <v>7208</v>
      </c>
      <c r="J668">
        <v>1666</v>
      </c>
      <c r="K668" s="39">
        <f t="shared" si="21"/>
        <v>41614.668043983278</v>
      </c>
      <c r="L668" s="10">
        <v>3019</v>
      </c>
    </row>
    <row r="669" spans="4:12" x14ac:dyDescent="0.25">
      <c r="D669" s="5" t="s">
        <v>5189</v>
      </c>
      <c r="E669" s="10">
        <v>4019</v>
      </c>
      <c r="F669">
        <v>25</v>
      </c>
      <c r="G669">
        <v>1667</v>
      </c>
      <c r="H669" s="39">
        <f t="shared" si="20"/>
        <v>41614.668055557355</v>
      </c>
      <c r="I669" t="s">
        <v>7209</v>
      </c>
      <c r="J669">
        <v>1667</v>
      </c>
      <c r="K669" s="39">
        <f t="shared" si="21"/>
        <v>41614.668055557355</v>
      </c>
      <c r="L669" s="10">
        <v>3019</v>
      </c>
    </row>
    <row r="670" spans="4:12" x14ac:dyDescent="0.25">
      <c r="D670" s="5" t="s">
        <v>5190</v>
      </c>
      <c r="E670" s="10">
        <v>4019</v>
      </c>
      <c r="F670">
        <v>25</v>
      </c>
      <c r="G670">
        <v>1668</v>
      </c>
      <c r="H670" s="39">
        <f t="shared" si="20"/>
        <v>41614.668067131432</v>
      </c>
      <c r="I670" t="s">
        <v>7210</v>
      </c>
      <c r="J670">
        <v>1668</v>
      </c>
      <c r="K670" s="39">
        <f t="shared" si="21"/>
        <v>41614.668067131432</v>
      </c>
      <c r="L670" s="10">
        <v>3019</v>
      </c>
    </row>
    <row r="671" spans="4:12" x14ac:dyDescent="0.25">
      <c r="D671" s="5" t="s">
        <v>5191</v>
      </c>
      <c r="E671" s="10">
        <v>4019</v>
      </c>
      <c r="F671">
        <v>24</v>
      </c>
      <c r="G671">
        <v>1669</v>
      </c>
      <c r="H671" s="39">
        <f t="shared" si="20"/>
        <v>41614.668078705508</v>
      </c>
      <c r="I671" t="s">
        <v>7211</v>
      </c>
      <c r="J671">
        <v>1669</v>
      </c>
      <c r="K671" s="39">
        <f t="shared" si="21"/>
        <v>41614.668078705508</v>
      </c>
      <c r="L671" s="10">
        <v>3019</v>
      </c>
    </row>
    <row r="672" spans="4:12" x14ac:dyDescent="0.25">
      <c r="D672" s="5" t="s">
        <v>5192</v>
      </c>
      <c r="E672" s="10">
        <v>4019</v>
      </c>
      <c r="F672">
        <v>24</v>
      </c>
      <c r="G672">
        <v>1670</v>
      </c>
      <c r="H672" s="39">
        <f t="shared" si="20"/>
        <v>41614.668090279585</v>
      </c>
      <c r="I672" t="s">
        <v>7212</v>
      </c>
      <c r="J672">
        <v>1670</v>
      </c>
      <c r="K672" s="39">
        <f t="shared" si="21"/>
        <v>41614.668090279585</v>
      </c>
      <c r="L672" s="10">
        <v>3019</v>
      </c>
    </row>
    <row r="673" spans="4:12" x14ac:dyDescent="0.25">
      <c r="D673" s="5" t="s">
        <v>5193</v>
      </c>
      <c r="E673" s="10">
        <v>4019</v>
      </c>
      <c r="F673">
        <v>25</v>
      </c>
      <c r="G673">
        <v>1671</v>
      </c>
      <c r="H673" s="39">
        <f t="shared" si="20"/>
        <v>41614.668101853662</v>
      </c>
      <c r="I673" t="s">
        <v>7213</v>
      </c>
      <c r="J673">
        <v>1671</v>
      </c>
      <c r="K673" s="39">
        <f t="shared" si="21"/>
        <v>41614.668101853662</v>
      </c>
      <c r="L673" s="10">
        <v>3019</v>
      </c>
    </row>
    <row r="674" spans="4:12" x14ac:dyDescent="0.25">
      <c r="D674" s="5" t="s">
        <v>5194</v>
      </c>
      <c r="E674" s="10">
        <v>4019</v>
      </c>
      <c r="F674">
        <v>25</v>
      </c>
      <c r="G674">
        <v>1672</v>
      </c>
      <c r="H674" s="39">
        <f t="shared" si="20"/>
        <v>41614.668113427739</v>
      </c>
      <c r="I674" t="s">
        <v>7214</v>
      </c>
      <c r="J674">
        <v>1672</v>
      </c>
      <c r="K674" s="39">
        <f t="shared" si="21"/>
        <v>41614.668113427739</v>
      </c>
      <c r="L674" s="10">
        <v>3019</v>
      </c>
    </row>
    <row r="675" spans="4:12" x14ac:dyDescent="0.25">
      <c r="D675" s="5" t="s">
        <v>5195</v>
      </c>
      <c r="E675" s="10">
        <v>4019</v>
      </c>
      <c r="F675">
        <v>24</v>
      </c>
      <c r="G675">
        <v>1673</v>
      </c>
      <c r="H675" s="39">
        <f t="shared" si="20"/>
        <v>41614.668125001815</v>
      </c>
      <c r="I675" t="s">
        <v>7215</v>
      </c>
      <c r="J675">
        <v>1673</v>
      </c>
      <c r="K675" s="39">
        <f t="shared" si="21"/>
        <v>41614.668125001815</v>
      </c>
      <c r="L675" s="10">
        <v>3019</v>
      </c>
    </row>
    <row r="676" spans="4:12" x14ac:dyDescent="0.25">
      <c r="D676" s="5" t="s">
        <v>5196</v>
      </c>
      <c r="E676" s="10">
        <v>4019</v>
      </c>
      <c r="F676">
        <v>24</v>
      </c>
      <c r="G676">
        <v>1674</v>
      </c>
      <c r="H676" s="39">
        <f t="shared" si="20"/>
        <v>41614.668136575892</v>
      </c>
      <c r="I676" t="s">
        <v>7216</v>
      </c>
      <c r="J676">
        <v>1674</v>
      </c>
      <c r="K676" s="39">
        <f t="shared" si="21"/>
        <v>41614.668136575892</v>
      </c>
      <c r="L676" s="10">
        <v>3019</v>
      </c>
    </row>
    <row r="677" spans="4:12" x14ac:dyDescent="0.25">
      <c r="D677" s="5" t="s">
        <v>5197</v>
      </c>
      <c r="E677" s="10">
        <v>4019</v>
      </c>
      <c r="F677">
        <v>25</v>
      </c>
      <c r="G677">
        <v>1675</v>
      </c>
      <c r="H677" s="39">
        <f t="shared" si="20"/>
        <v>41614.668148149969</v>
      </c>
      <c r="I677" t="s">
        <v>7217</v>
      </c>
      <c r="J677">
        <v>1675</v>
      </c>
      <c r="K677" s="39">
        <f t="shared" si="21"/>
        <v>41614.668148149969</v>
      </c>
      <c r="L677" s="10">
        <v>3019</v>
      </c>
    </row>
    <row r="678" spans="4:12" x14ac:dyDescent="0.25">
      <c r="D678" s="5" t="s">
        <v>5198</v>
      </c>
      <c r="E678" s="10">
        <v>4019</v>
      </c>
      <c r="F678">
        <v>25</v>
      </c>
      <c r="G678">
        <v>1676</v>
      </c>
      <c r="H678" s="39">
        <f t="shared" si="20"/>
        <v>41614.668159724046</v>
      </c>
      <c r="I678" t="s">
        <v>7218</v>
      </c>
      <c r="J678">
        <v>1676</v>
      </c>
      <c r="K678" s="39">
        <f t="shared" si="21"/>
        <v>41614.668159724046</v>
      </c>
      <c r="L678" s="10">
        <v>3019</v>
      </c>
    </row>
    <row r="679" spans="4:12" x14ac:dyDescent="0.25">
      <c r="D679" s="5" t="s">
        <v>5199</v>
      </c>
      <c r="E679" s="10">
        <v>4019</v>
      </c>
      <c r="F679">
        <v>24</v>
      </c>
      <c r="G679">
        <v>1677</v>
      </c>
      <c r="H679" s="39">
        <f t="shared" si="20"/>
        <v>41614.668171298123</v>
      </c>
      <c r="I679" t="s">
        <v>7219</v>
      </c>
      <c r="J679">
        <v>1677</v>
      </c>
      <c r="K679" s="39">
        <f t="shared" si="21"/>
        <v>41614.668171298123</v>
      </c>
      <c r="L679" s="10">
        <v>3019</v>
      </c>
    </row>
    <row r="680" spans="4:12" x14ac:dyDescent="0.25">
      <c r="D680" s="5" t="s">
        <v>5200</v>
      </c>
      <c r="E680" s="10">
        <v>4019</v>
      </c>
      <c r="F680">
        <v>24</v>
      </c>
      <c r="G680">
        <v>1678</v>
      </c>
      <c r="H680" s="39">
        <f t="shared" si="20"/>
        <v>41614.668182872199</v>
      </c>
      <c r="I680" t="s">
        <v>7220</v>
      </c>
      <c r="J680">
        <v>1678</v>
      </c>
      <c r="K680" s="39">
        <f t="shared" si="21"/>
        <v>41614.668182872199</v>
      </c>
      <c r="L680" s="10">
        <v>3019</v>
      </c>
    </row>
    <row r="681" spans="4:12" x14ac:dyDescent="0.25">
      <c r="D681" s="5" t="s">
        <v>5201</v>
      </c>
      <c r="E681" s="10">
        <v>4019</v>
      </c>
      <c r="F681">
        <v>25</v>
      </c>
      <c r="G681">
        <v>1679</v>
      </c>
      <c r="H681" s="39">
        <f t="shared" si="20"/>
        <v>41614.668194446276</v>
      </c>
      <c r="I681" t="s">
        <v>7221</v>
      </c>
      <c r="J681">
        <v>1679</v>
      </c>
      <c r="K681" s="39">
        <f t="shared" si="21"/>
        <v>41614.668194446276</v>
      </c>
      <c r="L681" s="10">
        <v>3019</v>
      </c>
    </row>
    <row r="682" spans="4:12" x14ac:dyDescent="0.25">
      <c r="D682" s="5" t="s">
        <v>5202</v>
      </c>
      <c r="E682" s="10">
        <v>4019</v>
      </c>
      <c r="F682">
        <v>25</v>
      </c>
      <c r="G682">
        <v>1680</v>
      </c>
      <c r="H682" s="39">
        <f t="shared" si="20"/>
        <v>41614.668206020353</v>
      </c>
      <c r="I682" t="s">
        <v>7222</v>
      </c>
      <c r="J682">
        <v>1680</v>
      </c>
      <c r="K682" s="39">
        <f t="shared" si="21"/>
        <v>41614.668206020353</v>
      </c>
      <c r="L682" s="10">
        <v>3019</v>
      </c>
    </row>
    <row r="683" spans="4:12" x14ac:dyDescent="0.25">
      <c r="D683" s="5" t="s">
        <v>5203</v>
      </c>
      <c r="E683" s="10">
        <v>4019</v>
      </c>
      <c r="F683">
        <v>24</v>
      </c>
      <c r="G683">
        <v>1681</v>
      </c>
      <c r="H683" s="39">
        <f t="shared" si="20"/>
        <v>41614.66821759443</v>
      </c>
      <c r="I683" t="s">
        <v>7223</v>
      </c>
      <c r="J683">
        <v>1681</v>
      </c>
      <c r="K683" s="39">
        <f t="shared" si="21"/>
        <v>41614.66821759443</v>
      </c>
      <c r="L683" s="10">
        <v>3019</v>
      </c>
    </row>
    <row r="684" spans="4:12" x14ac:dyDescent="0.25">
      <c r="D684" s="5" t="s">
        <v>5204</v>
      </c>
      <c r="E684" s="10">
        <v>4019</v>
      </c>
      <c r="F684">
        <v>24</v>
      </c>
      <c r="G684">
        <v>1682</v>
      </c>
      <c r="H684" s="39">
        <f t="shared" si="20"/>
        <v>41614.668229168507</v>
      </c>
      <c r="I684" t="s">
        <v>7224</v>
      </c>
      <c r="J684">
        <v>1682</v>
      </c>
      <c r="K684" s="39">
        <f t="shared" si="21"/>
        <v>41614.668229168507</v>
      </c>
      <c r="L684" s="10">
        <v>3019</v>
      </c>
    </row>
    <row r="685" spans="4:12" x14ac:dyDescent="0.25">
      <c r="D685" s="5" t="s">
        <v>5205</v>
      </c>
      <c r="E685" s="10">
        <v>4019</v>
      </c>
      <c r="F685">
        <v>25</v>
      </c>
      <c r="G685">
        <v>1683</v>
      </c>
      <c r="H685" s="39">
        <f t="shared" si="20"/>
        <v>41614.668240742583</v>
      </c>
      <c r="I685" t="s">
        <v>7225</v>
      </c>
      <c r="J685">
        <v>1683</v>
      </c>
      <c r="K685" s="39">
        <f t="shared" si="21"/>
        <v>41614.668240742583</v>
      </c>
      <c r="L685" s="10">
        <v>3019</v>
      </c>
    </row>
    <row r="686" spans="4:12" x14ac:dyDescent="0.25">
      <c r="D686" s="5" t="s">
        <v>5206</v>
      </c>
      <c r="E686" s="10">
        <v>4019</v>
      </c>
      <c r="F686">
        <v>25</v>
      </c>
      <c r="G686">
        <v>1684</v>
      </c>
      <c r="H686" s="39">
        <f t="shared" si="20"/>
        <v>41614.66825231666</v>
      </c>
      <c r="I686" t="s">
        <v>7226</v>
      </c>
      <c r="J686">
        <v>1684</v>
      </c>
      <c r="K686" s="39">
        <f t="shared" si="21"/>
        <v>41614.66825231666</v>
      </c>
      <c r="L686" s="10">
        <v>3019</v>
      </c>
    </row>
    <row r="687" spans="4:12" x14ac:dyDescent="0.25">
      <c r="D687" s="5" t="s">
        <v>5207</v>
      </c>
      <c r="E687" s="10">
        <v>4019</v>
      </c>
      <c r="F687">
        <v>24</v>
      </c>
      <c r="G687">
        <v>1685</v>
      </c>
      <c r="H687" s="39">
        <f t="shared" si="20"/>
        <v>41614.668263890737</v>
      </c>
      <c r="I687" t="s">
        <v>7227</v>
      </c>
      <c r="J687">
        <v>1685</v>
      </c>
      <c r="K687" s="39">
        <f t="shared" si="21"/>
        <v>41614.668263890737</v>
      </c>
      <c r="L687" s="10">
        <v>3019</v>
      </c>
    </row>
    <row r="688" spans="4:12" x14ac:dyDescent="0.25">
      <c r="D688" s="5" t="s">
        <v>5208</v>
      </c>
      <c r="E688" s="10">
        <v>4019</v>
      </c>
      <c r="F688">
        <v>24</v>
      </c>
      <c r="G688">
        <v>1686</v>
      </c>
      <c r="H688" s="39">
        <f t="shared" si="20"/>
        <v>41614.668275464814</v>
      </c>
      <c r="I688" t="s">
        <v>7228</v>
      </c>
      <c r="J688">
        <v>1686</v>
      </c>
      <c r="K688" s="39">
        <f t="shared" si="21"/>
        <v>41614.668275464814</v>
      </c>
      <c r="L688" s="10">
        <v>3019</v>
      </c>
    </row>
    <row r="689" spans="4:12" x14ac:dyDescent="0.25">
      <c r="D689" s="5" t="s">
        <v>5209</v>
      </c>
      <c r="E689" s="10">
        <v>4019</v>
      </c>
      <c r="F689">
        <v>25</v>
      </c>
      <c r="G689">
        <v>1687</v>
      </c>
      <c r="H689" s="39">
        <f t="shared" si="20"/>
        <v>41614.66828703889</v>
      </c>
      <c r="I689" t="s">
        <v>7229</v>
      </c>
      <c r="J689">
        <v>1687</v>
      </c>
      <c r="K689" s="39">
        <f t="shared" si="21"/>
        <v>41614.66828703889</v>
      </c>
      <c r="L689" s="10">
        <v>3019</v>
      </c>
    </row>
    <row r="690" spans="4:12" x14ac:dyDescent="0.25">
      <c r="D690" s="5" t="s">
        <v>5210</v>
      </c>
      <c r="E690" s="10">
        <v>4019</v>
      </c>
      <c r="F690">
        <v>25</v>
      </c>
      <c r="G690">
        <v>1688</v>
      </c>
      <c r="H690" s="39">
        <f t="shared" si="20"/>
        <v>41614.668298612967</v>
      </c>
      <c r="I690" t="s">
        <v>7230</v>
      </c>
      <c r="J690">
        <v>1688</v>
      </c>
      <c r="K690" s="39">
        <f t="shared" si="21"/>
        <v>41614.668298612967</v>
      </c>
      <c r="L690" s="10">
        <v>3019</v>
      </c>
    </row>
    <row r="691" spans="4:12" x14ac:dyDescent="0.25">
      <c r="D691" s="5" t="s">
        <v>5211</v>
      </c>
      <c r="E691" s="10">
        <v>4019</v>
      </c>
      <c r="F691">
        <v>24</v>
      </c>
      <c r="G691">
        <v>1689</v>
      </c>
      <c r="H691" s="39">
        <f t="shared" si="20"/>
        <v>41614.668310187044</v>
      </c>
      <c r="I691" t="s">
        <v>7231</v>
      </c>
      <c r="J691">
        <v>1689</v>
      </c>
      <c r="K691" s="39">
        <f t="shared" si="21"/>
        <v>41614.668310187044</v>
      </c>
      <c r="L691" s="10">
        <v>3019</v>
      </c>
    </row>
    <row r="692" spans="4:12" x14ac:dyDescent="0.25">
      <c r="D692" s="5" t="s">
        <v>5212</v>
      </c>
      <c r="E692" s="10">
        <v>4019</v>
      </c>
      <c r="F692">
        <v>24</v>
      </c>
      <c r="G692">
        <v>1690</v>
      </c>
      <c r="H692" s="39">
        <f t="shared" si="20"/>
        <v>41614.668321761121</v>
      </c>
      <c r="I692" t="s">
        <v>7232</v>
      </c>
      <c r="J692">
        <v>1690</v>
      </c>
      <c r="K692" s="39">
        <f t="shared" si="21"/>
        <v>41614.668321761121</v>
      </c>
      <c r="L692" s="10">
        <v>3019</v>
      </c>
    </row>
    <row r="693" spans="4:12" x14ac:dyDescent="0.25">
      <c r="D693" s="5" t="s">
        <v>5213</v>
      </c>
      <c r="E693" s="10">
        <v>4019</v>
      </c>
      <c r="F693">
        <v>25</v>
      </c>
      <c r="G693">
        <v>1691</v>
      </c>
      <c r="H693" s="39">
        <f t="shared" si="20"/>
        <v>41614.668333335198</v>
      </c>
      <c r="I693" t="s">
        <v>7233</v>
      </c>
      <c r="J693">
        <v>1691</v>
      </c>
      <c r="K693" s="39">
        <f t="shared" si="21"/>
        <v>41614.668333335198</v>
      </c>
      <c r="L693" s="10">
        <v>3019</v>
      </c>
    </row>
    <row r="694" spans="4:12" x14ac:dyDescent="0.25">
      <c r="D694" s="5" t="s">
        <v>5214</v>
      </c>
      <c r="E694" s="10">
        <v>4019</v>
      </c>
      <c r="F694">
        <v>25</v>
      </c>
      <c r="G694">
        <v>1692</v>
      </c>
      <c r="H694" s="39">
        <f t="shared" si="20"/>
        <v>41614.668344909274</v>
      </c>
      <c r="I694" t="s">
        <v>7234</v>
      </c>
      <c r="J694">
        <v>1692</v>
      </c>
      <c r="K694" s="39">
        <f t="shared" si="21"/>
        <v>41614.668344909274</v>
      </c>
      <c r="L694" s="10">
        <v>3019</v>
      </c>
    </row>
    <row r="695" spans="4:12" x14ac:dyDescent="0.25">
      <c r="D695" s="5" t="s">
        <v>5215</v>
      </c>
      <c r="E695" s="10">
        <v>4019</v>
      </c>
      <c r="F695">
        <v>24</v>
      </c>
      <c r="G695">
        <v>1693</v>
      </c>
      <c r="H695" s="39">
        <f t="shared" si="20"/>
        <v>41614.668356483351</v>
      </c>
      <c r="I695" t="s">
        <v>7235</v>
      </c>
      <c r="J695">
        <v>1693</v>
      </c>
      <c r="K695" s="39">
        <f t="shared" si="21"/>
        <v>41614.668356483351</v>
      </c>
      <c r="L695" s="10">
        <v>3019</v>
      </c>
    </row>
    <row r="696" spans="4:12" x14ac:dyDescent="0.25">
      <c r="D696" s="5" t="s">
        <v>5216</v>
      </c>
      <c r="E696" s="10">
        <v>4019</v>
      </c>
      <c r="F696">
        <v>24</v>
      </c>
      <c r="G696">
        <v>1694</v>
      </c>
      <c r="H696" s="39">
        <f t="shared" si="20"/>
        <v>41614.668368057428</v>
      </c>
      <c r="I696" t="s">
        <v>7236</v>
      </c>
      <c r="J696">
        <v>1694</v>
      </c>
      <c r="K696" s="39">
        <f t="shared" si="21"/>
        <v>41614.668368057428</v>
      </c>
      <c r="L696" s="10">
        <v>3019</v>
      </c>
    </row>
    <row r="697" spans="4:12" x14ac:dyDescent="0.25">
      <c r="D697" s="5" t="s">
        <v>5217</v>
      </c>
      <c r="E697" s="10">
        <v>4019</v>
      </c>
      <c r="F697">
        <v>25</v>
      </c>
      <c r="G697">
        <v>1695</v>
      </c>
      <c r="H697" s="39">
        <f t="shared" si="20"/>
        <v>41614.668379631505</v>
      </c>
      <c r="I697" t="s">
        <v>7237</v>
      </c>
      <c r="J697">
        <v>1695</v>
      </c>
      <c r="K697" s="39">
        <f t="shared" si="21"/>
        <v>41614.668379631505</v>
      </c>
      <c r="L697" s="10">
        <v>3019</v>
      </c>
    </row>
    <row r="698" spans="4:12" x14ac:dyDescent="0.25">
      <c r="D698" s="5" t="s">
        <v>5218</v>
      </c>
      <c r="E698" s="10">
        <v>4019</v>
      </c>
      <c r="F698">
        <v>25</v>
      </c>
      <c r="G698">
        <v>1696</v>
      </c>
      <c r="H698" s="39">
        <f t="shared" si="20"/>
        <v>41614.668391205581</v>
      </c>
      <c r="I698" t="s">
        <v>7238</v>
      </c>
      <c r="J698">
        <v>1696</v>
      </c>
      <c r="K698" s="39">
        <f t="shared" si="21"/>
        <v>41614.668391205581</v>
      </c>
      <c r="L698" s="10">
        <v>3019</v>
      </c>
    </row>
    <row r="699" spans="4:12" x14ac:dyDescent="0.25">
      <c r="D699" s="5" t="s">
        <v>5219</v>
      </c>
      <c r="E699" s="10">
        <v>4019</v>
      </c>
      <c r="F699">
        <v>24</v>
      </c>
      <c r="G699">
        <v>1697</v>
      </c>
      <c r="H699" s="39">
        <f t="shared" si="20"/>
        <v>41614.668402779658</v>
      </c>
      <c r="I699" t="s">
        <v>7239</v>
      </c>
      <c r="J699">
        <v>1697</v>
      </c>
      <c r="K699" s="39">
        <f t="shared" si="21"/>
        <v>41614.668402779658</v>
      </c>
      <c r="L699" s="10">
        <v>3019</v>
      </c>
    </row>
    <row r="700" spans="4:12" x14ac:dyDescent="0.25">
      <c r="D700" s="5" t="s">
        <v>5220</v>
      </c>
      <c r="E700" s="10">
        <v>4019</v>
      </c>
      <c r="F700">
        <v>24</v>
      </c>
      <c r="G700">
        <v>1698</v>
      </c>
      <c r="H700" s="39">
        <f t="shared" si="20"/>
        <v>41614.668414353735</v>
      </c>
      <c r="I700" t="s">
        <v>7240</v>
      </c>
      <c r="J700">
        <v>1698</v>
      </c>
      <c r="K700" s="39">
        <f t="shared" si="21"/>
        <v>41614.668414353735</v>
      </c>
      <c r="L700" s="10">
        <v>3019</v>
      </c>
    </row>
    <row r="701" spans="4:12" x14ac:dyDescent="0.25">
      <c r="D701" s="5" t="s">
        <v>5221</v>
      </c>
      <c r="E701" s="10">
        <v>4019</v>
      </c>
      <c r="F701">
        <v>25</v>
      </c>
      <c r="G701">
        <v>1699</v>
      </c>
      <c r="H701" s="39">
        <f t="shared" si="20"/>
        <v>41614.668425927812</v>
      </c>
      <c r="I701" t="s">
        <v>7241</v>
      </c>
      <c r="J701">
        <v>1699</v>
      </c>
      <c r="K701" s="39">
        <f t="shared" si="21"/>
        <v>41614.668425927812</v>
      </c>
      <c r="L701" s="10">
        <v>3019</v>
      </c>
    </row>
    <row r="702" spans="4:12" x14ac:dyDescent="0.25">
      <c r="D702" s="5" t="s">
        <v>5222</v>
      </c>
      <c r="E702" s="10">
        <v>4019</v>
      </c>
      <c r="F702">
        <v>25</v>
      </c>
      <c r="G702">
        <v>1700</v>
      </c>
      <c r="H702" s="39">
        <f t="shared" si="20"/>
        <v>41614.668437501889</v>
      </c>
      <c r="I702" t="s">
        <v>7242</v>
      </c>
      <c r="J702">
        <v>1700</v>
      </c>
      <c r="K702" s="39">
        <f t="shared" si="21"/>
        <v>41614.668437501889</v>
      </c>
      <c r="L702" s="10">
        <v>3019</v>
      </c>
    </row>
    <row r="703" spans="4:12" x14ac:dyDescent="0.25">
      <c r="D703" s="5" t="s">
        <v>5223</v>
      </c>
      <c r="E703" s="10">
        <v>4019</v>
      </c>
      <c r="F703">
        <v>24</v>
      </c>
      <c r="G703">
        <v>1701</v>
      </c>
      <c r="H703" s="39">
        <f t="shared" si="20"/>
        <v>41614.668449075965</v>
      </c>
      <c r="I703" t="s">
        <v>7243</v>
      </c>
      <c r="J703">
        <v>1701</v>
      </c>
      <c r="K703" s="39">
        <f t="shared" si="21"/>
        <v>41614.668449075965</v>
      </c>
      <c r="L703" s="10">
        <v>3019</v>
      </c>
    </row>
    <row r="704" spans="4:12" x14ac:dyDescent="0.25">
      <c r="D704" s="5" t="s">
        <v>5224</v>
      </c>
      <c r="E704" s="10">
        <v>4019</v>
      </c>
      <c r="F704">
        <v>24</v>
      </c>
      <c r="G704">
        <v>1702</v>
      </c>
      <c r="H704" s="39">
        <f t="shared" si="20"/>
        <v>41614.668460650042</v>
      </c>
      <c r="I704" t="s">
        <v>7244</v>
      </c>
      <c r="J704">
        <v>1702</v>
      </c>
      <c r="K704" s="39">
        <f t="shared" si="21"/>
        <v>41614.668460650042</v>
      </c>
      <c r="L704" s="10">
        <v>3019</v>
      </c>
    </row>
    <row r="705" spans="4:12" x14ac:dyDescent="0.25">
      <c r="D705" s="5" t="s">
        <v>5225</v>
      </c>
      <c r="E705" s="10">
        <v>4019</v>
      </c>
      <c r="F705">
        <v>25</v>
      </c>
      <c r="G705">
        <v>1703</v>
      </c>
      <c r="H705" s="39">
        <f t="shared" si="20"/>
        <v>41614.668472224119</v>
      </c>
      <c r="I705" t="s">
        <v>7245</v>
      </c>
      <c r="J705">
        <v>1703</v>
      </c>
      <c r="K705" s="39">
        <f t="shared" si="21"/>
        <v>41614.668472224119</v>
      </c>
      <c r="L705" s="10">
        <v>3019</v>
      </c>
    </row>
    <row r="706" spans="4:12" x14ac:dyDescent="0.25">
      <c r="D706" s="5" t="s">
        <v>5226</v>
      </c>
      <c r="E706" s="10">
        <v>4019</v>
      </c>
      <c r="F706">
        <v>25</v>
      </c>
      <c r="G706">
        <v>1704</v>
      </c>
      <c r="H706" s="39">
        <f t="shared" si="20"/>
        <v>41614.668483798196</v>
      </c>
      <c r="I706" t="s">
        <v>7246</v>
      </c>
      <c r="J706">
        <v>1704</v>
      </c>
      <c r="K706" s="39">
        <f t="shared" si="21"/>
        <v>41614.668483798196</v>
      </c>
      <c r="L706" s="10">
        <v>3019</v>
      </c>
    </row>
    <row r="707" spans="4:12" x14ac:dyDescent="0.25">
      <c r="D707" s="5" t="s">
        <v>5227</v>
      </c>
      <c r="E707" s="10">
        <v>4019</v>
      </c>
      <c r="F707">
        <v>24</v>
      </c>
      <c r="G707">
        <v>1705</v>
      </c>
      <c r="H707" s="39">
        <f t="shared" si="20"/>
        <v>41614.668495372272</v>
      </c>
      <c r="I707" t="s">
        <v>7247</v>
      </c>
      <c r="J707">
        <v>1705</v>
      </c>
      <c r="K707" s="39">
        <f t="shared" si="21"/>
        <v>41614.668495372272</v>
      </c>
      <c r="L707" s="10">
        <v>3019</v>
      </c>
    </row>
    <row r="708" spans="4:12" x14ac:dyDescent="0.25">
      <c r="D708" s="5" t="s">
        <v>5228</v>
      </c>
      <c r="E708" s="10">
        <v>4019</v>
      </c>
      <c r="F708">
        <v>24</v>
      </c>
      <c r="G708">
        <v>1706</v>
      </c>
      <c r="H708" s="39">
        <f t="shared" si="20"/>
        <v>41614.668506946349</v>
      </c>
      <c r="I708" t="s">
        <v>7248</v>
      </c>
      <c r="J708">
        <v>1706</v>
      </c>
      <c r="K708" s="39">
        <f t="shared" si="21"/>
        <v>41614.668506946349</v>
      </c>
      <c r="L708" s="10">
        <v>3019</v>
      </c>
    </row>
    <row r="709" spans="4:12" x14ac:dyDescent="0.25">
      <c r="D709" s="5" t="s">
        <v>5229</v>
      </c>
      <c r="E709" s="10">
        <v>4019</v>
      </c>
      <c r="F709">
        <v>25</v>
      </c>
      <c r="G709">
        <v>1707</v>
      </c>
      <c r="H709" s="39">
        <f t="shared" ref="H709:H772" si="22">H708+1/86400</f>
        <v>41614.668518520426</v>
      </c>
      <c r="I709" t="s">
        <v>7249</v>
      </c>
      <c r="J709">
        <v>1707</v>
      </c>
      <c r="K709" s="39">
        <f t="shared" ref="K709:K772" si="23">K708+1/86400</f>
        <v>41614.668518520426</v>
      </c>
      <c r="L709" s="10">
        <v>3019</v>
      </c>
    </row>
    <row r="710" spans="4:12" x14ac:dyDescent="0.25">
      <c r="D710" s="5" t="s">
        <v>5230</v>
      </c>
      <c r="E710" s="10">
        <v>4019</v>
      </c>
      <c r="F710">
        <v>25</v>
      </c>
      <c r="G710">
        <v>1708</v>
      </c>
      <c r="H710" s="39">
        <f t="shared" si="22"/>
        <v>41614.668530094503</v>
      </c>
      <c r="I710" t="s">
        <v>7250</v>
      </c>
      <c r="J710">
        <v>1708</v>
      </c>
      <c r="K710" s="39">
        <f t="shared" si="23"/>
        <v>41614.668530094503</v>
      </c>
      <c r="L710" s="10">
        <v>3019</v>
      </c>
    </row>
    <row r="711" spans="4:12" x14ac:dyDescent="0.25">
      <c r="D711" s="5" t="s">
        <v>5231</v>
      </c>
      <c r="E711" s="10">
        <v>4019</v>
      </c>
      <c r="F711">
        <v>24</v>
      </c>
      <c r="G711">
        <v>1709</v>
      </c>
      <c r="H711" s="39">
        <f t="shared" si="22"/>
        <v>41614.66854166858</v>
      </c>
      <c r="I711" t="s">
        <v>7251</v>
      </c>
      <c r="J711">
        <v>1709</v>
      </c>
      <c r="K711" s="39">
        <f t="shared" si="23"/>
        <v>41614.66854166858</v>
      </c>
      <c r="L711" s="10">
        <v>3019</v>
      </c>
    </row>
    <row r="712" spans="4:12" x14ac:dyDescent="0.25">
      <c r="D712" s="5" t="s">
        <v>5232</v>
      </c>
      <c r="E712" s="10">
        <v>4019</v>
      </c>
      <c r="F712">
        <v>24</v>
      </c>
      <c r="G712">
        <v>1710</v>
      </c>
      <c r="H712" s="39">
        <f t="shared" si="22"/>
        <v>41614.668553242656</v>
      </c>
      <c r="I712" t="s">
        <v>7252</v>
      </c>
      <c r="J712">
        <v>1710</v>
      </c>
      <c r="K712" s="39">
        <f t="shared" si="23"/>
        <v>41614.668553242656</v>
      </c>
      <c r="L712" s="10">
        <v>3019</v>
      </c>
    </row>
    <row r="713" spans="4:12" x14ac:dyDescent="0.25">
      <c r="D713" s="5" t="s">
        <v>5233</v>
      </c>
      <c r="E713" s="10">
        <v>4019</v>
      </c>
      <c r="F713">
        <v>25</v>
      </c>
      <c r="G713">
        <v>1711</v>
      </c>
      <c r="H713" s="39">
        <f t="shared" si="22"/>
        <v>41614.668564816733</v>
      </c>
      <c r="I713" t="s">
        <v>7253</v>
      </c>
      <c r="J713">
        <v>1711</v>
      </c>
      <c r="K713" s="39">
        <f t="shared" si="23"/>
        <v>41614.668564816733</v>
      </c>
      <c r="L713" s="10">
        <v>3019</v>
      </c>
    </row>
    <row r="714" spans="4:12" x14ac:dyDescent="0.25">
      <c r="D714" s="5" t="s">
        <v>5234</v>
      </c>
      <c r="E714" s="10">
        <v>4019</v>
      </c>
      <c r="F714">
        <v>25</v>
      </c>
      <c r="G714">
        <v>1712</v>
      </c>
      <c r="H714" s="39">
        <f t="shared" si="22"/>
        <v>41614.66857639081</v>
      </c>
      <c r="I714" t="s">
        <v>7254</v>
      </c>
      <c r="J714">
        <v>1712</v>
      </c>
      <c r="K714" s="39">
        <f t="shared" si="23"/>
        <v>41614.66857639081</v>
      </c>
      <c r="L714" s="10">
        <v>3019</v>
      </c>
    </row>
    <row r="715" spans="4:12" x14ac:dyDescent="0.25">
      <c r="D715" s="5" t="s">
        <v>5235</v>
      </c>
      <c r="E715" s="10">
        <v>4019</v>
      </c>
      <c r="F715">
        <v>24</v>
      </c>
      <c r="G715">
        <v>1713</v>
      </c>
      <c r="H715" s="39">
        <f t="shared" si="22"/>
        <v>41614.668587964887</v>
      </c>
      <c r="I715" t="s">
        <v>7255</v>
      </c>
      <c r="J715">
        <v>1713</v>
      </c>
      <c r="K715" s="39">
        <f t="shared" si="23"/>
        <v>41614.668587964887</v>
      </c>
      <c r="L715" s="10">
        <v>3019</v>
      </c>
    </row>
    <row r="716" spans="4:12" x14ac:dyDescent="0.25">
      <c r="D716" s="5" t="s">
        <v>5236</v>
      </c>
      <c r="E716" s="10">
        <v>4019</v>
      </c>
      <c r="F716">
        <v>24</v>
      </c>
      <c r="G716">
        <v>1714</v>
      </c>
      <c r="H716" s="39">
        <f t="shared" si="22"/>
        <v>41614.668599538963</v>
      </c>
      <c r="I716" t="s">
        <v>7256</v>
      </c>
      <c r="J716">
        <v>1714</v>
      </c>
      <c r="K716" s="39">
        <f t="shared" si="23"/>
        <v>41614.668599538963</v>
      </c>
      <c r="L716" s="10">
        <v>3019</v>
      </c>
    </row>
    <row r="717" spans="4:12" x14ac:dyDescent="0.25">
      <c r="D717" s="5" t="s">
        <v>5237</v>
      </c>
      <c r="E717" s="10">
        <v>4019</v>
      </c>
      <c r="F717">
        <v>25</v>
      </c>
      <c r="G717">
        <v>1715</v>
      </c>
      <c r="H717" s="39">
        <f t="shared" si="22"/>
        <v>41614.66861111304</v>
      </c>
      <c r="I717" t="s">
        <v>7257</v>
      </c>
      <c r="J717">
        <v>1715</v>
      </c>
      <c r="K717" s="39">
        <f t="shared" si="23"/>
        <v>41614.66861111304</v>
      </c>
      <c r="L717" s="10">
        <v>3019</v>
      </c>
    </row>
    <row r="718" spans="4:12" x14ac:dyDescent="0.25">
      <c r="D718" s="5" t="s">
        <v>5238</v>
      </c>
      <c r="E718" s="10">
        <v>4019</v>
      </c>
      <c r="F718">
        <v>25</v>
      </c>
      <c r="G718">
        <v>1716</v>
      </c>
      <c r="H718" s="39">
        <f t="shared" si="22"/>
        <v>41614.668622687117</v>
      </c>
      <c r="I718" t="s">
        <v>7258</v>
      </c>
      <c r="J718">
        <v>1716</v>
      </c>
      <c r="K718" s="39">
        <f t="shared" si="23"/>
        <v>41614.668622687117</v>
      </c>
      <c r="L718" s="10">
        <v>3019</v>
      </c>
    </row>
    <row r="719" spans="4:12" x14ac:dyDescent="0.25">
      <c r="D719" s="5" t="s">
        <v>5239</v>
      </c>
      <c r="E719" s="10">
        <v>4019</v>
      </c>
      <c r="F719">
        <v>24</v>
      </c>
      <c r="G719">
        <v>1717</v>
      </c>
      <c r="H719" s="39">
        <f t="shared" si="22"/>
        <v>41614.668634261194</v>
      </c>
      <c r="I719" t="s">
        <v>7259</v>
      </c>
      <c r="J719">
        <v>1717</v>
      </c>
      <c r="K719" s="39">
        <f t="shared" si="23"/>
        <v>41614.668634261194</v>
      </c>
      <c r="L719" s="10">
        <v>3019</v>
      </c>
    </row>
    <row r="720" spans="4:12" x14ac:dyDescent="0.25">
      <c r="D720" s="5" t="s">
        <v>5240</v>
      </c>
      <c r="E720" s="10">
        <v>4019</v>
      </c>
      <c r="F720">
        <v>24</v>
      </c>
      <c r="G720">
        <v>1718</v>
      </c>
      <c r="H720" s="39">
        <f t="shared" si="22"/>
        <v>41614.668645835271</v>
      </c>
      <c r="I720" t="s">
        <v>7260</v>
      </c>
      <c r="J720">
        <v>1718</v>
      </c>
      <c r="K720" s="39">
        <f t="shared" si="23"/>
        <v>41614.668645835271</v>
      </c>
      <c r="L720" s="10">
        <v>3019</v>
      </c>
    </row>
    <row r="721" spans="4:12" x14ac:dyDescent="0.25">
      <c r="D721" s="5" t="s">
        <v>5241</v>
      </c>
      <c r="E721" s="10">
        <v>4019</v>
      </c>
      <c r="F721">
        <v>25</v>
      </c>
      <c r="G721">
        <v>1719</v>
      </c>
      <c r="H721" s="39">
        <f t="shared" si="22"/>
        <v>41614.668657409347</v>
      </c>
      <c r="I721" t="s">
        <v>7261</v>
      </c>
      <c r="J721">
        <v>1719</v>
      </c>
      <c r="K721" s="39">
        <f t="shared" si="23"/>
        <v>41614.668657409347</v>
      </c>
      <c r="L721" s="10">
        <v>3019</v>
      </c>
    </row>
    <row r="722" spans="4:12" x14ac:dyDescent="0.25">
      <c r="D722" s="5" t="s">
        <v>5242</v>
      </c>
      <c r="E722" s="10">
        <v>4019</v>
      </c>
      <c r="F722">
        <v>25</v>
      </c>
      <c r="G722">
        <v>1720</v>
      </c>
      <c r="H722" s="39">
        <f t="shared" si="22"/>
        <v>41614.668668983424</v>
      </c>
      <c r="I722" t="s">
        <v>7262</v>
      </c>
      <c r="J722">
        <v>1720</v>
      </c>
      <c r="K722" s="39">
        <f t="shared" si="23"/>
        <v>41614.668668983424</v>
      </c>
      <c r="L722" s="10">
        <v>3019</v>
      </c>
    </row>
    <row r="723" spans="4:12" x14ac:dyDescent="0.25">
      <c r="D723" s="5" t="s">
        <v>5243</v>
      </c>
      <c r="E723" s="10">
        <v>4019</v>
      </c>
      <c r="F723">
        <v>24</v>
      </c>
      <c r="G723">
        <v>1721</v>
      </c>
      <c r="H723" s="39">
        <f t="shared" si="22"/>
        <v>41614.668680557501</v>
      </c>
      <c r="I723" t="s">
        <v>7263</v>
      </c>
      <c r="J723">
        <v>1721</v>
      </c>
      <c r="K723" s="39">
        <f t="shared" si="23"/>
        <v>41614.668680557501</v>
      </c>
      <c r="L723" s="10">
        <v>3019</v>
      </c>
    </row>
    <row r="724" spans="4:12" x14ac:dyDescent="0.25">
      <c r="D724" s="5" t="s">
        <v>5244</v>
      </c>
      <c r="E724" s="10">
        <v>4019</v>
      </c>
      <c r="F724">
        <v>24</v>
      </c>
      <c r="G724">
        <v>1722</v>
      </c>
      <c r="H724" s="39">
        <f t="shared" si="22"/>
        <v>41614.668692131578</v>
      </c>
      <c r="I724" t="s">
        <v>7264</v>
      </c>
      <c r="J724">
        <v>1722</v>
      </c>
      <c r="K724" s="39">
        <f t="shared" si="23"/>
        <v>41614.668692131578</v>
      </c>
      <c r="L724" s="10">
        <v>3019</v>
      </c>
    </row>
    <row r="725" spans="4:12" x14ac:dyDescent="0.25">
      <c r="D725" s="5" t="s">
        <v>5245</v>
      </c>
      <c r="E725" s="10">
        <v>4019</v>
      </c>
      <c r="F725">
        <v>25</v>
      </c>
      <c r="G725">
        <v>1723</v>
      </c>
      <c r="H725" s="39">
        <f t="shared" si="22"/>
        <v>41614.668703705654</v>
      </c>
      <c r="I725" t="s">
        <v>7265</v>
      </c>
      <c r="J725">
        <v>1723</v>
      </c>
      <c r="K725" s="39">
        <f t="shared" si="23"/>
        <v>41614.668703705654</v>
      </c>
      <c r="L725" s="10">
        <v>3019</v>
      </c>
    </row>
    <row r="726" spans="4:12" x14ac:dyDescent="0.25">
      <c r="D726" s="5" t="s">
        <v>5246</v>
      </c>
      <c r="E726" s="10">
        <v>4019</v>
      </c>
      <c r="F726">
        <v>25</v>
      </c>
      <c r="G726">
        <v>1724</v>
      </c>
      <c r="H726" s="39">
        <f t="shared" si="22"/>
        <v>41614.668715279731</v>
      </c>
      <c r="I726" t="s">
        <v>7266</v>
      </c>
      <c r="J726">
        <v>1724</v>
      </c>
      <c r="K726" s="39">
        <f t="shared" si="23"/>
        <v>41614.668715279731</v>
      </c>
      <c r="L726" s="10">
        <v>3019</v>
      </c>
    </row>
    <row r="727" spans="4:12" x14ac:dyDescent="0.25">
      <c r="D727" s="5" t="s">
        <v>5247</v>
      </c>
      <c r="E727" s="10">
        <v>4019</v>
      </c>
      <c r="F727">
        <v>24</v>
      </c>
      <c r="G727">
        <v>1725</v>
      </c>
      <c r="H727" s="39">
        <f t="shared" si="22"/>
        <v>41614.668726853808</v>
      </c>
      <c r="I727" t="s">
        <v>7267</v>
      </c>
      <c r="J727">
        <v>1725</v>
      </c>
      <c r="K727" s="39">
        <f t="shared" si="23"/>
        <v>41614.668726853808</v>
      </c>
      <c r="L727" s="10">
        <v>3019</v>
      </c>
    </row>
    <row r="728" spans="4:12" x14ac:dyDescent="0.25">
      <c r="D728" s="5" t="s">
        <v>5248</v>
      </c>
      <c r="E728" s="10">
        <v>4019</v>
      </c>
      <c r="F728">
        <v>24</v>
      </c>
      <c r="G728">
        <v>1726</v>
      </c>
      <c r="H728" s="39">
        <f t="shared" si="22"/>
        <v>41614.668738427885</v>
      </c>
      <c r="I728" t="s">
        <v>7268</v>
      </c>
      <c r="J728">
        <v>1726</v>
      </c>
      <c r="K728" s="39">
        <f t="shared" si="23"/>
        <v>41614.668738427885</v>
      </c>
      <c r="L728" s="10">
        <v>3019</v>
      </c>
    </row>
    <row r="729" spans="4:12" x14ac:dyDescent="0.25">
      <c r="D729" s="5" t="s">
        <v>5249</v>
      </c>
      <c r="E729" s="10">
        <v>4019</v>
      </c>
      <c r="F729">
        <v>25</v>
      </c>
      <c r="G729">
        <v>1727</v>
      </c>
      <c r="H729" s="39">
        <f t="shared" si="22"/>
        <v>41614.668750001962</v>
      </c>
      <c r="I729" t="s">
        <v>7269</v>
      </c>
      <c r="J729">
        <v>1727</v>
      </c>
      <c r="K729" s="39">
        <f t="shared" si="23"/>
        <v>41614.668750001962</v>
      </c>
      <c r="L729" s="10">
        <v>3019</v>
      </c>
    </row>
    <row r="730" spans="4:12" x14ac:dyDescent="0.25">
      <c r="D730" s="5" t="s">
        <v>5250</v>
      </c>
      <c r="E730" s="10">
        <v>4019</v>
      </c>
      <c r="F730">
        <v>25</v>
      </c>
      <c r="G730">
        <v>1728</v>
      </c>
      <c r="H730" s="39">
        <f t="shared" si="22"/>
        <v>41614.668761576038</v>
      </c>
      <c r="I730" t="s">
        <v>7270</v>
      </c>
      <c r="J730">
        <v>1728</v>
      </c>
      <c r="K730" s="39">
        <f t="shared" si="23"/>
        <v>41614.668761576038</v>
      </c>
      <c r="L730" s="10">
        <v>3019</v>
      </c>
    </row>
    <row r="731" spans="4:12" x14ac:dyDescent="0.25">
      <c r="D731" s="5" t="s">
        <v>5251</v>
      </c>
      <c r="E731" s="10">
        <v>4019</v>
      </c>
      <c r="F731">
        <v>24</v>
      </c>
      <c r="G731">
        <v>1729</v>
      </c>
      <c r="H731" s="39">
        <f t="shared" si="22"/>
        <v>41614.668773150115</v>
      </c>
      <c r="I731" t="s">
        <v>7271</v>
      </c>
      <c r="J731">
        <v>1729</v>
      </c>
      <c r="K731" s="39">
        <f t="shared" si="23"/>
        <v>41614.668773150115</v>
      </c>
      <c r="L731" s="10">
        <v>3019</v>
      </c>
    </row>
    <row r="732" spans="4:12" x14ac:dyDescent="0.25">
      <c r="D732" s="5" t="s">
        <v>5252</v>
      </c>
      <c r="E732" s="10">
        <v>4019</v>
      </c>
      <c r="F732">
        <v>24</v>
      </c>
      <c r="G732">
        <v>1730</v>
      </c>
      <c r="H732" s="39">
        <f t="shared" si="22"/>
        <v>41614.668784724192</v>
      </c>
      <c r="I732" t="s">
        <v>7272</v>
      </c>
      <c r="J732">
        <v>1730</v>
      </c>
      <c r="K732" s="39">
        <f t="shared" si="23"/>
        <v>41614.668784724192</v>
      </c>
      <c r="L732" s="10">
        <v>3019</v>
      </c>
    </row>
    <row r="733" spans="4:12" x14ac:dyDescent="0.25">
      <c r="D733" s="5" t="s">
        <v>5253</v>
      </c>
      <c r="E733" s="10">
        <v>4019</v>
      </c>
      <c r="F733">
        <v>25</v>
      </c>
      <c r="G733">
        <v>1731</v>
      </c>
      <c r="H733" s="39">
        <f t="shared" si="22"/>
        <v>41614.668796298269</v>
      </c>
      <c r="I733" t="s">
        <v>7273</v>
      </c>
      <c r="J733">
        <v>1731</v>
      </c>
      <c r="K733" s="39">
        <f t="shared" si="23"/>
        <v>41614.668796298269</v>
      </c>
      <c r="L733" s="10">
        <v>3019</v>
      </c>
    </row>
    <row r="734" spans="4:12" x14ac:dyDescent="0.25">
      <c r="D734" s="5" t="s">
        <v>5254</v>
      </c>
      <c r="E734" s="10">
        <v>4019</v>
      </c>
      <c r="F734">
        <v>25</v>
      </c>
      <c r="G734">
        <v>1732</v>
      </c>
      <c r="H734" s="39">
        <f t="shared" si="22"/>
        <v>41614.668807872345</v>
      </c>
      <c r="I734" t="s">
        <v>7274</v>
      </c>
      <c r="J734">
        <v>1732</v>
      </c>
      <c r="K734" s="39">
        <f t="shared" si="23"/>
        <v>41614.668807872345</v>
      </c>
      <c r="L734" s="10">
        <v>3019</v>
      </c>
    </row>
    <row r="735" spans="4:12" x14ac:dyDescent="0.25">
      <c r="D735" s="5" t="s">
        <v>5255</v>
      </c>
      <c r="E735" s="10">
        <v>4019</v>
      </c>
      <c r="F735">
        <v>24</v>
      </c>
      <c r="G735">
        <v>1733</v>
      </c>
      <c r="H735" s="39">
        <f t="shared" si="22"/>
        <v>41614.668819446422</v>
      </c>
      <c r="I735" t="s">
        <v>7275</v>
      </c>
      <c r="J735">
        <v>1733</v>
      </c>
      <c r="K735" s="39">
        <f t="shared" si="23"/>
        <v>41614.668819446422</v>
      </c>
      <c r="L735" s="10">
        <v>3019</v>
      </c>
    </row>
    <row r="736" spans="4:12" x14ac:dyDescent="0.25">
      <c r="D736" s="5" t="s">
        <v>5256</v>
      </c>
      <c r="E736" s="10">
        <v>4019</v>
      </c>
      <c r="F736">
        <v>24</v>
      </c>
      <c r="G736">
        <v>1734</v>
      </c>
      <c r="H736" s="39">
        <f t="shared" si="22"/>
        <v>41614.668831020499</v>
      </c>
      <c r="I736" t="s">
        <v>7276</v>
      </c>
      <c r="J736">
        <v>1734</v>
      </c>
      <c r="K736" s="39">
        <f t="shared" si="23"/>
        <v>41614.668831020499</v>
      </c>
      <c r="L736" s="10">
        <v>3019</v>
      </c>
    </row>
    <row r="737" spans="4:12" x14ac:dyDescent="0.25">
      <c r="D737" s="5" t="s">
        <v>5257</v>
      </c>
      <c r="E737" s="10">
        <v>4019</v>
      </c>
      <c r="F737">
        <v>25</v>
      </c>
      <c r="G737">
        <v>1735</v>
      </c>
      <c r="H737" s="39">
        <f t="shared" si="22"/>
        <v>41614.668842594576</v>
      </c>
      <c r="I737" t="s">
        <v>7277</v>
      </c>
      <c r="J737">
        <v>1735</v>
      </c>
      <c r="K737" s="39">
        <f t="shared" si="23"/>
        <v>41614.668842594576</v>
      </c>
      <c r="L737" s="10">
        <v>3019</v>
      </c>
    </row>
    <row r="738" spans="4:12" x14ac:dyDescent="0.25">
      <c r="D738" s="5" t="s">
        <v>5258</v>
      </c>
      <c r="E738" s="10">
        <v>4019</v>
      </c>
      <c r="F738">
        <v>25</v>
      </c>
      <c r="G738">
        <v>1736</v>
      </c>
      <c r="H738" s="39">
        <f t="shared" si="22"/>
        <v>41614.668854168653</v>
      </c>
      <c r="I738" t="s">
        <v>7278</v>
      </c>
      <c r="J738">
        <v>1736</v>
      </c>
      <c r="K738" s="39">
        <f t="shared" si="23"/>
        <v>41614.668854168653</v>
      </c>
      <c r="L738" s="10">
        <v>3019</v>
      </c>
    </row>
    <row r="739" spans="4:12" x14ac:dyDescent="0.25">
      <c r="D739" s="5" t="s">
        <v>5259</v>
      </c>
      <c r="E739" s="10">
        <v>4019</v>
      </c>
      <c r="F739">
        <v>24</v>
      </c>
      <c r="G739">
        <v>1737</v>
      </c>
      <c r="H739" s="39">
        <f t="shared" si="22"/>
        <v>41614.668865742729</v>
      </c>
      <c r="I739" t="s">
        <v>7279</v>
      </c>
      <c r="J739">
        <v>1737</v>
      </c>
      <c r="K739" s="39">
        <f t="shared" si="23"/>
        <v>41614.668865742729</v>
      </c>
      <c r="L739" s="10">
        <v>3019</v>
      </c>
    </row>
    <row r="740" spans="4:12" x14ac:dyDescent="0.25">
      <c r="D740" s="5" t="s">
        <v>5260</v>
      </c>
      <c r="E740" s="10">
        <v>4019</v>
      </c>
      <c r="F740">
        <v>24</v>
      </c>
      <c r="G740">
        <v>1738</v>
      </c>
      <c r="H740" s="39">
        <f t="shared" si="22"/>
        <v>41614.668877316806</v>
      </c>
      <c r="I740" t="s">
        <v>7280</v>
      </c>
      <c r="J740">
        <v>1738</v>
      </c>
      <c r="K740" s="39">
        <f t="shared" si="23"/>
        <v>41614.668877316806</v>
      </c>
      <c r="L740" s="10">
        <v>3019</v>
      </c>
    </row>
    <row r="741" spans="4:12" x14ac:dyDescent="0.25">
      <c r="D741" s="5" t="s">
        <v>5261</v>
      </c>
      <c r="E741" s="10">
        <v>4019</v>
      </c>
      <c r="F741">
        <v>25</v>
      </c>
      <c r="G741">
        <v>1739</v>
      </c>
      <c r="H741" s="39">
        <f t="shared" si="22"/>
        <v>41614.668888890883</v>
      </c>
      <c r="I741" t="s">
        <v>7281</v>
      </c>
      <c r="J741">
        <v>1739</v>
      </c>
      <c r="K741" s="39">
        <f t="shared" si="23"/>
        <v>41614.668888890883</v>
      </c>
      <c r="L741" s="10">
        <v>3019</v>
      </c>
    </row>
    <row r="742" spans="4:12" x14ac:dyDescent="0.25">
      <c r="D742" s="5" t="s">
        <v>5262</v>
      </c>
      <c r="E742" s="10">
        <v>4019</v>
      </c>
      <c r="F742">
        <v>25</v>
      </c>
      <c r="G742">
        <v>1740</v>
      </c>
      <c r="H742" s="39">
        <f t="shared" si="22"/>
        <v>41614.66890046496</v>
      </c>
      <c r="I742" t="s">
        <v>7282</v>
      </c>
      <c r="J742">
        <v>1740</v>
      </c>
      <c r="K742" s="39">
        <f t="shared" si="23"/>
        <v>41614.66890046496</v>
      </c>
      <c r="L742" s="10">
        <v>3019</v>
      </c>
    </row>
    <row r="743" spans="4:12" x14ac:dyDescent="0.25">
      <c r="D743" s="5" t="s">
        <v>5263</v>
      </c>
      <c r="E743" s="10">
        <v>4019</v>
      </c>
      <c r="F743">
        <v>24</v>
      </c>
      <c r="G743">
        <v>1741</v>
      </c>
      <c r="H743" s="39">
        <f t="shared" si="22"/>
        <v>41614.668912039037</v>
      </c>
      <c r="I743" t="s">
        <v>7283</v>
      </c>
      <c r="J743">
        <v>1741</v>
      </c>
      <c r="K743" s="39">
        <f t="shared" si="23"/>
        <v>41614.668912039037</v>
      </c>
      <c r="L743" s="10">
        <v>3019</v>
      </c>
    </row>
    <row r="744" spans="4:12" x14ac:dyDescent="0.25">
      <c r="D744" s="5" t="s">
        <v>5264</v>
      </c>
      <c r="E744" s="10">
        <v>4019</v>
      </c>
      <c r="F744">
        <v>24</v>
      </c>
      <c r="G744">
        <v>1742</v>
      </c>
      <c r="H744" s="39">
        <f t="shared" si="22"/>
        <v>41614.668923613113</v>
      </c>
      <c r="I744" t="s">
        <v>7284</v>
      </c>
      <c r="J744">
        <v>1742</v>
      </c>
      <c r="K744" s="39">
        <f t="shared" si="23"/>
        <v>41614.668923613113</v>
      </c>
      <c r="L744" s="10">
        <v>3019</v>
      </c>
    </row>
    <row r="745" spans="4:12" x14ac:dyDescent="0.25">
      <c r="D745" s="5" t="s">
        <v>5265</v>
      </c>
      <c r="E745" s="10">
        <v>4019</v>
      </c>
      <c r="F745">
        <v>25</v>
      </c>
      <c r="G745">
        <v>1743</v>
      </c>
      <c r="H745" s="39">
        <f t="shared" si="22"/>
        <v>41614.66893518719</v>
      </c>
      <c r="I745" t="s">
        <v>7285</v>
      </c>
      <c r="J745">
        <v>1743</v>
      </c>
      <c r="K745" s="39">
        <f t="shared" si="23"/>
        <v>41614.66893518719</v>
      </c>
      <c r="L745" s="10">
        <v>3019</v>
      </c>
    </row>
    <row r="746" spans="4:12" x14ac:dyDescent="0.25">
      <c r="D746" s="5" t="s">
        <v>5266</v>
      </c>
      <c r="E746" s="10">
        <v>4019</v>
      </c>
      <c r="F746">
        <v>25</v>
      </c>
      <c r="G746">
        <v>1744</v>
      </c>
      <c r="H746" s="39">
        <f t="shared" si="22"/>
        <v>41614.668946761267</v>
      </c>
      <c r="I746" t="s">
        <v>7286</v>
      </c>
      <c r="J746">
        <v>1744</v>
      </c>
      <c r="K746" s="39">
        <f t="shared" si="23"/>
        <v>41614.668946761267</v>
      </c>
      <c r="L746" s="10">
        <v>3019</v>
      </c>
    </row>
    <row r="747" spans="4:12" x14ac:dyDescent="0.25">
      <c r="D747" s="5" t="s">
        <v>5267</v>
      </c>
      <c r="E747" s="10">
        <v>4019</v>
      </c>
      <c r="F747">
        <v>24</v>
      </c>
      <c r="G747">
        <v>1745</v>
      </c>
      <c r="H747" s="39">
        <f t="shared" si="22"/>
        <v>41614.668958335344</v>
      </c>
      <c r="I747" t="s">
        <v>7287</v>
      </c>
      <c r="J747">
        <v>1745</v>
      </c>
      <c r="K747" s="39">
        <f t="shared" si="23"/>
        <v>41614.668958335344</v>
      </c>
      <c r="L747" s="10">
        <v>3019</v>
      </c>
    </row>
    <row r="748" spans="4:12" x14ac:dyDescent="0.25">
      <c r="D748" s="5" t="s">
        <v>5268</v>
      </c>
      <c r="E748" s="10">
        <v>4019</v>
      </c>
      <c r="F748">
        <v>24</v>
      </c>
      <c r="G748">
        <v>1746</v>
      </c>
      <c r="H748" s="39">
        <f t="shared" si="22"/>
        <v>41614.66896990942</v>
      </c>
      <c r="I748" t="s">
        <v>7288</v>
      </c>
      <c r="J748">
        <v>1746</v>
      </c>
      <c r="K748" s="39">
        <f t="shared" si="23"/>
        <v>41614.66896990942</v>
      </c>
      <c r="L748" s="10">
        <v>3019</v>
      </c>
    </row>
    <row r="749" spans="4:12" x14ac:dyDescent="0.25">
      <c r="D749" s="5" t="s">
        <v>5269</v>
      </c>
      <c r="E749" s="10">
        <v>4019</v>
      </c>
      <c r="F749">
        <v>25</v>
      </c>
      <c r="G749">
        <v>1747</v>
      </c>
      <c r="H749" s="39">
        <f t="shared" si="22"/>
        <v>41614.668981483497</v>
      </c>
      <c r="I749" t="s">
        <v>7289</v>
      </c>
      <c r="J749">
        <v>1747</v>
      </c>
      <c r="K749" s="39">
        <f t="shared" si="23"/>
        <v>41614.668981483497</v>
      </c>
      <c r="L749" s="10">
        <v>3019</v>
      </c>
    </row>
    <row r="750" spans="4:12" x14ac:dyDescent="0.25">
      <c r="D750" s="5" t="s">
        <v>5270</v>
      </c>
      <c r="E750" s="10">
        <v>4019</v>
      </c>
      <c r="F750">
        <v>25</v>
      </c>
      <c r="G750">
        <v>1748</v>
      </c>
      <c r="H750" s="39">
        <f t="shared" si="22"/>
        <v>41614.668993057574</v>
      </c>
      <c r="I750" t="s">
        <v>7290</v>
      </c>
      <c r="J750">
        <v>1748</v>
      </c>
      <c r="K750" s="39">
        <f t="shared" si="23"/>
        <v>41614.668993057574</v>
      </c>
      <c r="L750" s="10">
        <v>3019</v>
      </c>
    </row>
    <row r="751" spans="4:12" x14ac:dyDescent="0.25">
      <c r="D751" s="5" t="s">
        <v>5271</v>
      </c>
      <c r="E751" s="10">
        <v>4019</v>
      </c>
      <c r="F751">
        <v>24</v>
      </c>
      <c r="G751">
        <v>1749</v>
      </c>
      <c r="H751" s="39">
        <f t="shared" si="22"/>
        <v>41614.669004631651</v>
      </c>
      <c r="I751" t="s">
        <v>7291</v>
      </c>
      <c r="J751">
        <v>1749</v>
      </c>
      <c r="K751" s="39">
        <f t="shared" si="23"/>
        <v>41614.669004631651</v>
      </c>
      <c r="L751" s="10">
        <v>3019</v>
      </c>
    </row>
    <row r="752" spans="4:12" x14ac:dyDescent="0.25">
      <c r="D752" s="5" t="s">
        <v>5272</v>
      </c>
      <c r="E752" s="10">
        <v>4019</v>
      </c>
      <c r="F752">
        <v>24</v>
      </c>
      <c r="G752">
        <v>1750</v>
      </c>
      <c r="H752" s="39">
        <f t="shared" si="22"/>
        <v>41614.669016205728</v>
      </c>
      <c r="I752" t="s">
        <v>7292</v>
      </c>
      <c r="J752">
        <v>1750</v>
      </c>
      <c r="K752" s="39">
        <f t="shared" si="23"/>
        <v>41614.669016205728</v>
      </c>
      <c r="L752" s="10">
        <v>3019</v>
      </c>
    </row>
    <row r="753" spans="4:12" x14ac:dyDescent="0.25">
      <c r="D753" s="5" t="s">
        <v>5273</v>
      </c>
      <c r="E753" s="10">
        <v>4019</v>
      </c>
      <c r="F753">
        <v>25</v>
      </c>
      <c r="G753">
        <v>1751</v>
      </c>
      <c r="H753" s="39">
        <f t="shared" si="22"/>
        <v>41614.669027779804</v>
      </c>
      <c r="I753" t="s">
        <v>7293</v>
      </c>
      <c r="J753">
        <v>1751</v>
      </c>
      <c r="K753" s="39">
        <f t="shared" si="23"/>
        <v>41614.669027779804</v>
      </c>
      <c r="L753" s="10">
        <v>3019</v>
      </c>
    </row>
    <row r="754" spans="4:12" x14ac:dyDescent="0.25">
      <c r="D754" s="5" t="s">
        <v>5274</v>
      </c>
      <c r="E754" s="10">
        <v>4019</v>
      </c>
      <c r="F754">
        <v>25</v>
      </c>
      <c r="G754">
        <v>1752</v>
      </c>
      <c r="H754" s="39">
        <f t="shared" si="22"/>
        <v>41614.669039353881</v>
      </c>
      <c r="I754" t="s">
        <v>7294</v>
      </c>
      <c r="J754">
        <v>1752</v>
      </c>
      <c r="K754" s="39">
        <f t="shared" si="23"/>
        <v>41614.669039353881</v>
      </c>
      <c r="L754" s="10">
        <v>3019</v>
      </c>
    </row>
    <row r="755" spans="4:12" x14ac:dyDescent="0.25">
      <c r="D755" s="5" t="s">
        <v>5275</v>
      </c>
      <c r="E755" s="10">
        <v>4019</v>
      </c>
      <c r="F755">
        <v>24</v>
      </c>
      <c r="G755">
        <v>1753</v>
      </c>
      <c r="H755" s="39">
        <f t="shared" si="22"/>
        <v>41614.669050927958</v>
      </c>
      <c r="I755" t="s">
        <v>7295</v>
      </c>
      <c r="J755">
        <v>1753</v>
      </c>
      <c r="K755" s="39">
        <f t="shared" si="23"/>
        <v>41614.669050927958</v>
      </c>
      <c r="L755" s="10">
        <v>3019</v>
      </c>
    </row>
    <row r="756" spans="4:12" x14ac:dyDescent="0.25">
      <c r="D756" s="5" t="s">
        <v>5276</v>
      </c>
      <c r="E756" s="10">
        <v>4019</v>
      </c>
      <c r="F756">
        <v>24</v>
      </c>
      <c r="G756">
        <v>1754</v>
      </c>
      <c r="H756" s="39">
        <f t="shared" si="22"/>
        <v>41614.669062502035</v>
      </c>
      <c r="I756" t="s">
        <v>7296</v>
      </c>
      <c r="J756">
        <v>1754</v>
      </c>
      <c r="K756" s="39">
        <f t="shared" si="23"/>
        <v>41614.669062502035</v>
      </c>
      <c r="L756" s="10">
        <v>3019</v>
      </c>
    </row>
    <row r="757" spans="4:12" x14ac:dyDescent="0.25">
      <c r="D757" s="5" t="s">
        <v>5277</v>
      </c>
      <c r="E757" s="10">
        <v>4019</v>
      </c>
      <c r="F757">
        <v>25</v>
      </c>
      <c r="G757">
        <v>1755</v>
      </c>
      <c r="H757" s="39">
        <f t="shared" si="22"/>
        <v>41614.669074076111</v>
      </c>
      <c r="I757" t="s">
        <v>7297</v>
      </c>
      <c r="J757">
        <v>1755</v>
      </c>
      <c r="K757" s="39">
        <f t="shared" si="23"/>
        <v>41614.669074076111</v>
      </c>
      <c r="L757" s="10">
        <v>3019</v>
      </c>
    </row>
    <row r="758" spans="4:12" x14ac:dyDescent="0.25">
      <c r="D758" s="5" t="s">
        <v>5278</v>
      </c>
      <c r="E758" s="10">
        <v>4019</v>
      </c>
      <c r="F758">
        <v>25</v>
      </c>
      <c r="G758">
        <v>1756</v>
      </c>
      <c r="H758" s="39">
        <f t="shared" si="22"/>
        <v>41614.669085650188</v>
      </c>
      <c r="I758" t="s">
        <v>7298</v>
      </c>
      <c r="J758">
        <v>1756</v>
      </c>
      <c r="K758" s="39">
        <f t="shared" si="23"/>
        <v>41614.669085650188</v>
      </c>
      <c r="L758" s="10">
        <v>3019</v>
      </c>
    </row>
    <row r="759" spans="4:12" x14ac:dyDescent="0.25">
      <c r="D759" s="5" t="s">
        <v>5279</v>
      </c>
      <c r="E759" s="10">
        <v>4019</v>
      </c>
      <c r="F759">
        <v>24</v>
      </c>
      <c r="G759">
        <v>1757</v>
      </c>
      <c r="H759" s="39">
        <f t="shared" si="22"/>
        <v>41614.669097224265</v>
      </c>
      <c r="I759" t="s">
        <v>7299</v>
      </c>
      <c r="J759">
        <v>1757</v>
      </c>
      <c r="K759" s="39">
        <f t="shared" si="23"/>
        <v>41614.669097224265</v>
      </c>
      <c r="L759" s="10">
        <v>3019</v>
      </c>
    </row>
    <row r="760" spans="4:12" x14ac:dyDescent="0.25">
      <c r="D760" s="5" t="s">
        <v>5280</v>
      </c>
      <c r="E760" s="10">
        <v>4019</v>
      </c>
      <c r="F760">
        <v>24</v>
      </c>
      <c r="G760">
        <v>1758</v>
      </c>
      <c r="H760" s="39">
        <f t="shared" si="22"/>
        <v>41614.669108798342</v>
      </c>
      <c r="I760" t="s">
        <v>7300</v>
      </c>
      <c r="J760">
        <v>1758</v>
      </c>
      <c r="K760" s="39">
        <f t="shared" si="23"/>
        <v>41614.669108798342</v>
      </c>
      <c r="L760" s="10">
        <v>3019</v>
      </c>
    </row>
    <row r="761" spans="4:12" x14ac:dyDescent="0.25">
      <c r="D761" s="5" t="s">
        <v>5281</v>
      </c>
      <c r="E761" s="10">
        <v>4019</v>
      </c>
      <c r="F761">
        <v>25</v>
      </c>
      <c r="G761">
        <v>1759</v>
      </c>
      <c r="H761" s="39">
        <f t="shared" si="22"/>
        <v>41614.669120372419</v>
      </c>
      <c r="I761" t="s">
        <v>7301</v>
      </c>
      <c r="J761">
        <v>1759</v>
      </c>
      <c r="K761" s="39">
        <f t="shared" si="23"/>
        <v>41614.669120372419</v>
      </c>
      <c r="L761" s="10">
        <v>3019</v>
      </c>
    </row>
    <row r="762" spans="4:12" x14ac:dyDescent="0.25">
      <c r="D762" s="5" t="s">
        <v>5282</v>
      </c>
      <c r="E762" s="10">
        <v>4019</v>
      </c>
      <c r="F762">
        <v>25</v>
      </c>
      <c r="G762">
        <v>1760</v>
      </c>
      <c r="H762" s="39">
        <f t="shared" si="22"/>
        <v>41614.669131946495</v>
      </c>
      <c r="I762" t="s">
        <v>7302</v>
      </c>
      <c r="J762">
        <v>1760</v>
      </c>
      <c r="K762" s="39">
        <f t="shared" si="23"/>
        <v>41614.669131946495</v>
      </c>
      <c r="L762" s="10">
        <v>3019</v>
      </c>
    </row>
    <row r="763" spans="4:12" x14ac:dyDescent="0.25">
      <c r="D763" s="5" t="s">
        <v>5283</v>
      </c>
      <c r="E763" s="10">
        <v>4019</v>
      </c>
      <c r="F763">
        <v>24</v>
      </c>
      <c r="G763">
        <v>1761</v>
      </c>
      <c r="H763" s="39">
        <f t="shared" si="22"/>
        <v>41614.669143520572</v>
      </c>
      <c r="I763" t="s">
        <v>7303</v>
      </c>
      <c r="J763">
        <v>1761</v>
      </c>
      <c r="K763" s="39">
        <f t="shared" si="23"/>
        <v>41614.669143520572</v>
      </c>
      <c r="L763" s="10">
        <v>3019</v>
      </c>
    </row>
    <row r="764" spans="4:12" x14ac:dyDescent="0.25">
      <c r="D764" s="5" t="s">
        <v>5284</v>
      </c>
      <c r="E764" s="10">
        <v>4019</v>
      </c>
      <c r="F764">
        <v>24</v>
      </c>
      <c r="G764">
        <v>1762</v>
      </c>
      <c r="H764" s="39">
        <f t="shared" si="22"/>
        <v>41614.669155094649</v>
      </c>
      <c r="I764" t="s">
        <v>7304</v>
      </c>
      <c r="J764">
        <v>1762</v>
      </c>
      <c r="K764" s="39">
        <f t="shared" si="23"/>
        <v>41614.669155094649</v>
      </c>
      <c r="L764" s="10">
        <v>3019</v>
      </c>
    </row>
    <row r="765" spans="4:12" x14ac:dyDescent="0.25">
      <c r="D765" s="5" t="s">
        <v>5285</v>
      </c>
      <c r="E765" s="10">
        <v>4019</v>
      </c>
      <c r="F765">
        <v>25</v>
      </c>
      <c r="G765">
        <v>1763</v>
      </c>
      <c r="H765" s="39">
        <f t="shared" si="22"/>
        <v>41614.669166668726</v>
      </c>
      <c r="I765" t="s">
        <v>7305</v>
      </c>
      <c r="J765">
        <v>1763</v>
      </c>
      <c r="K765" s="39">
        <f t="shared" si="23"/>
        <v>41614.669166668726</v>
      </c>
      <c r="L765" s="10">
        <v>3019</v>
      </c>
    </row>
    <row r="766" spans="4:12" x14ac:dyDescent="0.25">
      <c r="D766" s="5" t="s">
        <v>5286</v>
      </c>
      <c r="E766" s="10">
        <v>4019</v>
      </c>
      <c r="F766">
        <v>25</v>
      </c>
      <c r="G766">
        <v>1764</v>
      </c>
      <c r="H766" s="39">
        <f t="shared" si="22"/>
        <v>41614.669178242802</v>
      </c>
      <c r="I766" t="s">
        <v>7306</v>
      </c>
      <c r="J766">
        <v>1764</v>
      </c>
      <c r="K766" s="39">
        <f t="shared" si="23"/>
        <v>41614.669178242802</v>
      </c>
      <c r="L766" s="10">
        <v>3019</v>
      </c>
    </row>
    <row r="767" spans="4:12" x14ac:dyDescent="0.25">
      <c r="D767" s="5" t="s">
        <v>5287</v>
      </c>
      <c r="E767" s="10">
        <v>4019</v>
      </c>
      <c r="F767">
        <v>24</v>
      </c>
      <c r="G767">
        <v>1765</v>
      </c>
      <c r="H767" s="39">
        <f t="shared" si="22"/>
        <v>41614.669189816879</v>
      </c>
      <c r="I767" t="s">
        <v>7307</v>
      </c>
      <c r="J767">
        <v>1765</v>
      </c>
      <c r="K767" s="39">
        <f t="shared" si="23"/>
        <v>41614.669189816879</v>
      </c>
      <c r="L767" s="10">
        <v>3019</v>
      </c>
    </row>
    <row r="768" spans="4:12" x14ac:dyDescent="0.25">
      <c r="D768" s="5" t="s">
        <v>5288</v>
      </c>
      <c r="E768" s="10">
        <v>4019</v>
      </c>
      <c r="F768">
        <v>24</v>
      </c>
      <c r="G768">
        <v>1766</v>
      </c>
      <c r="H768" s="39">
        <f t="shared" si="22"/>
        <v>41614.669201390956</v>
      </c>
      <c r="I768" t="s">
        <v>7308</v>
      </c>
      <c r="J768">
        <v>1766</v>
      </c>
      <c r="K768" s="39">
        <f t="shared" si="23"/>
        <v>41614.669201390956</v>
      </c>
      <c r="L768" s="10">
        <v>3019</v>
      </c>
    </row>
    <row r="769" spans="4:12" x14ac:dyDescent="0.25">
      <c r="D769" s="5" t="s">
        <v>5289</v>
      </c>
      <c r="E769" s="10">
        <v>4019</v>
      </c>
      <c r="F769">
        <v>25</v>
      </c>
      <c r="G769">
        <v>1767</v>
      </c>
      <c r="H769" s="39">
        <f t="shared" si="22"/>
        <v>41614.669212965033</v>
      </c>
      <c r="I769" t="s">
        <v>7309</v>
      </c>
      <c r="J769">
        <v>1767</v>
      </c>
      <c r="K769" s="39">
        <f t="shared" si="23"/>
        <v>41614.669212965033</v>
      </c>
      <c r="L769" s="10">
        <v>3019</v>
      </c>
    </row>
    <row r="770" spans="4:12" x14ac:dyDescent="0.25">
      <c r="D770" s="5" t="s">
        <v>5290</v>
      </c>
      <c r="E770" s="10">
        <v>4019</v>
      </c>
      <c r="F770">
        <v>25</v>
      </c>
      <c r="G770">
        <v>1768</v>
      </c>
      <c r="H770" s="39">
        <f t="shared" si="22"/>
        <v>41614.66922453911</v>
      </c>
      <c r="I770" t="s">
        <v>7310</v>
      </c>
      <c r="J770">
        <v>1768</v>
      </c>
      <c r="K770" s="39">
        <f t="shared" si="23"/>
        <v>41614.66922453911</v>
      </c>
      <c r="L770" s="10">
        <v>3019</v>
      </c>
    </row>
    <row r="771" spans="4:12" x14ac:dyDescent="0.25">
      <c r="D771" s="5" t="s">
        <v>5291</v>
      </c>
      <c r="E771" s="10">
        <v>4019</v>
      </c>
      <c r="F771">
        <v>24</v>
      </c>
      <c r="G771">
        <v>1769</v>
      </c>
      <c r="H771" s="39">
        <f t="shared" si="22"/>
        <v>41614.669236113186</v>
      </c>
      <c r="I771" t="s">
        <v>7311</v>
      </c>
      <c r="J771">
        <v>1769</v>
      </c>
      <c r="K771" s="39">
        <f t="shared" si="23"/>
        <v>41614.669236113186</v>
      </c>
      <c r="L771" s="10">
        <v>3019</v>
      </c>
    </row>
    <row r="772" spans="4:12" x14ac:dyDescent="0.25">
      <c r="D772" s="5" t="s">
        <v>5292</v>
      </c>
      <c r="E772" s="10">
        <v>4019</v>
      </c>
      <c r="F772">
        <v>24</v>
      </c>
      <c r="G772">
        <v>1770</v>
      </c>
      <c r="H772" s="39">
        <f t="shared" si="22"/>
        <v>41614.669247687263</v>
      </c>
      <c r="I772" t="s">
        <v>7312</v>
      </c>
      <c r="J772">
        <v>1770</v>
      </c>
      <c r="K772" s="39">
        <f t="shared" si="23"/>
        <v>41614.669247687263</v>
      </c>
      <c r="L772" s="10">
        <v>3019</v>
      </c>
    </row>
    <row r="773" spans="4:12" x14ac:dyDescent="0.25">
      <c r="D773" s="5" t="s">
        <v>5293</v>
      </c>
      <c r="E773" s="10">
        <v>4019</v>
      </c>
      <c r="F773">
        <v>25</v>
      </c>
      <c r="G773">
        <v>1771</v>
      </c>
      <c r="H773" s="39">
        <f t="shared" ref="H773:H836" si="24">H772+1/86400</f>
        <v>41614.66925926134</v>
      </c>
      <c r="I773" t="s">
        <v>7313</v>
      </c>
      <c r="J773">
        <v>1771</v>
      </c>
      <c r="K773" s="39">
        <f t="shared" ref="K773:K836" si="25">K772+1/86400</f>
        <v>41614.66925926134</v>
      </c>
      <c r="L773" s="10">
        <v>3019</v>
      </c>
    </row>
    <row r="774" spans="4:12" x14ac:dyDescent="0.25">
      <c r="D774" s="5" t="s">
        <v>5294</v>
      </c>
      <c r="E774" s="10">
        <v>4019</v>
      </c>
      <c r="F774">
        <v>25</v>
      </c>
      <c r="G774">
        <v>1772</v>
      </c>
      <c r="H774" s="39">
        <f t="shared" si="24"/>
        <v>41614.669270835417</v>
      </c>
      <c r="I774" t="s">
        <v>7314</v>
      </c>
      <c r="J774">
        <v>1772</v>
      </c>
      <c r="K774" s="39">
        <f t="shared" si="25"/>
        <v>41614.669270835417</v>
      </c>
      <c r="L774" s="10">
        <v>3019</v>
      </c>
    </row>
    <row r="775" spans="4:12" x14ac:dyDescent="0.25">
      <c r="D775" s="5" t="s">
        <v>5295</v>
      </c>
      <c r="E775" s="10">
        <v>4019</v>
      </c>
      <c r="F775">
        <v>24</v>
      </c>
      <c r="G775">
        <v>1773</v>
      </c>
      <c r="H775" s="39">
        <f t="shared" si="24"/>
        <v>41614.669282409493</v>
      </c>
      <c r="I775" t="s">
        <v>7315</v>
      </c>
      <c r="J775">
        <v>1773</v>
      </c>
      <c r="K775" s="39">
        <f t="shared" si="25"/>
        <v>41614.669282409493</v>
      </c>
      <c r="L775" s="10">
        <v>3019</v>
      </c>
    </row>
    <row r="776" spans="4:12" x14ac:dyDescent="0.25">
      <c r="D776" s="5" t="s">
        <v>5296</v>
      </c>
      <c r="E776" s="10">
        <v>4019</v>
      </c>
      <c r="F776">
        <v>24</v>
      </c>
      <c r="G776">
        <v>1774</v>
      </c>
      <c r="H776" s="39">
        <f t="shared" si="24"/>
        <v>41614.66929398357</v>
      </c>
      <c r="I776" t="s">
        <v>7316</v>
      </c>
      <c r="J776">
        <v>1774</v>
      </c>
      <c r="K776" s="39">
        <f t="shared" si="25"/>
        <v>41614.66929398357</v>
      </c>
      <c r="L776" s="10">
        <v>3019</v>
      </c>
    </row>
    <row r="777" spans="4:12" x14ac:dyDescent="0.25">
      <c r="D777" s="5" t="s">
        <v>5297</v>
      </c>
      <c r="E777" s="10">
        <v>4019</v>
      </c>
      <c r="F777">
        <v>25</v>
      </c>
      <c r="G777">
        <v>1775</v>
      </c>
      <c r="H777" s="39">
        <f t="shared" si="24"/>
        <v>41614.669305557647</v>
      </c>
      <c r="I777" t="s">
        <v>7317</v>
      </c>
      <c r="J777">
        <v>1775</v>
      </c>
      <c r="K777" s="39">
        <f t="shared" si="25"/>
        <v>41614.669305557647</v>
      </c>
      <c r="L777" s="10">
        <v>3019</v>
      </c>
    </row>
    <row r="778" spans="4:12" x14ac:dyDescent="0.25">
      <c r="D778" s="5" t="s">
        <v>5298</v>
      </c>
      <c r="E778" s="10">
        <v>4019</v>
      </c>
      <c r="F778">
        <v>25</v>
      </c>
      <c r="G778">
        <v>1776</v>
      </c>
      <c r="H778" s="39">
        <f t="shared" si="24"/>
        <v>41614.669317131724</v>
      </c>
      <c r="I778" t="s">
        <v>7318</v>
      </c>
      <c r="J778">
        <v>1776</v>
      </c>
      <c r="K778" s="39">
        <f t="shared" si="25"/>
        <v>41614.669317131724</v>
      </c>
      <c r="L778" s="10">
        <v>3019</v>
      </c>
    </row>
    <row r="779" spans="4:12" x14ac:dyDescent="0.25">
      <c r="D779" s="5" t="s">
        <v>5299</v>
      </c>
      <c r="E779" s="10">
        <v>4019</v>
      </c>
      <c r="F779">
        <v>24</v>
      </c>
      <c r="G779">
        <v>1777</v>
      </c>
      <c r="H779" s="39">
        <f t="shared" si="24"/>
        <v>41614.669328705801</v>
      </c>
      <c r="I779" t="s">
        <v>7319</v>
      </c>
      <c r="J779">
        <v>1777</v>
      </c>
      <c r="K779" s="39">
        <f t="shared" si="25"/>
        <v>41614.669328705801</v>
      </c>
      <c r="L779" s="10">
        <v>3019</v>
      </c>
    </row>
    <row r="780" spans="4:12" x14ac:dyDescent="0.25">
      <c r="D780" s="5" t="s">
        <v>5300</v>
      </c>
      <c r="E780" s="10">
        <v>4019</v>
      </c>
      <c r="F780">
        <v>24</v>
      </c>
      <c r="G780">
        <v>1778</v>
      </c>
      <c r="H780" s="39">
        <f t="shared" si="24"/>
        <v>41614.669340279877</v>
      </c>
      <c r="I780" t="s">
        <v>7320</v>
      </c>
      <c r="J780">
        <v>1778</v>
      </c>
      <c r="K780" s="39">
        <f t="shared" si="25"/>
        <v>41614.669340279877</v>
      </c>
      <c r="L780" s="10">
        <v>3019</v>
      </c>
    </row>
    <row r="781" spans="4:12" x14ac:dyDescent="0.25">
      <c r="D781" s="5" t="s">
        <v>5301</v>
      </c>
      <c r="E781" s="10">
        <v>4019</v>
      </c>
      <c r="F781">
        <v>25</v>
      </c>
      <c r="G781">
        <v>1779</v>
      </c>
      <c r="H781" s="39">
        <f t="shared" si="24"/>
        <v>41614.669351853954</v>
      </c>
      <c r="I781" t="s">
        <v>7321</v>
      </c>
      <c r="J781">
        <v>1779</v>
      </c>
      <c r="K781" s="39">
        <f t="shared" si="25"/>
        <v>41614.669351853954</v>
      </c>
      <c r="L781" s="10">
        <v>3019</v>
      </c>
    </row>
    <row r="782" spans="4:12" x14ac:dyDescent="0.25">
      <c r="D782" s="5" t="s">
        <v>5302</v>
      </c>
      <c r="E782" s="10">
        <v>4019</v>
      </c>
      <c r="F782">
        <v>25</v>
      </c>
      <c r="G782">
        <v>1780</v>
      </c>
      <c r="H782" s="39">
        <f t="shared" si="24"/>
        <v>41614.669363428031</v>
      </c>
      <c r="I782" t="s">
        <v>7322</v>
      </c>
      <c r="J782">
        <v>1780</v>
      </c>
      <c r="K782" s="39">
        <f t="shared" si="25"/>
        <v>41614.669363428031</v>
      </c>
      <c r="L782" s="10">
        <v>3019</v>
      </c>
    </row>
    <row r="783" spans="4:12" x14ac:dyDescent="0.25">
      <c r="D783" s="5" t="s">
        <v>5303</v>
      </c>
      <c r="E783" s="10">
        <v>4019</v>
      </c>
      <c r="F783">
        <v>24</v>
      </c>
      <c r="G783">
        <v>1781</v>
      </c>
      <c r="H783" s="39">
        <f t="shared" si="24"/>
        <v>41614.669375002108</v>
      </c>
      <c r="I783" t="s">
        <v>7323</v>
      </c>
      <c r="J783">
        <v>1781</v>
      </c>
      <c r="K783" s="39">
        <f t="shared" si="25"/>
        <v>41614.669375002108</v>
      </c>
      <c r="L783" s="10">
        <v>3019</v>
      </c>
    </row>
    <row r="784" spans="4:12" x14ac:dyDescent="0.25">
      <c r="D784" s="5" t="s">
        <v>5304</v>
      </c>
      <c r="E784" s="10">
        <v>4019</v>
      </c>
      <c r="F784">
        <v>24</v>
      </c>
      <c r="G784">
        <v>1782</v>
      </c>
      <c r="H784" s="39">
        <f t="shared" si="24"/>
        <v>41614.669386576184</v>
      </c>
      <c r="I784" t="s">
        <v>7324</v>
      </c>
      <c r="J784">
        <v>1782</v>
      </c>
      <c r="K784" s="39">
        <f t="shared" si="25"/>
        <v>41614.669386576184</v>
      </c>
      <c r="L784" s="10">
        <v>3019</v>
      </c>
    </row>
    <row r="785" spans="4:12" x14ac:dyDescent="0.25">
      <c r="D785" s="5" t="s">
        <v>5305</v>
      </c>
      <c r="E785" s="10">
        <v>4019</v>
      </c>
      <c r="F785">
        <v>25</v>
      </c>
      <c r="G785">
        <v>1783</v>
      </c>
      <c r="H785" s="39">
        <f t="shared" si="24"/>
        <v>41614.669398150261</v>
      </c>
      <c r="I785" t="s">
        <v>7325</v>
      </c>
      <c r="J785">
        <v>1783</v>
      </c>
      <c r="K785" s="39">
        <f t="shared" si="25"/>
        <v>41614.669398150261</v>
      </c>
      <c r="L785" s="10">
        <v>3019</v>
      </c>
    </row>
    <row r="786" spans="4:12" x14ac:dyDescent="0.25">
      <c r="D786" s="5" t="s">
        <v>5306</v>
      </c>
      <c r="E786" s="10">
        <v>4019</v>
      </c>
      <c r="F786">
        <v>25</v>
      </c>
      <c r="G786">
        <v>1784</v>
      </c>
      <c r="H786" s="39">
        <f t="shared" si="24"/>
        <v>41614.669409724338</v>
      </c>
      <c r="I786" t="s">
        <v>7326</v>
      </c>
      <c r="J786">
        <v>1784</v>
      </c>
      <c r="K786" s="39">
        <f t="shared" si="25"/>
        <v>41614.669409724338</v>
      </c>
      <c r="L786" s="10">
        <v>3019</v>
      </c>
    </row>
    <row r="787" spans="4:12" x14ac:dyDescent="0.25">
      <c r="D787" s="5" t="s">
        <v>5307</v>
      </c>
      <c r="E787" s="10">
        <v>4019</v>
      </c>
      <c r="F787">
        <v>24</v>
      </c>
      <c r="G787">
        <v>1785</v>
      </c>
      <c r="H787" s="39">
        <f t="shared" si="24"/>
        <v>41614.669421298415</v>
      </c>
      <c r="I787" t="s">
        <v>7327</v>
      </c>
      <c r="J787">
        <v>1785</v>
      </c>
      <c r="K787" s="39">
        <f t="shared" si="25"/>
        <v>41614.669421298415</v>
      </c>
      <c r="L787" s="10">
        <v>3019</v>
      </c>
    </row>
    <row r="788" spans="4:12" x14ac:dyDescent="0.25">
      <c r="D788" s="5" t="s">
        <v>5308</v>
      </c>
      <c r="E788" s="10">
        <v>4019</v>
      </c>
      <c r="F788">
        <v>24</v>
      </c>
      <c r="G788">
        <v>1786</v>
      </c>
      <c r="H788" s="39">
        <f t="shared" si="24"/>
        <v>41614.669432872492</v>
      </c>
      <c r="I788" t="s">
        <v>7328</v>
      </c>
      <c r="J788">
        <v>1786</v>
      </c>
      <c r="K788" s="39">
        <f t="shared" si="25"/>
        <v>41614.669432872492</v>
      </c>
      <c r="L788" s="10">
        <v>3019</v>
      </c>
    </row>
    <row r="789" spans="4:12" x14ac:dyDescent="0.25">
      <c r="D789" s="5" t="s">
        <v>5309</v>
      </c>
      <c r="E789" s="10">
        <v>4019</v>
      </c>
      <c r="F789">
        <v>25</v>
      </c>
      <c r="G789">
        <v>1787</v>
      </c>
      <c r="H789" s="39">
        <f t="shared" si="24"/>
        <v>41614.669444446568</v>
      </c>
      <c r="I789" t="s">
        <v>7329</v>
      </c>
      <c r="J789">
        <v>1787</v>
      </c>
      <c r="K789" s="39">
        <f t="shared" si="25"/>
        <v>41614.669444446568</v>
      </c>
      <c r="L789" s="10">
        <v>3019</v>
      </c>
    </row>
    <row r="790" spans="4:12" x14ac:dyDescent="0.25">
      <c r="D790" s="5" t="s">
        <v>5310</v>
      </c>
      <c r="E790" s="10">
        <v>4019</v>
      </c>
      <c r="F790">
        <v>25</v>
      </c>
      <c r="G790">
        <v>1788</v>
      </c>
      <c r="H790" s="39">
        <f t="shared" si="24"/>
        <v>41614.669456020645</v>
      </c>
      <c r="I790" t="s">
        <v>7330</v>
      </c>
      <c r="J790">
        <v>1788</v>
      </c>
      <c r="K790" s="39">
        <f t="shared" si="25"/>
        <v>41614.669456020645</v>
      </c>
      <c r="L790" s="10">
        <v>3019</v>
      </c>
    </row>
    <row r="791" spans="4:12" x14ac:dyDescent="0.25">
      <c r="D791" s="5" t="s">
        <v>5311</v>
      </c>
      <c r="E791" s="10">
        <v>4019</v>
      </c>
      <c r="F791">
        <v>24</v>
      </c>
      <c r="G791">
        <v>1789</v>
      </c>
      <c r="H791" s="39">
        <f t="shared" si="24"/>
        <v>41614.669467594722</v>
      </c>
      <c r="I791" t="s">
        <v>7331</v>
      </c>
      <c r="J791">
        <v>1789</v>
      </c>
      <c r="K791" s="39">
        <f t="shared" si="25"/>
        <v>41614.669467594722</v>
      </c>
      <c r="L791" s="10">
        <v>3019</v>
      </c>
    </row>
    <row r="792" spans="4:12" x14ac:dyDescent="0.25">
      <c r="D792" s="5" t="s">
        <v>5312</v>
      </c>
      <c r="E792" s="10">
        <v>4019</v>
      </c>
      <c r="F792">
        <v>24</v>
      </c>
      <c r="G792">
        <v>1790</v>
      </c>
      <c r="H792" s="39">
        <f t="shared" si="24"/>
        <v>41614.669479168799</v>
      </c>
      <c r="I792" t="s">
        <v>7332</v>
      </c>
      <c r="J792">
        <v>1790</v>
      </c>
      <c r="K792" s="39">
        <f t="shared" si="25"/>
        <v>41614.669479168799</v>
      </c>
      <c r="L792" s="10">
        <v>3019</v>
      </c>
    </row>
    <row r="793" spans="4:12" x14ac:dyDescent="0.25">
      <c r="D793" s="5" t="s">
        <v>5313</v>
      </c>
      <c r="E793" s="10">
        <v>4019</v>
      </c>
      <c r="F793">
        <v>25</v>
      </c>
      <c r="G793">
        <v>1791</v>
      </c>
      <c r="H793" s="39">
        <f t="shared" si="24"/>
        <v>41614.669490742875</v>
      </c>
      <c r="I793" t="s">
        <v>7333</v>
      </c>
      <c r="J793">
        <v>1791</v>
      </c>
      <c r="K793" s="39">
        <f t="shared" si="25"/>
        <v>41614.669490742875</v>
      </c>
      <c r="L793" s="10">
        <v>3019</v>
      </c>
    </row>
    <row r="794" spans="4:12" x14ac:dyDescent="0.25">
      <c r="D794" s="5" t="s">
        <v>5314</v>
      </c>
      <c r="E794" s="10">
        <v>4019</v>
      </c>
      <c r="F794">
        <v>25</v>
      </c>
      <c r="G794">
        <v>1792</v>
      </c>
      <c r="H794" s="39">
        <f t="shared" si="24"/>
        <v>41614.669502316952</v>
      </c>
      <c r="I794" t="s">
        <v>7334</v>
      </c>
      <c r="J794">
        <v>1792</v>
      </c>
      <c r="K794" s="39">
        <f t="shared" si="25"/>
        <v>41614.669502316952</v>
      </c>
      <c r="L794" s="10">
        <v>3019</v>
      </c>
    </row>
    <row r="795" spans="4:12" x14ac:dyDescent="0.25">
      <c r="D795" s="5" t="s">
        <v>5315</v>
      </c>
      <c r="E795" s="10">
        <v>4019</v>
      </c>
      <c r="F795">
        <v>24</v>
      </c>
      <c r="G795">
        <v>1793</v>
      </c>
      <c r="H795" s="39">
        <f t="shared" si="24"/>
        <v>41614.669513891029</v>
      </c>
      <c r="I795" t="s">
        <v>7335</v>
      </c>
      <c r="J795">
        <v>1793</v>
      </c>
      <c r="K795" s="39">
        <f t="shared" si="25"/>
        <v>41614.669513891029</v>
      </c>
      <c r="L795" s="10">
        <v>3019</v>
      </c>
    </row>
    <row r="796" spans="4:12" x14ac:dyDescent="0.25">
      <c r="D796" s="5" t="s">
        <v>5316</v>
      </c>
      <c r="E796" s="10">
        <v>4019</v>
      </c>
      <c r="F796">
        <v>24</v>
      </c>
      <c r="G796">
        <v>1794</v>
      </c>
      <c r="H796" s="39">
        <f t="shared" si="24"/>
        <v>41614.669525465106</v>
      </c>
      <c r="I796" t="s">
        <v>7336</v>
      </c>
      <c r="J796">
        <v>1794</v>
      </c>
      <c r="K796" s="39">
        <f t="shared" si="25"/>
        <v>41614.669525465106</v>
      </c>
      <c r="L796" s="10">
        <v>3019</v>
      </c>
    </row>
    <row r="797" spans="4:12" x14ac:dyDescent="0.25">
      <c r="D797" s="5" t="s">
        <v>5317</v>
      </c>
      <c r="E797" s="10">
        <v>4019</v>
      </c>
      <c r="F797">
        <v>25</v>
      </c>
      <c r="G797">
        <v>1795</v>
      </c>
      <c r="H797" s="39">
        <f t="shared" si="24"/>
        <v>41614.669537039183</v>
      </c>
      <c r="I797" t="s">
        <v>7337</v>
      </c>
      <c r="J797">
        <v>1795</v>
      </c>
      <c r="K797" s="39">
        <f t="shared" si="25"/>
        <v>41614.669537039183</v>
      </c>
      <c r="L797" s="10">
        <v>3019</v>
      </c>
    </row>
    <row r="798" spans="4:12" x14ac:dyDescent="0.25">
      <c r="D798" s="5" t="s">
        <v>5318</v>
      </c>
      <c r="E798" s="10">
        <v>4019</v>
      </c>
      <c r="F798">
        <v>25</v>
      </c>
      <c r="G798">
        <v>1796</v>
      </c>
      <c r="H798" s="39">
        <f t="shared" si="24"/>
        <v>41614.669548613259</v>
      </c>
      <c r="I798" t="s">
        <v>7338</v>
      </c>
      <c r="J798">
        <v>1796</v>
      </c>
      <c r="K798" s="39">
        <f t="shared" si="25"/>
        <v>41614.669548613259</v>
      </c>
      <c r="L798" s="10">
        <v>3019</v>
      </c>
    </row>
    <row r="799" spans="4:12" x14ac:dyDescent="0.25">
      <c r="D799" s="5" t="s">
        <v>5319</v>
      </c>
      <c r="E799" s="10">
        <v>4019</v>
      </c>
      <c r="F799">
        <v>24</v>
      </c>
      <c r="G799">
        <v>1797</v>
      </c>
      <c r="H799" s="39">
        <f t="shared" si="24"/>
        <v>41614.669560187336</v>
      </c>
      <c r="I799" t="s">
        <v>7339</v>
      </c>
      <c r="J799">
        <v>1797</v>
      </c>
      <c r="K799" s="39">
        <f t="shared" si="25"/>
        <v>41614.669560187336</v>
      </c>
      <c r="L799" s="10">
        <v>3019</v>
      </c>
    </row>
    <row r="800" spans="4:12" x14ac:dyDescent="0.25">
      <c r="D800" s="5" t="s">
        <v>5320</v>
      </c>
      <c r="E800" s="10">
        <v>4019</v>
      </c>
      <c r="F800">
        <v>24</v>
      </c>
      <c r="G800">
        <v>1798</v>
      </c>
      <c r="H800" s="39">
        <f t="shared" si="24"/>
        <v>41614.669571761413</v>
      </c>
      <c r="I800" t="s">
        <v>7340</v>
      </c>
      <c r="J800">
        <v>1798</v>
      </c>
      <c r="K800" s="39">
        <f t="shared" si="25"/>
        <v>41614.669571761413</v>
      </c>
      <c r="L800" s="10">
        <v>3019</v>
      </c>
    </row>
    <row r="801" spans="4:12" x14ac:dyDescent="0.25">
      <c r="D801" s="5" t="s">
        <v>5321</v>
      </c>
      <c r="E801" s="10">
        <v>4019</v>
      </c>
      <c r="F801">
        <v>25</v>
      </c>
      <c r="G801">
        <v>1799</v>
      </c>
      <c r="H801" s="39">
        <f t="shared" si="24"/>
        <v>41614.66958333549</v>
      </c>
      <c r="I801" t="s">
        <v>7341</v>
      </c>
      <c r="J801">
        <v>1799</v>
      </c>
      <c r="K801" s="39">
        <f t="shared" si="25"/>
        <v>41614.66958333549</v>
      </c>
      <c r="L801" s="10">
        <v>3019</v>
      </c>
    </row>
    <row r="802" spans="4:12" x14ac:dyDescent="0.25">
      <c r="D802" s="5" t="s">
        <v>5322</v>
      </c>
      <c r="E802" s="10">
        <v>4019</v>
      </c>
      <c r="F802">
        <v>25</v>
      </c>
      <c r="G802">
        <v>1800</v>
      </c>
      <c r="H802" s="39">
        <f t="shared" si="24"/>
        <v>41614.669594909567</v>
      </c>
      <c r="I802" t="s">
        <v>7342</v>
      </c>
      <c r="J802">
        <v>1800</v>
      </c>
      <c r="K802" s="39">
        <f t="shared" si="25"/>
        <v>41614.669594909567</v>
      </c>
      <c r="L802" s="10">
        <v>3019</v>
      </c>
    </row>
    <row r="803" spans="4:12" x14ac:dyDescent="0.25">
      <c r="D803" s="5" t="s">
        <v>5323</v>
      </c>
      <c r="E803" s="10">
        <v>4019</v>
      </c>
      <c r="F803">
        <v>24</v>
      </c>
      <c r="G803">
        <v>1801</v>
      </c>
      <c r="H803" s="39">
        <f t="shared" si="24"/>
        <v>41614.669606483643</v>
      </c>
      <c r="I803" t="s">
        <v>7343</v>
      </c>
      <c r="J803">
        <v>1801</v>
      </c>
      <c r="K803" s="39">
        <f t="shared" si="25"/>
        <v>41614.669606483643</v>
      </c>
      <c r="L803" s="10">
        <v>3019</v>
      </c>
    </row>
    <row r="804" spans="4:12" x14ac:dyDescent="0.25">
      <c r="D804" s="5" t="s">
        <v>5324</v>
      </c>
      <c r="E804" s="10">
        <v>4019</v>
      </c>
      <c r="F804">
        <v>24</v>
      </c>
      <c r="G804">
        <v>1802</v>
      </c>
      <c r="H804" s="39">
        <f t="shared" si="24"/>
        <v>41614.66961805772</v>
      </c>
      <c r="I804" t="s">
        <v>7344</v>
      </c>
      <c r="J804">
        <v>1802</v>
      </c>
      <c r="K804" s="39">
        <f t="shared" si="25"/>
        <v>41614.66961805772</v>
      </c>
      <c r="L804" s="10">
        <v>3019</v>
      </c>
    </row>
    <row r="805" spans="4:12" x14ac:dyDescent="0.25">
      <c r="D805" s="5" t="s">
        <v>5325</v>
      </c>
      <c r="E805" s="10">
        <v>4019</v>
      </c>
      <c r="F805">
        <v>25</v>
      </c>
      <c r="G805">
        <v>1803</v>
      </c>
      <c r="H805" s="39">
        <f t="shared" si="24"/>
        <v>41614.669629631797</v>
      </c>
      <c r="I805" t="s">
        <v>7345</v>
      </c>
      <c r="J805">
        <v>1803</v>
      </c>
      <c r="K805" s="39">
        <f t="shared" si="25"/>
        <v>41614.669629631797</v>
      </c>
      <c r="L805" s="10">
        <v>3019</v>
      </c>
    </row>
    <row r="806" spans="4:12" x14ac:dyDescent="0.25">
      <c r="D806" s="5" t="s">
        <v>5326</v>
      </c>
      <c r="E806" s="10">
        <v>4019</v>
      </c>
      <c r="F806">
        <v>25</v>
      </c>
      <c r="G806">
        <v>1804</v>
      </c>
      <c r="H806" s="39">
        <f t="shared" si="24"/>
        <v>41614.669641205874</v>
      </c>
      <c r="I806" t="s">
        <v>7346</v>
      </c>
      <c r="J806">
        <v>1804</v>
      </c>
      <c r="K806" s="39">
        <f t="shared" si="25"/>
        <v>41614.669641205874</v>
      </c>
      <c r="L806" s="10">
        <v>3019</v>
      </c>
    </row>
    <row r="807" spans="4:12" x14ac:dyDescent="0.25">
      <c r="D807" s="5" t="s">
        <v>5327</v>
      </c>
      <c r="E807" s="10">
        <v>4019</v>
      </c>
      <c r="F807">
        <v>24</v>
      </c>
      <c r="G807">
        <v>1805</v>
      </c>
      <c r="H807" s="39">
        <f t="shared" si="24"/>
        <v>41614.66965277995</v>
      </c>
      <c r="I807" t="s">
        <v>7347</v>
      </c>
      <c r="J807">
        <v>1805</v>
      </c>
      <c r="K807" s="39">
        <f t="shared" si="25"/>
        <v>41614.66965277995</v>
      </c>
      <c r="L807" s="10">
        <v>3019</v>
      </c>
    </row>
    <row r="808" spans="4:12" x14ac:dyDescent="0.25">
      <c r="D808" s="5" t="s">
        <v>5328</v>
      </c>
      <c r="E808" s="10">
        <v>4019</v>
      </c>
      <c r="F808">
        <v>24</v>
      </c>
      <c r="G808">
        <v>1806</v>
      </c>
      <c r="H808" s="39">
        <f t="shared" si="24"/>
        <v>41614.669664354027</v>
      </c>
      <c r="I808" t="s">
        <v>7348</v>
      </c>
      <c r="J808">
        <v>1806</v>
      </c>
      <c r="K808" s="39">
        <f t="shared" si="25"/>
        <v>41614.669664354027</v>
      </c>
      <c r="L808" s="10">
        <v>3019</v>
      </c>
    </row>
    <row r="809" spans="4:12" x14ac:dyDescent="0.25">
      <c r="D809" s="5" t="s">
        <v>5329</v>
      </c>
      <c r="E809" s="10">
        <v>4019</v>
      </c>
      <c r="F809">
        <v>25</v>
      </c>
      <c r="G809">
        <v>1807</v>
      </c>
      <c r="H809" s="39">
        <f t="shared" si="24"/>
        <v>41614.669675928104</v>
      </c>
      <c r="I809" t="s">
        <v>7349</v>
      </c>
      <c r="J809">
        <v>1807</v>
      </c>
      <c r="K809" s="39">
        <f t="shared" si="25"/>
        <v>41614.669675928104</v>
      </c>
      <c r="L809" s="10">
        <v>3019</v>
      </c>
    </row>
    <row r="810" spans="4:12" x14ac:dyDescent="0.25">
      <c r="D810" s="5" t="s">
        <v>5330</v>
      </c>
      <c r="E810" s="10">
        <v>4019</v>
      </c>
      <c r="F810">
        <v>25</v>
      </c>
      <c r="G810">
        <v>1808</v>
      </c>
      <c r="H810" s="39">
        <f t="shared" si="24"/>
        <v>41614.669687502181</v>
      </c>
      <c r="I810" t="s">
        <v>7350</v>
      </c>
      <c r="J810">
        <v>1808</v>
      </c>
      <c r="K810" s="39">
        <f t="shared" si="25"/>
        <v>41614.669687502181</v>
      </c>
      <c r="L810" s="10">
        <v>3019</v>
      </c>
    </row>
    <row r="811" spans="4:12" x14ac:dyDescent="0.25">
      <c r="D811" s="5" t="s">
        <v>5331</v>
      </c>
      <c r="E811" s="10">
        <v>4019</v>
      </c>
      <c r="F811">
        <v>24</v>
      </c>
      <c r="G811">
        <v>1809</v>
      </c>
      <c r="H811" s="39">
        <f t="shared" si="24"/>
        <v>41614.669699076258</v>
      </c>
      <c r="I811" t="s">
        <v>7351</v>
      </c>
      <c r="J811">
        <v>1809</v>
      </c>
      <c r="K811" s="39">
        <f t="shared" si="25"/>
        <v>41614.669699076258</v>
      </c>
      <c r="L811" s="10">
        <v>3019</v>
      </c>
    </row>
    <row r="812" spans="4:12" x14ac:dyDescent="0.25">
      <c r="D812" s="5" t="s">
        <v>5332</v>
      </c>
      <c r="E812" s="10">
        <v>4019</v>
      </c>
      <c r="F812">
        <v>24</v>
      </c>
      <c r="G812">
        <v>1810</v>
      </c>
      <c r="H812" s="39">
        <f t="shared" si="24"/>
        <v>41614.669710650334</v>
      </c>
      <c r="I812" t="s">
        <v>7352</v>
      </c>
      <c r="J812">
        <v>1810</v>
      </c>
      <c r="K812" s="39">
        <f t="shared" si="25"/>
        <v>41614.669710650334</v>
      </c>
      <c r="L812" s="10">
        <v>3019</v>
      </c>
    </row>
    <row r="813" spans="4:12" x14ac:dyDescent="0.25">
      <c r="D813" s="5" t="s">
        <v>5333</v>
      </c>
      <c r="E813" s="10">
        <v>4019</v>
      </c>
      <c r="F813">
        <v>25</v>
      </c>
      <c r="G813">
        <v>1811</v>
      </c>
      <c r="H813" s="39">
        <f t="shared" si="24"/>
        <v>41614.669722224411</v>
      </c>
      <c r="I813" t="s">
        <v>7353</v>
      </c>
      <c r="J813">
        <v>1811</v>
      </c>
      <c r="K813" s="39">
        <f t="shared" si="25"/>
        <v>41614.669722224411</v>
      </c>
      <c r="L813" s="10">
        <v>3019</v>
      </c>
    </row>
    <row r="814" spans="4:12" x14ac:dyDescent="0.25">
      <c r="D814" s="5" t="s">
        <v>5334</v>
      </c>
      <c r="E814" s="10">
        <v>4019</v>
      </c>
      <c r="F814">
        <v>25</v>
      </c>
      <c r="G814">
        <v>1812</v>
      </c>
      <c r="H814" s="39">
        <f t="shared" si="24"/>
        <v>41614.669733798488</v>
      </c>
      <c r="I814" t="s">
        <v>7354</v>
      </c>
      <c r="J814">
        <v>1812</v>
      </c>
      <c r="K814" s="39">
        <f t="shared" si="25"/>
        <v>41614.669733798488</v>
      </c>
      <c r="L814" s="10">
        <v>3019</v>
      </c>
    </row>
    <row r="815" spans="4:12" x14ac:dyDescent="0.25">
      <c r="D815" s="5" t="s">
        <v>5335</v>
      </c>
      <c r="E815" s="10">
        <v>4019</v>
      </c>
      <c r="F815">
        <v>24</v>
      </c>
      <c r="G815">
        <v>1813</v>
      </c>
      <c r="H815" s="39">
        <f t="shared" si="24"/>
        <v>41614.669745372565</v>
      </c>
      <c r="I815" t="s">
        <v>7355</v>
      </c>
      <c r="J815">
        <v>1813</v>
      </c>
      <c r="K815" s="39">
        <f t="shared" si="25"/>
        <v>41614.669745372565</v>
      </c>
      <c r="L815" s="10">
        <v>3019</v>
      </c>
    </row>
    <row r="816" spans="4:12" x14ac:dyDescent="0.25">
      <c r="D816" s="5" t="s">
        <v>5336</v>
      </c>
      <c r="E816" s="10">
        <v>4019</v>
      </c>
      <c r="F816">
        <v>24</v>
      </c>
      <c r="G816">
        <v>1814</v>
      </c>
      <c r="H816" s="39">
        <f t="shared" si="24"/>
        <v>41614.669756946641</v>
      </c>
      <c r="I816" t="s">
        <v>7356</v>
      </c>
      <c r="J816">
        <v>1814</v>
      </c>
      <c r="K816" s="39">
        <f t="shared" si="25"/>
        <v>41614.669756946641</v>
      </c>
      <c r="L816" s="10">
        <v>3019</v>
      </c>
    </row>
    <row r="817" spans="4:12" x14ac:dyDescent="0.25">
      <c r="D817" s="5" t="s">
        <v>5337</v>
      </c>
      <c r="E817" s="10">
        <v>4019</v>
      </c>
      <c r="F817">
        <v>25</v>
      </c>
      <c r="G817">
        <v>1815</v>
      </c>
      <c r="H817" s="39">
        <f t="shared" si="24"/>
        <v>41614.669768520718</v>
      </c>
      <c r="I817" t="s">
        <v>7357</v>
      </c>
      <c r="J817">
        <v>1815</v>
      </c>
      <c r="K817" s="39">
        <f t="shared" si="25"/>
        <v>41614.669768520718</v>
      </c>
      <c r="L817" s="10">
        <v>3019</v>
      </c>
    </row>
    <row r="818" spans="4:12" x14ac:dyDescent="0.25">
      <c r="D818" s="5" t="s">
        <v>5338</v>
      </c>
      <c r="E818" s="10">
        <v>4019</v>
      </c>
      <c r="F818">
        <v>25</v>
      </c>
      <c r="G818">
        <v>1816</v>
      </c>
      <c r="H818" s="39">
        <f t="shared" si="24"/>
        <v>41614.669780094795</v>
      </c>
      <c r="I818" t="s">
        <v>7358</v>
      </c>
      <c r="J818">
        <v>1816</v>
      </c>
      <c r="K818" s="39">
        <f t="shared" si="25"/>
        <v>41614.669780094795</v>
      </c>
      <c r="L818" s="10">
        <v>3019</v>
      </c>
    </row>
    <row r="819" spans="4:12" x14ac:dyDescent="0.25">
      <c r="D819" s="5" t="s">
        <v>5339</v>
      </c>
      <c r="E819" s="10">
        <v>4019</v>
      </c>
      <c r="F819">
        <v>24</v>
      </c>
      <c r="G819">
        <v>1817</v>
      </c>
      <c r="H819" s="39">
        <f t="shared" si="24"/>
        <v>41614.669791668872</v>
      </c>
      <c r="I819" t="s">
        <v>7359</v>
      </c>
      <c r="J819">
        <v>1817</v>
      </c>
      <c r="K819" s="39">
        <f t="shared" si="25"/>
        <v>41614.669791668872</v>
      </c>
      <c r="L819" s="10">
        <v>3019</v>
      </c>
    </row>
    <row r="820" spans="4:12" x14ac:dyDescent="0.25">
      <c r="D820" s="5" t="s">
        <v>5340</v>
      </c>
      <c r="E820" s="10">
        <v>4019</v>
      </c>
      <c r="F820">
        <v>24</v>
      </c>
      <c r="G820">
        <v>1818</v>
      </c>
      <c r="H820" s="39">
        <f t="shared" si="24"/>
        <v>41614.669803242949</v>
      </c>
      <c r="I820" t="s">
        <v>7360</v>
      </c>
      <c r="J820">
        <v>1818</v>
      </c>
      <c r="K820" s="39">
        <f t="shared" si="25"/>
        <v>41614.669803242949</v>
      </c>
      <c r="L820" s="10">
        <v>3019</v>
      </c>
    </row>
    <row r="821" spans="4:12" x14ac:dyDescent="0.25">
      <c r="D821" s="5" t="s">
        <v>5341</v>
      </c>
      <c r="E821" s="10">
        <v>4019</v>
      </c>
      <c r="F821">
        <v>25</v>
      </c>
      <c r="G821">
        <v>1819</v>
      </c>
      <c r="H821" s="39">
        <f t="shared" si="24"/>
        <v>41614.669814817025</v>
      </c>
      <c r="I821" t="s">
        <v>7361</v>
      </c>
      <c r="J821">
        <v>1819</v>
      </c>
      <c r="K821" s="39">
        <f t="shared" si="25"/>
        <v>41614.669814817025</v>
      </c>
      <c r="L821" s="10">
        <v>3019</v>
      </c>
    </row>
    <row r="822" spans="4:12" x14ac:dyDescent="0.25">
      <c r="D822" s="5" t="s">
        <v>5342</v>
      </c>
      <c r="E822" s="10">
        <v>4019</v>
      </c>
      <c r="F822">
        <v>25</v>
      </c>
      <c r="G822">
        <v>1820</v>
      </c>
      <c r="H822" s="39">
        <f t="shared" si="24"/>
        <v>41614.669826391102</v>
      </c>
      <c r="I822" t="s">
        <v>7362</v>
      </c>
      <c r="J822">
        <v>1820</v>
      </c>
      <c r="K822" s="39">
        <f t="shared" si="25"/>
        <v>41614.669826391102</v>
      </c>
      <c r="L822" s="10">
        <v>3019</v>
      </c>
    </row>
    <row r="823" spans="4:12" x14ac:dyDescent="0.25">
      <c r="D823" s="5" t="s">
        <v>5343</v>
      </c>
      <c r="E823" s="10">
        <v>4019</v>
      </c>
      <c r="F823">
        <v>24</v>
      </c>
      <c r="G823">
        <v>1821</v>
      </c>
      <c r="H823" s="39">
        <f t="shared" si="24"/>
        <v>41614.669837965179</v>
      </c>
      <c r="I823" t="s">
        <v>7363</v>
      </c>
      <c r="J823">
        <v>1821</v>
      </c>
      <c r="K823" s="39">
        <f t="shared" si="25"/>
        <v>41614.669837965179</v>
      </c>
      <c r="L823" s="10">
        <v>3019</v>
      </c>
    </row>
    <row r="824" spans="4:12" x14ac:dyDescent="0.25">
      <c r="D824" s="5" t="s">
        <v>5344</v>
      </c>
      <c r="E824" s="10">
        <v>4019</v>
      </c>
      <c r="F824">
        <v>24</v>
      </c>
      <c r="G824">
        <v>1822</v>
      </c>
      <c r="H824" s="39">
        <f t="shared" si="24"/>
        <v>41614.669849539256</v>
      </c>
      <c r="I824" t="s">
        <v>7364</v>
      </c>
      <c r="J824">
        <v>1822</v>
      </c>
      <c r="K824" s="39">
        <f t="shared" si="25"/>
        <v>41614.669849539256</v>
      </c>
      <c r="L824" s="10">
        <v>3019</v>
      </c>
    </row>
    <row r="825" spans="4:12" x14ac:dyDescent="0.25">
      <c r="D825" s="5" t="s">
        <v>5345</v>
      </c>
      <c r="E825" s="10">
        <v>4019</v>
      </c>
      <c r="F825">
        <v>25</v>
      </c>
      <c r="G825">
        <v>1823</v>
      </c>
      <c r="H825" s="39">
        <f t="shared" si="24"/>
        <v>41614.669861113332</v>
      </c>
      <c r="I825" t="s">
        <v>7365</v>
      </c>
      <c r="J825">
        <v>1823</v>
      </c>
      <c r="K825" s="39">
        <f t="shared" si="25"/>
        <v>41614.669861113332</v>
      </c>
      <c r="L825" s="10">
        <v>3019</v>
      </c>
    </row>
    <row r="826" spans="4:12" x14ac:dyDescent="0.25">
      <c r="D826" s="5" t="s">
        <v>5346</v>
      </c>
      <c r="E826" s="10">
        <v>4019</v>
      </c>
      <c r="F826">
        <v>25</v>
      </c>
      <c r="G826">
        <v>1824</v>
      </c>
      <c r="H826" s="39">
        <f t="shared" si="24"/>
        <v>41614.669872687409</v>
      </c>
      <c r="I826" t="s">
        <v>7366</v>
      </c>
      <c r="J826">
        <v>1824</v>
      </c>
      <c r="K826" s="39">
        <f t="shared" si="25"/>
        <v>41614.669872687409</v>
      </c>
      <c r="L826" s="10">
        <v>3019</v>
      </c>
    </row>
    <row r="827" spans="4:12" x14ac:dyDescent="0.25">
      <c r="D827" s="5" t="s">
        <v>5347</v>
      </c>
      <c r="E827" s="10">
        <v>4019</v>
      </c>
      <c r="F827">
        <v>24</v>
      </c>
      <c r="G827">
        <v>1825</v>
      </c>
      <c r="H827" s="39">
        <f t="shared" si="24"/>
        <v>41614.669884261486</v>
      </c>
      <c r="I827" t="s">
        <v>7367</v>
      </c>
      <c r="J827">
        <v>1825</v>
      </c>
      <c r="K827" s="39">
        <f t="shared" si="25"/>
        <v>41614.669884261486</v>
      </c>
      <c r="L827" s="10">
        <v>3019</v>
      </c>
    </row>
    <row r="828" spans="4:12" x14ac:dyDescent="0.25">
      <c r="D828" s="5" t="s">
        <v>5348</v>
      </c>
      <c r="E828" s="10">
        <v>4019</v>
      </c>
      <c r="F828">
        <v>24</v>
      </c>
      <c r="G828">
        <v>1826</v>
      </c>
      <c r="H828" s="39">
        <f t="shared" si="24"/>
        <v>41614.669895835563</v>
      </c>
      <c r="I828" t="s">
        <v>7368</v>
      </c>
      <c r="J828">
        <v>1826</v>
      </c>
      <c r="K828" s="39">
        <f t="shared" si="25"/>
        <v>41614.669895835563</v>
      </c>
      <c r="L828" s="10">
        <v>3019</v>
      </c>
    </row>
    <row r="829" spans="4:12" x14ac:dyDescent="0.25">
      <c r="D829" s="5" t="s">
        <v>5349</v>
      </c>
      <c r="E829" s="10">
        <v>4019</v>
      </c>
      <c r="F829">
        <v>25</v>
      </c>
      <c r="G829">
        <v>1827</v>
      </c>
      <c r="H829" s="39">
        <f t="shared" si="24"/>
        <v>41614.66990740964</v>
      </c>
      <c r="I829" t="s">
        <v>7369</v>
      </c>
      <c r="J829">
        <v>1827</v>
      </c>
      <c r="K829" s="39">
        <f t="shared" si="25"/>
        <v>41614.66990740964</v>
      </c>
      <c r="L829" s="10">
        <v>3019</v>
      </c>
    </row>
    <row r="830" spans="4:12" x14ac:dyDescent="0.25">
      <c r="D830" s="5" t="s">
        <v>5350</v>
      </c>
      <c r="E830" s="10">
        <v>4019</v>
      </c>
      <c r="F830">
        <v>25</v>
      </c>
      <c r="G830">
        <v>1828</v>
      </c>
      <c r="H830" s="39">
        <f t="shared" si="24"/>
        <v>41614.669918983716</v>
      </c>
      <c r="I830" t="s">
        <v>7370</v>
      </c>
      <c r="J830">
        <v>1828</v>
      </c>
      <c r="K830" s="39">
        <f t="shared" si="25"/>
        <v>41614.669918983716</v>
      </c>
      <c r="L830" s="10">
        <v>3019</v>
      </c>
    </row>
    <row r="831" spans="4:12" x14ac:dyDescent="0.25">
      <c r="D831" s="5" t="s">
        <v>5351</v>
      </c>
      <c r="E831" s="10">
        <v>4019</v>
      </c>
      <c r="F831">
        <v>24</v>
      </c>
      <c r="G831">
        <v>1829</v>
      </c>
      <c r="H831" s="39">
        <f t="shared" si="24"/>
        <v>41614.669930557793</v>
      </c>
      <c r="I831" t="s">
        <v>7371</v>
      </c>
      <c r="J831">
        <v>1829</v>
      </c>
      <c r="K831" s="39">
        <f t="shared" si="25"/>
        <v>41614.669930557793</v>
      </c>
      <c r="L831" s="10">
        <v>3019</v>
      </c>
    </row>
    <row r="832" spans="4:12" x14ac:dyDescent="0.25">
      <c r="D832" s="5" t="s">
        <v>5352</v>
      </c>
      <c r="E832" s="10">
        <v>4019</v>
      </c>
      <c r="F832">
        <v>24</v>
      </c>
      <c r="G832">
        <v>1830</v>
      </c>
      <c r="H832" s="39">
        <f t="shared" si="24"/>
        <v>41614.66994213187</v>
      </c>
      <c r="I832" t="s">
        <v>7372</v>
      </c>
      <c r="J832">
        <v>1830</v>
      </c>
      <c r="K832" s="39">
        <f t="shared" si="25"/>
        <v>41614.66994213187</v>
      </c>
      <c r="L832" s="10">
        <v>3019</v>
      </c>
    </row>
    <row r="833" spans="4:12" x14ac:dyDescent="0.25">
      <c r="D833" s="5" t="s">
        <v>5353</v>
      </c>
      <c r="E833" s="10">
        <v>4019</v>
      </c>
      <c r="F833">
        <v>25</v>
      </c>
      <c r="G833">
        <v>1831</v>
      </c>
      <c r="H833" s="39">
        <f t="shared" si="24"/>
        <v>41614.669953705947</v>
      </c>
      <c r="I833" t="s">
        <v>7373</v>
      </c>
      <c r="J833">
        <v>1831</v>
      </c>
      <c r="K833" s="39">
        <f t="shared" si="25"/>
        <v>41614.669953705947</v>
      </c>
      <c r="L833" s="10">
        <v>3019</v>
      </c>
    </row>
    <row r="834" spans="4:12" x14ac:dyDescent="0.25">
      <c r="D834" s="5" t="s">
        <v>5354</v>
      </c>
      <c r="E834" s="10">
        <v>4019</v>
      </c>
      <c r="F834">
        <v>25</v>
      </c>
      <c r="G834">
        <v>1832</v>
      </c>
      <c r="H834" s="39">
        <f t="shared" si="24"/>
        <v>41614.669965280023</v>
      </c>
      <c r="I834" t="s">
        <v>7374</v>
      </c>
      <c r="J834">
        <v>1832</v>
      </c>
      <c r="K834" s="39">
        <f t="shared" si="25"/>
        <v>41614.669965280023</v>
      </c>
      <c r="L834" s="10">
        <v>3019</v>
      </c>
    </row>
    <row r="835" spans="4:12" x14ac:dyDescent="0.25">
      <c r="D835" s="5" t="s">
        <v>5355</v>
      </c>
      <c r="E835" s="10">
        <v>4019</v>
      </c>
      <c r="F835">
        <v>24</v>
      </c>
      <c r="G835">
        <v>1833</v>
      </c>
      <c r="H835" s="39">
        <f t="shared" si="24"/>
        <v>41614.6699768541</v>
      </c>
      <c r="I835" t="s">
        <v>7375</v>
      </c>
      <c r="J835">
        <v>1833</v>
      </c>
      <c r="K835" s="39">
        <f t="shared" si="25"/>
        <v>41614.6699768541</v>
      </c>
      <c r="L835" s="10">
        <v>3019</v>
      </c>
    </row>
    <row r="836" spans="4:12" x14ac:dyDescent="0.25">
      <c r="D836" s="5" t="s">
        <v>5356</v>
      </c>
      <c r="E836" s="10">
        <v>4019</v>
      </c>
      <c r="F836">
        <v>24</v>
      </c>
      <c r="G836">
        <v>1834</v>
      </c>
      <c r="H836" s="39">
        <f t="shared" si="24"/>
        <v>41614.669988428177</v>
      </c>
      <c r="I836" t="s">
        <v>7376</v>
      </c>
      <c r="J836">
        <v>1834</v>
      </c>
      <c r="K836" s="39">
        <f t="shared" si="25"/>
        <v>41614.669988428177</v>
      </c>
      <c r="L836" s="10">
        <v>3019</v>
      </c>
    </row>
    <row r="837" spans="4:12" x14ac:dyDescent="0.25">
      <c r="D837" s="5" t="s">
        <v>5357</v>
      </c>
      <c r="E837" s="10">
        <v>4019</v>
      </c>
      <c r="F837">
        <v>25</v>
      </c>
      <c r="G837">
        <v>1835</v>
      </c>
      <c r="H837" s="39">
        <f t="shared" ref="H837:H900" si="26">H836+1/86400</f>
        <v>41614.670000002254</v>
      </c>
      <c r="I837" t="s">
        <v>7377</v>
      </c>
      <c r="J837">
        <v>1835</v>
      </c>
      <c r="K837" s="39">
        <f t="shared" ref="K837:K900" si="27">K836+1/86400</f>
        <v>41614.670000002254</v>
      </c>
      <c r="L837" s="10">
        <v>3019</v>
      </c>
    </row>
    <row r="838" spans="4:12" x14ac:dyDescent="0.25">
      <c r="D838" s="5" t="s">
        <v>5358</v>
      </c>
      <c r="E838" s="10">
        <v>4019</v>
      </c>
      <c r="F838">
        <v>25</v>
      </c>
      <c r="G838">
        <v>1836</v>
      </c>
      <c r="H838" s="39">
        <f t="shared" si="26"/>
        <v>41614.670011576331</v>
      </c>
      <c r="I838" t="s">
        <v>7378</v>
      </c>
      <c r="J838">
        <v>1836</v>
      </c>
      <c r="K838" s="39">
        <f t="shared" si="27"/>
        <v>41614.670011576331</v>
      </c>
      <c r="L838" s="10">
        <v>3019</v>
      </c>
    </row>
    <row r="839" spans="4:12" x14ac:dyDescent="0.25">
      <c r="D839" s="5" t="s">
        <v>5359</v>
      </c>
      <c r="E839" s="10">
        <v>4019</v>
      </c>
      <c r="F839">
        <v>24</v>
      </c>
      <c r="G839">
        <v>1837</v>
      </c>
      <c r="H839" s="39">
        <f t="shared" si="26"/>
        <v>41614.670023150407</v>
      </c>
      <c r="I839" t="s">
        <v>7379</v>
      </c>
      <c r="J839">
        <v>1837</v>
      </c>
      <c r="K839" s="39">
        <f t="shared" si="27"/>
        <v>41614.670023150407</v>
      </c>
      <c r="L839" s="10">
        <v>3019</v>
      </c>
    </row>
    <row r="840" spans="4:12" x14ac:dyDescent="0.25">
      <c r="D840" s="5" t="s">
        <v>5360</v>
      </c>
      <c r="E840" s="10">
        <v>4019</v>
      </c>
      <c r="F840">
        <v>24</v>
      </c>
      <c r="G840">
        <v>1838</v>
      </c>
      <c r="H840" s="39">
        <f t="shared" si="26"/>
        <v>41614.670034724484</v>
      </c>
      <c r="I840" t="s">
        <v>7380</v>
      </c>
      <c r="J840">
        <v>1838</v>
      </c>
      <c r="K840" s="39">
        <f t="shared" si="27"/>
        <v>41614.670034724484</v>
      </c>
      <c r="L840" s="10">
        <v>3019</v>
      </c>
    </row>
    <row r="841" spans="4:12" x14ac:dyDescent="0.25">
      <c r="D841" s="5" t="s">
        <v>5361</v>
      </c>
      <c r="E841" s="10">
        <v>4019</v>
      </c>
      <c r="F841">
        <v>25</v>
      </c>
      <c r="G841">
        <v>1839</v>
      </c>
      <c r="H841" s="39">
        <f t="shared" si="26"/>
        <v>41614.670046298561</v>
      </c>
      <c r="I841" t="s">
        <v>7381</v>
      </c>
      <c r="J841">
        <v>1839</v>
      </c>
      <c r="K841" s="39">
        <f t="shared" si="27"/>
        <v>41614.670046298561</v>
      </c>
      <c r="L841" s="10">
        <v>3019</v>
      </c>
    </row>
    <row r="842" spans="4:12" x14ac:dyDescent="0.25">
      <c r="D842" s="5" t="s">
        <v>5362</v>
      </c>
      <c r="E842" s="10">
        <v>4019</v>
      </c>
      <c r="F842">
        <v>25</v>
      </c>
      <c r="G842">
        <v>1840</v>
      </c>
      <c r="H842" s="39">
        <f t="shared" si="26"/>
        <v>41614.670057872638</v>
      </c>
      <c r="I842" t="s">
        <v>7382</v>
      </c>
      <c r="J842">
        <v>1840</v>
      </c>
      <c r="K842" s="39">
        <f t="shared" si="27"/>
        <v>41614.670057872638</v>
      </c>
      <c r="L842" s="10">
        <v>3019</v>
      </c>
    </row>
    <row r="843" spans="4:12" x14ac:dyDescent="0.25">
      <c r="D843" s="5" t="s">
        <v>5363</v>
      </c>
      <c r="E843" s="10">
        <v>4019</v>
      </c>
      <c r="F843">
        <v>24</v>
      </c>
      <c r="G843">
        <v>1841</v>
      </c>
      <c r="H843" s="39">
        <f t="shared" si="26"/>
        <v>41614.670069446714</v>
      </c>
      <c r="I843" t="s">
        <v>7383</v>
      </c>
      <c r="J843">
        <v>1841</v>
      </c>
      <c r="K843" s="39">
        <f t="shared" si="27"/>
        <v>41614.670069446714</v>
      </c>
      <c r="L843" s="10">
        <v>3019</v>
      </c>
    </row>
    <row r="844" spans="4:12" x14ac:dyDescent="0.25">
      <c r="D844" s="5" t="s">
        <v>5364</v>
      </c>
      <c r="E844" s="10">
        <v>4019</v>
      </c>
      <c r="F844">
        <v>24</v>
      </c>
      <c r="G844">
        <v>1842</v>
      </c>
      <c r="H844" s="39">
        <f t="shared" si="26"/>
        <v>41614.670081020791</v>
      </c>
      <c r="I844" t="s">
        <v>7384</v>
      </c>
      <c r="J844">
        <v>1842</v>
      </c>
      <c r="K844" s="39">
        <f t="shared" si="27"/>
        <v>41614.670081020791</v>
      </c>
      <c r="L844" s="10">
        <v>3019</v>
      </c>
    </row>
    <row r="845" spans="4:12" x14ac:dyDescent="0.25">
      <c r="D845" s="5" t="s">
        <v>5365</v>
      </c>
      <c r="E845" s="10">
        <v>4019</v>
      </c>
      <c r="F845">
        <v>25</v>
      </c>
      <c r="G845">
        <v>1843</v>
      </c>
      <c r="H845" s="39">
        <f t="shared" si="26"/>
        <v>41614.670092594868</v>
      </c>
      <c r="I845" t="s">
        <v>7385</v>
      </c>
      <c r="J845">
        <v>1843</v>
      </c>
      <c r="K845" s="39">
        <f t="shared" si="27"/>
        <v>41614.670092594868</v>
      </c>
      <c r="L845" s="10">
        <v>3019</v>
      </c>
    </row>
    <row r="846" spans="4:12" x14ac:dyDescent="0.25">
      <c r="D846" s="5" t="s">
        <v>5366</v>
      </c>
      <c r="E846" s="10">
        <v>4019</v>
      </c>
      <c r="F846">
        <v>25</v>
      </c>
      <c r="G846">
        <v>1844</v>
      </c>
      <c r="H846" s="39">
        <f t="shared" si="26"/>
        <v>41614.670104168945</v>
      </c>
      <c r="I846" t="s">
        <v>7386</v>
      </c>
      <c r="J846">
        <v>1844</v>
      </c>
      <c r="K846" s="39">
        <f t="shared" si="27"/>
        <v>41614.670104168945</v>
      </c>
      <c r="L846" s="10">
        <v>3019</v>
      </c>
    </row>
    <row r="847" spans="4:12" x14ac:dyDescent="0.25">
      <c r="D847" s="5" t="s">
        <v>5367</v>
      </c>
      <c r="E847" s="10">
        <v>4019</v>
      </c>
      <c r="F847">
        <v>24</v>
      </c>
      <c r="G847">
        <v>1845</v>
      </c>
      <c r="H847" s="39">
        <f t="shared" si="26"/>
        <v>41614.670115743022</v>
      </c>
      <c r="I847" t="s">
        <v>7387</v>
      </c>
      <c r="J847">
        <v>1845</v>
      </c>
      <c r="K847" s="39">
        <f t="shared" si="27"/>
        <v>41614.670115743022</v>
      </c>
      <c r="L847" s="10">
        <v>3019</v>
      </c>
    </row>
    <row r="848" spans="4:12" x14ac:dyDescent="0.25">
      <c r="D848" s="5" t="s">
        <v>5368</v>
      </c>
      <c r="E848" s="10">
        <v>4019</v>
      </c>
      <c r="F848">
        <v>24</v>
      </c>
      <c r="G848">
        <v>1846</v>
      </c>
      <c r="H848" s="39">
        <f t="shared" si="26"/>
        <v>41614.670127317098</v>
      </c>
      <c r="I848" t="s">
        <v>7388</v>
      </c>
      <c r="J848">
        <v>1846</v>
      </c>
      <c r="K848" s="39">
        <f t="shared" si="27"/>
        <v>41614.670127317098</v>
      </c>
      <c r="L848" s="10">
        <v>3019</v>
      </c>
    </row>
    <row r="849" spans="4:12" x14ac:dyDescent="0.25">
      <c r="D849" s="5" t="s">
        <v>5369</v>
      </c>
      <c r="E849" s="10">
        <v>4019</v>
      </c>
      <c r="F849">
        <v>25</v>
      </c>
      <c r="G849">
        <v>1847</v>
      </c>
      <c r="H849" s="39">
        <f t="shared" si="26"/>
        <v>41614.670138891175</v>
      </c>
      <c r="I849" t="s">
        <v>7389</v>
      </c>
      <c r="J849">
        <v>1847</v>
      </c>
      <c r="K849" s="39">
        <f t="shared" si="27"/>
        <v>41614.670138891175</v>
      </c>
      <c r="L849" s="10">
        <v>3019</v>
      </c>
    </row>
    <row r="850" spans="4:12" x14ac:dyDescent="0.25">
      <c r="D850" s="5" t="s">
        <v>5370</v>
      </c>
      <c r="E850" s="10">
        <v>4019</v>
      </c>
      <c r="F850">
        <v>25</v>
      </c>
      <c r="G850">
        <v>1848</v>
      </c>
      <c r="H850" s="39">
        <f t="shared" si="26"/>
        <v>41614.670150465252</v>
      </c>
      <c r="I850" t="s">
        <v>7390</v>
      </c>
      <c r="J850">
        <v>1848</v>
      </c>
      <c r="K850" s="39">
        <f t="shared" si="27"/>
        <v>41614.670150465252</v>
      </c>
      <c r="L850" s="10">
        <v>3019</v>
      </c>
    </row>
    <row r="851" spans="4:12" x14ac:dyDescent="0.25">
      <c r="D851" s="5" t="s">
        <v>5371</v>
      </c>
      <c r="E851" s="10">
        <v>4019</v>
      </c>
      <c r="F851">
        <v>24</v>
      </c>
      <c r="G851">
        <v>1849</v>
      </c>
      <c r="H851" s="39">
        <f t="shared" si="26"/>
        <v>41614.670162039329</v>
      </c>
      <c r="I851" t="s">
        <v>7391</v>
      </c>
      <c r="J851">
        <v>1849</v>
      </c>
      <c r="K851" s="39">
        <f t="shared" si="27"/>
        <v>41614.670162039329</v>
      </c>
      <c r="L851" s="10">
        <v>3019</v>
      </c>
    </row>
    <row r="852" spans="4:12" x14ac:dyDescent="0.25">
      <c r="D852" s="5" t="s">
        <v>5372</v>
      </c>
      <c r="E852" s="10">
        <v>4019</v>
      </c>
      <c r="F852">
        <v>24</v>
      </c>
      <c r="G852">
        <v>1850</v>
      </c>
      <c r="H852" s="39">
        <f t="shared" si="26"/>
        <v>41614.670173613405</v>
      </c>
      <c r="I852" t="s">
        <v>7392</v>
      </c>
      <c r="J852">
        <v>1850</v>
      </c>
      <c r="K852" s="39">
        <f t="shared" si="27"/>
        <v>41614.670173613405</v>
      </c>
      <c r="L852" s="10">
        <v>3019</v>
      </c>
    </row>
    <row r="853" spans="4:12" x14ac:dyDescent="0.25">
      <c r="D853" s="5" t="s">
        <v>5373</v>
      </c>
      <c r="E853" s="10">
        <v>4019</v>
      </c>
      <c r="F853">
        <v>25</v>
      </c>
      <c r="G853">
        <v>1851</v>
      </c>
      <c r="H853" s="39">
        <f t="shared" si="26"/>
        <v>41614.670185187482</v>
      </c>
      <c r="I853" t="s">
        <v>7393</v>
      </c>
      <c r="J853">
        <v>1851</v>
      </c>
      <c r="K853" s="39">
        <f t="shared" si="27"/>
        <v>41614.670185187482</v>
      </c>
      <c r="L853" s="10">
        <v>3019</v>
      </c>
    </row>
    <row r="854" spans="4:12" x14ac:dyDescent="0.25">
      <c r="D854" s="5" t="s">
        <v>5374</v>
      </c>
      <c r="E854" s="10">
        <v>4019</v>
      </c>
      <c r="F854">
        <v>25</v>
      </c>
      <c r="G854">
        <v>1852</v>
      </c>
      <c r="H854" s="39">
        <f t="shared" si="26"/>
        <v>41614.670196761559</v>
      </c>
      <c r="I854" t="s">
        <v>7394</v>
      </c>
      <c r="J854">
        <v>1852</v>
      </c>
      <c r="K854" s="39">
        <f t="shared" si="27"/>
        <v>41614.670196761559</v>
      </c>
      <c r="L854" s="10">
        <v>3019</v>
      </c>
    </row>
    <row r="855" spans="4:12" x14ac:dyDescent="0.25">
      <c r="D855" s="5" t="s">
        <v>5375</v>
      </c>
      <c r="E855" s="10">
        <v>4019</v>
      </c>
      <c r="F855">
        <v>24</v>
      </c>
      <c r="G855">
        <v>1853</v>
      </c>
      <c r="H855" s="39">
        <f t="shared" si="26"/>
        <v>41614.670208335636</v>
      </c>
      <c r="I855" t="s">
        <v>7395</v>
      </c>
      <c r="J855">
        <v>1853</v>
      </c>
      <c r="K855" s="39">
        <f t="shared" si="27"/>
        <v>41614.670208335636</v>
      </c>
      <c r="L855" s="10">
        <v>3019</v>
      </c>
    </row>
    <row r="856" spans="4:12" x14ac:dyDescent="0.25">
      <c r="D856" s="5" t="s">
        <v>5376</v>
      </c>
      <c r="E856" s="10">
        <v>4019</v>
      </c>
      <c r="F856">
        <v>24</v>
      </c>
      <c r="G856">
        <v>1854</v>
      </c>
      <c r="H856" s="39">
        <f t="shared" si="26"/>
        <v>41614.670219909713</v>
      </c>
      <c r="I856" t="s">
        <v>7396</v>
      </c>
      <c r="J856">
        <v>1854</v>
      </c>
      <c r="K856" s="39">
        <f t="shared" si="27"/>
        <v>41614.670219909713</v>
      </c>
      <c r="L856" s="10">
        <v>3019</v>
      </c>
    </row>
    <row r="857" spans="4:12" x14ac:dyDescent="0.25">
      <c r="D857" s="5" t="s">
        <v>5377</v>
      </c>
      <c r="E857" s="10">
        <v>4019</v>
      </c>
      <c r="F857">
        <v>25</v>
      </c>
      <c r="G857">
        <v>1855</v>
      </c>
      <c r="H857" s="39">
        <f t="shared" si="26"/>
        <v>41614.670231483789</v>
      </c>
      <c r="I857" t="s">
        <v>7397</v>
      </c>
      <c r="J857">
        <v>1855</v>
      </c>
      <c r="K857" s="39">
        <f t="shared" si="27"/>
        <v>41614.670231483789</v>
      </c>
      <c r="L857" s="10">
        <v>3019</v>
      </c>
    </row>
    <row r="858" spans="4:12" x14ac:dyDescent="0.25">
      <c r="D858" s="5" t="s">
        <v>5378</v>
      </c>
      <c r="E858" s="10">
        <v>4019</v>
      </c>
      <c r="F858">
        <v>25</v>
      </c>
      <c r="G858">
        <v>1856</v>
      </c>
      <c r="H858" s="39">
        <f t="shared" si="26"/>
        <v>41614.670243057866</v>
      </c>
      <c r="I858" t="s">
        <v>7398</v>
      </c>
      <c r="J858">
        <v>1856</v>
      </c>
      <c r="K858" s="39">
        <f t="shared" si="27"/>
        <v>41614.670243057866</v>
      </c>
      <c r="L858" s="10">
        <v>3019</v>
      </c>
    </row>
    <row r="859" spans="4:12" x14ac:dyDescent="0.25">
      <c r="D859" s="5" t="s">
        <v>5379</v>
      </c>
      <c r="E859" s="10">
        <v>4019</v>
      </c>
      <c r="F859">
        <v>24</v>
      </c>
      <c r="G859">
        <v>1857</v>
      </c>
      <c r="H859" s="39">
        <f t="shared" si="26"/>
        <v>41614.670254631943</v>
      </c>
      <c r="I859" t="s">
        <v>7399</v>
      </c>
      <c r="J859">
        <v>1857</v>
      </c>
      <c r="K859" s="39">
        <f t="shared" si="27"/>
        <v>41614.670254631943</v>
      </c>
      <c r="L859" s="10">
        <v>3019</v>
      </c>
    </row>
    <row r="860" spans="4:12" x14ac:dyDescent="0.25">
      <c r="D860" s="5" t="s">
        <v>5380</v>
      </c>
      <c r="E860" s="10">
        <v>4019</v>
      </c>
      <c r="F860">
        <v>24</v>
      </c>
      <c r="G860">
        <v>1858</v>
      </c>
      <c r="H860" s="39">
        <f t="shared" si="26"/>
        <v>41614.67026620602</v>
      </c>
      <c r="I860" t="s">
        <v>7400</v>
      </c>
      <c r="J860">
        <v>1858</v>
      </c>
      <c r="K860" s="39">
        <f t="shared" si="27"/>
        <v>41614.67026620602</v>
      </c>
      <c r="L860" s="10">
        <v>3019</v>
      </c>
    </row>
    <row r="861" spans="4:12" x14ac:dyDescent="0.25">
      <c r="D861" s="5" t="s">
        <v>5381</v>
      </c>
      <c r="E861" s="10">
        <v>4019</v>
      </c>
      <c r="F861">
        <v>25</v>
      </c>
      <c r="G861">
        <v>1859</v>
      </c>
      <c r="H861" s="39">
        <f t="shared" si="26"/>
        <v>41614.670277780097</v>
      </c>
      <c r="I861" t="s">
        <v>7401</v>
      </c>
      <c r="J861">
        <v>1859</v>
      </c>
      <c r="K861" s="39">
        <f t="shared" si="27"/>
        <v>41614.670277780097</v>
      </c>
      <c r="L861" s="10">
        <v>3019</v>
      </c>
    </row>
    <row r="862" spans="4:12" x14ac:dyDescent="0.25">
      <c r="D862" s="5" t="s">
        <v>5382</v>
      </c>
      <c r="E862" s="10">
        <v>4019</v>
      </c>
      <c r="F862">
        <v>25</v>
      </c>
      <c r="G862">
        <v>1860</v>
      </c>
      <c r="H862" s="39">
        <f t="shared" si="26"/>
        <v>41614.670289354173</v>
      </c>
      <c r="I862" t="s">
        <v>7402</v>
      </c>
      <c r="J862">
        <v>1860</v>
      </c>
      <c r="K862" s="39">
        <f t="shared" si="27"/>
        <v>41614.670289354173</v>
      </c>
      <c r="L862" s="10">
        <v>3019</v>
      </c>
    </row>
    <row r="863" spans="4:12" x14ac:dyDescent="0.25">
      <c r="D863" s="5" t="s">
        <v>5383</v>
      </c>
      <c r="E863" s="10">
        <v>4019</v>
      </c>
      <c r="F863">
        <v>24</v>
      </c>
      <c r="G863">
        <v>1861</v>
      </c>
      <c r="H863" s="39">
        <f t="shared" si="26"/>
        <v>41614.67030092825</v>
      </c>
      <c r="I863" t="s">
        <v>7403</v>
      </c>
      <c r="J863">
        <v>1861</v>
      </c>
      <c r="K863" s="39">
        <f t="shared" si="27"/>
        <v>41614.67030092825</v>
      </c>
      <c r="L863" s="10">
        <v>3019</v>
      </c>
    </row>
    <row r="864" spans="4:12" x14ac:dyDescent="0.25">
      <c r="D864" s="5" t="s">
        <v>5384</v>
      </c>
      <c r="E864" s="10">
        <v>4019</v>
      </c>
      <c r="F864">
        <v>24</v>
      </c>
      <c r="G864">
        <v>1862</v>
      </c>
      <c r="H864" s="39">
        <f t="shared" si="26"/>
        <v>41614.670312502327</v>
      </c>
      <c r="I864" t="s">
        <v>7404</v>
      </c>
      <c r="J864">
        <v>1862</v>
      </c>
      <c r="K864" s="39">
        <f t="shared" si="27"/>
        <v>41614.670312502327</v>
      </c>
      <c r="L864" s="10">
        <v>3019</v>
      </c>
    </row>
    <row r="865" spans="4:12" x14ac:dyDescent="0.25">
      <c r="D865" s="5" t="s">
        <v>5385</v>
      </c>
      <c r="E865" s="10">
        <v>4019</v>
      </c>
      <c r="F865">
        <v>25</v>
      </c>
      <c r="G865">
        <v>1863</v>
      </c>
      <c r="H865" s="39">
        <f t="shared" si="26"/>
        <v>41614.670324076404</v>
      </c>
      <c r="I865" t="s">
        <v>7405</v>
      </c>
      <c r="J865">
        <v>1863</v>
      </c>
      <c r="K865" s="39">
        <f t="shared" si="27"/>
        <v>41614.670324076404</v>
      </c>
      <c r="L865" s="10">
        <v>3019</v>
      </c>
    </row>
    <row r="866" spans="4:12" x14ac:dyDescent="0.25">
      <c r="D866" s="5" t="s">
        <v>5386</v>
      </c>
      <c r="E866" s="10">
        <v>4019</v>
      </c>
      <c r="F866">
        <v>25</v>
      </c>
      <c r="G866">
        <v>1864</v>
      </c>
      <c r="H866" s="39">
        <f t="shared" si="26"/>
        <v>41614.67033565048</v>
      </c>
      <c r="I866" t="s">
        <v>7406</v>
      </c>
      <c r="J866">
        <v>1864</v>
      </c>
      <c r="K866" s="39">
        <f t="shared" si="27"/>
        <v>41614.67033565048</v>
      </c>
      <c r="L866" s="10">
        <v>3019</v>
      </c>
    </row>
    <row r="867" spans="4:12" x14ac:dyDescent="0.25">
      <c r="D867" s="5" t="s">
        <v>5387</v>
      </c>
      <c r="E867" s="10">
        <v>4019</v>
      </c>
      <c r="F867">
        <v>24</v>
      </c>
      <c r="G867">
        <v>1865</v>
      </c>
      <c r="H867" s="39">
        <f t="shared" si="26"/>
        <v>41614.670347224557</v>
      </c>
      <c r="I867" t="s">
        <v>7407</v>
      </c>
      <c r="J867">
        <v>1865</v>
      </c>
      <c r="K867" s="39">
        <f t="shared" si="27"/>
        <v>41614.670347224557</v>
      </c>
      <c r="L867" s="10">
        <v>3019</v>
      </c>
    </row>
    <row r="868" spans="4:12" x14ac:dyDescent="0.25">
      <c r="D868" s="5" t="s">
        <v>5388</v>
      </c>
      <c r="E868" s="10">
        <v>4019</v>
      </c>
      <c r="F868">
        <v>24</v>
      </c>
      <c r="G868">
        <v>1866</v>
      </c>
      <c r="H868" s="39">
        <f t="shared" si="26"/>
        <v>41614.670358798634</v>
      </c>
      <c r="I868" t="s">
        <v>7408</v>
      </c>
      <c r="J868">
        <v>1866</v>
      </c>
      <c r="K868" s="39">
        <f t="shared" si="27"/>
        <v>41614.670358798634</v>
      </c>
      <c r="L868" s="10">
        <v>3019</v>
      </c>
    </row>
    <row r="869" spans="4:12" x14ac:dyDescent="0.25">
      <c r="D869" s="5" t="s">
        <v>5389</v>
      </c>
      <c r="E869" s="10">
        <v>4019</v>
      </c>
      <c r="F869">
        <v>25</v>
      </c>
      <c r="G869">
        <v>1867</v>
      </c>
      <c r="H869" s="39">
        <f t="shared" si="26"/>
        <v>41614.670370372711</v>
      </c>
      <c r="I869" t="s">
        <v>7409</v>
      </c>
      <c r="J869">
        <v>1867</v>
      </c>
      <c r="K869" s="39">
        <f t="shared" si="27"/>
        <v>41614.670370372711</v>
      </c>
      <c r="L869" s="10">
        <v>3019</v>
      </c>
    </row>
    <row r="870" spans="4:12" x14ac:dyDescent="0.25">
      <c r="D870" s="5" t="s">
        <v>5390</v>
      </c>
      <c r="E870" s="10">
        <v>4019</v>
      </c>
      <c r="F870">
        <v>25</v>
      </c>
      <c r="G870">
        <v>1868</v>
      </c>
      <c r="H870" s="39">
        <f t="shared" si="26"/>
        <v>41614.670381946788</v>
      </c>
      <c r="I870" t="s">
        <v>7410</v>
      </c>
      <c r="J870">
        <v>1868</v>
      </c>
      <c r="K870" s="39">
        <f t="shared" si="27"/>
        <v>41614.670381946788</v>
      </c>
      <c r="L870" s="10">
        <v>3019</v>
      </c>
    </row>
    <row r="871" spans="4:12" x14ac:dyDescent="0.25">
      <c r="D871" s="5" t="s">
        <v>5391</v>
      </c>
      <c r="E871" s="10">
        <v>4019</v>
      </c>
      <c r="F871">
        <v>24</v>
      </c>
      <c r="G871">
        <v>1869</v>
      </c>
      <c r="H871" s="39">
        <f t="shared" si="26"/>
        <v>41614.670393520864</v>
      </c>
      <c r="I871" t="s">
        <v>7411</v>
      </c>
      <c r="J871">
        <v>1869</v>
      </c>
      <c r="K871" s="39">
        <f t="shared" si="27"/>
        <v>41614.670393520864</v>
      </c>
      <c r="L871" s="10">
        <v>3019</v>
      </c>
    </row>
    <row r="872" spans="4:12" x14ac:dyDescent="0.25">
      <c r="D872" s="5" t="s">
        <v>5392</v>
      </c>
      <c r="E872" s="10">
        <v>4019</v>
      </c>
      <c r="F872">
        <v>24</v>
      </c>
      <c r="G872">
        <v>1870</v>
      </c>
      <c r="H872" s="39">
        <f t="shared" si="26"/>
        <v>41614.670405094941</v>
      </c>
      <c r="I872" t="s">
        <v>7412</v>
      </c>
      <c r="J872">
        <v>1870</v>
      </c>
      <c r="K872" s="39">
        <f t="shared" si="27"/>
        <v>41614.670405094941</v>
      </c>
      <c r="L872" s="10">
        <v>3019</v>
      </c>
    </row>
    <row r="873" spans="4:12" x14ac:dyDescent="0.25">
      <c r="D873" s="5" t="s">
        <v>5393</v>
      </c>
      <c r="E873" s="10">
        <v>4019</v>
      </c>
      <c r="F873">
        <v>25</v>
      </c>
      <c r="G873">
        <v>1871</v>
      </c>
      <c r="H873" s="39">
        <f t="shared" si="26"/>
        <v>41614.670416669018</v>
      </c>
      <c r="I873" t="s">
        <v>7413</v>
      </c>
      <c r="J873">
        <v>1871</v>
      </c>
      <c r="K873" s="39">
        <f t="shared" si="27"/>
        <v>41614.670416669018</v>
      </c>
      <c r="L873" s="10">
        <v>3019</v>
      </c>
    </row>
    <row r="874" spans="4:12" x14ac:dyDescent="0.25">
      <c r="D874" s="5" t="s">
        <v>5394</v>
      </c>
      <c r="E874" s="10">
        <v>4019</v>
      </c>
      <c r="F874">
        <v>25</v>
      </c>
      <c r="G874">
        <v>1872</v>
      </c>
      <c r="H874" s="39">
        <f t="shared" si="26"/>
        <v>41614.670428243095</v>
      </c>
      <c r="I874" t="s">
        <v>7414</v>
      </c>
      <c r="J874">
        <v>1872</v>
      </c>
      <c r="K874" s="39">
        <f t="shared" si="27"/>
        <v>41614.670428243095</v>
      </c>
      <c r="L874" s="10">
        <v>3019</v>
      </c>
    </row>
    <row r="875" spans="4:12" x14ac:dyDescent="0.25">
      <c r="D875" s="5" t="s">
        <v>5395</v>
      </c>
      <c r="E875" s="10">
        <v>4019</v>
      </c>
      <c r="F875">
        <v>24</v>
      </c>
      <c r="G875">
        <v>1873</v>
      </c>
      <c r="H875" s="39">
        <f t="shared" si="26"/>
        <v>41614.670439817171</v>
      </c>
      <c r="I875" t="s">
        <v>7415</v>
      </c>
      <c r="J875">
        <v>1873</v>
      </c>
      <c r="K875" s="39">
        <f t="shared" si="27"/>
        <v>41614.670439817171</v>
      </c>
      <c r="L875" s="10">
        <v>3019</v>
      </c>
    </row>
    <row r="876" spans="4:12" x14ac:dyDescent="0.25">
      <c r="D876" s="5" t="s">
        <v>5396</v>
      </c>
      <c r="E876" s="10">
        <v>4019</v>
      </c>
      <c r="F876">
        <v>24</v>
      </c>
      <c r="G876">
        <v>1874</v>
      </c>
      <c r="H876" s="39">
        <f t="shared" si="26"/>
        <v>41614.670451391248</v>
      </c>
      <c r="I876" t="s">
        <v>7416</v>
      </c>
      <c r="J876">
        <v>1874</v>
      </c>
      <c r="K876" s="39">
        <f t="shared" si="27"/>
        <v>41614.670451391248</v>
      </c>
      <c r="L876" s="10">
        <v>3019</v>
      </c>
    </row>
    <row r="877" spans="4:12" x14ac:dyDescent="0.25">
      <c r="D877" s="5" t="s">
        <v>5397</v>
      </c>
      <c r="E877" s="10">
        <v>4019</v>
      </c>
      <c r="F877">
        <v>25</v>
      </c>
      <c r="G877">
        <v>1875</v>
      </c>
      <c r="H877" s="39">
        <f t="shared" si="26"/>
        <v>41614.670462965325</v>
      </c>
      <c r="I877" t="s">
        <v>7417</v>
      </c>
      <c r="J877">
        <v>1875</v>
      </c>
      <c r="K877" s="39">
        <f t="shared" si="27"/>
        <v>41614.670462965325</v>
      </c>
      <c r="L877" s="10">
        <v>3019</v>
      </c>
    </row>
    <row r="878" spans="4:12" x14ac:dyDescent="0.25">
      <c r="D878" s="5" t="s">
        <v>5398</v>
      </c>
      <c r="E878" s="10">
        <v>4019</v>
      </c>
      <c r="F878">
        <v>25</v>
      </c>
      <c r="G878">
        <v>1876</v>
      </c>
      <c r="H878" s="39">
        <f t="shared" si="26"/>
        <v>41614.670474539402</v>
      </c>
      <c r="I878" t="s">
        <v>7418</v>
      </c>
      <c r="J878">
        <v>1876</v>
      </c>
      <c r="K878" s="39">
        <f t="shared" si="27"/>
        <v>41614.670474539402</v>
      </c>
      <c r="L878" s="10">
        <v>3019</v>
      </c>
    </row>
    <row r="879" spans="4:12" x14ac:dyDescent="0.25">
      <c r="D879" s="5" t="s">
        <v>5399</v>
      </c>
      <c r="E879" s="10">
        <v>4019</v>
      </c>
      <c r="F879">
        <v>24</v>
      </c>
      <c r="G879">
        <v>1877</v>
      </c>
      <c r="H879" s="39">
        <f t="shared" si="26"/>
        <v>41614.670486113479</v>
      </c>
      <c r="I879" t="s">
        <v>7419</v>
      </c>
      <c r="J879">
        <v>1877</v>
      </c>
      <c r="K879" s="39">
        <f t="shared" si="27"/>
        <v>41614.670486113479</v>
      </c>
      <c r="L879" s="10">
        <v>3019</v>
      </c>
    </row>
    <row r="880" spans="4:12" x14ac:dyDescent="0.25">
      <c r="D880" s="5" t="s">
        <v>5400</v>
      </c>
      <c r="E880" s="10">
        <v>4019</v>
      </c>
      <c r="F880">
        <v>24</v>
      </c>
      <c r="G880">
        <v>1878</v>
      </c>
      <c r="H880" s="39">
        <f t="shared" si="26"/>
        <v>41614.670497687555</v>
      </c>
      <c r="I880" t="s">
        <v>7420</v>
      </c>
      <c r="J880">
        <v>1878</v>
      </c>
      <c r="K880" s="39">
        <f t="shared" si="27"/>
        <v>41614.670497687555</v>
      </c>
      <c r="L880" s="10">
        <v>3019</v>
      </c>
    </row>
    <row r="881" spans="4:12" x14ac:dyDescent="0.25">
      <c r="D881" s="5" t="s">
        <v>5401</v>
      </c>
      <c r="E881" s="10">
        <v>4019</v>
      </c>
      <c r="F881">
        <v>25</v>
      </c>
      <c r="G881">
        <v>1879</v>
      </c>
      <c r="H881" s="39">
        <f t="shared" si="26"/>
        <v>41614.670509261632</v>
      </c>
      <c r="I881" t="s">
        <v>7421</v>
      </c>
      <c r="J881">
        <v>1879</v>
      </c>
      <c r="K881" s="39">
        <f t="shared" si="27"/>
        <v>41614.670509261632</v>
      </c>
      <c r="L881" s="10">
        <v>3019</v>
      </c>
    </row>
    <row r="882" spans="4:12" x14ac:dyDescent="0.25">
      <c r="D882" s="5" t="s">
        <v>5402</v>
      </c>
      <c r="E882" s="10">
        <v>4019</v>
      </c>
      <c r="F882">
        <v>25</v>
      </c>
      <c r="G882">
        <v>1880</v>
      </c>
      <c r="H882" s="39">
        <f t="shared" si="26"/>
        <v>41614.670520835709</v>
      </c>
      <c r="I882" t="s">
        <v>7422</v>
      </c>
      <c r="J882">
        <v>1880</v>
      </c>
      <c r="K882" s="39">
        <f t="shared" si="27"/>
        <v>41614.670520835709</v>
      </c>
      <c r="L882" s="10">
        <v>3019</v>
      </c>
    </row>
    <row r="883" spans="4:12" x14ac:dyDescent="0.25">
      <c r="D883" s="5" t="s">
        <v>5403</v>
      </c>
      <c r="E883" s="10">
        <v>4019</v>
      </c>
      <c r="F883">
        <v>24</v>
      </c>
      <c r="G883">
        <v>1881</v>
      </c>
      <c r="H883" s="39">
        <f t="shared" si="26"/>
        <v>41614.670532409786</v>
      </c>
      <c r="I883" t="s">
        <v>7423</v>
      </c>
      <c r="J883">
        <v>1881</v>
      </c>
      <c r="K883" s="39">
        <f t="shared" si="27"/>
        <v>41614.670532409786</v>
      </c>
      <c r="L883" s="10">
        <v>3019</v>
      </c>
    </row>
    <row r="884" spans="4:12" x14ac:dyDescent="0.25">
      <c r="D884" s="5" t="s">
        <v>5404</v>
      </c>
      <c r="E884" s="10">
        <v>4019</v>
      </c>
      <c r="F884">
        <v>24</v>
      </c>
      <c r="G884">
        <v>1882</v>
      </c>
      <c r="H884" s="39">
        <f t="shared" si="26"/>
        <v>41614.670543983862</v>
      </c>
      <c r="I884" t="s">
        <v>7424</v>
      </c>
      <c r="J884">
        <v>1882</v>
      </c>
      <c r="K884" s="39">
        <f t="shared" si="27"/>
        <v>41614.670543983862</v>
      </c>
      <c r="L884" s="10">
        <v>3019</v>
      </c>
    </row>
    <row r="885" spans="4:12" x14ac:dyDescent="0.25">
      <c r="D885" s="5" t="s">
        <v>5405</v>
      </c>
      <c r="E885" s="10">
        <v>4019</v>
      </c>
      <c r="F885">
        <v>25</v>
      </c>
      <c r="G885">
        <v>1883</v>
      </c>
      <c r="H885" s="39">
        <f t="shared" si="26"/>
        <v>41614.670555557939</v>
      </c>
      <c r="I885" t="s">
        <v>7425</v>
      </c>
      <c r="J885">
        <v>1883</v>
      </c>
      <c r="K885" s="39">
        <f t="shared" si="27"/>
        <v>41614.670555557939</v>
      </c>
      <c r="L885" s="10">
        <v>3019</v>
      </c>
    </row>
    <row r="886" spans="4:12" x14ac:dyDescent="0.25">
      <c r="D886" s="5" t="s">
        <v>5406</v>
      </c>
      <c r="E886" s="10">
        <v>4019</v>
      </c>
      <c r="F886">
        <v>25</v>
      </c>
      <c r="G886">
        <v>1884</v>
      </c>
      <c r="H886" s="39">
        <f t="shared" si="26"/>
        <v>41614.670567132016</v>
      </c>
      <c r="I886" t="s">
        <v>7426</v>
      </c>
      <c r="J886">
        <v>1884</v>
      </c>
      <c r="K886" s="39">
        <f t="shared" si="27"/>
        <v>41614.670567132016</v>
      </c>
      <c r="L886" s="10">
        <v>3019</v>
      </c>
    </row>
    <row r="887" spans="4:12" x14ac:dyDescent="0.25">
      <c r="D887" s="5" t="s">
        <v>5407</v>
      </c>
      <c r="E887" s="10">
        <v>4019</v>
      </c>
      <c r="F887">
        <v>24</v>
      </c>
      <c r="G887">
        <v>1885</v>
      </c>
      <c r="H887" s="39">
        <f t="shared" si="26"/>
        <v>41614.670578706093</v>
      </c>
      <c r="I887" t="s">
        <v>7427</v>
      </c>
      <c r="J887">
        <v>1885</v>
      </c>
      <c r="K887" s="39">
        <f t="shared" si="27"/>
        <v>41614.670578706093</v>
      </c>
      <c r="L887" s="10">
        <v>3019</v>
      </c>
    </row>
    <row r="888" spans="4:12" x14ac:dyDescent="0.25">
      <c r="D888" s="5" t="s">
        <v>5408</v>
      </c>
      <c r="E888" s="10">
        <v>4019</v>
      </c>
      <c r="F888">
        <v>24</v>
      </c>
      <c r="G888">
        <v>1886</v>
      </c>
      <c r="H888" s="39">
        <f t="shared" si="26"/>
        <v>41614.67059028017</v>
      </c>
      <c r="I888" t="s">
        <v>7428</v>
      </c>
      <c r="J888">
        <v>1886</v>
      </c>
      <c r="K888" s="39">
        <f t="shared" si="27"/>
        <v>41614.67059028017</v>
      </c>
      <c r="L888" s="10">
        <v>3019</v>
      </c>
    </row>
    <row r="889" spans="4:12" x14ac:dyDescent="0.25">
      <c r="D889" s="5" t="s">
        <v>5409</v>
      </c>
      <c r="E889" s="10">
        <v>4019</v>
      </c>
      <c r="F889">
        <v>25</v>
      </c>
      <c r="G889">
        <v>1887</v>
      </c>
      <c r="H889" s="39">
        <f t="shared" si="26"/>
        <v>41614.670601854246</v>
      </c>
      <c r="I889" t="s">
        <v>7429</v>
      </c>
      <c r="J889">
        <v>1887</v>
      </c>
      <c r="K889" s="39">
        <f t="shared" si="27"/>
        <v>41614.670601854246</v>
      </c>
      <c r="L889" s="10">
        <v>3019</v>
      </c>
    </row>
    <row r="890" spans="4:12" x14ac:dyDescent="0.25">
      <c r="D890" s="5" t="s">
        <v>5410</v>
      </c>
      <c r="E890" s="10">
        <v>4019</v>
      </c>
      <c r="F890">
        <v>25</v>
      </c>
      <c r="G890">
        <v>1888</v>
      </c>
      <c r="H890" s="39">
        <f t="shared" si="26"/>
        <v>41614.670613428323</v>
      </c>
      <c r="I890" t="s">
        <v>7430</v>
      </c>
      <c r="J890">
        <v>1888</v>
      </c>
      <c r="K890" s="39">
        <f t="shared" si="27"/>
        <v>41614.670613428323</v>
      </c>
      <c r="L890" s="10">
        <v>3019</v>
      </c>
    </row>
    <row r="891" spans="4:12" x14ac:dyDescent="0.25">
      <c r="D891" s="5" t="s">
        <v>5411</v>
      </c>
      <c r="E891" s="10">
        <v>4019</v>
      </c>
      <c r="F891">
        <v>24</v>
      </c>
      <c r="G891">
        <v>1889</v>
      </c>
      <c r="H891" s="39">
        <f t="shared" si="26"/>
        <v>41614.6706250024</v>
      </c>
      <c r="I891" t="s">
        <v>7431</v>
      </c>
      <c r="J891">
        <v>1889</v>
      </c>
      <c r="K891" s="39">
        <f t="shared" si="27"/>
        <v>41614.6706250024</v>
      </c>
      <c r="L891" s="10">
        <v>3019</v>
      </c>
    </row>
    <row r="892" spans="4:12" x14ac:dyDescent="0.25">
      <c r="D892" s="5" t="s">
        <v>5412</v>
      </c>
      <c r="E892" s="10">
        <v>4019</v>
      </c>
      <c r="F892">
        <v>24</v>
      </c>
      <c r="G892">
        <v>1890</v>
      </c>
      <c r="H892" s="39">
        <f t="shared" si="26"/>
        <v>41614.670636576477</v>
      </c>
      <c r="I892" t="s">
        <v>7432</v>
      </c>
      <c r="J892">
        <v>1890</v>
      </c>
      <c r="K892" s="39">
        <f t="shared" si="27"/>
        <v>41614.670636576477</v>
      </c>
      <c r="L892" s="10">
        <v>3019</v>
      </c>
    </row>
    <row r="893" spans="4:12" x14ac:dyDescent="0.25">
      <c r="D893" s="5" t="s">
        <v>5413</v>
      </c>
      <c r="E893" s="10">
        <v>4019</v>
      </c>
      <c r="F893">
        <v>25</v>
      </c>
      <c r="G893">
        <v>1891</v>
      </c>
      <c r="H893" s="39">
        <f t="shared" si="26"/>
        <v>41614.670648150553</v>
      </c>
      <c r="I893" t="s">
        <v>7433</v>
      </c>
      <c r="J893">
        <v>1891</v>
      </c>
      <c r="K893" s="39">
        <f t="shared" si="27"/>
        <v>41614.670648150553</v>
      </c>
      <c r="L893" s="10">
        <v>3019</v>
      </c>
    </row>
    <row r="894" spans="4:12" x14ac:dyDescent="0.25">
      <c r="D894" s="5" t="s">
        <v>5414</v>
      </c>
      <c r="E894" s="10">
        <v>4019</v>
      </c>
      <c r="F894">
        <v>25</v>
      </c>
      <c r="G894">
        <v>1892</v>
      </c>
      <c r="H894" s="39">
        <f t="shared" si="26"/>
        <v>41614.67065972463</v>
      </c>
      <c r="I894" t="s">
        <v>7434</v>
      </c>
      <c r="J894">
        <v>1892</v>
      </c>
      <c r="K894" s="39">
        <f t="shared" si="27"/>
        <v>41614.67065972463</v>
      </c>
      <c r="L894" s="10">
        <v>3019</v>
      </c>
    </row>
    <row r="895" spans="4:12" x14ac:dyDescent="0.25">
      <c r="D895" s="5" t="s">
        <v>5415</v>
      </c>
      <c r="E895" s="10">
        <v>4019</v>
      </c>
      <c r="F895">
        <v>24</v>
      </c>
      <c r="G895">
        <v>1893</v>
      </c>
      <c r="H895" s="39">
        <f t="shared" si="26"/>
        <v>41614.670671298707</v>
      </c>
      <c r="I895" t="s">
        <v>7435</v>
      </c>
      <c r="J895">
        <v>1893</v>
      </c>
      <c r="K895" s="39">
        <f t="shared" si="27"/>
        <v>41614.670671298707</v>
      </c>
      <c r="L895" s="10">
        <v>3019</v>
      </c>
    </row>
    <row r="896" spans="4:12" x14ac:dyDescent="0.25">
      <c r="D896" s="5" t="s">
        <v>5416</v>
      </c>
      <c r="E896" s="10">
        <v>4019</v>
      </c>
      <c r="F896">
        <v>24</v>
      </c>
      <c r="G896">
        <v>1894</v>
      </c>
      <c r="H896" s="39">
        <f t="shared" si="26"/>
        <v>41614.670682872784</v>
      </c>
      <c r="I896" t="s">
        <v>7436</v>
      </c>
      <c r="J896">
        <v>1894</v>
      </c>
      <c r="K896" s="39">
        <f t="shared" si="27"/>
        <v>41614.670682872784</v>
      </c>
      <c r="L896" s="10">
        <v>3019</v>
      </c>
    </row>
    <row r="897" spans="4:12" x14ac:dyDescent="0.25">
      <c r="D897" s="5" t="s">
        <v>5417</v>
      </c>
      <c r="E897" s="10">
        <v>4019</v>
      </c>
      <c r="F897">
        <v>25</v>
      </c>
      <c r="G897">
        <v>1895</v>
      </c>
      <c r="H897" s="39">
        <f t="shared" si="26"/>
        <v>41614.670694446861</v>
      </c>
      <c r="I897" t="s">
        <v>7437</v>
      </c>
      <c r="J897">
        <v>1895</v>
      </c>
      <c r="K897" s="39">
        <f t="shared" si="27"/>
        <v>41614.670694446861</v>
      </c>
      <c r="L897" s="10">
        <v>3019</v>
      </c>
    </row>
    <row r="898" spans="4:12" x14ac:dyDescent="0.25">
      <c r="D898" s="5" t="s">
        <v>5418</v>
      </c>
      <c r="E898" s="10">
        <v>4019</v>
      </c>
      <c r="F898">
        <v>25</v>
      </c>
      <c r="G898">
        <v>1896</v>
      </c>
      <c r="H898" s="39">
        <f t="shared" si="26"/>
        <v>41614.670706020937</v>
      </c>
      <c r="I898" t="s">
        <v>7438</v>
      </c>
      <c r="J898">
        <v>1896</v>
      </c>
      <c r="K898" s="39">
        <f t="shared" si="27"/>
        <v>41614.670706020937</v>
      </c>
      <c r="L898" s="10">
        <v>3019</v>
      </c>
    </row>
    <row r="899" spans="4:12" x14ac:dyDescent="0.25">
      <c r="D899" s="5" t="s">
        <v>5419</v>
      </c>
      <c r="E899" s="10">
        <v>4019</v>
      </c>
      <c r="F899">
        <v>24</v>
      </c>
      <c r="G899">
        <v>1897</v>
      </c>
      <c r="H899" s="39">
        <f t="shared" si="26"/>
        <v>41614.670717595014</v>
      </c>
      <c r="I899" t="s">
        <v>7439</v>
      </c>
      <c r="J899">
        <v>1897</v>
      </c>
      <c r="K899" s="39">
        <f t="shared" si="27"/>
        <v>41614.670717595014</v>
      </c>
      <c r="L899" s="10">
        <v>3019</v>
      </c>
    </row>
    <row r="900" spans="4:12" x14ac:dyDescent="0.25">
      <c r="D900" s="5" t="s">
        <v>5420</v>
      </c>
      <c r="E900" s="10">
        <v>4019</v>
      </c>
      <c r="F900">
        <v>24</v>
      </c>
      <c r="G900">
        <v>1898</v>
      </c>
      <c r="H900" s="39">
        <f t="shared" si="26"/>
        <v>41614.670729169091</v>
      </c>
      <c r="I900" t="s">
        <v>7440</v>
      </c>
      <c r="J900">
        <v>1898</v>
      </c>
      <c r="K900" s="39">
        <f t="shared" si="27"/>
        <v>41614.670729169091</v>
      </c>
      <c r="L900" s="10">
        <v>3019</v>
      </c>
    </row>
    <row r="901" spans="4:12" x14ac:dyDescent="0.25">
      <c r="D901" s="5" t="s">
        <v>5421</v>
      </c>
      <c r="E901" s="10">
        <v>4019</v>
      </c>
      <c r="F901">
        <v>25</v>
      </c>
      <c r="G901">
        <v>1899</v>
      </c>
      <c r="H901" s="39">
        <f t="shared" ref="H901:H964" si="28">H900+1/86400</f>
        <v>41614.670740743168</v>
      </c>
      <c r="I901" t="s">
        <v>7441</v>
      </c>
      <c r="J901">
        <v>1899</v>
      </c>
      <c r="K901" s="39">
        <f t="shared" ref="K901:K964" si="29">K900+1/86400</f>
        <v>41614.670740743168</v>
      </c>
      <c r="L901" s="10">
        <v>3019</v>
      </c>
    </row>
    <row r="902" spans="4:12" x14ac:dyDescent="0.25">
      <c r="D902" s="5" t="s">
        <v>5422</v>
      </c>
      <c r="E902" s="10">
        <v>4019</v>
      </c>
      <c r="F902">
        <v>25</v>
      </c>
      <c r="G902">
        <v>1900</v>
      </c>
      <c r="H902" s="39">
        <f t="shared" si="28"/>
        <v>41614.670752317244</v>
      </c>
      <c r="I902" t="s">
        <v>7442</v>
      </c>
      <c r="J902">
        <v>1900</v>
      </c>
      <c r="K902" s="39">
        <f t="shared" si="29"/>
        <v>41614.670752317244</v>
      </c>
      <c r="L902" s="10">
        <v>3019</v>
      </c>
    </row>
    <row r="903" spans="4:12" x14ac:dyDescent="0.25">
      <c r="D903" s="5" t="s">
        <v>5423</v>
      </c>
      <c r="E903" s="10">
        <v>4019</v>
      </c>
      <c r="F903">
        <v>24</v>
      </c>
      <c r="G903">
        <v>1901</v>
      </c>
      <c r="H903" s="39">
        <f t="shared" si="28"/>
        <v>41614.670763891321</v>
      </c>
      <c r="I903" t="s">
        <v>7443</v>
      </c>
      <c r="J903">
        <v>1901</v>
      </c>
      <c r="K903" s="39">
        <f t="shared" si="29"/>
        <v>41614.670763891321</v>
      </c>
      <c r="L903" s="10">
        <v>3019</v>
      </c>
    </row>
    <row r="904" spans="4:12" x14ac:dyDescent="0.25">
      <c r="D904" s="5" t="s">
        <v>5424</v>
      </c>
      <c r="E904" s="10">
        <v>4019</v>
      </c>
      <c r="F904">
        <v>24</v>
      </c>
      <c r="G904">
        <v>1902</v>
      </c>
      <c r="H904" s="39">
        <f t="shared" si="28"/>
        <v>41614.670775465398</v>
      </c>
      <c r="I904" t="s">
        <v>7444</v>
      </c>
      <c r="J904">
        <v>1902</v>
      </c>
      <c r="K904" s="39">
        <f t="shared" si="29"/>
        <v>41614.670775465398</v>
      </c>
      <c r="L904" s="10">
        <v>3019</v>
      </c>
    </row>
    <row r="905" spans="4:12" x14ac:dyDescent="0.25">
      <c r="D905" s="5" t="s">
        <v>5425</v>
      </c>
      <c r="E905" s="10">
        <v>4019</v>
      </c>
      <c r="F905">
        <v>25</v>
      </c>
      <c r="G905">
        <v>1903</v>
      </c>
      <c r="H905" s="39">
        <f t="shared" si="28"/>
        <v>41614.670787039475</v>
      </c>
      <c r="I905" t="s">
        <v>7445</v>
      </c>
      <c r="J905">
        <v>1903</v>
      </c>
      <c r="K905" s="39">
        <f t="shared" si="29"/>
        <v>41614.670787039475</v>
      </c>
      <c r="L905" s="10">
        <v>3019</v>
      </c>
    </row>
    <row r="906" spans="4:12" x14ac:dyDescent="0.25">
      <c r="D906" s="5" t="s">
        <v>5426</v>
      </c>
      <c r="E906" s="10">
        <v>4019</v>
      </c>
      <c r="F906">
        <v>25</v>
      </c>
      <c r="G906">
        <v>1904</v>
      </c>
      <c r="H906" s="39">
        <f t="shared" si="28"/>
        <v>41614.670798613552</v>
      </c>
      <c r="I906" t="s">
        <v>7446</v>
      </c>
      <c r="J906">
        <v>1904</v>
      </c>
      <c r="K906" s="39">
        <f t="shared" si="29"/>
        <v>41614.670798613552</v>
      </c>
      <c r="L906" s="10">
        <v>3019</v>
      </c>
    </row>
    <row r="907" spans="4:12" x14ac:dyDescent="0.25">
      <c r="D907" s="5" t="s">
        <v>5427</v>
      </c>
      <c r="E907" s="10">
        <v>4019</v>
      </c>
      <c r="F907">
        <v>24</v>
      </c>
      <c r="G907">
        <v>1905</v>
      </c>
      <c r="H907" s="39">
        <f t="shared" si="28"/>
        <v>41614.670810187628</v>
      </c>
      <c r="I907" t="s">
        <v>7447</v>
      </c>
      <c r="J907">
        <v>1905</v>
      </c>
      <c r="K907" s="39">
        <f t="shared" si="29"/>
        <v>41614.670810187628</v>
      </c>
      <c r="L907" s="10">
        <v>3019</v>
      </c>
    </row>
    <row r="908" spans="4:12" x14ac:dyDescent="0.25">
      <c r="D908" s="5" t="s">
        <v>5428</v>
      </c>
      <c r="E908" s="10">
        <v>4019</v>
      </c>
      <c r="F908">
        <v>24</v>
      </c>
      <c r="G908">
        <v>1906</v>
      </c>
      <c r="H908" s="39">
        <f t="shared" si="28"/>
        <v>41614.670821761705</v>
      </c>
      <c r="I908" t="s">
        <v>7448</v>
      </c>
      <c r="J908">
        <v>1906</v>
      </c>
      <c r="K908" s="39">
        <f t="shared" si="29"/>
        <v>41614.670821761705</v>
      </c>
      <c r="L908" s="10">
        <v>3019</v>
      </c>
    </row>
    <row r="909" spans="4:12" x14ac:dyDescent="0.25">
      <c r="D909" s="5" t="s">
        <v>5429</v>
      </c>
      <c r="E909" s="10">
        <v>4019</v>
      </c>
      <c r="F909">
        <v>25</v>
      </c>
      <c r="G909">
        <v>1907</v>
      </c>
      <c r="H909" s="39">
        <f t="shared" si="28"/>
        <v>41614.670833335782</v>
      </c>
      <c r="I909" t="s">
        <v>7449</v>
      </c>
      <c r="J909">
        <v>1907</v>
      </c>
      <c r="K909" s="39">
        <f t="shared" si="29"/>
        <v>41614.670833335782</v>
      </c>
      <c r="L909" s="10">
        <v>3019</v>
      </c>
    </row>
    <row r="910" spans="4:12" x14ac:dyDescent="0.25">
      <c r="D910" s="5" t="s">
        <v>5430</v>
      </c>
      <c r="E910" s="10">
        <v>4019</v>
      </c>
      <c r="F910">
        <v>25</v>
      </c>
      <c r="G910">
        <v>1908</v>
      </c>
      <c r="H910" s="39">
        <f t="shared" si="28"/>
        <v>41614.670844909859</v>
      </c>
      <c r="I910" t="s">
        <v>7450</v>
      </c>
      <c r="J910">
        <v>1908</v>
      </c>
      <c r="K910" s="39">
        <f t="shared" si="29"/>
        <v>41614.670844909859</v>
      </c>
      <c r="L910" s="10">
        <v>3019</v>
      </c>
    </row>
    <row r="911" spans="4:12" x14ac:dyDescent="0.25">
      <c r="D911" s="5" t="s">
        <v>5431</v>
      </c>
      <c r="E911" s="10">
        <v>4019</v>
      </c>
      <c r="F911">
        <v>24</v>
      </c>
      <c r="G911">
        <v>1909</v>
      </c>
      <c r="H911" s="39">
        <f t="shared" si="28"/>
        <v>41614.670856483935</v>
      </c>
      <c r="I911" t="s">
        <v>7451</v>
      </c>
      <c r="J911">
        <v>1909</v>
      </c>
      <c r="K911" s="39">
        <f t="shared" si="29"/>
        <v>41614.670856483935</v>
      </c>
      <c r="L911" s="10">
        <v>3019</v>
      </c>
    </row>
    <row r="912" spans="4:12" x14ac:dyDescent="0.25">
      <c r="D912" s="5" t="s">
        <v>5432</v>
      </c>
      <c r="E912" s="10">
        <v>4019</v>
      </c>
      <c r="F912">
        <v>24</v>
      </c>
      <c r="G912">
        <v>1910</v>
      </c>
      <c r="H912" s="39">
        <f t="shared" si="28"/>
        <v>41614.670868058012</v>
      </c>
      <c r="I912" t="s">
        <v>7452</v>
      </c>
      <c r="J912">
        <v>1910</v>
      </c>
      <c r="K912" s="39">
        <f t="shared" si="29"/>
        <v>41614.670868058012</v>
      </c>
      <c r="L912" s="10">
        <v>3019</v>
      </c>
    </row>
    <row r="913" spans="4:12" x14ac:dyDescent="0.25">
      <c r="D913" s="5" t="s">
        <v>5433</v>
      </c>
      <c r="E913" s="10">
        <v>4019</v>
      </c>
      <c r="F913">
        <v>25</v>
      </c>
      <c r="G913">
        <v>1911</v>
      </c>
      <c r="H913" s="39">
        <f t="shared" si="28"/>
        <v>41614.670879632089</v>
      </c>
      <c r="I913" t="s">
        <v>7453</v>
      </c>
      <c r="J913">
        <v>1911</v>
      </c>
      <c r="K913" s="39">
        <f t="shared" si="29"/>
        <v>41614.670879632089</v>
      </c>
      <c r="L913" s="10">
        <v>3019</v>
      </c>
    </row>
    <row r="914" spans="4:12" x14ac:dyDescent="0.25">
      <c r="D914" s="5" t="s">
        <v>5434</v>
      </c>
      <c r="E914" s="10">
        <v>4019</v>
      </c>
      <c r="F914">
        <v>25</v>
      </c>
      <c r="G914">
        <v>1912</v>
      </c>
      <c r="H914" s="39">
        <f t="shared" si="28"/>
        <v>41614.670891206166</v>
      </c>
      <c r="I914" t="s">
        <v>7454</v>
      </c>
      <c r="J914">
        <v>1912</v>
      </c>
      <c r="K914" s="39">
        <f t="shared" si="29"/>
        <v>41614.670891206166</v>
      </c>
      <c r="L914" s="10">
        <v>3019</v>
      </c>
    </row>
    <row r="915" spans="4:12" x14ac:dyDescent="0.25">
      <c r="D915" s="5" t="s">
        <v>5435</v>
      </c>
      <c r="E915" s="10">
        <v>4019</v>
      </c>
      <c r="F915">
        <v>24</v>
      </c>
      <c r="G915">
        <v>1913</v>
      </c>
      <c r="H915" s="39">
        <f t="shared" si="28"/>
        <v>41614.670902780243</v>
      </c>
      <c r="I915" t="s">
        <v>7455</v>
      </c>
      <c r="J915">
        <v>1913</v>
      </c>
      <c r="K915" s="39">
        <f t="shared" si="29"/>
        <v>41614.670902780243</v>
      </c>
      <c r="L915" s="10">
        <v>3019</v>
      </c>
    </row>
    <row r="916" spans="4:12" x14ac:dyDescent="0.25">
      <c r="D916" s="5" t="s">
        <v>5436</v>
      </c>
      <c r="E916" s="10">
        <v>4019</v>
      </c>
      <c r="F916">
        <v>24</v>
      </c>
      <c r="G916">
        <v>1914</v>
      </c>
      <c r="H916" s="39">
        <f t="shared" si="28"/>
        <v>41614.670914354319</v>
      </c>
      <c r="I916" t="s">
        <v>7456</v>
      </c>
      <c r="J916">
        <v>1914</v>
      </c>
      <c r="K916" s="39">
        <f t="shared" si="29"/>
        <v>41614.670914354319</v>
      </c>
      <c r="L916" s="10">
        <v>3019</v>
      </c>
    </row>
    <row r="917" spans="4:12" x14ac:dyDescent="0.25">
      <c r="D917" s="5" t="s">
        <v>5437</v>
      </c>
      <c r="E917" s="10">
        <v>4019</v>
      </c>
      <c r="F917">
        <v>25</v>
      </c>
      <c r="G917">
        <v>1915</v>
      </c>
      <c r="H917" s="39">
        <f t="shared" si="28"/>
        <v>41614.670925928396</v>
      </c>
      <c r="I917" t="s">
        <v>7457</v>
      </c>
      <c r="J917">
        <v>1915</v>
      </c>
      <c r="K917" s="39">
        <f t="shared" si="29"/>
        <v>41614.670925928396</v>
      </c>
      <c r="L917" s="10">
        <v>3019</v>
      </c>
    </row>
    <row r="918" spans="4:12" x14ac:dyDescent="0.25">
      <c r="D918" s="5" t="s">
        <v>5438</v>
      </c>
      <c r="E918" s="10">
        <v>4019</v>
      </c>
      <c r="F918">
        <v>25</v>
      </c>
      <c r="G918">
        <v>1916</v>
      </c>
      <c r="H918" s="39">
        <f t="shared" si="28"/>
        <v>41614.670937502473</v>
      </c>
      <c r="I918" t="s">
        <v>7458</v>
      </c>
      <c r="J918">
        <v>1916</v>
      </c>
      <c r="K918" s="39">
        <f t="shared" si="29"/>
        <v>41614.670937502473</v>
      </c>
      <c r="L918" s="10">
        <v>3019</v>
      </c>
    </row>
    <row r="919" spans="4:12" x14ac:dyDescent="0.25">
      <c r="D919" s="5" t="s">
        <v>5439</v>
      </c>
      <c r="E919" s="10">
        <v>4019</v>
      </c>
      <c r="F919">
        <v>24</v>
      </c>
      <c r="G919">
        <v>1917</v>
      </c>
      <c r="H919" s="39">
        <f t="shared" si="28"/>
        <v>41614.67094907655</v>
      </c>
      <c r="I919" t="s">
        <v>7459</v>
      </c>
      <c r="J919">
        <v>1917</v>
      </c>
      <c r="K919" s="39">
        <f t="shared" si="29"/>
        <v>41614.67094907655</v>
      </c>
      <c r="L919" s="10">
        <v>3019</v>
      </c>
    </row>
    <row r="920" spans="4:12" x14ac:dyDescent="0.25">
      <c r="D920" s="5" t="s">
        <v>5440</v>
      </c>
      <c r="E920" s="10">
        <v>4019</v>
      </c>
      <c r="F920">
        <v>24</v>
      </c>
      <c r="G920">
        <v>1918</v>
      </c>
      <c r="H920" s="39">
        <f t="shared" si="28"/>
        <v>41614.670960650627</v>
      </c>
      <c r="I920" t="s">
        <v>7460</v>
      </c>
      <c r="J920">
        <v>1918</v>
      </c>
      <c r="K920" s="39">
        <f t="shared" si="29"/>
        <v>41614.670960650627</v>
      </c>
      <c r="L920" s="10">
        <v>3019</v>
      </c>
    </row>
    <row r="921" spans="4:12" x14ac:dyDescent="0.25">
      <c r="D921" s="5" t="s">
        <v>5441</v>
      </c>
      <c r="E921" s="10">
        <v>4019</v>
      </c>
      <c r="F921">
        <v>25</v>
      </c>
      <c r="G921">
        <v>1919</v>
      </c>
      <c r="H921" s="39">
        <f t="shared" si="28"/>
        <v>41614.670972224703</v>
      </c>
      <c r="I921" t="s">
        <v>7461</v>
      </c>
      <c r="J921">
        <v>1919</v>
      </c>
      <c r="K921" s="39">
        <f t="shared" si="29"/>
        <v>41614.670972224703</v>
      </c>
      <c r="L921" s="10">
        <v>3019</v>
      </c>
    </row>
    <row r="922" spans="4:12" x14ac:dyDescent="0.25">
      <c r="D922" s="5" t="s">
        <v>5442</v>
      </c>
      <c r="E922" s="10">
        <v>4019</v>
      </c>
      <c r="F922">
        <v>25</v>
      </c>
      <c r="G922">
        <v>1920</v>
      </c>
      <c r="H922" s="39">
        <f t="shared" si="28"/>
        <v>41614.67098379878</v>
      </c>
      <c r="I922" t="s">
        <v>7462</v>
      </c>
      <c r="J922">
        <v>1920</v>
      </c>
      <c r="K922" s="39">
        <f t="shared" si="29"/>
        <v>41614.67098379878</v>
      </c>
      <c r="L922" s="10">
        <v>3019</v>
      </c>
    </row>
    <row r="923" spans="4:12" x14ac:dyDescent="0.25">
      <c r="D923" s="5" t="s">
        <v>5443</v>
      </c>
      <c r="E923" s="10">
        <v>4019</v>
      </c>
      <c r="F923">
        <v>24</v>
      </c>
      <c r="G923">
        <v>1921</v>
      </c>
      <c r="H923" s="39">
        <f t="shared" si="28"/>
        <v>41614.670995372857</v>
      </c>
      <c r="I923" t="s">
        <v>7463</v>
      </c>
      <c r="J923">
        <v>1921</v>
      </c>
      <c r="K923" s="39">
        <f t="shared" si="29"/>
        <v>41614.670995372857</v>
      </c>
      <c r="L923" s="10">
        <v>3019</v>
      </c>
    </row>
    <row r="924" spans="4:12" x14ac:dyDescent="0.25">
      <c r="D924" s="5" t="s">
        <v>5444</v>
      </c>
      <c r="E924" s="10">
        <v>4019</v>
      </c>
      <c r="F924">
        <v>24</v>
      </c>
      <c r="G924">
        <v>1922</v>
      </c>
      <c r="H924" s="39">
        <f t="shared" si="28"/>
        <v>41614.671006946934</v>
      </c>
      <c r="I924" t="s">
        <v>7464</v>
      </c>
      <c r="J924">
        <v>1922</v>
      </c>
      <c r="K924" s="39">
        <f t="shared" si="29"/>
        <v>41614.671006946934</v>
      </c>
      <c r="L924" s="10">
        <v>3019</v>
      </c>
    </row>
    <row r="925" spans="4:12" x14ac:dyDescent="0.25">
      <c r="D925" s="5" t="s">
        <v>5445</v>
      </c>
      <c r="E925" s="10">
        <v>4019</v>
      </c>
      <c r="F925">
        <v>25</v>
      </c>
      <c r="G925">
        <v>1923</v>
      </c>
      <c r="H925" s="39">
        <f t="shared" si="28"/>
        <v>41614.67101852101</v>
      </c>
      <c r="I925" t="s">
        <v>7465</v>
      </c>
      <c r="J925">
        <v>1923</v>
      </c>
      <c r="K925" s="39">
        <f t="shared" si="29"/>
        <v>41614.67101852101</v>
      </c>
      <c r="L925" s="10">
        <v>3019</v>
      </c>
    </row>
    <row r="926" spans="4:12" x14ac:dyDescent="0.25">
      <c r="D926" s="5" t="s">
        <v>5446</v>
      </c>
      <c r="E926" s="10">
        <v>4019</v>
      </c>
      <c r="F926">
        <v>25</v>
      </c>
      <c r="G926">
        <v>1924</v>
      </c>
      <c r="H926" s="39">
        <f t="shared" si="28"/>
        <v>41614.671030095087</v>
      </c>
      <c r="I926" t="s">
        <v>7466</v>
      </c>
      <c r="J926">
        <v>1924</v>
      </c>
      <c r="K926" s="39">
        <f t="shared" si="29"/>
        <v>41614.671030095087</v>
      </c>
      <c r="L926" s="10">
        <v>3019</v>
      </c>
    </row>
    <row r="927" spans="4:12" x14ac:dyDescent="0.25">
      <c r="D927" s="5" t="s">
        <v>5447</v>
      </c>
      <c r="E927" s="10">
        <v>4019</v>
      </c>
      <c r="F927">
        <v>24</v>
      </c>
      <c r="G927">
        <v>1925</v>
      </c>
      <c r="H927" s="39">
        <f t="shared" si="28"/>
        <v>41614.671041669164</v>
      </c>
      <c r="I927" t="s">
        <v>7467</v>
      </c>
      <c r="J927">
        <v>1925</v>
      </c>
      <c r="K927" s="39">
        <f t="shared" si="29"/>
        <v>41614.671041669164</v>
      </c>
      <c r="L927" s="10">
        <v>3019</v>
      </c>
    </row>
    <row r="928" spans="4:12" x14ac:dyDescent="0.25">
      <c r="D928" s="5" t="s">
        <v>5448</v>
      </c>
      <c r="E928" s="10">
        <v>4019</v>
      </c>
      <c r="F928">
        <v>24</v>
      </c>
      <c r="G928">
        <v>1926</v>
      </c>
      <c r="H928" s="39">
        <f t="shared" si="28"/>
        <v>41614.671053243241</v>
      </c>
      <c r="I928" t="s">
        <v>7468</v>
      </c>
      <c r="J928">
        <v>1926</v>
      </c>
      <c r="K928" s="39">
        <f t="shared" si="29"/>
        <v>41614.671053243241</v>
      </c>
      <c r="L928" s="10">
        <v>3019</v>
      </c>
    </row>
    <row r="929" spans="4:12" x14ac:dyDescent="0.25">
      <c r="D929" s="5" t="s">
        <v>5449</v>
      </c>
      <c r="E929" s="10">
        <v>4019</v>
      </c>
      <c r="F929">
        <v>25</v>
      </c>
      <c r="G929">
        <v>1927</v>
      </c>
      <c r="H929" s="39">
        <f t="shared" si="28"/>
        <v>41614.671064817318</v>
      </c>
      <c r="I929" t="s">
        <v>7469</v>
      </c>
      <c r="J929">
        <v>1927</v>
      </c>
      <c r="K929" s="39">
        <f t="shared" si="29"/>
        <v>41614.671064817318</v>
      </c>
      <c r="L929" s="10">
        <v>3019</v>
      </c>
    </row>
    <row r="930" spans="4:12" x14ac:dyDescent="0.25">
      <c r="D930" s="5" t="s">
        <v>5450</v>
      </c>
      <c r="E930" s="10">
        <v>4019</v>
      </c>
      <c r="F930">
        <v>25</v>
      </c>
      <c r="G930">
        <v>1928</v>
      </c>
      <c r="H930" s="39">
        <f t="shared" si="28"/>
        <v>41614.671076391394</v>
      </c>
      <c r="I930" t="s">
        <v>7470</v>
      </c>
      <c r="J930">
        <v>1928</v>
      </c>
      <c r="K930" s="39">
        <f t="shared" si="29"/>
        <v>41614.671076391394</v>
      </c>
      <c r="L930" s="10">
        <v>3019</v>
      </c>
    </row>
    <row r="931" spans="4:12" x14ac:dyDescent="0.25">
      <c r="D931" s="5" t="s">
        <v>5451</v>
      </c>
      <c r="E931" s="10">
        <v>4019</v>
      </c>
      <c r="F931">
        <v>24</v>
      </c>
      <c r="G931">
        <v>1929</v>
      </c>
      <c r="H931" s="39">
        <f t="shared" si="28"/>
        <v>41614.671087965471</v>
      </c>
      <c r="I931" t="s">
        <v>7471</v>
      </c>
      <c r="J931">
        <v>1929</v>
      </c>
      <c r="K931" s="39">
        <f t="shared" si="29"/>
        <v>41614.671087965471</v>
      </c>
      <c r="L931" s="10">
        <v>3019</v>
      </c>
    </row>
    <row r="932" spans="4:12" x14ac:dyDescent="0.25">
      <c r="D932" s="5" t="s">
        <v>5452</v>
      </c>
      <c r="E932" s="10">
        <v>4019</v>
      </c>
      <c r="F932">
        <v>24</v>
      </c>
      <c r="G932">
        <v>1930</v>
      </c>
      <c r="H932" s="39">
        <f t="shared" si="28"/>
        <v>41614.671099539548</v>
      </c>
      <c r="I932" t="s">
        <v>7472</v>
      </c>
      <c r="J932">
        <v>1930</v>
      </c>
      <c r="K932" s="39">
        <f t="shared" si="29"/>
        <v>41614.671099539548</v>
      </c>
      <c r="L932" s="10">
        <v>3019</v>
      </c>
    </row>
    <row r="933" spans="4:12" x14ac:dyDescent="0.25">
      <c r="D933" s="5" t="s">
        <v>5453</v>
      </c>
      <c r="E933" s="10">
        <v>4019</v>
      </c>
      <c r="F933">
        <v>25</v>
      </c>
      <c r="G933">
        <v>1931</v>
      </c>
      <c r="H933" s="39">
        <f t="shared" si="28"/>
        <v>41614.671111113625</v>
      </c>
      <c r="I933" t="s">
        <v>7473</v>
      </c>
      <c r="J933">
        <v>1931</v>
      </c>
      <c r="K933" s="39">
        <f t="shared" si="29"/>
        <v>41614.671111113625</v>
      </c>
      <c r="L933" s="10">
        <v>3019</v>
      </c>
    </row>
    <row r="934" spans="4:12" x14ac:dyDescent="0.25">
      <c r="D934" s="5" t="s">
        <v>5454</v>
      </c>
      <c r="E934" s="10">
        <v>4019</v>
      </c>
      <c r="F934">
        <v>25</v>
      </c>
      <c r="G934">
        <v>1932</v>
      </c>
      <c r="H934" s="39">
        <f t="shared" si="28"/>
        <v>41614.671122687701</v>
      </c>
      <c r="I934" t="s">
        <v>7474</v>
      </c>
      <c r="J934">
        <v>1932</v>
      </c>
      <c r="K934" s="39">
        <f t="shared" si="29"/>
        <v>41614.671122687701</v>
      </c>
      <c r="L934" s="10">
        <v>3019</v>
      </c>
    </row>
    <row r="935" spans="4:12" x14ac:dyDescent="0.25">
      <c r="D935" s="5" t="s">
        <v>5455</v>
      </c>
      <c r="E935" s="10">
        <v>4019</v>
      </c>
      <c r="F935">
        <v>24</v>
      </c>
      <c r="G935">
        <v>1933</v>
      </c>
      <c r="H935" s="39">
        <f t="shared" si="28"/>
        <v>41614.671134261778</v>
      </c>
      <c r="I935" t="s">
        <v>7475</v>
      </c>
      <c r="J935">
        <v>1933</v>
      </c>
      <c r="K935" s="39">
        <f t="shared" si="29"/>
        <v>41614.671134261778</v>
      </c>
      <c r="L935" s="10">
        <v>3019</v>
      </c>
    </row>
    <row r="936" spans="4:12" x14ac:dyDescent="0.25">
      <c r="D936" s="5" t="s">
        <v>5456</v>
      </c>
      <c r="E936" s="10">
        <v>4019</v>
      </c>
      <c r="F936">
        <v>24</v>
      </c>
      <c r="G936">
        <v>1934</v>
      </c>
      <c r="H936" s="39">
        <f t="shared" si="28"/>
        <v>41614.671145835855</v>
      </c>
      <c r="I936" t="s">
        <v>7476</v>
      </c>
      <c r="J936">
        <v>1934</v>
      </c>
      <c r="K936" s="39">
        <f t="shared" si="29"/>
        <v>41614.671145835855</v>
      </c>
      <c r="L936" s="10">
        <v>3019</v>
      </c>
    </row>
    <row r="937" spans="4:12" x14ac:dyDescent="0.25">
      <c r="D937" s="5" t="s">
        <v>5457</v>
      </c>
      <c r="E937" s="10">
        <v>4019</v>
      </c>
      <c r="F937">
        <v>25</v>
      </c>
      <c r="G937">
        <v>1935</v>
      </c>
      <c r="H937" s="39">
        <f t="shared" si="28"/>
        <v>41614.671157409932</v>
      </c>
      <c r="I937" t="s">
        <v>7477</v>
      </c>
      <c r="J937">
        <v>1935</v>
      </c>
      <c r="K937" s="39">
        <f t="shared" si="29"/>
        <v>41614.671157409932</v>
      </c>
      <c r="L937" s="10">
        <v>3019</v>
      </c>
    </row>
    <row r="938" spans="4:12" x14ac:dyDescent="0.25">
      <c r="D938" s="5" t="s">
        <v>5458</v>
      </c>
      <c r="E938" s="10">
        <v>4019</v>
      </c>
      <c r="F938">
        <v>25</v>
      </c>
      <c r="G938">
        <v>1936</v>
      </c>
      <c r="H938" s="39">
        <f t="shared" si="28"/>
        <v>41614.671168984009</v>
      </c>
      <c r="I938" t="s">
        <v>7478</v>
      </c>
      <c r="J938">
        <v>1936</v>
      </c>
      <c r="K938" s="39">
        <f t="shared" si="29"/>
        <v>41614.671168984009</v>
      </c>
      <c r="L938" s="10">
        <v>3019</v>
      </c>
    </row>
    <row r="939" spans="4:12" x14ac:dyDescent="0.25">
      <c r="D939" s="5" t="s">
        <v>5459</v>
      </c>
      <c r="E939" s="10">
        <v>4019</v>
      </c>
      <c r="F939">
        <v>24</v>
      </c>
      <c r="G939">
        <v>1937</v>
      </c>
      <c r="H939" s="39">
        <f t="shared" si="28"/>
        <v>41614.671180558085</v>
      </c>
      <c r="I939" t="s">
        <v>7479</v>
      </c>
      <c r="J939">
        <v>1937</v>
      </c>
      <c r="K939" s="39">
        <f t="shared" si="29"/>
        <v>41614.671180558085</v>
      </c>
      <c r="L939" s="10">
        <v>3019</v>
      </c>
    </row>
    <row r="940" spans="4:12" x14ac:dyDescent="0.25">
      <c r="D940" s="5" t="s">
        <v>5460</v>
      </c>
      <c r="E940" s="10">
        <v>4019</v>
      </c>
      <c r="F940">
        <v>24</v>
      </c>
      <c r="G940">
        <v>1938</v>
      </c>
      <c r="H940" s="39">
        <f t="shared" si="28"/>
        <v>41614.671192132162</v>
      </c>
      <c r="I940" t="s">
        <v>7480</v>
      </c>
      <c r="J940">
        <v>1938</v>
      </c>
      <c r="K940" s="39">
        <f t="shared" si="29"/>
        <v>41614.671192132162</v>
      </c>
      <c r="L940" s="10">
        <v>3019</v>
      </c>
    </row>
    <row r="941" spans="4:12" x14ac:dyDescent="0.25">
      <c r="D941" s="5" t="s">
        <v>5461</v>
      </c>
      <c r="E941" s="10">
        <v>4019</v>
      </c>
      <c r="F941">
        <v>25</v>
      </c>
      <c r="G941">
        <v>1939</v>
      </c>
      <c r="H941" s="39">
        <f t="shared" si="28"/>
        <v>41614.671203706239</v>
      </c>
      <c r="I941" t="s">
        <v>7481</v>
      </c>
      <c r="J941">
        <v>1939</v>
      </c>
      <c r="K941" s="39">
        <f t="shared" si="29"/>
        <v>41614.671203706239</v>
      </c>
      <c r="L941" s="10">
        <v>3019</v>
      </c>
    </row>
    <row r="942" spans="4:12" x14ac:dyDescent="0.25">
      <c r="D942" s="5" t="s">
        <v>5462</v>
      </c>
      <c r="E942" s="10">
        <v>4019</v>
      </c>
      <c r="F942">
        <v>25</v>
      </c>
      <c r="G942">
        <v>1940</v>
      </c>
      <c r="H942" s="39">
        <f t="shared" si="28"/>
        <v>41614.671215280316</v>
      </c>
      <c r="I942" t="s">
        <v>7482</v>
      </c>
      <c r="J942">
        <v>1940</v>
      </c>
      <c r="K942" s="39">
        <f t="shared" si="29"/>
        <v>41614.671215280316</v>
      </c>
      <c r="L942" s="10">
        <v>3019</v>
      </c>
    </row>
    <row r="943" spans="4:12" x14ac:dyDescent="0.25">
      <c r="D943" s="5" t="s">
        <v>5463</v>
      </c>
      <c r="E943" s="10">
        <v>4019</v>
      </c>
      <c r="F943">
        <v>24</v>
      </c>
      <c r="G943">
        <v>1941</v>
      </c>
      <c r="H943" s="39">
        <f t="shared" si="28"/>
        <v>41614.671226854392</v>
      </c>
      <c r="I943" t="s">
        <v>7483</v>
      </c>
      <c r="J943">
        <v>1941</v>
      </c>
      <c r="K943" s="39">
        <f t="shared" si="29"/>
        <v>41614.671226854392</v>
      </c>
      <c r="L943" s="10">
        <v>3019</v>
      </c>
    </row>
    <row r="944" spans="4:12" x14ac:dyDescent="0.25">
      <c r="D944" s="5" t="s">
        <v>5464</v>
      </c>
      <c r="E944" s="10">
        <v>4019</v>
      </c>
      <c r="F944">
        <v>24</v>
      </c>
      <c r="G944">
        <v>1942</v>
      </c>
      <c r="H944" s="39">
        <f t="shared" si="28"/>
        <v>41614.671238428469</v>
      </c>
      <c r="I944" t="s">
        <v>7484</v>
      </c>
      <c r="J944">
        <v>1942</v>
      </c>
      <c r="K944" s="39">
        <f t="shared" si="29"/>
        <v>41614.671238428469</v>
      </c>
      <c r="L944" s="10">
        <v>3019</v>
      </c>
    </row>
    <row r="945" spans="4:12" x14ac:dyDescent="0.25">
      <c r="D945" s="5" t="s">
        <v>5465</v>
      </c>
      <c r="E945" s="10">
        <v>4019</v>
      </c>
      <c r="F945">
        <v>25</v>
      </c>
      <c r="G945">
        <v>1943</v>
      </c>
      <c r="H945" s="39">
        <f t="shared" si="28"/>
        <v>41614.671250002546</v>
      </c>
      <c r="I945" t="s">
        <v>7485</v>
      </c>
      <c r="J945">
        <v>1943</v>
      </c>
      <c r="K945" s="39">
        <f t="shared" si="29"/>
        <v>41614.671250002546</v>
      </c>
      <c r="L945" s="10">
        <v>3019</v>
      </c>
    </row>
    <row r="946" spans="4:12" x14ac:dyDescent="0.25">
      <c r="D946" s="5" t="s">
        <v>5466</v>
      </c>
      <c r="E946" s="10">
        <v>4019</v>
      </c>
      <c r="F946">
        <v>25</v>
      </c>
      <c r="G946">
        <v>1944</v>
      </c>
      <c r="H946" s="39">
        <f t="shared" si="28"/>
        <v>41614.671261576623</v>
      </c>
      <c r="I946" t="s">
        <v>7486</v>
      </c>
      <c r="J946">
        <v>1944</v>
      </c>
      <c r="K946" s="39">
        <f t="shared" si="29"/>
        <v>41614.671261576623</v>
      </c>
      <c r="L946" s="10">
        <v>3019</v>
      </c>
    </row>
    <row r="947" spans="4:12" x14ac:dyDescent="0.25">
      <c r="D947" s="5" t="s">
        <v>5467</v>
      </c>
      <c r="E947" s="10">
        <v>4019</v>
      </c>
      <c r="F947">
        <v>24</v>
      </c>
      <c r="G947">
        <v>1945</v>
      </c>
      <c r="H947" s="39">
        <f t="shared" si="28"/>
        <v>41614.6712731507</v>
      </c>
      <c r="I947" t="s">
        <v>7487</v>
      </c>
      <c r="J947">
        <v>1945</v>
      </c>
      <c r="K947" s="39">
        <f t="shared" si="29"/>
        <v>41614.6712731507</v>
      </c>
      <c r="L947" s="10">
        <v>3019</v>
      </c>
    </row>
    <row r="948" spans="4:12" x14ac:dyDescent="0.25">
      <c r="D948" s="5" t="s">
        <v>5468</v>
      </c>
      <c r="E948" s="10">
        <v>4019</v>
      </c>
      <c r="F948">
        <v>24</v>
      </c>
      <c r="G948">
        <v>1946</v>
      </c>
      <c r="H948" s="39">
        <f t="shared" si="28"/>
        <v>41614.671284724776</v>
      </c>
      <c r="I948" t="s">
        <v>7488</v>
      </c>
      <c r="J948">
        <v>1946</v>
      </c>
      <c r="K948" s="39">
        <f t="shared" si="29"/>
        <v>41614.671284724776</v>
      </c>
      <c r="L948" s="10">
        <v>3019</v>
      </c>
    </row>
    <row r="949" spans="4:12" x14ac:dyDescent="0.25">
      <c r="D949" s="5" t="s">
        <v>5469</v>
      </c>
      <c r="E949" s="10">
        <v>4019</v>
      </c>
      <c r="F949">
        <v>25</v>
      </c>
      <c r="G949">
        <v>1947</v>
      </c>
      <c r="H949" s="39">
        <f t="shared" si="28"/>
        <v>41614.671296298853</v>
      </c>
      <c r="I949" t="s">
        <v>7489</v>
      </c>
      <c r="J949">
        <v>1947</v>
      </c>
      <c r="K949" s="39">
        <f t="shared" si="29"/>
        <v>41614.671296298853</v>
      </c>
      <c r="L949" s="10">
        <v>3019</v>
      </c>
    </row>
    <row r="950" spans="4:12" x14ac:dyDescent="0.25">
      <c r="D950" s="5" t="s">
        <v>5470</v>
      </c>
      <c r="E950" s="10">
        <v>4019</v>
      </c>
      <c r="F950">
        <v>25</v>
      </c>
      <c r="G950">
        <v>1948</v>
      </c>
      <c r="H950" s="39">
        <f t="shared" si="28"/>
        <v>41614.67130787293</v>
      </c>
      <c r="I950" t="s">
        <v>7490</v>
      </c>
      <c r="J950">
        <v>1948</v>
      </c>
      <c r="K950" s="39">
        <f t="shared" si="29"/>
        <v>41614.67130787293</v>
      </c>
      <c r="L950" s="10">
        <v>3019</v>
      </c>
    </row>
    <row r="951" spans="4:12" x14ac:dyDescent="0.25">
      <c r="D951" s="5" t="s">
        <v>5471</v>
      </c>
      <c r="E951" s="10">
        <v>4019</v>
      </c>
      <c r="F951">
        <v>24</v>
      </c>
      <c r="G951">
        <v>1949</v>
      </c>
      <c r="H951" s="39">
        <f t="shared" si="28"/>
        <v>41614.671319447007</v>
      </c>
      <c r="I951" t="s">
        <v>7491</v>
      </c>
      <c r="J951">
        <v>1949</v>
      </c>
      <c r="K951" s="39">
        <f t="shared" si="29"/>
        <v>41614.671319447007</v>
      </c>
      <c r="L951" s="10">
        <v>3019</v>
      </c>
    </row>
    <row r="952" spans="4:12" x14ac:dyDescent="0.25">
      <c r="D952" s="5" t="s">
        <v>5472</v>
      </c>
      <c r="E952" s="10">
        <v>4019</v>
      </c>
      <c r="F952">
        <v>24</v>
      </c>
      <c r="G952">
        <v>1950</v>
      </c>
      <c r="H952" s="39">
        <f t="shared" si="28"/>
        <v>41614.671331021083</v>
      </c>
      <c r="I952" t="s">
        <v>7492</v>
      </c>
      <c r="J952">
        <v>1950</v>
      </c>
      <c r="K952" s="39">
        <f t="shared" si="29"/>
        <v>41614.671331021083</v>
      </c>
      <c r="L952" s="10">
        <v>3019</v>
      </c>
    </row>
    <row r="953" spans="4:12" x14ac:dyDescent="0.25">
      <c r="D953" s="5" t="s">
        <v>5473</v>
      </c>
      <c r="E953" s="10">
        <v>4019</v>
      </c>
      <c r="F953">
        <v>25</v>
      </c>
      <c r="G953">
        <v>1951</v>
      </c>
      <c r="H953" s="39">
        <f t="shared" si="28"/>
        <v>41614.67134259516</v>
      </c>
      <c r="I953" t="s">
        <v>7493</v>
      </c>
      <c r="J953">
        <v>1951</v>
      </c>
      <c r="K953" s="39">
        <f t="shared" si="29"/>
        <v>41614.67134259516</v>
      </c>
      <c r="L953" s="10">
        <v>3019</v>
      </c>
    </row>
    <row r="954" spans="4:12" x14ac:dyDescent="0.25">
      <c r="D954" s="5" t="s">
        <v>5474</v>
      </c>
      <c r="E954" s="10">
        <v>4019</v>
      </c>
      <c r="F954">
        <v>25</v>
      </c>
      <c r="G954">
        <v>1952</v>
      </c>
      <c r="H954" s="39">
        <f t="shared" si="28"/>
        <v>41614.671354169237</v>
      </c>
      <c r="I954" t="s">
        <v>7494</v>
      </c>
      <c r="J954">
        <v>1952</v>
      </c>
      <c r="K954" s="39">
        <f t="shared" si="29"/>
        <v>41614.671354169237</v>
      </c>
      <c r="L954" s="10">
        <v>3019</v>
      </c>
    </row>
    <row r="955" spans="4:12" x14ac:dyDescent="0.25">
      <c r="D955" s="5" t="s">
        <v>5475</v>
      </c>
      <c r="E955" s="10">
        <v>4019</v>
      </c>
      <c r="F955">
        <v>24</v>
      </c>
      <c r="G955">
        <v>1953</v>
      </c>
      <c r="H955" s="39">
        <f t="shared" si="28"/>
        <v>41614.671365743314</v>
      </c>
      <c r="I955" t="s">
        <v>7495</v>
      </c>
      <c r="J955">
        <v>1953</v>
      </c>
      <c r="K955" s="39">
        <f t="shared" si="29"/>
        <v>41614.671365743314</v>
      </c>
      <c r="L955" s="10">
        <v>3019</v>
      </c>
    </row>
    <row r="956" spans="4:12" x14ac:dyDescent="0.25">
      <c r="D956" s="5" t="s">
        <v>5476</v>
      </c>
      <c r="E956" s="10">
        <v>4019</v>
      </c>
      <c r="F956">
        <v>24</v>
      </c>
      <c r="G956">
        <v>1954</v>
      </c>
      <c r="H956" s="39">
        <f t="shared" si="28"/>
        <v>41614.671377317391</v>
      </c>
      <c r="I956" t="s">
        <v>7496</v>
      </c>
      <c r="J956">
        <v>1954</v>
      </c>
      <c r="K956" s="39">
        <f t="shared" si="29"/>
        <v>41614.671377317391</v>
      </c>
      <c r="L956" s="10">
        <v>3019</v>
      </c>
    </row>
    <row r="957" spans="4:12" x14ac:dyDescent="0.25">
      <c r="D957" s="5" t="s">
        <v>5477</v>
      </c>
      <c r="E957" s="10">
        <v>4019</v>
      </c>
      <c r="F957">
        <v>25</v>
      </c>
      <c r="G957">
        <v>1955</v>
      </c>
      <c r="H957" s="39">
        <f t="shared" si="28"/>
        <v>41614.671388891467</v>
      </c>
      <c r="I957" t="s">
        <v>7497</v>
      </c>
      <c r="J957">
        <v>1955</v>
      </c>
      <c r="K957" s="39">
        <f t="shared" si="29"/>
        <v>41614.671388891467</v>
      </c>
      <c r="L957" s="10">
        <v>3019</v>
      </c>
    </row>
    <row r="958" spans="4:12" x14ac:dyDescent="0.25">
      <c r="D958" s="5" t="s">
        <v>5478</v>
      </c>
      <c r="E958" s="10">
        <v>4019</v>
      </c>
      <c r="F958">
        <v>25</v>
      </c>
      <c r="G958">
        <v>1956</v>
      </c>
      <c r="H958" s="39">
        <f t="shared" si="28"/>
        <v>41614.671400465544</v>
      </c>
      <c r="I958" t="s">
        <v>7498</v>
      </c>
      <c r="J958">
        <v>1956</v>
      </c>
      <c r="K958" s="39">
        <f t="shared" si="29"/>
        <v>41614.671400465544</v>
      </c>
      <c r="L958" s="10">
        <v>3019</v>
      </c>
    </row>
    <row r="959" spans="4:12" x14ac:dyDescent="0.25">
      <c r="D959" s="5" t="s">
        <v>5479</v>
      </c>
      <c r="E959" s="10">
        <v>4019</v>
      </c>
      <c r="F959">
        <v>24</v>
      </c>
      <c r="G959">
        <v>1957</v>
      </c>
      <c r="H959" s="39">
        <f t="shared" si="28"/>
        <v>41614.671412039621</v>
      </c>
      <c r="I959" t="s">
        <v>7499</v>
      </c>
      <c r="J959">
        <v>1957</v>
      </c>
      <c r="K959" s="39">
        <f t="shared" si="29"/>
        <v>41614.671412039621</v>
      </c>
      <c r="L959" s="10">
        <v>3019</v>
      </c>
    </row>
    <row r="960" spans="4:12" x14ac:dyDescent="0.25">
      <c r="D960" s="5" t="s">
        <v>5480</v>
      </c>
      <c r="E960" s="10">
        <v>4019</v>
      </c>
      <c r="F960">
        <v>24</v>
      </c>
      <c r="G960">
        <v>1958</v>
      </c>
      <c r="H960" s="39">
        <f t="shared" si="28"/>
        <v>41614.671423613698</v>
      </c>
      <c r="I960" t="s">
        <v>7500</v>
      </c>
      <c r="J960">
        <v>1958</v>
      </c>
      <c r="K960" s="39">
        <f t="shared" si="29"/>
        <v>41614.671423613698</v>
      </c>
      <c r="L960" s="10">
        <v>3019</v>
      </c>
    </row>
    <row r="961" spans="4:12" x14ac:dyDescent="0.25">
      <c r="D961" s="5" t="s">
        <v>5481</v>
      </c>
      <c r="E961" s="10">
        <v>4019</v>
      </c>
      <c r="F961">
        <v>25</v>
      </c>
      <c r="G961">
        <v>1959</v>
      </c>
      <c r="H961" s="39">
        <f t="shared" si="28"/>
        <v>41614.671435187774</v>
      </c>
      <c r="I961" t="s">
        <v>7501</v>
      </c>
      <c r="J961">
        <v>1959</v>
      </c>
      <c r="K961" s="39">
        <f t="shared" si="29"/>
        <v>41614.671435187774</v>
      </c>
      <c r="L961" s="10">
        <v>3019</v>
      </c>
    </row>
    <row r="962" spans="4:12" x14ac:dyDescent="0.25">
      <c r="D962" s="5" t="s">
        <v>5482</v>
      </c>
      <c r="E962" s="10">
        <v>4019</v>
      </c>
      <c r="F962">
        <v>25</v>
      </c>
      <c r="G962">
        <v>1960</v>
      </c>
      <c r="H962" s="39">
        <f t="shared" si="28"/>
        <v>41614.671446761851</v>
      </c>
      <c r="I962" t="s">
        <v>7502</v>
      </c>
      <c r="J962">
        <v>1960</v>
      </c>
      <c r="K962" s="39">
        <f t="shared" si="29"/>
        <v>41614.671446761851</v>
      </c>
      <c r="L962" s="10">
        <v>3019</v>
      </c>
    </row>
    <row r="963" spans="4:12" x14ac:dyDescent="0.25">
      <c r="D963" s="5" t="s">
        <v>5483</v>
      </c>
      <c r="E963" s="10">
        <v>4019</v>
      </c>
      <c r="F963">
        <v>24</v>
      </c>
      <c r="G963">
        <v>1961</v>
      </c>
      <c r="H963" s="39">
        <f t="shared" si="28"/>
        <v>41614.671458335928</v>
      </c>
      <c r="I963" t="s">
        <v>7503</v>
      </c>
      <c r="J963">
        <v>1961</v>
      </c>
      <c r="K963" s="39">
        <f t="shared" si="29"/>
        <v>41614.671458335928</v>
      </c>
      <c r="L963" s="10">
        <v>3019</v>
      </c>
    </row>
    <row r="964" spans="4:12" x14ac:dyDescent="0.25">
      <c r="D964" s="5" t="s">
        <v>5484</v>
      </c>
      <c r="E964" s="10">
        <v>4019</v>
      </c>
      <c r="F964">
        <v>24</v>
      </c>
      <c r="G964">
        <v>1962</v>
      </c>
      <c r="H964" s="39">
        <f t="shared" si="28"/>
        <v>41614.671469910005</v>
      </c>
      <c r="I964" t="s">
        <v>7504</v>
      </c>
      <c r="J964">
        <v>1962</v>
      </c>
      <c r="K964" s="39">
        <f t="shared" si="29"/>
        <v>41614.671469910005</v>
      </c>
      <c r="L964" s="10">
        <v>3019</v>
      </c>
    </row>
    <row r="965" spans="4:12" x14ac:dyDescent="0.25">
      <c r="D965" s="5" t="s">
        <v>5485</v>
      </c>
      <c r="E965" s="10">
        <v>4019</v>
      </c>
      <c r="F965">
        <v>25</v>
      </c>
      <c r="G965">
        <v>1963</v>
      </c>
      <c r="H965" s="39">
        <f t="shared" ref="H965:H1012" si="30">H964+1/86400</f>
        <v>41614.671481484082</v>
      </c>
      <c r="I965" t="s">
        <v>7505</v>
      </c>
      <c r="J965">
        <v>1963</v>
      </c>
      <c r="K965" s="39">
        <f t="shared" ref="K965:K1012" si="31">K964+1/86400</f>
        <v>41614.671481484082</v>
      </c>
      <c r="L965" s="10">
        <v>3019</v>
      </c>
    </row>
    <row r="966" spans="4:12" x14ac:dyDescent="0.25">
      <c r="D966" s="5" t="s">
        <v>5486</v>
      </c>
      <c r="E966" s="10">
        <v>4019</v>
      </c>
      <c r="F966">
        <v>25</v>
      </c>
      <c r="G966">
        <v>1964</v>
      </c>
      <c r="H966" s="39">
        <f t="shared" si="30"/>
        <v>41614.671493058158</v>
      </c>
      <c r="I966" t="s">
        <v>7506</v>
      </c>
      <c r="J966">
        <v>1964</v>
      </c>
      <c r="K966" s="39">
        <f t="shared" si="31"/>
        <v>41614.671493058158</v>
      </c>
      <c r="L966" s="10">
        <v>3019</v>
      </c>
    </row>
    <row r="967" spans="4:12" x14ac:dyDescent="0.25">
      <c r="D967" s="5" t="s">
        <v>5487</v>
      </c>
      <c r="E967" s="10">
        <v>4019</v>
      </c>
      <c r="F967">
        <v>24</v>
      </c>
      <c r="G967">
        <v>1965</v>
      </c>
      <c r="H967" s="39">
        <f t="shared" si="30"/>
        <v>41614.671504632235</v>
      </c>
      <c r="I967" t="s">
        <v>7507</v>
      </c>
      <c r="J967">
        <v>1965</v>
      </c>
      <c r="K967" s="39">
        <f t="shared" si="31"/>
        <v>41614.671504632235</v>
      </c>
      <c r="L967" s="10">
        <v>3019</v>
      </c>
    </row>
    <row r="968" spans="4:12" x14ac:dyDescent="0.25">
      <c r="D968" s="5" t="s">
        <v>5488</v>
      </c>
      <c r="E968" s="10">
        <v>4019</v>
      </c>
      <c r="F968">
        <v>24</v>
      </c>
      <c r="G968">
        <v>1966</v>
      </c>
      <c r="H968" s="39">
        <f t="shared" si="30"/>
        <v>41614.671516206312</v>
      </c>
      <c r="I968" t="s">
        <v>7508</v>
      </c>
      <c r="J968">
        <v>1966</v>
      </c>
      <c r="K968" s="39">
        <f t="shared" si="31"/>
        <v>41614.671516206312</v>
      </c>
      <c r="L968" s="10">
        <v>3019</v>
      </c>
    </row>
    <row r="969" spans="4:12" x14ac:dyDescent="0.25">
      <c r="D969" s="5" t="s">
        <v>5489</v>
      </c>
      <c r="E969" s="10">
        <v>4019</v>
      </c>
      <c r="F969">
        <v>25</v>
      </c>
      <c r="G969">
        <v>1967</v>
      </c>
      <c r="H969" s="39">
        <f t="shared" si="30"/>
        <v>41614.671527780389</v>
      </c>
      <c r="I969" t="s">
        <v>7509</v>
      </c>
      <c r="J969">
        <v>1967</v>
      </c>
      <c r="K969" s="39">
        <f t="shared" si="31"/>
        <v>41614.671527780389</v>
      </c>
      <c r="L969" s="10">
        <v>3019</v>
      </c>
    </row>
    <row r="970" spans="4:12" x14ac:dyDescent="0.25">
      <c r="D970" s="5" t="s">
        <v>5490</v>
      </c>
      <c r="E970" s="10">
        <v>4019</v>
      </c>
      <c r="F970">
        <v>25</v>
      </c>
      <c r="G970">
        <v>1968</v>
      </c>
      <c r="H970" s="39">
        <f t="shared" si="30"/>
        <v>41614.671539354465</v>
      </c>
      <c r="I970" t="s">
        <v>7510</v>
      </c>
      <c r="J970">
        <v>1968</v>
      </c>
      <c r="K970" s="39">
        <f t="shared" si="31"/>
        <v>41614.671539354465</v>
      </c>
      <c r="L970" s="10">
        <v>3019</v>
      </c>
    </row>
    <row r="971" spans="4:12" x14ac:dyDescent="0.25">
      <c r="D971" s="5" t="s">
        <v>5491</v>
      </c>
      <c r="E971" s="10">
        <v>4019</v>
      </c>
      <c r="F971">
        <v>24</v>
      </c>
      <c r="G971">
        <v>1969</v>
      </c>
      <c r="H971" s="39">
        <f t="shared" si="30"/>
        <v>41614.671550928542</v>
      </c>
      <c r="I971" t="s">
        <v>7511</v>
      </c>
      <c r="J971">
        <v>1969</v>
      </c>
      <c r="K971" s="39">
        <f t="shared" si="31"/>
        <v>41614.671550928542</v>
      </c>
      <c r="L971" s="10">
        <v>3019</v>
      </c>
    </row>
    <row r="972" spans="4:12" x14ac:dyDescent="0.25">
      <c r="D972" s="5" t="s">
        <v>5492</v>
      </c>
      <c r="E972" s="10">
        <v>4019</v>
      </c>
      <c r="F972">
        <v>24</v>
      </c>
      <c r="G972">
        <v>1970</v>
      </c>
      <c r="H972" s="39">
        <f t="shared" si="30"/>
        <v>41614.671562502619</v>
      </c>
      <c r="I972" t="s">
        <v>7512</v>
      </c>
      <c r="J972">
        <v>1970</v>
      </c>
      <c r="K972" s="39">
        <f t="shared" si="31"/>
        <v>41614.671562502619</v>
      </c>
      <c r="L972" s="10">
        <v>3019</v>
      </c>
    </row>
    <row r="973" spans="4:12" x14ac:dyDescent="0.25">
      <c r="D973" s="5" t="s">
        <v>5493</v>
      </c>
      <c r="E973" s="10">
        <v>4019</v>
      </c>
      <c r="F973">
        <v>25</v>
      </c>
      <c r="G973">
        <v>1971</v>
      </c>
      <c r="H973" s="39">
        <f t="shared" si="30"/>
        <v>41614.671574076696</v>
      </c>
      <c r="I973" t="s">
        <v>7513</v>
      </c>
      <c r="J973">
        <v>1971</v>
      </c>
      <c r="K973" s="39">
        <f t="shared" si="31"/>
        <v>41614.671574076696</v>
      </c>
      <c r="L973" s="10">
        <v>3019</v>
      </c>
    </row>
    <row r="974" spans="4:12" x14ac:dyDescent="0.25">
      <c r="D974" s="5" t="s">
        <v>5494</v>
      </c>
      <c r="E974" s="10">
        <v>4019</v>
      </c>
      <c r="F974">
        <v>25</v>
      </c>
      <c r="G974">
        <v>1972</v>
      </c>
      <c r="H974" s="39">
        <f t="shared" si="30"/>
        <v>41614.671585650773</v>
      </c>
      <c r="I974" t="s">
        <v>7514</v>
      </c>
      <c r="J974">
        <v>1972</v>
      </c>
      <c r="K974" s="39">
        <f t="shared" si="31"/>
        <v>41614.671585650773</v>
      </c>
      <c r="L974" s="10">
        <v>3019</v>
      </c>
    </row>
    <row r="975" spans="4:12" x14ac:dyDescent="0.25">
      <c r="D975" s="5" t="s">
        <v>5495</v>
      </c>
      <c r="E975" s="10">
        <v>4019</v>
      </c>
      <c r="F975">
        <v>24</v>
      </c>
      <c r="G975">
        <v>1973</v>
      </c>
      <c r="H975" s="39">
        <f t="shared" si="30"/>
        <v>41614.671597224849</v>
      </c>
      <c r="I975" t="s">
        <v>7515</v>
      </c>
      <c r="J975">
        <v>1973</v>
      </c>
      <c r="K975" s="39">
        <f t="shared" si="31"/>
        <v>41614.671597224849</v>
      </c>
      <c r="L975" s="10">
        <v>3019</v>
      </c>
    </row>
    <row r="976" spans="4:12" x14ac:dyDescent="0.25">
      <c r="D976" s="5" t="s">
        <v>5496</v>
      </c>
      <c r="E976" s="10">
        <v>4019</v>
      </c>
      <c r="F976">
        <v>24</v>
      </c>
      <c r="G976">
        <v>1974</v>
      </c>
      <c r="H976" s="39">
        <f t="shared" si="30"/>
        <v>41614.671608798926</v>
      </c>
      <c r="I976" t="s">
        <v>7516</v>
      </c>
      <c r="J976">
        <v>1974</v>
      </c>
      <c r="K976" s="39">
        <f t="shared" si="31"/>
        <v>41614.671608798926</v>
      </c>
      <c r="L976" s="10">
        <v>3019</v>
      </c>
    </row>
    <row r="977" spans="4:12" x14ac:dyDescent="0.25">
      <c r="D977" s="5" t="s">
        <v>5497</v>
      </c>
      <c r="E977" s="10">
        <v>4019</v>
      </c>
      <c r="F977">
        <v>25</v>
      </c>
      <c r="G977">
        <v>1975</v>
      </c>
      <c r="H977" s="39">
        <f t="shared" si="30"/>
        <v>41614.671620373003</v>
      </c>
      <c r="I977" t="s">
        <v>7517</v>
      </c>
      <c r="J977">
        <v>1975</v>
      </c>
      <c r="K977" s="39">
        <f t="shared" si="31"/>
        <v>41614.671620373003</v>
      </c>
      <c r="L977" s="10">
        <v>3019</v>
      </c>
    </row>
    <row r="978" spans="4:12" x14ac:dyDescent="0.25">
      <c r="D978" s="5" t="s">
        <v>5498</v>
      </c>
      <c r="E978" s="10">
        <v>4019</v>
      </c>
      <c r="F978">
        <v>25</v>
      </c>
      <c r="G978">
        <v>1976</v>
      </c>
      <c r="H978" s="39">
        <f t="shared" si="30"/>
        <v>41614.67163194708</v>
      </c>
      <c r="I978" t="s">
        <v>7518</v>
      </c>
      <c r="J978">
        <v>1976</v>
      </c>
      <c r="K978" s="39">
        <f t="shared" si="31"/>
        <v>41614.67163194708</v>
      </c>
      <c r="L978" s="10">
        <v>3019</v>
      </c>
    </row>
    <row r="979" spans="4:12" x14ac:dyDescent="0.25">
      <c r="D979" s="5" t="s">
        <v>5499</v>
      </c>
      <c r="E979" s="10">
        <v>4019</v>
      </c>
      <c r="F979">
        <v>24</v>
      </c>
      <c r="G979">
        <v>1977</v>
      </c>
      <c r="H979" s="39">
        <f t="shared" si="30"/>
        <v>41614.671643521157</v>
      </c>
      <c r="I979" t="s">
        <v>7519</v>
      </c>
      <c r="J979">
        <v>1977</v>
      </c>
      <c r="K979" s="39">
        <f t="shared" si="31"/>
        <v>41614.671643521157</v>
      </c>
      <c r="L979" s="10">
        <v>3019</v>
      </c>
    </row>
    <row r="980" spans="4:12" x14ac:dyDescent="0.25">
      <c r="D980" s="5" t="s">
        <v>5500</v>
      </c>
      <c r="E980" s="10">
        <v>4019</v>
      </c>
      <c r="F980">
        <v>24</v>
      </c>
      <c r="G980">
        <v>1978</v>
      </c>
      <c r="H980" s="39">
        <f t="shared" si="30"/>
        <v>41614.671655095233</v>
      </c>
      <c r="I980" t="s">
        <v>7520</v>
      </c>
      <c r="J980">
        <v>1978</v>
      </c>
      <c r="K980" s="39">
        <f t="shared" si="31"/>
        <v>41614.671655095233</v>
      </c>
      <c r="L980" s="10">
        <v>3019</v>
      </c>
    </row>
    <row r="981" spans="4:12" x14ac:dyDescent="0.25">
      <c r="D981" s="5" t="s">
        <v>5501</v>
      </c>
      <c r="E981" s="10">
        <v>4019</v>
      </c>
      <c r="F981">
        <v>25</v>
      </c>
      <c r="G981">
        <v>1979</v>
      </c>
      <c r="H981" s="39">
        <f t="shared" si="30"/>
        <v>41614.67166666931</v>
      </c>
      <c r="I981" t="s">
        <v>7521</v>
      </c>
      <c r="J981">
        <v>1979</v>
      </c>
      <c r="K981" s="39">
        <f t="shared" si="31"/>
        <v>41614.67166666931</v>
      </c>
      <c r="L981" s="10">
        <v>3019</v>
      </c>
    </row>
    <row r="982" spans="4:12" x14ac:dyDescent="0.25">
      <c r="D982" s="5" t="s">
        <v>5502</v>
      </c>
      <c r="E982" s="10">
        <v>4019</v>
      </c>
      <c r="F982">
        <v>25</v>
      </c>
      <c r="G982">
        <v>1980</v>
      </c>
      <c r="H982" s="39">
        <f t="shared" si="30"/>
        <v>41614.671678243387</v>
      </c>
      <c r="I982" t="s">
        <v>7522</v>
      </c>
      <c r="J982">
        <v>1980</v>
      </c>
      <c r="K982" s="39">
        <f t="shared" si="31"/>
        <v>41614.671678243387</v>
      </c>
      <c r="L982" s="10">
        <v>3019</v>
      </c>
    </row>
    <row r="983" spans="4:12" x14ac:dyDescent="0.25">
      <c r="D983" s="5" t="s">
        <v>5503</v>
      </c>
      <c r="E983" s="10">
        <v>4019</v>
      </c>
      <c r="F983">
        <v>24</v>
      </c>
      <c r="G983">
        <v>1981</v>
      </c>
      <c r="H983" s="39">
        <f t="shared" si="30"/>
        <v>41614.671689817464</v>
      </c>
      <c r="I983" t="s">
        <v>7523</v>
      </c>
      <c r="J983">
        <v>1981</v>
      </c>
      <c r="K983" s="39">
        <f t="shared" si="31"/>
        <v>41614.671689817464</v>
      </c>
      <c r="L983" s="10">
        <v>3019</v>
      </c>
    </row>
    <row r="984" spans="4:12" x14ac:dyDescent="0.25">
      <c r="D984" s="5" t="s">
        <v>5504</v>
      </c>
      <c r="E984" s="10">
        <v>4019</v>
      </c>
      <c r="F984">
        <v>24</v>
      </c>
      <c r="G984">
        <v>1982</v>
      </c>
      <c r="H984" s="39">
        <f t="shared" si="30"/>
        <v>41614.67170139154</v>
      </c>
      <c r="I984" t="s">
        <v>7524</v>
      </c>
      <c r="J984">
        <v>1982</v>
      </c>
      <c r="K984" s="39">
        <f t="shared" si="31"/>
        <v>41614.67170139154</v>
      </c>
      <c r="L984" s="10">
        <v>3019</v>
      </c>
    </row>
    <row r="985" spans="4:12" x14ac:dyDescent="0.25">
      <c r="D985" s="5" t="s">
        <v>5505</v>
      </c>
      <c r="E985" s="10">
        <v>4019</v>
      </c>
      <c r="F985">
        <v>25</v>
      </c>
      <c r="G985">
        <v>1983</v>
      </c>
      <c r="H985" s="39">
        <f t="shared" si="30"/>
        <v>41614.671712965617</v>
      </c>
      <c r="I985" t="s">
        <v>7525</v>
      </c>
      <c r="J985">
        <v>1983</v>
      </c>
      <c r="K985" s="39">
        <f t="shared" si="31"/>
        <v>41614.671712965617</v>
      </c>
      <c r="L985" s="10">
        <v>3019</v>
      </c>
    </row>
    <row r="986" spans="4:12" x14ac:dyDescent="0.25">
      <c r="D986" s="5" t="s">
        <v>5506</v>
      </c>
      <c r="E986" s="10">
        <v>4019</v>
      </c>
      <c r="F986">
        <v>25</v>
      </c>
      <c r="G986">
        <v>1984</v>
      </c>
      <c r="H986" s="39">
        <f t="shared" si="30"/>
        <v>41614.671724539694</v>
      </c>
      <c r="I986" t="s">
        <v>7526</v>
      </c>
      <c r="J986">
        <v>1984</v>
      </c>
      <c r="K986" s="39">
        <f t="shared" si="31"/>
        <v>41614.671724539694</v>
      </c>
      <c r="L986" s="10">
        <v>3019</v>
      </c>
    </row>
    <row r="987" spans="4:12" x14ac:dyDescent="0.25">
      <c r="D987" s="5" t="s">
        <v>5507</v>
      </c>
      <c r="E987" s="10">
        <v>4019</v>
      </c>
      <c r="F987">
        <v>24</v>
      </c>
      <c r="G987">
        <v>1985</v>
      </c>
      <c r="H987" s="39">
        <f t="shared" si="30"/>
        <v>41614.671736113771</v>
      </c>
      <c r="I987" t="s">
        <v>7527</v>
      </c>
      <c r="J987">
        <v>1985</v>
      </c>
      <c r="K987" s="39">
        <f t="shared" si="31"/>
        <v>41614.671736113771</v>
      </c>
      <c r="L987" s="10">
        <v>3019</v>
      </c>
    </row>
    <row r="988" spans="4:12" x14ac:dyDescent="0.25">
      <c r="D988" s="5" t="s">
        <v>5508</v>
      </c>
      <c r="E988" s="10">
        <v>4019</v>
      </c>
      <c r="F988">
        <v>24</v>
      </c>
      <c r="G988">
        <v>1986</v>
      </c>
      <c r="H988" s="39">
        <f t="shared" si="30"/>
        <v>41614.671747687848</v>
      </c>
      <c r="I988" t="s">
        <v>7528</v>
      </c>
      <c r="J988">
        <v>1986</v>
      </c>
      <c r="K988" s="39">
        <f t="shared" si="31"/>
        <v>41614.671747687848</v>
      </c>
      <c r="L988" s="10">
        <v>3019</v>
      </c>
    </row>
    <row r="989" spans="4:12" x14ac:dyDescent="0.25">
      <c r="D989" s="5" t="s">
        <v>5509</v>
      </c>
      <c r="E989" s="10">
        <v>4019</v>
      </c>
      <c r="F989">
        <v>25</v>
      </c>
      <c r="G989">
        <v>1987</v>
      </c>
      <c r="H989" s="39">
        <f t="shared" si="30"/>
        <v>41614.671759261924</v>
      </c>
      <c r="I989" t="s">
        <v>7529</v>
      </c>
      <c r="J989">
        <v>1987</v>
      </c>
      <c r="K989" s="39">
        <f t="shared" si="31"/>
        <v>41614.671759261924</v>
      </c>
      <c r="L989" s="10">
        <v>3019</v>
      </c>
    </row>
    <row r="990" spans="4:12" x14ac:dyDescent="0.25">
      <c r="D990" s="5" t="s">
        <v>5510</v>
      </c>
      <c r="E990" s="10">
        <v>4019</v>
      </c>
      <c r="F990">
        <v>25</v>
      </c>
      <c r="G990">
        <v>1988</v>
      </c>
      <c r="H990" s="39">
        <f t="shared" si="30"/>
        <v>41614.671770836001</v>
      </c>
      <c r="I990" t="s">
        <v>7530</v>
      </c>
      <c r="J990">
        <v>1988</v>
      </c>
      <c r="K990" s="39">
        <f t="shared" si="31"/>
        <v>41614.671770836001</v>
      </c>
      <c r="L990" s="10">
        <v>3019</v>
      </c>
    </row>
    <row r="991" spans="4:12" x14ac:dyDescent="0.25">
      <c r="D991" s="5" t="s">
        <v>5511</v>
      </c>
      <c r="E991" s="10">
        <v>4019</v>
      </c>
      <c r="F991">
        <v>24</v>
      </c>
      <c r="G991">
        <v>1989</v>
      </c>
      <c r="H991" s="39">
        <f t="shared" si="30"/>
        <v>41614.671782410078</v>
      </c>
      <c r="I991" t="s">
        <v>7531</v>
      </c>
      <c r="J991">
        <v>1989</v>
      </c>
      <c r="K991" s="39">
        <f t="shared" si="31"/>
        <v>41614.671782410078</v>
      </c>
      <c r="L991" s="10">
        <v>3019</v>
      </c>
    </row>
    <row r="992" spans="4:12" x14ac:dyDescent="0.25">
      <c r="D992" s="5" t="s">
        <v>5512</v>
      </c>
      <c r="E992" s="10">
        <v>4019</v>
      </c>
      <c r="F992">
        <v>24</v>
      </c>
      <c r="G992">
        <v>1990</v>
      </c>
      <c r="H992" s="39">
        <f t="shared" si="30"/>
        <v>41614.671793984155</v>
      </c>
      <c r="I992" t="s">
        <v>7532</v>
      </c>
      <c r="J992">
        <v>1990</v>
      </c>
      <c r="K992" s="39">
        <f t="shared" si="31"/>
        <v>41614.671793984155</v>
      </c>
      <c r="L992" s="10">
        <v>3019</v>
      </c>
    </row>
    <row r="993" spans="4:12" x14ac:dyDescent="0.25">
      <c r="D993" s="5" t="s">
        <v>5513</v>
      </c>
      <c r="E993" s="10">
        <v>4019</v>
      </c>
      <c r="F993">
        <v>25</v>
      </c>
      <c r="G993">
        <v>1991</v>
      </c>
      <c r="H993" s="39">
        <f t="shared" si="30"/>
        <v>41614.671805558231</v>
      </c>
      <c r="I993" t="s">
        <v>7533</v>
      </c>
      <c r="J993">
        <v>1991</v>
      </c>
      <c r="K993" s="39">
        <f t="shared" si="31"/>
        <v>41614.671805558231</v>
      </c>
      <c r="L993" s="10">
        <v>3019</v>
      </c>
    </row>
    <row r="994" spans="4:12" x14ac:dyDescent="0.25">
      <c r="D994" s="5" t="s">
        <v>5514</v>
      </c>
      <c r="E994" s="10">
        <v>4019</v>
      </c>
      <c r="F994">
        <v>25</v>
      </c>
      <c r="G994">
        <v>1992</v>
      </c>
      <c r="H994" s="39">
        <f t="shared" si="30"/>
        <v>41614.671817132308</v>
      </c>
      <c r="I994" t="s">
        <v>7534</v>
      </c>
      <c r="J994">
        <v>1992</v>
      </c>
      <c r="K994" s="39">
        <f t="shared" si="31"/>
        <v>41614.671817132308</v>
      </c>
      <c r="L994" s="10">
        <v>3019</v>
      </c>
    </row>
    <row r="995" spans="4:12" x14ac:dyDescent="0.25">
      <c r="D995" s="5" t="s">
        <v>5515</v>
      </c>
      <c r="E995" s="10">
        <v>4019</v>
      </c>
      <c r="F995">
        <v>24</v>
      </c>
      <c r="G995">
        <v>1993</v>
      </c>
      <c r="H995" s="39">
        <f t="shared" si="30"/>
        <v>41614.671828706385</v>
      </c>
      <c r="I995" t="s">
        <v>7535</v>
      </c>
      <c r="J995">
        <v>1993</v>
      </c>
      <c r="K995" s="39">
        <f t="shared" si="31"/>
        <v>41614.671828706385</v>
      </c>
      <c r="L995" s="10">
        <v>3019</v>
      </c>
    </row>
    <row r="996" spans="4:12" x14ac:dyDescent="0.25">
      <c r="D996" s="5" t="s">
        <v>5516</v>
      </c>
      <c r="E996" s="10">
        <v>4019</v>
      </c>
      <c r="F996">
        <v>24</v>
      </c>
      <c r="G996">
        <v>1994</v>
      </c>
      <c r="H996" s="39">
        <f t="shared" si="30"/>
        <v>41614.671840280462</v>
      </c>
      <c r="I996" t="s">
        <v>7536</v>
      </c>
      <c r="J996">
        <v>1994</v>
      </c>
      <c r="K996" s="39">
        <f t="shared" si="31"/>
        <v>41614.671840280462</v>
      </c>
      <c r="L996" s="10">
        <v>3019</v>
      </c>
    </row>
    <row r="997" spans="4:12" x14ac:dyDescent="0.25">
      <c r="D997" s="5" t="s">
        <v>5517</v>
      </c>
      <c r="E997" s="10">
        <v>4019</v>
      </c>
      <c r="F997">
        <v>25</v>
      </c>
      <c r="G997">
        <v>1995</v>
      </c>
      <c r="H997" s="39">
        <f t="shared" si="30"/>
        <v>41614.671851854539</v>
      </c>
      <c r="I997" t="s">
        <v>7537</v>
      </c>
      <c r="J997">
        <v>1995</v>
      </c>
      <c r="K997" s="39">
        <f t="shared" si="31"/>
        <v>41614.671851854539</v>
      </c>
      <c r="L997" s="10">
        <v>3019</v>
      </c>
    </row>
    <row r="998" spans="4:12" x14ac:dyDescent="0.25">
      <c r="D998" s="5" t="s">
        <v>5518</v>
      </c>
      <c r="E998" s="10">
        <v>4019</v>
      </c>
      <c r="F998">
        <v>25</v>
      </c>
      <c r="G998">
        <v>1996</v>
      </c>
      <c r="H998" s="39">
        <f t="shared" si="30"/>
        <v>41614.671863428615</v>
      </c>
      <c r="I998" t="s">
        <v>7538</v>
      </c>
      <c r="J998">
        <v>1996</v>
      </c>
      <c r="K998" s="39">
        <f t="shared" si="31"/>
        <v>41614.671863428615</v>
      </c>
      <c r="L998" s="10">
        <v>3019</v>
      </c>
    </row>
    <row r="999" spans="4:12" x14ac:dyDescent="0.25">
      <c r="D999" s="5" t="s">
        <v>5519</v>
      </c>
      <c r="E999" s="10">
        <v>4019</v>
      </c>
      <c r="F999">
        <v>24</v>
      </c>
      <c r="G999">
        <v>1997</v>
      </c>
      <c r="H999" s="39">
        <f t="shared" si="30"/>
        <v>41614.671875002692</v>
      </c>
      <c r="I999" t="s">
        <v>7539</v>
      </c>
      <c r="J999">
        <v>1997</v>
      </c>
      <c r="K999" s="39">
        <f t="shared" si="31"/>
        <v>41614.671875002692</v>
      </c>
      <c r="L999" s="10">
        <v>3019</v>
      </c>
    </row>
    <row r="1000" spans="4:12" x14ac:dyDescent="0.25">
      <c r="D1000" s="5" t="s">
        <v>5520</v>
      </c>
      <c r="E1000" s="10">
        <v>4019</v>
      </c>
      <c r="F1000">
        <v>24</v>
      </c>
      <c r="G1000">
        <v>1998</v>
      </c>
      <c r="H1000" s="39">
        <f t="shared" si="30"/>
        <v>41614.671886576769</v>
      </c>
      <c r="I1000" t="s">
        <v>7540</v>
      </c>
      <c r="J1000">
        <v>1998</v>
      </c>
      <c r="K1000" s="39">
        <f t="shared" si="31"/>
        <v>41614.671886576769</v>
      </c>
      <c r="L1000" s="10">
        <v>3019</v>
      </c>
    </row>
    <row r="1001" spans="4:12" x14ac:dyDescent="0.25">
      <c r="D1001" s="5" t="s">
        <v>5521</v>
      </c>
      <c r="E1001" s="10">
        <v>4019</v>
      </c>
      <c r="F1001">
        <v>25</v>
      </c>
      <c r="G1001">
        <v>1999</v>
      </c>
      <c r="H1001" s="39">
        <f t="shared" si="30"/>
        <v>41614.671898150846</v>
      </c>
      <c r="I1001" t="s">
        <v>7541</v>
      </c>
      <c r="J1001">
        <v>1999</v>
      </c>
      <c r="K1001" s="39">
        <f t="shared" si="31"/>
        <v>41614.671898150846</v>
      </c>
      <c r="L1001" s="10">
        <v>3019</v>
      </c>
    </row>
    <row r="1002" spans="4:12" x14ac:dyDescent="0.25">
      <c r="D1002" s="5" t="s">
        <v>5522</v>
      </c>
      <c r="E1002" s="10">
        <v>4019</v>
      </c>
      <c r="F1002">
        <v>25</v>
      </c>
      <c r="G1002">
        <v>2000</v>
      </c>
      <c r="H1002" s="39">
        <f t="shared" si="30"/>
        <v>41614.671909724922</v>
      </c>
      <c r="I1002" t="s">
        <v>7542</v>
      </c>
      <c r="J1002">
        <v>2000</v>
      </c>
      <c r="K1002" s="39">
        <f t="shared" si="31"/>
        <v>41614.671909724922</v>
      </c>
      <c r="L1002" s="10">
        <v>3019</v>
      </c>
    </row>
    <row r="1003" spans="4:12" x14ac:dyDescent="0.25">
      <c r="D1003" s="5" t="s">
        <v>5523</v>
      </c>
      <c r="E1003" s="10">
        <v>4019</v>
      </c>
      <c r="F1003">
        <v>24</v>
      </c>
      <c r="G1003">
        <v>2001</v>
      </c>
      <c r="H1003" s="39">
        <f t="shared" si="30"/>
        <v>41614.671921298999</v>
      </c>
      <c r="I1003" t="s">
        <v>7543</v>
      </c>
      <c r="J1003">
        <v>2001</v>
      </c>
      <c r="K1003" s="39">
        <f t="shared" si="31"/>
        <v>41614.671921298999</v>
      </c>
      <c r="L1003" s="10">
        <v>3019</v>
      </c>
    </row>
    <row r="1004" spans="4:12" x14ac:dyDescent="0.25">
      <c r="D1004" s="5" t="s">
        <v>5524</v>
      </c>
      <c r="E1004" s="10">
        <v>4019</v>
      </c>
      <c r="F1004">
        <v>24</v>
      </c>
      <c r="G1004">
        <v>2002</v>
      </c>
      <c r="H1004" s="39">
        <f t="shared" si="30"/>
        <v>41614.671932873076</v>
      </c>
      <c r="I1004" t="s">
        <v>7544</v>
      </c>
      <c r="J1004">
        <v>2002</v>
      </c>
      <c r="K1004" s="39">
        <f t="shared" si="31"/>
        <v>41614.671932873076</v>
      </c>
      <c r="L1004" s="10">
        <v>3019</v>
      </c>
    </row>
    <row r="1005" spans="4:12" x14ac:dyDescent="0.25">
      <c r="D1005" s="5" t="s">
        <v>5525</v>
      </c>
      <c r="E1005" s="10">
        <v>4019</v>
      </c>
      <c r="F1005">
        <v>25</v>
      </c>
      <c r="G1005">
        <v>2003</v>
      </c>
      <c r="H1005" s="39">
        <f t="shared" si="30"/>
        <v>41614.671944447153</v>
      </c>
      <c r="I1005" t="s">
        <v>7545</v>
      </c>
      <c r="J1005">
        <v>2003</v>
      </c>
      <c r="K1005" s="39">
        <f t="shared" si="31"/>
        <v>41614.671944447153</v>
      </c>
      <c r="L1005" s="10">
        <v>3019</v>
      </c>
    </row>
    <row r="1006" spans="4:12" x14ac:dyDescent="0.25">
      <c r="D1006" s="5" t="s">
        <v>5526</v>
      </c>
      <c r="E1006" s="10">
        <v>4019</v>
      </c>
      <c r="F1006">
        <v>25</v>
      </c>
      <c r="G1006">
        <v>2004</v>
      </c>
      <c r="H1006" s="39">
        <f t="shared" si="30"/>
        <v>41614.67195602123</v>
      </c>
      <c r="I1006" t="s">
        <v>7546</v>
      </c>
      <c r="J1006">
        <v>2004</v>
      </c>
      <c r="K1006" s="39">
        <f t="shared" si="31"/>
        <v>41614.67195602123</v>
      </c>
      <c r="L1006" s="10">
        <v>3019</v>
      </c>
    </row>
    <row r="1007" spans="4:12" x14ac:dyDescent="0.25">
      <c r="D1007" s="5" t="s">
        <v>5527</v>
      </c>
      <c r="E1007" s="10">
        <v>4019</v>
      </c>
      <c r="F1007">
        <v>24</v>
      </c>
      <c r="G1007">
        <v>2005</v>
      </c>
      <c r="H1007" s="39">
        <f t="shared" si="30"/>
        <v>41614.671967595306</v>
      </c>
      <c r="I1007" t="s">
        <v>7547</v>
      </c>
      <c r="J1007">
        <v>2005</v>
      </c>
      <c r="K1007" s="39">
        <f t="shared" si="31"/>
        <v>41614.671967595306</v>
      </c>
      <c r="L1007" s="10">
        <v>3019</v>
      </c>
    </row>
    <row r="1008" spans="4:12" x14ac:dyDescent="0.25">
      <c r="D1008" s="5" t="s">
        <v>5528</v>
      </c>
      <c r="E1008" s="10">
        <v>4019</v>
      </c>
      <c r="F1008">
        <v>24</v>
      </c>
      <c r="G1008">
        <v>2006</v>
      </c>
      <c r="H1008" s="39">
        <f t="shared" si="30"/>
        <v>41614.671979169383</v>
      </c>
      <c r="I1008" t="s">
        <v>7548</v>
      </c>
      <c r="J1008">
        <v>2006</v>
      </c>
      <c r="K1008" s="39">
        <f t="shared" si="31"/>
        <v>41614.671979169383</v>
      </c>
      <c r="L1008" s="10">
        <v>3019</v>
      </c>
    </row>
    <row r="1009" spans="4:12" x14ac:dyDescent="0.25">
      <c r="D1009" s="5" t="s">
        <v>5529</v>
      </c>
      <c r="E1009" s="10">
        <v>4019</v>
      </c>
      <c r="F1009">
        <v>25</v>
      </c>
      <c r="G1009">
        <v>2007</v>
      </c>
      <c r="H1009" s="39">
        <f t="shared" si="30"/>
        <v>41614.67199074346</v>
      </c>
      <c r="I1009" t="s">
        <v>7549</v>
      </c>
      <c r="J1009">
        <v>2007</v>
      </c>
      <c r="K1009" s="39">
        <f t="shared" si="31"/>
        <v>41614.67199074346</v>
      </c>
      <c r="L1009" s="10">
        <v>3019</v>
      </c>
    </row>
    <row r="1010" spans="4:12" x14ac:dyDescent="0.25">
      <c r="D1010" s="5" t="s">
        <v>5530</v>
      </c>
      <c r="E1010" s="10">
        <v>4019</v>
      </c>
      <c r="F1010">
        <v>25</v>
      </c>
      <c r="G1010">
        <v>2008</v>
      </c>
      <c r="H1010" s="39">
        <f t="shared" si="30"/>
        <v>41614.672002317537</v>
      </c>
      <c r="I1010" t="s">
        <v>7550</v>
      </c>
      <c r="J1010">
        <v>2008</v>
      </c>
      <c r="K1010" s="39">
        <f t="shared" si="31"/>
        <v>41614.672002317537</v>
      </c>
      <c r="L1010" s="10">
        <v>3019</v>
      </c>
    </row>
    <row r="1011" spans="4:12" x14ac:dyDescent="0.25">
      <c r="D1011" s="5" t="s">
        <v>5531</v>
      </c>
      <c r="E1011" s="10">
        <v>4019</v>
      </c>
      <c r="F1011">
        <v>24</v>
      </c>
      <c r="G1011">
        <v>2009</v>
      </c>
      <c r="H1011" s="39">
        <f t="shared" si="30"/>
        <v>41614.672013891613</v>
      </c>
      <c r="I1011" t="s">
        <v>7551</v>
      </c>
      <c r="J1011">
        <v>2009</v>
      </c>
      <c r="K1011" s="39">
        <f t="shared" si="31"/>
        <v>41614.672013891613</v>
      </c>
      <c r="L1011" s="10">
        <v>3019</v>
      </c>
    </row>
    <row r="1012" spans="4:12" x14ac:dyDescent="0.25">
      <c r="D1012" s="5" t="s">
        <v>5532</v>
      </c>
      <c r="E1012" s="10">
        <v>4019</v>
      </c>
      <c r="F1012">
        <v>24</v>
      </c>
      <c r="G1012">
        <v>2010</v>
      </c>
      <c r="H1012" s="39">
        <f t="shared" si="30"/>
        <v>41614.67202546569</v>
      </c>
      <c r="I1012" t="s">
        <v>7552</v>
      </c>
      <c r="J1012">
        <v>2010</v>
      </c>
      <c r="K1012" s="39">
        <f t="shared" si="31"/>
        <v>41614.67202546569</v>
      </c>
      <c r="L1012" s="10">
        <v>3019</v>
      </c>
    </row>
  </sheetData>
  <phoneticPr fontId="1" type="noConversion"/>
  <hyperlinks>
    <hyperlink ref="A3" r:id="rId1"/>
    <hyperlink ref="A4" r:id="rId2"/>
    <hyperlink ref="A5" r:id="rId3"/>
    <hyperlink ref="A6" r:id="rId4"/>
  </hyperlinks>
  <pageMargins left="0.7" right="0.7" top="0.75" bottom="0.75" header="0.3" footer="0.3"/>
  <pageSetup paperSize="9" orientation="portrait" r:id="rId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3"/>
  <sheetViews>
    <sheetView workbookViewId="0">
      <selection activeCell="D39" sqref="D39:J44"/>
    </sheetView>
  </sheetViews>
  <sheetFormatPr defaultRowHeight="14.4" x14ac:dyDescent="0.25"/>
  <cols>
    <col min="4" max="4" width="37.109375" customWidth="1"/>
    <col min="9" max="9" width="26.6640625" customWidth="1"/>
  </cols>
  <sheetData>
    <row r="1" spans="1:12" x14ac:dyDescent="0.25">
      <c r="A1" t="s">
        <v>4522</v>
      </c>
    </row>
    <row r="2" spans="1:12" x14ac:dyDescent="0.25">
      <c r="C2" t="s">
        <v>3</v>
      </c>
      <c r="D2" t="s">
        <v>77</v>
      </c>
      <c r="E2" t="s">
        <v>73</v>
      </c>
      <c r="F2" t="s">
        <v>89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</row>
    <row r="3" spans="1:12" x14ac:dyDescent="0.25">
      <c r="A3" s="26" t="s">
        <v>2461</v>
      </c>
      <c r="B3" s="26" t="s">
        <v>2463</v>
      </c>
      <c r="C3">
        <v>1</v>
      </c>
      <c r="D3" s="5" t="s">
        <v>5533</v>
      </c>
      <c r="E3" s="10">
        <v>4019</v>
      </c>
      <c r="F3" s="6">
        <v>24</v>
      </c>
      <c r="G3">
        <v>51001</v>
      </c>
      <c r="H3" s="11">
        <v>41678.66034722222</v>
      </c>
      <c r="I3" t="s">
        <v>7553</v>
      </c>
      <c r="J3">
        <v>51001</v>
      </c>
      <c r="K3" s="11">
        <v>41678.66034722222</v>
      </c>
      <c r="L3" s="10">
        <v>3019</v>
      </c>
    </row>
    <row r="4" spans="1:12" x14ac:dyDescent="0.25">
      <c r="A4" s="26" t="s">
        <v>2461</v>
      </c>
      <c r="B4" s="26" t="s">
        <v>2463</v>
      </c>
      <c r="C4">
        <v>2</v>
      </c>
      <c r="D4" s="5" t="s">
        <v>5534</v>
      </c>
      <c r="E4" s="10">
        <v>4019</v>
      </c>
      <c r="F4" s="6">
        <v>24</v>
      </c>
      <c r="G4">
        <v>51002</v>
      </c>
      <c r="H4" s="11">
        <v>41678.66034722222</v>
      </c>
      <c r="I4" t="s">
        <v>7554</v>
      </c>
      <c r="J4">
        <v>51002</v>
      </c>
      <c r="K4" s="11">
        <v>41678.66034722222</v>
      </c>
      <c r="L4" s="10">
        <v>3019</v>
      </c>
    </row>
    <row r="5" spans="1:12" x14ac:dyDescent="0.25">
      <c r="A5" s="26" t="s">
        <v>2462</v>
      </c>
      <c r="B5" s="26" t="s">
        <v>2465</v>
      </c>
      <c r="D5" s="5" t="s">
        <v>5535</v>
      </c>
      <c r="E5" s="10">
        <v>4019</v>
      </c>
      <c r="F5" s="6">
        <v>25</v>
      </c>
      <c r="G5">
        <v>51003</v>
      </c>
      <c r="H5" s="11">
        <v>41678.66034722222</v>
      </c>
      <c r="I5" t="s">
        <v>7555</v>
      </c>
      <c r="J5">
        <v>51003</v>
      </c>
      <c r="K5" s="11">
        <v>41678.66034722222</v>
      </c>
      <c r="L5" s="10">
        <v>3019</v>
      </c>
    </row>
    <row r="6" spans="1:12" x14ac:dyDescent="0.25">
      <c r="A6" s="26" t="s">
        <v>2462</v>
      </c>
      <c r="B6" s="26" t="s">
        <v>2465</v>
      </c>
      <c r="D6" s="5" t="s">
        <v>5536</v>
      </c>
      <c r="E6" s="10">
        <v>4019</v>
      </c>
      <c r="F6" s="6">
        <v>25</v>
      </c>
      <c r="G6">
        <v>51004</v>
      </c>
      <c r="H6" s="11">
        <v>41678.66034722222</v>
      </c>
      <c r="I6" t="s">
        <v>7556</v>
      </c>
      <c r="J6">
        <v>51004</v>
      </c>
      <c r="K6" s="11">
        <v>41678.66034722222</v>
      </c>
      <c r="L6" s="10">
        <v>3019</v>
      </c>
    </row>
    <row r="7" spans="1:12" x14ac:dyDescent="0.25">
      <c r="D7" s="5" t="s">
        <v>5537</v>
      </c>
      <c r="E7" s="10">
        <v>4019</v>
      </c>
      <c r="F7">
        <v>24</v>
      </c>
      <c r="G7">
        <v>51005</v>
      </c>
      <c r="H7" s="11">
        <v>41678.66034722222</v>
      </c>
      <c r="I7" t="s">
        <v>7557</v>
      </c>
      <c r="J7">
        <v>51005</v>
      </c>
      <c r="K7" s="11">
        <v>41678.66034722222</v>
      </c>
      <c r="L7" s="10">
        <v>3019</v>
      </c>
    </row>
    <row r="8" spans="1:12" x14ac:dyDescent="0.25">
      <c r="D8" s="5" t="s">
        <v>5538</v>
      </c>
      <c r="E8" s="10">
        <v>4019</v>
      </c>
      <c r="F8">
        <v>24</v>
      </c>
      <c r="G8">
        <v>51006</v>
      </c>
      <c r="H8" s="11">
        <v>41678.66034722222</v>
      </c>
      <c r="I8" t="s">
        <v>7558</v>
      </c>
      <c r="J8">
        <v>51006</v>
      </c>
      <c r="K8" s="11">
        <v>41678.66034722222</v>
      </c>
      <c r="L8" s="10">
        <v>3019</v>
      </c>
    </row>
    <row r="9" spans="1:12" x14ac:dyDescent="0.25">
      <c r="D9" s="5" t="s">
        <v>5539</v>
      </c>
      <c r="E9" s="10">
        <v>4019</v>
      </c>
      <c r="F9">
        <v>25</v>
      </c>
      <c r="G9">
        <v>51007</v>
      </c>
      <c r="H9" s="11">
        <v>41678.66034722222</v>
      </c>
      <c r="I9" t="s">
        <v>7559</v>
      </c>
      <c r="J9">
        <v>51007</v>
      </c>
      <c r="K9" s="11">
        <v>41678.66034722222</v>
      </c>
      <c r="L9" s="10">
        <v>3019</v>
      </c>
    </row>
    <row r="10" spans="1:12" x14ac:dyDescent="0.25">
      <c r="D10" s="5" t="s">
        <v>5540</v>
      </c>
      <c r="E10" s="10">
        <v>4019</v>
      </c>
      <c r="F10">
        <v>25</v>
      </c>
      <c r="G10">
        <v>51008</v>
      </c>
      <c r="H10" s="11">
        <v>41678.66034722222</v>
      </c>
      <c r="I10" t="s">
        <v>7560</v>
      </c>
      <c r="J10">
        <v>51008</v>
      </c>
      <c r="K10" s="11">
        <v>41678.66034722222</v>
      </c>
      <c r="L10" s="10">
        <v>3019</v>
      </c>
    </row>
    <row r="11" spans="1:12" x14ac:dyDescent="0.25">
      <c r="D11" s="5" t="s">
        <v>5541</v>
      </c>
      <c r="E11" s="10">
        <v>4019</v>
      </c>
      <c r="F11">
        <v>24</v>
      </c>
      <c r="G11">
        <v>51009</v>
      </c>
      <c r="H11" s="11">
        <v>41678.66034722222</v>
      </c>
      <c r="I11" t="s">
        <v>7561</v>
      </c>
      <c r="J11">
        <v>51009</v>
      </c>
      <c r="K11" s="11">
        <v>41678.66034722222</v>
      </c>
      <c r="L11" s="10">
        <v>3019</v>
      </c>
    </row>
    <row r="12" spans="1:12" x14ac:dyDescent="0.25">
      <c r="D12" s="5" t="s">
        <v>5542</v>
      </c>
      <c r="E12" s="10">
        <v>4019</v>
      </c>
      <c r="F12">
        <v>24</v>
      </c>
      <c r="G12">
        <v>51010</v>
      </c>
      <c r="H12" s="11">
        <v>41678.66034722222</v>
      </c>
      <c r="I12" t="s">
        <v>7562</v>
      </c>
      <c r="J12">
        <v>51010</v>
      </c>
      <c r="K12" s="11">
        <v>41678.66034722222</v>
      </c>
      <c r="L12" s="10">
        <v>3019</v>
      </c>
    </row>
    <row r="13" spans="1:12" x14ac:dyDescent="0.25">
      <c r="D13" s="5" t="s">
        <v>5543</v>
      </c>
      <c r="E13" s="10">
        <v>4019</v>
      </c>
      <c r="F13">
        <v>25</v>
      </c>
      <c r="G13">
        <v>51011</v>
      </c>
      <c r="H13" s="11">
        <v>41678.66034722222</v>
      </c>
      <c r="I13" t="s">
        <v>7563</v>
      </c>
      <c r="J13">
        <v>51011</v>
      </c>
      <c r="K13" s="11">
        <v>41678.66034722222</v>
      </c>
      <c r="L13" s="10">
        <v>3019</v>
      </c>
    </row>
    <row r="14" spans="1:12" x14ac:dyDescent="0.25">
      <c r="D14" s="5" t="s">
        <v>5544</v>
      </c>
      <c r="E14" s="10">
        <v>4019</v>
      </c>
      <c r="F14">
        <v>25</v>
      </c>
      <c r="G14">
        <v>51012</v>
      </c>
      <c r="H14" s="11">
        <v>41678.66034722222</v>
      </c>
      <c r="I14" t="s">
        <v>7564</v>
      </c>
      <c r="J14">
        <v>51012</v>
      </c>
      <c r="K14" s="11">
        <v>41678.66034722222</v>
      </c>
      <c r="L14" s="10">
        <v>3019</v>
      </c>
    </row>
    <row r="15" spans="1:12" x14ac:dyDescent="0.25">
      <c r="D15" s="5" t="s">
        <v>5545</v>
      </c>
      <c r="E15" s="10">
        <v>4019</v>
      </c>
      <c r="F15">
        <v>24</v>
      </c>
      <c r="G15">
        <v>51013</v>
      </c>
      <c r="H15" s="11">
        <v>41678.66034722222</v>
      </c>
      <c r="I15" t="s">
        <v>7565</v>
      </c>
      <c r="J15">
        <v>51013</v>
      </c>
      <c r="K15" s="11">
        <v>41678.66034722222</v>
      </c>
      <c r="L15" s="10">
        <v>3019</v>
      </c>
    </row>
    <row r="16" spans="1:12" x14ac:dyDescent="0.25">
      <c r="D16" s="5" t="s">
        <v>5546</v>
      </c>
      <c r="E16" s="10">
        <v>4019</v>
      </c>
      <c r="F16">
        <v>24</v>
      </c>
      <c r="G16">
        <v>51014</v>
      </c>
      <c r="H16" s="11">
        <v>41678.66034722222</v>
      </c>
      <c r="I16" t="s">
        <v>7566</v>
      </c>
      <c r="J16">
        <v>51014</v>
      </c>
      <c r="K16" s="11">
        <v>41678.66034722222</v>
      </c>
      <c r="L16" s="10">
        <v>3019</v>
      </c>
    </row>
    <row r="17" spans="4:12" x14ac:dyDescent="0.25">
      <c r="D17" s="5" t="s">
        <v>5547</v>
      </c>
      <c r="E17" s="10">
        <v>4019</v>
      </c>
      <c r="F17">
        <v>25</v>
      </c>
      <c r="G17">
        <v>51015</v>
      </c>
      <c r="H17" s="11">
        <v>41678.66034722222</v>
      </c>
      <c r="I17" t="s">
        <v>7567</v>
      </c>
      <c r="J17">
        <v>51015</v>
      </c>
      <c r="K17" s="11">
        <v>41678.66034722222</v>
      </c>
      <c r="L17" s="10">
        <v>3019</v>
      </c>
    </row>
    <row r="18" spans="4:12" x14ac:dyDescent="0.25">
      <c r="D18" s="5" t="s">
        <v>5548</v>
      </c>
      <c r="E18" s="10">
        <v>4019</v>
      </c>
      <c r="F18">
        <v>25</v>
      </c>
      <c r="G18">
        <v>51016</v>
      </c>
      <c r="H18" s="11">
        <v>41678.66034722222</v>
      </c>
      <c r="I18" t="s">
        <v>7568</v>
      </c>
      <c r="J18">
        <v>51016</v>
      </c>
      <c r="K18" s="11">
        <v>41678.66034722222</v>
      </c>
      <c r="L18" s="10">
        <v>3019</v>
      </c>
    </row>
    <row r="19" spans="4:12" x14ac:dyDescent="0.25">
      <c r="D19" s="5" t="s">
        <v>5549</v>
      </c>
      <c r="E19" s="10">
        <v>4019</v>
      </c>
      <c r="F19">
        <v>24</v>
      </c>
      <c r="G19">
        <v>51017</v>
      </c>
      <c r="H19" s="11">
        <v>41678.66034722222</v>
      </c>
      <c r="I19" t="s">
        <v>7569</v>
      </c>
      <c r="J19">
        <v>51017</v>
      </c>
      <c r="K19" s="11">
        <v>41678.66034722222</v>
      </c>
      <c r="L19" s="10">
        <v>3019</v>
      </c>
    </row>
    <row r="20" spans="4:12" x14ac:dyDescent="0.25">
      <c r="D20" s="5" t="s">
        <v>5550</v>
      </c>
      <c r="E20" s="10">
        <v>4019</v>
      </c>
      <c r="F20">
        <v>24</v>
      </c>
      <c r="G20">
        <v>51018</v>
      </c>
      <c r="H20" s="11">
        <v>41678.66034722222</v>
      </c>
      <c r="I20" t="s">
        <v>7570</v>
      </c>
      <c r="J20">
        <v>51018</v>
      </c>
      <c r="K20" s="11">
        <v>41678.66034722222</v>
      </c>
      <c r="L20" s="10">
        <v>3019</v>
      </c>
    </row>
    <row r="21" spans="4:12" x14ac:dyDescent="0.25">
      <c r="D21" s="5" t="s">
        <v>5551</v>
      </c>
      <c r="E21" s="10">
        <v>4019</v>
      </c>
      <c r="F21">
        <v>25</v>
      </c>
      <c r="G21">
        <v>51019</v>
      </c>
      <c r="H21" s="11">
        <v>41678.66034722222</v>
      </c>
      <c r="I21" t="s">
        <v>7571</v>
      </c>
      <c r="J21">
        <v>51019</v>
      </c>
      <c r="K21" s="11">
        <v>41678.66034722222</v>
      </c>
      <c r="L21" s="10">
        <v>3019</v>
      </c>
    </row>
    <row r="22" spans="4:12" x14ac:dyDescent="0.25">
      <c r="D22" s="5" t="s">
        <v>5552</v>
      </c>
      <c r="E22" s="10">
        <v>4019</v>
      </c>
      <c r="F22">
        <v>25</v>
      </c>
      <c r="G22">
        <v>51020</v>
      </c>
      <c r="H22" s="11">
        <v>41678.66034722222</v>
      </c>
      <c r="I22" t="s">
        <v>7572</v>
      </c>
      <c r="J22">
        <v>51020</v>
      </c>
      <c r="K22" s="11">
        <v>41678.66034722222</v>
      </c>
      <c r="L22" s="10">
        <v>3019</v>
      </c>
    </row>
    <row r="23" spans="4:12" x14ac:dyDescent="0.25">
      <c r="D23" s="5" t="s">
        <v>5553</v>
      </c>
      <c r="E23" s="10">
        <v>4019</v>
      </c>
      <c r="F23">
        <v>24</v>
      </c>
      <c r="G23">
        <v>51021</v>
      </c>
      <c r="H23" s="11">
        <v>41678.66034722222</v>
      </c>
      <c r="I23" t="s">
        <v>7573</v>
      </c>
      <c r="J23">
        <v>51021</v>
      </c>
      <c r="K23" s="11">
        <v>41678.66034722222</v>
      </c>
      <c r="L23" s="10">
        <v>3019</v>
      </c>
    </row>
    <row r="24" spans="4:12" x14ac:dyDescent="0.25">
      <c r="D24" s="5" t="s">
        <v>5554</v>
      </c>
      <c r="E24" s="10">
        <v>4019</v>
      </c>
      <c r="F24">
        <v>24</v>
      </c>
      <c r="G24">
        <v>51022</v>
      </c>
      <c r="H24" s="11">
        <v>41678.66034722222</v>
      </c>
      <c r="I24" t="s">
        <v>7574</v>
      </c>
      <c r="J24">
        <v>51022</v>
      </c>
      <c r="K24" s="11">
        <v>41678.66034722222</v>
      </c>
      <c r="L24" s="10">
        <v>3019</v>
      </c>
    </row>
    <row r="25" spans="4:12" x14ac:dyDescent="0.25">
      <c r="D25" s="5" t="s">
        <v>5555</v>
      </c>
      <c r="E25" s="10">
        <v>4019</v>
      </c>
      <c r="F25">
        <v>25</v>
      </c>
      <c r="G25">
        <v>51023</v>
      </c>
      <c r="H25" s="11">
        <v>41678.66034722222</v>
      </c>
      <c r="I25" t="s">
        <v>7575</v>
      </c>
      <c r="J25">
        <v>51023</v>
      </c>
      <c r="K25" s="11">
        <v>41678.66034722222</v>
      </c>
      <c r="L25" s="10">
        <v>3019</v>
      </c>
    </row>
    <row r="26" spans="4:12" x14ac:dyDescent="0.25">
      <c r="D26" s="5" t="s">
        <v>5556</v>
      </c>
      <c r="E26" s="10">
        <v>4019</v>
      </c>
      <c r="F26">
        <v>25</v>
      </c>
      <c r="G26">
        <v>51024</v>
      </c>
      <c r="H26" s="11">
        <v>41678.66034722222</v>
      </c>
      <c r="I26" t="s">
        <v>7576</v>
      </c>
      <c r="J26">
        <v>51024</v>
      </c>
      <c r="K26" s="11">
        <v>41678.66034722222</v>
      </c>
      <c r="L26" s="10">
        <v>3019</v>
      </c>
    </row>
    <row r="27" spans="4:12" x14ac:dyDescent="0.25">
      <c r="D27" s="5" t="s">
        <v>5557</v>
      </c>
      <c r="E27" s="10">
        <v>4019</v>
      </c>
      <c r="F27">
        <v>24</v>
      </c>
      <c r="G27">
        <v>51025</v>
      </c>
      <c r="H27" s="11">
        <v>41678.66034722222</v>
      </c>
      <c r="I27" t="s">
        <v>7577</v>
      </c>
      <c r="J27">
        <v>51025</v>
      </c>
      <c r="K27" s="11">
        <v>41678.66034722222</v>
      </c>
      <c r="L27" s="10">
        <v>3019</v>
      </c>
    </row>
    <row r="28" spans="4:12" x14ac:dyDescent="0.25">
      <c r="D28" s="5" t="s">
        <v>5558</v>
      </c>
      <c r="E28" s="10">
        <v>4019</v>
      </c>
      <c r="F28">
        <v>24</v>
      </c>
      <c r="G28">
        <v>51026</v>
      </c>
      <c r="H28" s="11">
        <v>41678.66034722222</v>
      </c>
      <c r="I28" t="s">
        <v>7578</v>
      </c>
      <c r="J28">
        <v>51026</v>
      </c>
      <c r="K28" s="11">
        <v>41678.66034722222</v>
      </c>
      <c r="L28" s="10">
        <v>3019</v>
      </c>
    </row>
    <row r="29" spans="4:12" x14ac:dyDescent="0.25">
      <c r="D29" s="5" t="s">
        <v>5559</v>
      </c>
      <c r="E29" s="10">
        <v>4019</v>
      </c>
      <c r="F29">
        <v>25</v>
      </c>
      <c r="G29">
        <v>51027</v>
      </c>
      <c r="H29" s="11">
        <v>41678.66034722222</v>
      </c>
      <c r="I29" t="s">
        <v>7579</v>
      </c>
      <c r="J29">
        <v>51027</v>
      </c>
      <c r="K29" s="11">
        <v>41678.66034722222</v>
      </c>
      <c r="L29" s="10">
        <v>3019</v>
      </c>
    </row>
    <row r="30" spans="4:12" x14ac:dyDescent="0.25">
      <c r="D30" s="5" t="s">
        <v>5560</v>
      </c>
      <c r="E30" s="10">
        <v>4019</v>
      </c>
      <c r="F30">
        <v>25</v>
      </c>
      <c r="G30">
        <v>51028</v>
      </c>
      <c r="H30" s="11">
        <v>41678.66034722222</v>
      </c>
      <c r="I30" t="s">
        <v>7580</v>
      </c>
      <c r="J30">
        <v>51028</v>
      </c>
      <c r="K30" s="11">
        <v>41678.66034722222</v>
      </c>
      <c r="L30" s="10">
        <v>3019</v>
      </c>
    </row>
    <row r="31" spans="4:12" x14ac:dyDescent="0.25">
      <c r="D31" s="5" t="s">
        <v>5561</v>
      </c>
      <c r="E31" s="10">
        <v>4019</v>
      </c>
      <c r="F31">
        <v>24</v>
      </c>
      <c r="G31">
        <v>51029</v>
      </c>
      <c r="H31" s="11">
        <v>41678.66034722222</v>
      </c>
      <c r="I31" t="s">
        <v>7581</v>
      </c>
      <c r="J31">
        <v>51029</v>
      </c>
      <c r="K31" s="11">
        <v>41678.66034722222</v>
      </c>
      <c r="L31" s="10">
        <v>3019</v>
      </c>
    </row>
    <row r="32" spans="4:12" x14ac:dyDescent="0.25">
      <c r="D32" s="5" t="s">
        <v>5562</v>
      </c>
      <c r="E32" s="10">
        <v>4019</v>
      </c>
      <c r="F32">
        <v>24</v>
      </c>
      <c r="G32">
        <v>51030</v>
      </c>
      <c r="H32" s="11">
        <v>41678.66034722222</v>
      </c>
      <c r="I32" t="s">
        <v>7582</v>
      </c>
      <c r="J32">
        <v>51030</v>
      </c>
      <c r="K32" s="11">
        <v>41678.66034722222</v>
      </c>
      <c r="L32" s="10">
        <v>3019</v>
      </c>
    </row>
    <row r="33" spans="4:12" x14ac:dyDescent="0.25">
      <c r="D33" s="5" t="s">
        <v>5563</v>
      </c>
      <c r="E33" s="10">
        <v>4019</v>
      </c>
      <c r="F33">
        <v>25</v>
      </c>
      <c r="G33">
        <v>51031</v>
      </c>
      <c r="H33" s="11">
        <v>41678.66034722222</v>
      </c>
      <c r="I33" t="s">
        <v>7583</v>
      </c>
      <c r="J33">
        <v>51031</v>
      </c>
      <c r="K33" s="11">
        <v>41678.66034722222</v>
      </c>
      <c r="L33" s="10">
        <v>3019</v>
      </c>
    </row>
    <row r="34" spans="4:12" x14ac:dyDescent="0.25">
      <c r="D34" s="5" t="s">
        <v>5564</v>
      </c>
      <c r="E34" s="10">
        <v>4019</v>
      </c>
      <c r="F34">
        <v>25</v>
      </c>
      <c r="G34">
        <v>51032</v>
      </c>
      <c r="H34" s="11">
        <v>41678.66034722222</v>
      </c>
      <c r="I34" t="s">
        <v>7584</v>
      </c>
      <c r="J34">
        <v>51032</v>
      </c>
      <c r="K34" s="11">
        <v>41678.66034722222</v>
      </c>
      <c r="L34" s="10">
        <v>3019</v>
      </c>
    </row>
    <row r="35" spans="4:12" x14ac:dyDescent="0.25">
      <c r="D35" s="5" t="s">
        <v>5565</v>
      </c>
      <c r="E35" s="10">
        <v>4019</v>
      </c>
      <c r="F35">
        <v>24</v>
      </c>
      <c r="G35">
        <v>51033</v>
      </c>
      <c r="H35" s="11">
        <v>41678.66034722222</v>
      </c>
      <c r="I35" t="s">
        <v>7585</v>
      </c>
      <c r="J35">
        <v>51033</v>
      </c>
      <c r="K35" s="11">
        <v>41678.66034722222</v>
      </c>
      <c r="L35" s="10">
        <v>3019</v>
      </c>
    </row>
    <row r="36" spans="4:12" x14ac:dyDescent="0.25">
      <c r="D36" s="5" t="s">
        <v>5566</v>
      </c>
      <c r="E36" s="10">
        <v>4019</v>
      </c>
      <c r="F36">
        <v>24</v>
      </c>
      <c r="G36">
        <v>51034</v>
      </c>
      <c r="H36" s="11">
        <v>41678.66034722222</v>
      </c>
      <c r="I36" t="s">
        <v>7586</v>
      </c>
      <c r="J36">
        <v>51034</v>
      </c>
      <c r="K36" s="11">
        <v>41678.66034722222</v>
      </c>
      <c r="L36" s="10">
        <v>3019</v>
      </c>
    </row>
    <row r="37" spans="4:12" x14ac:dyDescent="0.25">
      <c r="D37" s="5" t="s">
        <v>5567</v>
      </c>
      <c r="E37" s="10">
        <v>4019</v>
      </c>
      <c r="F37">
        <v>25</v>
      </c>
      <c r="G37">
        <v>51035</v>
      </c>
      <c r="H37" s="11">
        <v>41678.66034722222</v>
      </c>
      <c r="I37" t="s">
        <v>7587</v>
      </c>
      <c r="J37">
        <v>51035</v>
      </c>
      <c r="K37" s="11">
        <v>41678.66034722222</v>
      </c>
      <c r="L37" s="10">
        <v>3019</v>
      </c>
    </row>
    <row r="38" spans="4:12" x14ac:dyDescent="0.25">
      <c r="D38" s="5" t="s">
        <v>5568</v>
      </c>
      <c r="E38" s="10">
        <v>4019</v>
      </c>
      <c r="F38">
        <v>25</v>
      </c>
      <c r="G38">
        <v>51036</v>
      </c>
      <c r="H38" s="11">
        <v>41678.66034722222</v>
      </c>
      <c r="I38" t="s">
        <v>7588</v>
      </c>
      <c r="J38">
        <v>51036</v>
      </c>
      <c r="K38" s="11">
        <v>41678.66034722222</v>
      </c>
      <c r="L38" s="10">
        <v>3019</v>
      </c>
    </row>
    <row r="39" spans="4:12" x14ac:dyDescent="0.25">
      <c r="D39" s="5" t="s">
        <v>5569</v>
      </c>
      <c r="E39" s="10">
        <v>4019</v>
      </c>
      <c r="F39">
        <v>24</v>
      </c>
      <c r="G39">
        <v>51037</v>
      </c>
      <c r="H39" s="11">
        <v>41678.66034722222</v>
      </c>
      <c r="I39" t="s">
        <v>7589</v>
      </c>
      <c r="J39">
        <v>51037</v>
      </c>
      <c r="K39" s="11">
        <v>41678.66034722222</v>
      </c>
      <c r="L39" s="10">
        <v>3019</v>
      </c>
    </row>
    <row r="40" spans="4:12" x14ac:dyDescent="0.25">
      <c r="D40" s="5" t="s">
        <v>5570</v>
      </c>
      <c r="E40" s="10">
        <v>4019</v>
      </c>
      <c r="F40">
        <v>24</v>
      </c>
      <c r="G40">
        <v>51038</v>
      </c>
      <c r="H40" s="11">
        <v>41678.66034722222</v>
      </c>
      <c r="I40" t="s">
        <v>7590</v>
      </c>
      <c r="J40">
        <v>51038</v>
      </c>
      <c r="K40" s="11">
        <v>41678.66034722222</v>
      </c>
      <c r="L40" s="10">
        <v>3019</v>
      </c>
    </row>
    <row r="41" spans="4:12" x14ac:dyDescent="0.25">
      <c r="D41" s="5" t="s">
        <v>5571</v>
      </c>
      <c r="E41" s="10">
        <v>4019</v>
      </c>
      <c r="F41">
        <v>25</v>
      </c>
      <c r="G41">
        <v>51039</v>
      </c>
      <c r="H41" s="11">
        <v>41678.66034722222</v>
      </c>
      <c r="I41" t="s">
        <v>7591</v>
      </c>
      <c r="J41">
        <v>51039</v>
      </c>
      <c r="K41" s="11">
        <v>41678.66034722222</v>
      </c>
      <c r="L41" s="10">
        <v>3019</v>
      </c>
    </row>
    <row r="42" spans="4:12" x14ac:dyDescent="0.25">
      <c r="D42" s="5" t="s">
        <v>5572</v>
      </c>
      <c r="E42" s="10">
        <v>4019</v>
      </c>
      <c r="F42">
        <v>25</v>
      </c>
      <c r="G42">
        <v>51040</v>
      </c>
      <c r="H42" s="11">
        <v>41678.66034722222</v>
      </c>
      <c r="I42" t="s">
        <v>7592</v>
      </c>
      <c r="J42">
        <v>51040</v>
      </c>
      <c r="K42" s="11">
        <v>41678.66034722222</v>
      </c>
      <c r="L42" s="10">
        <v>3019</v>
      </c>
    </row>
    <row r="43" spans="4:12" x14ac:dyDescent="0.25">
      <c r="D43" s="5" t="s">
        <v>5573</v>
      </c>
      <c r="E43" s="10">
        <v>4019</v>
      </c>
      <c r="F43">
        <v>24</v>
      </c>
      <c r="G43">
        <v>51041</v>
      </c>
      <c r="H43" s="11">
        <v>41678.66034722222</v>
      </c>
      <c r="I43" t="s">
        <v>7593</v>
      </c>
      <c r="J43">
        <v>51041</v>
      </c>
      <c r="K43" s="11">
        <v>41678.66034722222</v>
      </c>
      <c r="L43" s="10">
        <v>3019</v>
      </c>
    </row>
    <row r="44" spans="4:12" x14ac:dyDescent="0.25">
      <c r="D44" s="5" t="s">
        <v>5574</v>
      </c>
      <c r="E44" s="10">
        <v>4019</v>
      </c>
      <c r="F44">
        <v>24</v>
      </c>
      <c r="G44">
        <v>51042</v>
      </c>
      <c r="H44" s="11">
        <v>41678.66034722222</v>
      </c>
      <c r="I44" t="s">
        <v>7594</v>
      </c>
      <c r="J44">
        <v>51042</v>
      </c>
      <c r="K44" s="11">
        <v>41678.66034722222</v>
      </c>
      <c r="L44" s="10">
        <v>3019</v>
      </c>
    </row>
    <row r="45" spans="4:12" x14ac:dyDescent="0.25">
      <c r="D45" s="5" t="s">
        <v>5575</v>
      </c>
      <c r="E45" s="10">
        <v>4019</v>
      </c>
      <c r="F45">
        <v>25</v>
      </c>
      <c r="G45">
        <v>51043</v>
      </c>
      <c r="H45" s="11">
        <v>41678.66034722222</v>
      </c>
      <c r="I45" t="s">
        <v>7595</v>
      </c>
      <c r="J45">
        <v>51043</v>
      </c>
      <c r="K45" s="11">
        <v>41678.66034722222</v>
      </c>
      <c r="L45" s="10">
        <v>3019</v>
      </c>
    </row>
    <row r="46" spans="4:12" x14ac:dyDescent="0.25">
      <c r="D46" s="5" t="s">
        <v>5576</v>
      </c>
      <c r="E46" s="10">
        <v>4019</v>
      </c>
      <c r="F46">
        <v>25</v>
      </c>
      <c r="G46">
        <v>51044</v>
      </c>
      <c r="H46" s="11">
        <v>41678.66034722222</v>
      </c>
      <c r="I46" t="s">
        <v>7596</v>
      </c>
      <c r="J46">
        <v>51044</v>
      </c>
      <c r="K46" s="11">
        <v>41678.66034722222</v>
      </c>
      <c r="L46" s="10">
        <v>3019</v>
      </c>
    </row>
    <row r="47" spans="4:12" x14ac:dyDescent="0.25">
      <c r="D47" s="5" t="s">
        <v>5577</v>
      </c>
      <c r="E47" s="10">
        <v>4019</v>
      </c>
      <c r="F47">
        <v>24</v>
      </c>
      <c r="G47">
        <v>51045</v>
      </c>
      <c r="H47" s="11">
        <v>41678.66034722222</v>
      </c>
      <c r="I47" t="s">
        <v>7597</v>
      </c>
      <c r="J47">
        <v>51045</v>
      </c>
      <c r="K47" s="11">
        <v>41678.66034722222</v>
      </c>
      <c r="L47" s="10">
        <v>3019</v>
      </c>
    </row>
    <row r="48" spans="4:12" x14ac:dyDescent="0.25">
      <c r="D48" s="5" t="s">
        <v>5578</v>
      </c>
      <c r="E48" s="10">
        <v>4019</v>
      </c>
      <c r="F48">
        <v>24</v>
      </c>
      <c r="G48">
        <v>51046</v>
      </c>
      <c r="H48" s="11">
        <v>41678.66034722222</v>
      </c>
      <c r="I48" t="s">
        <v>7598</v>
      </c>
      <c r="J48">
        <v>51046</v>
      </c>
      <c r="K48" s="11">
        <v>41678.66034722222</v>
      </c>
      <c r="L48" s="10">
        <v>3019</v>
      </c>
    </row>
    <row r="49" spans="4:12" x14ac:dyDescent="0.25">
      <c r="D49" s="5" t="s">
        <v>5579</v>
      </c>
      <c r="E49" s="10">
        <v>4019</v>
      </c>
      <c r="F49">
        <v>25</v>
      </c>
      <c r="G49">
        <v>51047</v>
      </c>
      <c r="H49" s="11">
        <v>41678.66034722222</v>
      </c>
      <c r="I49" t="s">
        <v>7599</v>
      </c>
      <c r="J49">
        <v>51047</v>
      </c>
      <c r="K49" s="11">
        <v>41678.66034722222</v>
      </c>
      <c r="L49" s="10">
        <v>3019</v>
      </c>
    </row>
    <row r="50" spans="4:12" x14ac:dyDescent="0.25">
      <c r="D50" s="5" t="s">
        <v>5580</v>
      </c>
      <c r="E50" s="10">
        <v>4019</v>
      </c>
      <c r="F50">
        <v>25</v>
      </c>
      <c r="G50">
        <v>51048</v>
      </c>
      <c r="H50" s="11">
        <v>41678.66034722222</v>
      </c>
      <c r="I50" t="s">
        <v>7600</v>
      </c>
      <c r="J50">
        <v>51048</v>
      </c>
      <c r="K50" s="11">
        <v>41678.66034722222</v>
      </c>
      <c r="L50" s="10">
        <v>3019</v>
      </c>
    </row>
    <row r="51" spans="4:12" x14ac:dyDescent="0.25">
      <c r="D51" s="5" t="s">
        <v>5581</v>
      </c>
      <c r="E51" s="10">
        <v>4019</v>
      </c>
      <c r="F51">
        <v>24</v>
      </c>
      <c r="G51">
        <v>51049</v>
      </c>
      <c r="H51" s="11">
        <v>41678.66034722222</v>
      </c>
      <c r="I51" t="s">
        <v>7601</v>
      </c>
      <c r="J51">
        <v>51049</v>
      </c>
      <c r="K51" s="11">
        <v>41678.66034722222</v>
      </c>
      <c r="L51" s="10">
        <v>3019</v>
      </c>
    </row>
    <row r="52" spans="4:12" x14ac:dyDescent="0.25">
      <c r="D52" s="5" t="s">
        <v>5582</v>
      </c>
      <c r="E52" s="10">
        <v>4019</v>
      </c>
      <c r="F52">
        <v>24</v>
      </c>
      <c r="G52">
        <v>51050</v>
      </c>
      <c r="H52" s="11">
        <v>41678.66034722222</v>
      </c>
      <c r="I52" t="s">
        <v>7602</v>
      </c>
      <c r="J52">
        <v>51050</v>
      </c>
      <c r="K52" s="11">
        <v>41678.66034722222</v>
      </c>
      <c r="L52" s="10">
        <v>3019</v>
      </c>
    </row>
    <row r="53" spans="4:12" x14ac:dyDescent="0.25">
      <c r="D53" s="5" t="s">
        <v>5583</v>
      </c>
      <c r="E53" s="10">
        <v>4019</v>
      </c>
      <c r="F53">
        <v>25</v>
      </c>
      <c r="G53">
        <v>51051</v>
      </c>
      <c r="H53" s="11">
        <v>41678.66034722222</v>
      </c>
      <c r="I53" t="s">
        <v>7603</v>
      </c>
      <c r="J53">
        <v>51051</v>
      </c>
      <c r="K53" s="11">
        <v>41678.66034722222</v>
      </c>
      <c r="L53" s="10">
        <v>3019</v>
      </c>
    </row>
    <row r="54" spans="4:12" x14ac:dyDescent="0.25">
      <c r="D54" s="5" t="s">
        <v>5584</v>
      </c>
      <c r="E54" s="10">
        <v>4019</v>
      </c>
      <c r="F54">
        <v>25</v>
      </c>
      <c r="G54">
        <v>51052</v>
      </c>
      <c r="H54" s="11">
        <v>41678.66034722222</v>
      </c>
      <c r="I54" t="s">
        <v>7604</v>
      </c>
      <c r="J54">
        <v>51052</v>
      </c>
      <c r="K54" s="11">
        <v>41678.66034722222</v>
      </c>
      <c r="L54" s="10">
        <v>3019</v>
      </c>
    </row>
    <row r="55" spans="4:12" x14ac:dyDescent="0.25">
      <c r="D55" s="5" t="s">
        <v>5585</v>
      </c>
      <c r="E55" s="10">
        <v>4019</v>
      </c>
      <c r="F55">
        <v>24</v>
      </c>
      <c r="G55">
        <v>51053</v>
      </c>
      <c r="H55" s="11">
        <v>41678.66034722222</v>
      </c>
      <c r="I55" t="s">
        <v>7605</v>
      </c>
      <c r="J55">
        <v>51053</v>
      </c>
      <c r="K55" s="11">
        <v>41678.66034722222</v>
      </c>
      <c r="L55" s="10">
        <v>3019</v>
      </c>
    </row>
    <row r="56" spans="4:12" x14ac:dyDescent="0.25">
      <c r="D56" s="5" t="s">
        <v>5586</v>
      </c>
      <c r="E56" s="10">
        <v>4019</v>
      </c>
      <c r="F56">
        <v>24</v>
      </c>
      <c r="G56">
        <v>51054</v>
      </c>
      <c r="H56" s="11">
        <v>41678.66034722222</v>
      </c>
      <c r="I56" t="s">
        <v>7606</v>
      </c>
      <c r="J56">
        <v>51054</v>
      </c>
      <c r="K56" s="11">
        <v>41678.66034722222</v>
      </c>
      <c r="L56" s="10">
        <v>3019</v>
      </c>
    </row>
    <row r="57" spans="4:12" x14ac:dyDescent="0.25">
      <c r="D57" s="5" t="s">
        <v>5587</v>
      </c>
      <c r="E57" s="10">
        <v>4019</v>
      </c>
      <c r="F57">
        <v>25</v>
      </c>
      <c r="G57">
        <v>51055</v>
      </c>
      <c r="H57" s="11">
        <v>41678.66034722222</v>
      </c>
      <c r="I57" t="s">
        <v>7607</v>
      </c>
      <c r="J57">
        <v>51055</v>
      </c>
      <c r="K57" s="11">
        <v>41678.66034722222</v>
      </c>
      <c r="L57" s="10">
        <v>3019</v>
      </c>
    </row>
    <row r="58" spans="4:12" x14ac:dyDescent="0.25">
      <c r="D58" s="5" t="s">
        <v>5588</v>
      </c>
      <c r="E58" s="10">
        <v>4019</v>
      </c>
      <c r="F58">
        <v>25</v>
      </c>
      <c r="G58">
        <v>51056</v>
      </c>
      <c r="H58" s="11">
        <v>41678.66034722222</v>
      </c>
      <c r="I58" t="s">
        <v>7608</v>
      </c>
      <c r="J58">
        <v>51056</v>
      </c>
      <c r="K58" s="11">
        <v>41678.66034722222</v>
      </c>
      <c r="L58" s="10">
        <v>3019</v>
      </c>
    </row>
    <row r="59" spans="4:12" x14ac:dyDescent="0.25">
      <c r="D59" s="5" t="s">
        <v>5589</v>
      </c>
      <c r="E59" s="10">
        <v>4019</v>
      </c>
      <c r="F59">
        <v>24</v>
      </c>
      <c r="G59">
        <v>51057</v>
      </c>
      <c r="H59" s="11">
        <v>41678.66034722222</v>
      </c>
      <c r="I59" t="s">
        <v>7609</v>
      </c>
      <c r="J59">
        <v>51057</v>
      </c>
      <c r="K59" s="11">
        <v>41678.66034722222</v>
      </c>
      <c r="L59" s="10">
        <v>3019</v>
      </c>
    </row>
    <row r="60" spans="4:12" x14ac:dyDescent="0.25">
      <c r="D60" s="5" t="s">
        <v>5590</v>
      </c>
      <c r="E60" s="10">
        <v>4019</v>
      </c>
      <c r="F60">
        <v>24</v>
      </c>
      <c r="G60">
        <v>51058</v>
      </c>
      <c r="H60" s="11">
        <v>41678.66034722222</v>
      </c>
      <c r="I60" t="s">
        <v>7610</v>
      </c>
      <c r="J60">
        <v>51058</v>
      </c>
      <c r="K60" s="11">
        <v>41678.66034722222</v>
      </c>
      <c r="L60" s="10">
        <v>3019</v>
      </c>
    </row>
    <row r="61" spans="4:12" x14ac:dyDescent="0.25">
      <c r="D61" s="5" t="s">
        <v>5591</v>
      </c>
      <c r="E61" s="10">
        <v>4019</v>
      </c>
      <c r="F61">
        <v>25</v>
      </c>
      <c r="G61">
        <v>51059</v>
      </c>
      <c r="H61" s="11">
        <v>41678.66034722222</v>
      </c>
      <c r="I61" t="s">
        <v>7611</v>
      </c>
      <c r="J61">
        <v>51059</v>
      </c>
      <c r="K61" s="11">
        <v>41678.66034722222</v>
      </c>
      <c r="L61" s="10">
        <v>3019</v>
      </c>
    </row>
    <row r="62" spans="4:12" x14ac:dyDescent="0.25">
      <c r="D62" s="5" t="s">
        <v>5592</v>
      </c>
      <c r="E62" s="10">
        <v>4019</v>
      </c>
      <c r="F62">
        <v>25</v>
      </c>
      <c r="G62">
        <v>51060</v>
      </c>
      <c r="H62" s="11">
        <v>41678.66034722222</v>
      </c>
      <c r="I62" t="s">
        <v>7612</v>
      </c>
      <c r="J62">
        <v>51060</v>
      </c>
      <c r="K62" s="11">
        <v>41678.66034722222</v>
      </c>
      <c r="L62" s="10">
        <v>3019</v>
      </c>
    </row>
    <row r="63" spans="4:12" x14ac:dyDescent="0.25">
      <c r="D63" s="5" t="s">
        <v>5593</v>
      </c>
      <c r="E63" s="10">
        <v>4019</v>
      </c>
      <c r="F63">
        <v>24</v>
      </c>
      <c r="G63">
        <v>51061</v>
      </c>
      <c r="H63" s="11">
        <v>41678.66034722222</v>
      </c>
      <c r="I63" t="s">
        <v>7613</v>
      </c>
      <c r="J63">
        <v>51061</v>
      </c>
      <c r="K63" s="11">
        <v>41678.66034722222</v>
      </c>
      <c r="L63" s="10">
        <v>3019</v>
      </c>
    </row>
    <row r="64" spans="4:12" x14ac:dyDescent="0.25">
      <c r="D64" s="5" t="s">
        <v>5594</v>
      </c>
      <c r="E64" s="10">
        <v>4019</v>
      </c>
      <c r="F64">
        <v>24</v>
      </c>
      <c r="G64">
        <v>51062</v>
      </c>
      <c r="H64" s="11">
        <v>41678.66034722222</v>
      </c>
      <c r="I64" t="s">
        <v>7614</v>
      </c>
      <c r="J64">
        <v>51062</v>
      </c>
      <c r="K64" s="11">
        <v>41678.66034722222</v>
      </c>
      <c r="L64" s="10">
        <v>3019</v>
      </c>
    </row>
    <row r="65" spans="4:12" x14ac:dyDescent="0.25">
      <c r="D65" s="5" t="s">
        <v>5595</v>
      </c>
      <c r="E65" s="10">
        <v>4019</v>
      </c>
      <c r="F65">
        <v>25</v>
      </c>
      <c r="G65">
        <v>51063</v>
      </c>
      <c r="H65" s="11">
        <v>41678.66034722222</v>
      </c>
      <c r="I65" t="s">
        <v>7615</v>
      </c>
      <c r="J65">
        <v>51063</v>
      </c>
      <c r="K65" s="11">
        <v>41678.66034722222</v>
      </c>
      <c r="L65" s="10">
        <v>3019</v>
      </c>
    </row>
    <row r="66" spans="4:12" x14ac:dyDescent="0.25">
      <c r="D66" s="5" t="s">
        <v>5596</v>
      </c>
      <c r="E66" s="10">
        <v>4019</v>
      </c>
      <c r="F66">
        <v>25</v>
      </c>
      <c r="G66">
        <v>51064</v>
      </c>
      <c r="H66" s="11">
        <v>41678.66034722222</v>
      </c>
      <c r="I66" t="s">
        <v>7616</v>
      </c>
      <c r="J66">
        <v>51064</v>
      </c>
      <c r="K66" s="11">
        <v>41678.66034722222</v>
      </c>
      <c r="L66" s="10">
        <v>3019</v>
      </c>
    </row>
    <row r="67" spans="4:12" x14ac:dyDescent="0.25">
      <c r="D67" s="5" t="s">
        <v>5597</v>
      </c>
      <c r="E67" s="10">
        <v>4019</v>
      </c>
      <c r="F67">
        <v>24</v>
      </c>
      <c r="G67">
        <v>51065</v>
      </c>
      <c r="H67" s="11">
        <v>41678.66034722222</v>
      </c>
      <c r="I67" t="s">
        <v>7617</v>
      </c>
      <c r="J67">
        <v>51065</v>
      </c>
      <c r="K67" s="11">
        <v>41678.66034722222</v>
      </c>
      <c r="L67" s="10">
        <v>3019</v>
      </c>
    </row>
    <row r="68" spans="4:12" x14ac:dyDescent="0.25">
      <c r="D68" s="5" t="s">
        <v>5598</v>
      </c>
      <c r="E68" s="10">
        <v>4019</v>
      </c>
      <c r="F68">
        <v>24</v>
      </c>
      <c r="G68">
        <v>51066</v>
      </c>
      <c r="H68" s="11">
        <v>41678.66034722222</v>
      </c>
      <c r="I68" t="s">
        <v>7618</v>
      </c>
      <c r="J68">
        <v>51066</v>
      </c>
      <c r="K68" s="11">
        <v>41678.66034722222</v>
      </c>
      <c r="L68" s="10">
        <v>3019</v>
      </c>
    </row>
    <row r="69" spans="4:12" x14ac:dyDescent="0.25">
      <c r="D69" s="5" t="s">
        <v>5599</v>
      </c>
      <c r="E69" s="10">
        <v>4019</v>
      </c>
      <c r="F69">
        <v>25</v>
      </c>
      <c r="G69">
        <v>51067</v>
      </c>
      <c r="H69" s="11">
        <v>41678.66034722222</v>
      </c>
      <c r="I69" t="s">
        <v>7619</v>
      </c>
      <c r="J69">
        <v>51067</v>
      </c>
      <c r="K69" s="11">
        <v>41678.66034722222</v>
      </c>
      <c r="L69" s="10">
        <v>3019</v>
      </c>
    </row>
    <row r="70" spans="4:12" x14ac:dyDescent="0.25">
      <c r="D70" s="5" t="s">
        <v>5600</v>
      </c>
      <c r="E70" s="10">
        <v>4019</v>
      </c>
      <c r="F70">
        <v>25</v>
      </c>
      <c r="G70">
        <v>51068</v>
      </c>
      <c r="H70" s="11">
        <v>41678.66034722222</v>
      </c>
      <c r="I70" t="s">
        <v>7620</v>
      </c>
      <c r="J70">
        <v>51068</v>
      </c>
      <c r="K70" s="11">
        <v>41678.66034722222</v>
      </c>
      <c r="L70" s="10">
        <v>3019</v>
      </c>
    </row>
    <row r="71" spans="4:12" x14ac:dyDescent="0.25">
      <c r="D71" s="5" t="s">
        <v>5601</v>
      </c>
      <c r="E71" s="10">
        <v>4019</v>
      </c>
      <c r="F71">
        <v>24</v>
      </c>
      <c r="G71">
        <v>51069</v>
      </c>
      <c r="H71" s="11">
        <v>41678.66034722222</v>
      </c>
      <c r="I71" t="s">
        <v>7621</v>
      </c>
      <c r="J71">
        <v>51069</v>
      </c>
      <c r="K71" s="11">
        <v>41678.66034722222</v>
      </c>
      <c r="L71" s="10">
        <v>3019</v>
      </c>
    </row>
    <row r="72" spans="4:12" x14ac:dyDescent="0.25">
      <c r="D72" s="5" t="s">
        <v>5602</v>
      </c>
      <c r="E72" s="10">
        <v>4019</v>
      </c>
      <c r="F72">
        <v>24</v>
      </c>
      <c r="G72">
        <v>51070</v>
      </c>
      <c r="H72" s="11">
        <v>41678.66034722222</v>
      </c>
      <c r="I72" t="s">
        <v>7622</v>
      </c>
      <c r="J72">
        <v>51070</v>
      </c>
      <c r="K72" s="11">
        <v>41678.66034722222</v>
      </c>
      <c r="L72" s="10">
        <v>3019</v>
      </c>
    </row>
    <row r="73" spans="4:12" x14ac:dyDescent="0.25">
      <c r="D73" s="5" t="s">
        <v>5603</v>
      </c>
      <c r="E73" s="10">
        <v>4019</v>
      </c>
      <c r="F73">
        <v>25</v>
      </c>
      <c r="G73">
        <v>51071</v>
      </c>
      <c r="H73" s="11">
        <v>41678.66034722222</v>
      </c>
      <c r="I73" t="s">
        <v>7623</v>
      </c>
      <c r="J73">
        <v>51071</v>
      </c>
      <c r="K73" s="11">
        <v>41678.66034722222</v>
      </c>
      <c r="L73" s="10">
        <v>3019</v>
      </c>
    </row>
    <row r="74" spans="4:12" x14ac:dyDescent="0.25">
      <c r="D74" s="5" t="s">
        <v>5604</v>
      </c>
      <c r="E74" s="10">
        <v>4019</v>
      </c>
      <c r="F74">
        <v>25</v>
      </c>
      <c r="G74">
        <v>51072</v>
      </c>
      <c r="H74" s="11">
        <v>41678.66034722222</v>
      </c>
      <c r="I74" t="s">
        <v>7624</v>
      </c>
      <c r="J74">
        <v>51072</v>
      </c>
      <c r="K74" s="11">
        <v>41678.66034722222</v>
      </c>
      <c r="L74" s="10">
        <v>3019</v>
      </c>
    </row>
    <row r="75" spans="4:12" x14ac:dyDescent="0.25">
      <c r="D75" s="5" t="s">
        <v>5605</v>
      </c>
      <c r="E75" s="10">
        <v>4019</v>
      </c>
      <c r="F75">
        <v>24</v>
      </c>
      <c r="G75">
        <v>51073</v>
      </c>
      <c r="H75" s="11">
        <v>41678.66034722222</v>
      </c>
      <c r="I75" t="s">
        <v>7625</v>
      </c>
      <c r="J75">
        <v>51073</v>
      </c>
      <c r="K75" s="11">
        <v>41678.66034722222</v>
      </c>
      <c r="L75" s="10">
        <v>3019</v>
      </c>
    </row>
    <row r="76" spans="4:12" x14ac:dyDescent="0.25">
      <c r="D76" s="5" t="s">
        <v>5606</v>
      </c>
      <c r="E76" s="10">
        <v>4019</v>
      </c>
      <c r="F76">
        <v>24</v>
      </c>
      <c r="G76">
        <v>51074</v>
      </c>
      <c r="H76" s="11">
        <v>41678.66034722222</v>
      </c>
      <c r="I76" t="s">
        <v>7626</v>
      </c>
      <c r="J76">
        <v>51074</v>
      </c>
      <c r="K76" s="11">
        <v>41678.66034722222</v>
      </c>
      <c r="L76" s="10">
        <v>3019</v>
      </c>
    </row>
    <row r="77" spans="4:12" x14ac:dyDescent="0.25">
      <c r="D77" s="5" t="s">
        <v>5607</v>
      </c>
      <c r="E77" s="10">
        <v>4019</v>
      </c>
      <c r="F77">
        <v>25</v>
      </c>
      <c r="G77">
        <v>51075</v>
      </c>
      <c r="H77" s="11">
        <v>41678.66034722222</v>
      </c>
      <c r="I77" t="s">
        <v>7627</v>
      </c>
      <c r="J77">
        <v>51075</v>
      </c>
      <c r="K77" s="11">
        <v>41678.66034722222</v>
      </c>
      <c r="L77" s="10">
        <v>3019</v>
      </c>
    </row>
    <row r="78" spans="4:12" x14ac:dyDescent="0.25">
      <c r="D78" s="5" t="s">
        <v>5608</v>
      </c>
      <c r="E78" s="10">
        <v>4019</v>
      </c>
      <c r="F78">
        <v>25</v>
      </c>
      <c r="G78">
        <v>51076</v>
      </c>
      <c r="H78" s="11">
        <v>41678.66034722222</v>
      </c>
      <c r="I78" t="s">
        <v>7628</v>
      </c>
      <c r="J78">
        <v>51076</v>
      </c>
      <c r="K78" s="11">
        <v>41678.66034722222</v>
      </c>
      <c r="L78" s="10">
        <v>3019</v>
      </c>
    </row>
    <row r="79" spans="4:12" x14ac:dyDescent="0.25">
      <c r="D79" s="5" t="s">
        <v>5609</v>
      </c>
      <c r="E79" s="10">
        <v>4019</v>
      </c>
      <c r="F79">
        <v>24</v>
      </c>
      <c r="G79">
        <v>51077</v>
      </c>
      <c r="H79" s="11">
        <v>41678.66034722222</v>
      </c>
      <c r="I79" t="s">
        <v>7629</v>
      </c>
      <c r="J79">
        <v>51077</v>
      </c>
      <c r="K79" s="11">
        <v>41678.66034722222</v>
      </c>
      <c r="L79" s="10">
        <v>3019</v>
      </c>
    </row>
    <row r="80" spans="4:12" x14ac:dyDescent="0.25">
      <c r="D80" s="5" t="s">
        <v>5610</v>
      </c>
      <c r="E80" s="10">
        <v>4019</v>
      </c>
      <c r="F80">
        <v>24</v>
      </c>
      <c r="G80">
        <v>51078</v>
      </c>
      <c r="H80" s="11">
        <v>41678.66034722222</v>
      </c>
      <c r="I80" t="s">
        <v>7630</v>
      </c>
      <c r="J80">
        <v>51078</v>
      </c>
      <c r="K80" s="11">
        <v>41678.66034722222</v>
      </c>
      <c r="L80" s="10">
        <v>3019</v>
      </c>
    </row>
    <row r="81" spans="4:12" x14ac:dyDescent="0.25">
      <c r="D81" s="5" t="s">
        <v>5611</v>
      </c>
      <c r="E81" s="10">
        <v>4019</v>
      </c>
      <c r="F81">
        <v>25</v>
      </c>
      <c r="G81">
        <v>51079</v>
      </c>
      <c r="H81" s="11">
        <v>41678.66034722222</v>
      </c>
      <c r="I81" t="s">
        <v>7631</v>
      </c>
      <c r="J81">
        <v>51079</v>
      </c>
      <c r="K81" s="11">
        <v>41678.66034722222</v>
      </c>
      <c r="L81" s="10">
        <v>3019</v>
      </c>
    </row>
    <row r="82" spans="4:12" x14ac:dyDescent="0.25">
      <c r="D82" s="5" t="s">
        <v>5612</v>
      </c>
      <c r="E82" s="10">
        <v>4019</v>
      </c>
      <c r="F82">
        <v>25</v>
      </c>
      <c r="G82">
        <v>51080</v>
      </c>
      <c r="H82" s="11">
        <v>41678.66034722222</v>
      </c>
      <c r="I82" t="s">
        <v>7632</v>
      </c>
      <c r="J82">
        <v>51080</v>
      </c>
      <c r="K82" s="11">
        <v>41678.66034722222</v>
      </c>
      <c r="L82" s="10">
        <v>3019</v>
      </c>
    </row>
    <row r="83" spans="4:12" x14ac:dyDescent="0.25">
      <c r="D83" s="5" t="s">
        <v>5613</v>
      </c>
      <c r="E83" s="10">
        <v>4019</v>
      </c>
      <c r="F83">
        <v>24</v>
      </c>
      <c r="G83">
        <v>51081</v>
      </c>
      <c r="H83" s="11">
        <v>41678.66034722222</v>
      </c>
      <c r="I83" t="s">
        <v>7633</v>
      </c>
      <c r="J83">
        <v>51081</v>
      </c>
      <c r="K83" s="11">
        <v>41678.66034722222</v>
      </c>
      <c r="L83" s="10">
        <v>3019</v>
      </c>
    </row>
    <row r="84" spans="4:12" x14ac:dyDescent="0.25">
      <c r="D84" s="5" t="s">
        <v>5614</v>
      </c>
      <c r="E84" s="10">
        <v>4019</v>
      </c>
      <c r="F84">
        <v>24</v>
      </c>
      <c r="G84">
        <v>51082</v>
      </c>
      <c r="H84" s="11">
        <v>41678.66034722222</v>
      </c>
      <c r="I84" t="s">
        <v>7634</v>
      </c>
      <c r="J84">
        <v>51082</v>
      </c>
      <c r="K84" s="11">
        <v>41678.66034722222</v>
      </c>
      <c r="L84" s="10">
        <v>3019</v>
      </c>
    </row>
    <row r="85" spans="4:12" x14ac:dyDescent="0.25">
      <c r="D85" s="5" t="s">
        <v>5615</v>
      </c>
      <c r="E85" s="10">
        <v>4019</v>
      </c>
      <c r="F85">
        <v>25</v>
      </c>
      <c r="G85">
        <v>51083</v>
      </c>
      <c r="H85" s="11">
        <v>41678.66034722222</v>
      </c>
      <c r="I85" t="s">
        <v>7635</v>
      </c>
      <c r="J85">
        <v>51083</v>
      </c>
      <c r="K85" s="11">
        <v>41678.66034722222</v>
      </c>
      <c r="L85" s="10">
        <v>3019</v>
      </c>
    </row>
    <row r="86" spans="4:12" x14ac:dyDescent="0.25">
      <c r="D86" s="5" t="s">
        <v>5616</v>
      </c>
      <c r="E86" s="10">
        <v>4019</v>
      </c>
      <c r="F86">
        <v>25</v>
      </c>
      <c r="G86">
        <v>51084</v>
      </c>
      <c r="H86" s="11">
        <v>41678.66034722222</v>
      </c>
      <c r="I86" t="s">
        <v>7636</v>
      </c>
      <c r="J86">
        <v>51084</v>
      </c>
      <c r="K86" s="11">
        <v>41678.66034722222</v>
      </c>
      <c r="L86" s="10">
        <v>3019</v>
      </c>
    </row>
    <row r="87" spans="4:12" x14ac:dyDescent="0.25">
      <c r="D87" s="5" t="s">
        <v>5617</v>
      </c>
      <c r="E87" s="10">
        <v>4019</v>
      </c>
      <c r="F87">
        <v>24</v>
      </c>
      <c r="G87">
        <v>51085</v>
      </c>
      <c r="H87" s="11">
        <v>41678.66034722222</v>
      </c>
      <c r="I87" t="s">
        <v>7637</v>
      </c>
      <c r="J87">
        <v>51085</v>
      </c>
      <c r="K87" s="11">
        <v>41678.66034722222</v>
      </c>
      <c r="L87" s="10">
        <v>3019</v>
      </c>
    </row>
    <row r="88" spans="4:12" x14ac:dyDescent="0.25">
      <c r="D88" s="5" t="s">
        <v>5618</v>
      </c>
      <c r="E88" s="10">
        <v>4019</v>
      </c>
      <c r="F88">
        <v>24</v>
      </c>
      <c r="G88">
        <v>51086</v>
      </c>
      <c r="H88" s="11">
        <v>41678.66034722222</v>
      </c>
      <c r="I88" t="s">
        <v>7638</v>
      </c>
      <c r="J88">
        <v>51086</v>
      </c>
      <c r="K88" s="11">
        <v>41678.66034722222</v>
      </c>
      <c r="L88" s="10">
        <v>3019</v>
      </c>
    </row>
    <row r="89" spans="4:12" x14ac:dyDescent="0.25">
      <c r="D89" s="5" t="s">
        <v>5619</v>
      </c>
      <c r="E89" s="10">
        <v>4019</v>
      </c>
      <c r="F89">
        <v>25</v>
      </c>
      <c r="G89">
        <v>51087</v>
      </c>
      <c r="H89" s="11">
        <v>41678.66034722222</v>
      </c>
      <c r="I89" t="s">
        <v>7639</v>
      </c>
      <c r="J89">
        <v>51087</v>
      </c>
      <c r="K89" s="11">
        <v>41678.66034722222</v>
      </c>
      <c r="L89" s="10">
        <v>3019</v>
      </c>
    </row>
    <row r="90" spans="4:12" x14ac:dyDescent="0.25">
      <c r="D90" s="5" t="s">
        <v>5620</v>
      </c>
      <c r="E90" s="10">
        <v>4019</v>
      </c>
      <c r="F90">
        <v>25</v>
      </c>
      <c r="G90">
        <v>51088</v>
      </c>
      <c r="H90" s="11">
        <v>41678.66034722222</v>
      </c>
      <c r="I90" t="s">
        <v>7640</v>
      </c>
      <c r="J90">
        <v>51088</v>
      </c>
      <c r="K90" s="11">
        <v>41678.66034722222</v>
      </c>
      <c r="L90" s="10">
        <v>3019</v>
      </c>
    </row>
    <row r="91" spans="4:12" x14ac:dyDescent="0.25">
      <c r="D91" s="5" t="s">
        <v>5621</v>
      </c>
      <c r="E91" s="10">
        <v>4019</v>
      </c>
      <c r="F91">
        <v>24</v>
      </c>
      <c r="G91">
        <v>51089</v>
      </c>
      <c r="H91" s="11">
        <v>41678.66034722222</v>
      </c>
      <c r="I91" t="s">
        <v>7641</v>
      </c>
      <c r="J91">
        <v>51089</v>
      </c>
      <c r="K91" s="11">
        <v>41678.66034722222</v>
      </c>
      <c r="L91" s="10">
        <v>3019</v>
      </c>
    </row>
    <row r="92" spans="4:12" x14ac:dyDescent="0.25">
      <c r="D92" s="5" t="s">
        <v>5622</v>
      </c>
      <c r="E92" s="10">
        <v>4019</v>
      </c>
      <c r="F92">
        <v>24</v>
      </c>
      <c r="G92">
        <v>51090</v>
      </c>
      <c r="H92" s="11">
        <v>41678.66034722222</v>
      </c>
      <c r="I92" t="s">
        <v>7642</v>
      </c>
      <c r="J92">
        <v>51090</v>
      </c>
      <c r="K92" s="11">
        <v>41678.66034722222</v>
      </c>
      <c r="L92" s="10">
        <v>3019</v>
      </c>
    </row>
    <row r="93" spans="4:12" x14ac:dyDescent="0.25">
      <c r="D93" s="5" t="s">
        <v>5623</v>
      </c>
      <c r="E93" s="10">
        <v>4019</v>
      </c>
      <c r="F93">
        <v>25</v>
      </c>
      <c r="G93">
        <v>51091</v>
      </c>
      <c r="H93" s="11">
        <v>41678.66034722222</v>
      </c>
      <c r="I93" t="s">
        <v>7643</v>
      </c>
      <c r="J93">
        <v>51091</v>
      </c>
      <c r="K93" s="11">
        <v>41678.66034722222</v>
      </c>
      <c r="L93" s="10">
        <v>3019</v>
      </c>
    </row>
    <row r="94" spans="4:12" x14ac:dyDescent="0.25">
      <c r="D94" s="5" t="s">
        <v>5624</v>
      </c>
      <c r="E94" s="10">
        <v>4019</v>
      </c>
      <c r="F94">
        <v>25</v>
      </c>
      <c r="G94">
        <v>51092</v>
      </c>
      <c r="H94" s="11">
        <v>41678.66034722222</v>
      </c>
      <c r="I94" t="s">
        <v>7644</v>
      </c>
      <c r="J94">
        <v>51092</v>
      </c>
      <c r="K94" s="11">
        <v>41678.66034722222</v>
      </c>
      <c r="L94" s="10">
        <v>3019</v>
      </c>
    </row>
    <row r="95" spans="4:12" x14ac:dyDescent="0.25">
      <c r="D95" s="5" t="s">
        <v>5625</v>
      </c>
      <c r="E95" s="10">
        <v>4019</v>
      </c>
      <c r="F95">
        <v>24</v>
      </c>
      <c r="G95">
        <v>51093</v>
      </c>
      <c r="H95" s="11">
        <v>41678.66034722222</v>
      </c>
      <c r="I95" t="s">
        <v>7645</v>
      </c>
      <c r="J95">
        <v>51093</v>
      </c>
      <c r="K95" s="11">
        <v>41678.66034722222</v>
      </c>
      <c r="L95" s="10">
        <v>3019</v>
      </c>
    </row>
    <row r="96" spans="4:12" x14ac:dyDescent="0.25">
      <c r="D96" s="5" t="s">
        <v>5626</v>
      </c>
      <c r="E96" s="10">
        <v>4019</v>
      </c>
      <c r="F96">
        <v>24</v>
      </c>
      <c r="G96">
        <v>51094</v>
      </c>
      <c r="H96" s="11">
        <v>41678.66034722222</v>
      </c>
      <c r="I96" t="s">
        <v>7646</v>
      </c>
      <c r="J96">
        <v>51094</v>
      </c>
      <c r="K96" s="11">
        <v>41678.66034722222</v>
      </c>
      <c r="L96" s="10">
        <v>3019</v>
      </c>
    </row>
    <row r="97" spans="4:12" x14ac:dyDescent="0.25">
      <c r="D97" s="5" t="s">
        <v>5627</v>
      </c>
      <c r="E97" s="10">
        <v>4019</v>
      </c>
      <c r="F97">
        <v>25</v>
      </c>
      <c r="G97">
        <v>51095</v>
      </c>
      <c r="H97" s="11">
        <v>41678.66034722222</v>
      </c>
      <c r="I97" t="s">
        <v>7647</v>
      </c>
      <c r="J97">
        <v>51095</v>
      </c>
      <c r="K97" s="11">
        <v>41678.66034722222</v>
      </c>
      <c r="L97" s="10">
        <v>3019</v>
      </c>
    </row>
    <row r="98" spans="4:12" x14ac:dyDescent="0.25">
      <c r="D98" s="5" t="s">
        <v>5628</v>
      </c>
      <c r="E98" s="10">
        <v>4019</v>
      </c>
      <c r="F98">
        <v>25</v>
      </c>
      <c r="G98">
        <v>51096</v>
      </c>
      <c r="H98" s="11">
        <v>41678.66034722222</v>
      </c>
      <c r="I98" t="s">
        <v>7648</v>
      </c>
      <c r="J98">
        <v>51096</v>
      </c>
      <c r="K98" s="11">
        <v>41678.66034722222</v>
      </c>
      <c r="L98" s="10">
        <v>3019</v>
      </c>
    </row>
    <row r="99" spans="4:12" x14ac:dyDescent="0.25">
      <c r="D99" s="5" t="s">
        <v>5629</v>
      </c>
      <c r="E99" s="10">
        <v>4019</v>
      </c>
      <c r="F99">
        <v>24</v>
      </c>
      <c r="G99">
        <v>51097</v>
      </c>
      <c r="H99" s="11">
        <v>41678.66034722222</v>
      </c>
      <c r="I99" t="s">
        <v>7649</v>
      </c>
      <c r="J99">
        <v>51097</v>
      </c>
      <c r="K99" s="11">
        <v>41678.66034722222</v>
      </c>
      <c r="L99" s="10">
        <v>3019</v>
      </c>
    </row>
    <row r="100" spans="4:12" x14ac:dyDescent="0.25">
      <c r="D100" s="5" t="s">
        <v>5630</v>
      </c>
      <c r="E100" s="10">
        <v>4019</v>
      </c>
      <c r="F100">
        <v>24</v>
      </c>
      <c r="G100">
        <v>51098</v>
      </c>
      <c r="H100" s="11">
        <v>41678.66034722222</v>
      </c>
      <c r="I100" t="s">
        <v>7650</v>
      </c>
      <c r="J100">
        <v>51098</v>
      </c>
      <c r="K100" s="11">
        <v>41678.66034722222</v>
      </c>
      <c r="L100" s="10">
        <v>3019</v>
      </c>
    </row>
    <row r="101" spans="4:12" x14ac:dyDescent="0.25">
      <c r="D101" s="5" t="s">
        <v>5631</v>
      </c>
      <c r="E101" s="10">
        <v>4019</v>
      </c>
      <c r="F101">
        <v>25</v>
      </c>
      <c r="G101">
        <v>51099</v>
      </c>
      <c r="H101" s="11">
        <v>41678.66034722222</v>
      </c>
      <c r="I101" t="s">
        <v>7651</v>
      </c>
      <c r="J101">
        <v>51099</v>
      </c>
      <c r="K101" s="11">
        <v>41678.66034722222</v>
      </c>
      <c r="L101" s="10">
        <v>3019</v>
      </c>
    </row>
    <row r="102" spans="4:12" x14ac:dyDescent="0.25">
      <c r="D102" s="5" t="s">
        <v>5632</v>
      </c>
      <c r="E102" s="10">
        <v>4019</v>
      </c>
      <c r="F102">
        <v>25</v>
      </c>
      <c r="G102">
        <v>51100</v>
      </c>
      <c r="H102" s="11">
        <v>41678.66034722222</v>
      </c>
      <c r="I102" t="s">
        <v>7652</v>
      </c>
      <c r="J102">
        <v>51100</v>
      </c>
      <c r="K102" s="11">
        <v>41678.66034722222</v>
      </c>
      <c r="L102" s="10">
        <v>3019</v>
      </c>
    </row>
    <row r="103" spans="4:12" x14ac:dyDescent="0.25">
      <c r="D103" s="5" t="s">
        <v>5633</v>
      </c>
      <c r="E103" s="10">
        <v>4019</v>
      </c>
      <c r="F103">
        <v>24</v>
      </c>
      <c r="G103">
        <v>51101</v>
      </c>
      <c r="H103" s="11">
        <v>41678.66034722222</v>
      </c>
      <c r="I103" t="s">
        <v>7653</v>
      </c>
      <c r="J103">
        <v>51101</v>
      </c>
      <c r="K103" s="11">
        <v>41678.66034722222</v>
      </c>
      <c r="L103" s="10">
        <v>3019</v>
      </c>
    </row>
    <row r="104" spans="4:12" x14ac:dyDescent="0.25">
      <c r="D104" s="5" t="s">
        <v>5634</v>
      </c>
      <c r="E104" s="10">
        <v>4019</v>
      </c>
      <c r="F104">
        <v>24</v>
      </c>
      <c r="G104">
        <v>51102</v>
      </c>
      <c r="H104" s="11">
        <v>41678.66034722222</v>
      </c>
      <c r="I104" t="s">
        <v>7654</v>
      </c>
      <c r="J104">
        <v>51102</v>
      </c>
      <c r="K104" s="11">
        <v>41678.66034722222</v>
      </c>
      <c r="L104" s="10">
        <v>3019</v>
      </c>
    </row>
    <row r="105" spans="4:12" x14ac:dyDescent="0.25">
      <c r="D105" s="5" t="s">
        <v>5635</v>
      </c>
      <c r="E105" s="10">
        <v>4019</v>
      </c>
      <c r="F105">
        <v>25</v>
      </c>
      <c r="G105">
        <v>51103</v>
      </c>
      <c r="H105" s="11">
        <v>41678.66034722222</v>
      </c>
      <c r="I105" t="s">
        <v>7655</v>
      </c>
      <c r="J105">
        <v>51103</v>
      </c>
      <c r="K105" s="11">
        <v>41678.66034722222</v>
      </c>
      <c r="L105" s="10">
        <v>3019</v>
      </c>
    </row>
    <row r="106" spans="4:12" x14ac:dyDescent="0.25">
      <c r="D106" s="5" t="s">
        <v>5636</v>
      </c>
      <c r="E106" s="10">
        <v>4019</v>
      </c>
      <c r="F106">
        <v>25</v>
      </c>
      <c r="G106">
        <v>51104</v>
      </c>
      <c r="H106" s="11">
        <v>41678.66034722222</v>
      </c>
      <c r="I106" t="s">
        <v>7656</v>
      </c>
      <c r="J106">
        <v>51104</v>
      </c>
      <c r="K106" s="11">
        <v>41678.66034722222</v>
      </c>
      <c r="L106" s="10">
        <v>3019</v>
      </c>
    </row>
    <row r="107" spans="4:12" x14ac:dyDescent="0.25">
      <c r="D107" s="5" t="s">
        <v>5637</v>
      </c>
      <c r="E107" s="10">
        <v>4019</v>
      </c>
      <c r="F107">
        <v>24</v>
      </c>
      <c r="G107">
        <v>51105</v>
      </c>
      <c r="H107" s="11">
        <v>41678.66034722222</v>
      </c>
      <c r="I107" t="s">
        <v>7657</v>
      </c>
      <c r="J107">
        <v>51105</v>
      </c>
      <c r="K107" s="11">
        <v>41678.66034722222</v>
      </c>
      <c r="L107" s="10">
        <v>3019</v>
      </c>
    </row>
    <row r="108" spans="4:12" x14ac:dyDescent="0.25">
      <c r="D108" s="5" t="s">
        <v>5638</v>
      </c>
      <c r="E108" s="10">
        <v>4019</v>
      </c>
      <c r="F108">
        <v>24</v>
      </c>
      <c r="G108">
        <v>51106</v>
      </c>
      <c r="H108" s="11">
        <v>41678.66034722222</v>
      </c>
      <c r="I108" t="s">
        <v>7658</v>
      </c>
      <c r="J108">
        <v>51106</v>
      </c>
      <c r="K108" s="11">
        <v>41678.66034722222</v>
      </c>
      <c r="L108" s="10">
        <v>3019</v>
      </c>
    </row>
    <row r="109" spans="4:12" x14ac:dyDescent="0.25">
      <c r="D109" s="5" t="s">
        <v>5639</v>
      </c>
      <c r="E109" s="10">
        <v>4019</v>
      </c>
      <c r="F109">
        <v>25</v>
      </c>
      <c r="G109">
        <v>51107</v>
      </c>
      <c r="H109" s="11">
        <v>41678.66034722222</v>
      </c>
      <c r="I109" t="s">
        <v>7659</v>
      </c>
      <c r="J109">
        <v>51107</v>
      </c>
      <c r="K109" s="11">
        <v>41678.66034722222</v>
      </c>
      <c r="L109" s="10">
        <v>3019</v>
      </c>
    </row>
    <row r="110" spans="4:12" x14ac:dyDescent="0.25">
      <c r="D110" s="5" t="s">
        <v>5640</v>
      </c>
      <c r="E110" s="10">
        <v>4019</v>
      </c>
      <c r="F110">
        <v>25</v>
      </c>
      <c r="G110">
        <v>51108</v>
      </c>
      <c r="H110" s="11">
        <v>41678.66034722222</v>
      </c>
      <c r="I110" t="s">
        <v>7660</v>
      </c>
      <c r="J110">
        <v>51108</v>
      </c>
      <c r="K110" s="11">
        <v>41678.66034722222</v>
      </c>
      <c r="L110" s="10">
        <v>3019</v>
      </c>
    </row>
    <row r="111" spans="4:12" x14ac:dyDescent="0.25">
      <c r="D111" s="5" t="s">
        <v>5641</v>
      </c>
      <c r="E111" s="10">
        <v>4019</v>
      </c>
      <c r="F111">
        <v>24</v>
      </c>
      <c r="G111">
        <v>51109</v>
      </c>
      <c r="H111" s="11">
        <v>41678.66034722222</v>
      </c>
      <c r="I111" t="s">
        <v>7661</v>
      </c>
      <c r="J111">
        <v>51109</v>
      </c>
      <c r="K111" s="11">
        <v>41678.66034722222</v>
      </c>
      <c r="L111" s="10">
        <v>3019</v>
      </c>
    </row>
    <row r="112" spans="4:12" x14ac:dyDescent="0.25">
      <c r="D112" s="5" t="s">
        <v>5642</v>
      </c>
      <c r="E112" s="10">
        <v>4019</v>
      </c>
      <c r="F112">
        <v>24</v>
      </c>
      <c r="G112">
        <v>51110</v>
      </c>
      <c r="H112" s="11">
        <v>41678.66034722222</v>
      </c>
      <c r="I112" t="s">
        <v>7662</v>
      </c>
      <c r="J112">
        <v>51110</v>
      </c>
      <c r="K112" s="11">
        <v>41678.66034722222</v>
      </c>
      <c r="L112" s="10">
        <v>3019</v>
      </c>
    </row>
    <row r="113" spans="4:12" x14ac:dyDescent="0.25">
      <c r="D113" s="5" t="s">
        <v>5643</v>
      </c>
      <c r="E113" s="10">
        <v>4019</v>
      </c>
      <c r="F113">
        <v>25</v>
      </c>
      <c r="G113">
        <v>51111</v>
      </c>
      <c r="H113" s="11">
        <v>41678.66034722222</v>
      </c>
      <c r="I113" t="s">
        <v>7663</v>
      </c>
      <c r="J113">
        <v>51111</v>
      </c>
      <c r="K113" s="11">
        <v>41678.66034722222</v>
      </c>
      <c r="L113" s="10">
        <v>3019</v>
      </c>
    </row>
    <row r="114" spans="4:12" x14ac:dyDescent="0.25">
      <c r="D114" s="5" t="s">
        <v>5644</v>
      </c>
      <c r="E114" s="10">
        <v>4019</v>
      </c>
      <c r="F114">
        <v>25</v>
      </c>
      <c r="G114">
        <v>51112</v>
      </c>
      <c r="H114" s="11">
        <v>41678.66034722222</v>
      </c>
      <c r="I114" t="s">
        <v>7664</v>
      </c>
      <c r="J114">
        <v>51112</v>
      </c>
      <c r="K114" s="11">
        <v>41678.66034722222</v>
      </c>
      <c r="L114" s="10">
        <v>3019</v>
      </c>
    </row>
    <row r="115" spans="4:12" x14ac:dyDescent="0.25">
      <c r="D115" s="5" t="s">
        <v>5645</v>
      </c>
      <c r="E115" s="10">
        <v>4019</v>
      </c>
      <c r="F115">
        <v>24</v>
      </c>
      <c r="G115">
        <v>51113</v>
      </c>
      <c r="H115" s="11">
        <v>41678.66034722222</v>
      </c>
      <c r="I115" t="s">
        <v>7665</v>
      </c>
      <c r="J115">
        <v>51113</v>
      </c>
      <c r="K115" s="11">
        <v>41678.66034722222</v>
      </c>
      <c r="L115" s="10">
        <v>3019</v>
      </c>
    </row>
    <row r="116" spans="4:12" x14ac:dyDescent="0.25">
      <c r="D116" s="5" t="s">
        <v>5646</v>
      </c>
      <c r="E116" s="10">
        <v>4019</v>
      </c>
      <c r="F116">
        <v>24</v>
      </c>
      <c r="G116">
        <v>51114</v>
      </c>
      <c r="H116" s="11">
        <v>41678.66034722222</v>
      </c>
      <c r="I116" t="s">
        <v>7666</v>
      </c>
      <c r="J116">
        <v>51114</v>
      </c>
      <c r="K116" s="11">
        <v>41678.66034722222</v>
      </c>
      <c r="L116" s="10">
        <v>3019</v>
      </c>
    </row>
    <row r="117" spans="4:12" x14ac:dyDescent="0.25">
      <c r="D117" s="5" t="s">
        <v>5647</v>
      </c>
      <c r="E117" s="10">
        <v>4019</v>
      </c>
      <c r="F117">
        <v>25</v>
      </c>
      <c r="G117">
        <v>51115</v>
      </c>
      <c r="H117" s="11">
        <v>41678.66034722222</v>
      </c>
      <c r="I117" t="s">
        <v>7667</v>
      </c>
      <c r="J117">
        <v>51115</v>
      </c>
      <c r="K117" s="11">
        <v>41678.66034722222</v>
      </c>
      <c r="L117" s="10">
        <v>3019</v>
      </c>
    </row>
    <row r="118" spans="4:12" x14ac:dyDescent="0.25">
      <c r="D118" s="5" t="s">
        <v>5648</v>
      </c>
      <c r="E118" s="10">
        <v>4019</v>
      </c>
      <c r="F118">
        <v>25</v>
      </c>
      <c r="G118">
        <v>51116</v>
      </c>
      <c r="H118" s="11">
        <v>41678.66034722222</v>
      </c>
      <c r="I118" t="s">
        <v>7668</v>
      </c>
      <c r="J118">
        <v>51116</v>
      </c>
      <c r="K118" s="11">
        <v>41678.66034722222</v>
      </c>
      <c r="L118" s="10">
        <v>3019</v>
      </c>
    </row>
    <row r="119" spans="4:12" x14ac:dyDescent="0.25">
      <c r="D119" s="5" t="s">
        <v>5649</v>
      </c>
      <c r="E119" s="10">
        <v>4019</v>
      </c>
      <c r="F119">
        <v>24</v>
      </c>
      <c r="G119">
        <v>51117</v>
      </c>
      <c r="H119" s="11">
        <v>41678.66034722222</v>
      </c>
      <c r="I119" t="s">
        <v>7669</v>
      </c>
      <c r="J119">
        <v>51117</v>
      </c>
      <c r="K119" s="11">
        <v>41678.66034722222</v>
      </c>
      <c r="L119" s="10">
        <v>3019</v>
      </c>
    </row>
    <row r="120" spans="4:12" x14ac:dyDescent="0.25">
      <c r="D120" s="5" t="s">
        <v>5650</v>
      </c>
      <c r="E120" s="10">
        <v>4019</v>
      </c>
      <c r="F120">
        <v>24</v>
      </c>
      <c r="G120">
        <v>51118</v>
      </c>
      <c r="H120" s="11">
        <v>41678.66034722222</v>
      </c>
      <c r="I120" t="s">
        <v>7670</v>
      </c>
      <c r="J120">
        <v>51118</v>
      </c>
      <c r="K120" s="11">
        <v>41678.66034722222</v>
      </c>
      <c r="L120" s="10">
        <v>3019</v>
      </c>
    </row>
    <row r="121" spans="4:12" x14ac:dyDescent="0.25">
      <c r="D121" s="5" t="s">
        <v>5651</v>
      </c>
      <c r="E121" s="10">
        <v>4019</v>
      </c>
      <c r="F121">
        <v>25</v>
      </c>
      <c r="G121">
        <v>51119</v>
      </c>
      <c r="H121" s="11">
        <v>41678.66034722222</v>
      </c>
      <c r="I121" t="s">
        <v>7671</v>
      </c>
      <c r="J121">
        <v>51119</v>
      </c>
      <c r="K121" s="11">
        <v>41678.66034722222</v>
      </c>
      <c r="L121" s="10">
        <v>3019</v>
      </c>
    </row>
    <row r="122" spans="4:12" x14ac:dyDescent="0.25">
      <c r="D122" s="5" t="s">
        <v>5652</v>
      </c>
      <c r="E122" s="10">
        <v>4019</v>
      </c>
      <c r="F122">
        <v>25</v>
      </c>
      <c r="G122">
        <v>51120</v>
      </c>
      <c r="H122" s="11">
        <v>41678.66034722222</v>
      </c>
      <c r="I122" t="s">
        <v>7672</v>
      </c>
      <c r="J122">
        <v>51120</v>
      </c>
      <c r="K122" s="11">
        <v>41678.66034722222</v>
      </c>
      <c r="L122" s="10">
        <v>3019</v>
      </c>
    </row>
    <row r="123" spans="4:12" x14ac:dyDescent="0.25">
      <c r="D123" s="5" t="s">
        <v>5653</v>
      </c>
      <c r="E123" s="10">
        <v>4019</v>
      </c>
      <c r="F123">
        <v>24</v>
      </c>
      <c r="G123">
        <v>51121</v>
      </c>
      <c r="H123" s="11">
        <v>41678.66034722222</v>
      </c>
      <c r="I123" t="s">
        <v>7673</v>
      </c>
      <c r="J123">
        <v>51121</v>
      </c>
      <c r="K123" s="11">
        <v>41678.66034722222</v>
      </c>
      <c r="L123" s="10">
        <v>3019</v>
      </c>
    </row>
    <row r="124" spans="4:12" x14ac:dyDescent="0.25">
      <c r="D124" s="5" t="s">
        <v>5654</v>
      </c>
      <c r="E124" s="10">
        <v>4019</v>
      </c>
      <c r="F124">
        <v>24</v>
      </c>
      <c r="G124">
        <v>51122</v>
      </c>
      <c r="H124" s="11">
        <v>41678.66034722222</v>
      </c>
      <c r="I124" t="s">
        <v>7674</v>
      </c>
      <c r="J124">
        <v>51122</v>
      </c>
      <c r="K124" s="11">
        <v>41678.66034722222</v>
      </c>
      <c r="L124" s="10">
        <v>3019</v>
      </c>
    </row>
    <row r="125" spans="4:12" x14ac:dyDescent="0.25">
      <c r="D125" s="5" t="s">
        <v>5655</v>
      </c>
      <c r="E125" s="10">
        <v>4019</v>
      </c>
      <c r="F125">
        <v>25</v>
      </c>
      <c r="G125">
        <v>51123</v>
      </c>
      <c r="H125" s="11">
        <v>41678.66034722222</v>
      </c>
      <c r="I125" t="s">
        <v>7675</v>
      </c>
      <c r="J125">
        <v>51123</v>
      </c>
      <c r="K125" s="11">
        <v>41678.66034722222</v>
      </c>
      <c r="L125" s="10">
        <v>3019</v>
      </c>
    </row>
    <row r="126" spans="4:12" x14ac:dyDescent="0.25">
      <c r="D126" s="5" t="s">
        <v>5656</v>
      </c>
      <c r="E126" s="10">
        <v>4019</v>
      </c>
      <c r="F126">
        <v>25</v>
      </c>
      <c r="G126">
        <v>51124</v>
      </c>
      <c r="H126" s="11">
        <v>41678.66034722222</v>
      </c>
      <c r="I126" t="s">
        <v>7676</v>
      </c>
      <c r="J126">
        <v>51124</v>
      </c>
      <c r="K126" s="11">
        <v>41678.66034722222</v>
      </c>
      <c r="L126" s="10">
        <v>3019</v>
      </c>
    </row>
    <row r="127" spans="4:12" x14ac:dyDescent="0.25">
      <c r="D127" s="5" t="s">
        <v>5657</v>
      </c>
      <c r="E127" s="10">
        <v>4019</v>
      </c>
      <c r="F127">
        <v>24</v>
      </c>
      <c r="G127">
        <v>51125</v>
      </c>
      <c r="H127" s="11">
        <v>41678.66034722222</v>
      </c>
      <c r="I127" t="s">
        <v>7677</v>
      </c>
      <c r="J127">
        <v>51125</v>
      </c>
      <c r="K127" s="11">
        <v>41678.66034722222</v>
      </c>
      <c r="L127" s="10">
        <v>3019</v>
      </c>
    </row>
    <row r="128" spans="4:12" x14ac:dyDescent="0.25">
      <c r="D128" s="5" t="s">
        <v>5658</v>
      </c>
      <c r="E128" s="10">
        <v>4019</v>
      </c>
      <c r="F128">
        <v>24</v>
      </c>
      <c r="G128">
        <v>51126</v>
      </c>
      <c r="H128" s="11">
        <v>41678.66034722222</v>
      </c>
      <c r="I128" t="s">
        <v>7678</v>
      </c>
      <c r="J128">
        <v>51126</v>
      </c>
      <c r="K128" s="11">
        <v>41678.66034722222</v>
      </c>
      <c r="L128" s="10">
        <v>3019</v>
      </c>
    </row>
    <row r="129" spans="4:12" x14ac:dyDescent="0.25">
      <c r="D129" s="5" t="s">
        <v>5659</v>
      </c>
      <c r="E129" s="10">
        <v>4019</v>
      </c>
      <c r="F129">
        <v>25</v>
      </c>
      <c r="G129">
        <v>51127</v>
      </c>
      <c r="H129" s="11">
        <v>41678.66034722222</v>
      </c>
      <c r="I129" t="s">
        <v>7679</v>
      </c>
      <c r="J129">
        <v>51127</v>
      </c>
      <c r="K129" s="11">
        <v>41678.66034722222</v>
      </c>
      <c r="L129" s="10">
        <v>3019</v>
      </c>
    </row>
    <row r="130" spans="4:12" x14ac:dyDescent="0.25">
      <c r="D130" s="5" t="s">
        <v>5660</v>
      </c>
      <c r="E130" s="10">
        <v>4019</v>
      </c>
      <c r="F130">
        <v>25</v>
      </c>
      <c r="G130">
        <v>51128</v>
      </c>
      <c r="H130" s="11">
        <v>41678.66034722222</v>
      </c>
      <c r="I130" t="s">
        <v>7680</v>
      </c>
      <c r="J130">
        <v>51128</v>
      </c>
      <c r="K130" s="11">
        <v>41678.66034722222</v>
      </c>
      <c r="L130" s="10">
        <v>3019</v>
      </c>
    </row>
    <row r="131" spans="4:12" x14ac:dyDescent="0.25">
      <c r="D131" s="5" t="s">
        <v>5661</v>
      </c>
      <c r="E131" s="10">
        <v>4019</v>
      </c>
      <c r="F131">
        <v>24</v>
      </c>
      <c r="G131">
        <v>51129</v>
      </c>
      <c r="H131" s="11">
        <v>41678.66034722222</v>
      </c>
      <c r="I131" t="s">
        <v>7681</v>
      </c>
      <c r="J131">
        <v>51129</v>
      </c>
      <c r="K131" s="11">
        <v>41678.66034722222</v>
      </c>
      <c r="L131" s="10">
        <v>3019</v>
      </c>
    </row>
    <row r="132" spans="4:12" x14ac:dyDescent="0.25">
      <c r="D132" s="5" t="s">
        <v>5662</v>
      </c>
      <c r="E132" s="10">
        <v>4019</v>
      </c>
      <c r="F132">
        <v>24</v>
      </c>
      <c r="G132">
        <v>51130</v>
      </c>
      <c r="H132" s="11">
        <v>41678.66034722222</v>
      </c>
      <c r="I132" t="s">
        <v>7682</v>
      </c>
      <c r="J132">
        <v>51130</v>
      </c>
      <c r="K132" s="11">
        <v>41678.66034722222</v>
      </c>
      <c r="L132" s="10">
        <v>3019</v>
      </c>
    </row>
    <row r="133" spans="4:12" x14ac:dyDescent="0.25">
      <c r="D133" s="5" t="s">
        <v>5663</v>
      </c>
      <c r="E133" s="10">
        <v>4019</v>
      </c>
      <c r="F133">
        <v>25</v>
      </c>
      <c r="G133">
        <v>51131</v>
      </c>
      <c r="H133" s="11">
        <v>41678.66034722222</v>
      </c>
      <c r="I133" t="s">
        <v>7683</v>
      </c>
      <c r="J133">
        <v>51131</v>
      </c>
      <c r="K133" s="11">
        <v>41678.66034722222</v>
      </c>
      <c r="L133" s="10">
        <v>3019</v>
      </c>
    </row>
    <row r="134" spans="4:12" x14ac:dyDescent="0.25">
      <c r="D134" s="5" t="s">
        <v>5664</v>
      </c>
      <c r="E134" s="10">
        <v>4019</v>
      </c>
      <c r="F134">
        <v>25</v>
      </c>
      <c r="G134">
        <v>51132</v>
      </c>
      <c r="H134" s="11">
        <v>41678.66034722222</v>
      </c>
      <c r="I134" t="s">
        <v>7684</v>
      </c>
      <c r="J134">
        <v>51132</v>
      </c>
      <c r="K134" s="11">
        <v>41678.66034722222</v>
      </c>
      <c r="L134" s="10">
        <v>3019</v>
      </c>
    </row>
    <row r="135" spans="4:12" x14ac:dyDescent="0.25">
      <c r="D135" s="5" t="s">
        <v>5665</v>
      </c>
      <c r="E135" s="10">
        <v>4019</v>
      </c>
      <c r="F135">
        <v>24</v>
      </c>
      <c r="G135">
        <v>51133</v>
      </c>
      <c r="H135" s="11">
        <v>41678.66034722222</v>
      </c>
      <c r="I135" t="s">
        <v>7685</v>
      </c>
      <c r="J135">
        <v>51133</v>
      </c>
      <c r="K135" s="11">
        <v>41678.66034722222</v>
      </c>
      <c r="L135" s="10">
        <v>3019</v>
      </c>
    </row>
    <row r="136" spans="4:12" x14ac:dyDescent="0.25">
      <c r="D136" s="5" t="s">
        <v>5666</v>
      </c>
      <c r="E136" s="10">
        <v>4019</v>
      </c>
      <c r="F136">
        <v>24</v>
      </c>
      <c r="G136">
        <v>51134</v>
      </c>
      <c r="H136" s="11">
        <v>41678.66034722222</v>
      </c>
      <c r="I136" t="s">
        <v>7686</v>
      </c>
      <c r="J136">
        <v>51134</v>
      </c>
      <c r="K136" s="11">
        <v>41678.66034722222</v>
      </c>
      <c r="L136" s="10">
        <v>3019</v>
      </c>
    </row>
    <row r="137" spans="4:12" x14ac:dyDescent="0.25">
      <c r="D137" s="5" t="s">
        <v>5667</v>
      </c>
      <c r="E137" s="10">
        <v>4019</v>
      </c>
      <c r="F137">
        <v>25</v>
      </c>
      <c r="G137">
        <v>51135</v>
      </c>
      <c r="H137" s="11">
        <v>41678.66034722222</v>
      </c>
      <c r="I137" t="s">
        <v>7687</v>
      </c>
      <c r="J137">
        <v>51135</v>
      </c>
      <c r="K137" s="11">
        <v>41678.66034722222</v>
      </c>
      <c r="L137" s="10">
        <v>3019</v>
      </c>
    </row>
    <row r="138" spans="4:12" x14ac:dyDescent="0.25">
      <c r="D138" s="5" t="s">
        <v>5668</v>
      </c>
      <c r="E138" s="10">
        <v>4019</v>
      </c>
      <c r="F138">
        <v>25</v>
      </c>
      <c r="G138">
        <v>51136</v>
      </c>
      <c r="H138" s="11">
        <v>41678.66034722222</v>
      </c>
      <c r="I138" t="s">
        <v>7688</v>
      </c>
      <c r="J138">
        <v>51136</v>
      </c>
      <c r="K138" s="11">
        <v>41678.66034722222</v>
      </c>
      <c r="L138" s="10">
        <v>3019</v>
      </c>
    </row>
    <row r="139" spans="4:12" x14ac:dyDescent="0.25">
      <c r="D139" s="5" t="s">
        <v>5669</v>
      </c>
      <c r="E139" s="10">
        <v>4019</v>
      </c>
      <c r="F139">
        <v>24</v>
      </c>
      <c r="G139">
        <v>51137</v>
      </c>
      <c r="H139" s="11">
        <v>41678.66034722222</v>
      </c>
      <c r="I139" t="s">
        <v>7689</v>
      </c>
      <c r="J139">
        <v>51137</v>
      </c>
      <c r="K139" s="11">
        <v>41678.66034722222</v>
      </c>
      <c r="L139" s="10">
        <v>3019</v>
      </c>
    </row>
    <row r="140" spans="4:12" x14ac:dyDescent="0.25">
      <c r="D140" s="5" t="s">
        <v>5670</v>
      </c>
      <c r="E140" s="10">
        <v>4019</v>
      </c>
      <c r="F140">
        <v>24</v>
      </c>
      <c r="G140">
        <v>51138</v>
      </c>
      <c r="H140" s="11">
        <v>41678.66034722222</v>
      </c>
      <c r="I140" t="s">
        <v>7690</v>
      </c>
      <c r="J140">
        <v>51138</v>
      </c>
      <c r="K140" s="11">
        <v>41678.66034722222</v>
      </c>
      <c r="L140" s="10">
        <v>3019</v>
      </c>
    </row>
    <row r="141" spans="4:12" x14ac:dyDescent="0.25">
      <c r="D141" s="5" t="s">
        <v>5671</v>
      </c>
      <c r="E141" s="10">
        <v>4019</v>
      </c>
      <c r="F141">
        <v>25</v>
      </c>
      <c r="G141">
        <v>51139</v>
      </c>
      <c r="H141" s="11">
        <v>41678.66034722222</v>
      </c>
      <c r="I141" t="s">
        <v>7691</v>
      </c>
      <c r="J141">
        <v>51139</v>
      </c>
      <c r="K141" s="11">
        <v>41678.66034722222</v>
      </c>
      <c r="L141" s="10">
        <v>3019</v>
      </c>
    </row>
    <row r="142" spans="4:12" x14ac:dyDescent="0.25">
      <c r="D142" s="5" t="s">
        <v>5672</v>
      </c>
      <c r="E142" s="10">
        <v>4019</v>
      </c>
      <c r="F142">
        <v>25</v>
      </c>
      <c r="G142">
        <v>51140</v>
      </c>
      <c r="H142" s="11">
        <v>41678.66034722222</v>
      </c>
      <c r="I142" t="s">
        <v>7692</v>
      </c>
      <c r="J142">
        <v>51140</v>
      </c>
      <c r="K142" s="11">
        <v>41678.66034722222</v>
      </c>
      <c r="L142" s="10">
        <v>3019</v>
      </c>
    </row>
    <row r="143" spans="4:12" x14ac:dyDescent="0.25">
      <c r="D143" s="5" t="s">
        <v>5673</v>
      </c>
      <c r="E143" s="10">
        <v>4019</v>
      </c>
      <c r="F143">
        <v>24</v>
      </c>
      <c r="G143">
        <v>51141</v>
      </c>
      <c r="H143" s="11">
        <v>41678.66034722222</v>
      </c>
      <c r="I143" t="s">
        <v>7693</v>
      </c>
      <c r="J143">
        <v>51141</v>
      </c>
      <c r="K143" s="11">
        <v>41678.66034722222</v>
      </c>
      <c r="L143" s="10">
        <v>3019</v>
      </c>
    </row>
    <row r="144" spans="4:12" x14ac:dyDescent="0.25">
      <c r="D144" s="5" t="s">
        <v>5674</v>
      </c>
      <c r="E144" s="10">
        <v>4019</v>
      </c>
      <c r="F144">
        <v>24</v>
      </c>
      <c r="G144">
        <v>51142</v>
      </c>
      <c r="H144" s="11">
        <v>41678.66034722222</v>
      </c>
      <c r="I144" t="s">
        <v>7694</v>
      </c>
      <c r="J144">
        <v>51142</v>
      </c>
      <c r="K144" s="11">
        <v>41678.66034722222</v>
      </c>
      <c r="L144" s="10">
        <v>3019</v>
      </c>
    </row>
    <row r="145" spans="4:12" x14ac:dyDescent="0.25">
      <c r="D145" s="5" t="s">
        <v>5675</v>
      </c>
      <c r="E145" s="10">
        <v>4019</v>
      </c>
      <c r="F145">
        <v>25</v>
      </c>
      <c r="G145">
        <v>51143</v>
      </c>
      <c r="H145" s="11">
        <v>41678.66034722222</v>
      </c>
      <c r="I145" t="s">
        <v>7695</v>
      </c>
      <c r="J145">
        <v>51143</v>
      </c>
      <c r="K145" s="11">
        <v>41678.66034722222</v>
      </c>
      <c r="L145" s="10">
        <v>3019</v>
      </c>
    </row>
    <row r="146" spans="4:12" x14ac:dyDescent="0.25">
      <c r="D146" s="5" t="s">
        <v>5676</v>
      </c>
      <c r="E146" s="10">
        <v>4019</v>
      </c>
      <c r="F146">
        <v>25</v>
      </c>
      <c r="G146">
        <v>51144</v>
      </c>
      <c r="H146" s="11">
        <v>41678.66034722222</v>
      </c>
      <c r="I146" t="s">
        <v>7696</v>
      </c>
      <c r="J146">
        <v>51144</v>
      </c>
      <c r="K146" s="11">
        <v>41678.66034722222</v>
      </c>
      <c r="L146" s="10">
        <v>3019</v>
      </c>
    </row>
    <row r="147" spans="4:12" x14ac:dyDescent="0.25">
      <c r="D147" s="5" t="s">
        <v>5677</v>
      </c>
      <c r="E147" s="10">
        <v>4019</v>
      </c>
      <c r="F147">
        <v>24</v>
      </c>
      <c r="G147">
        <v>51145</v>
      </c>
      <c r="H147" s="11">
        <v>41678.66034722222</v>
      </c>
      <c r="I147" t="s">
        <v>7697</v>
      </c>
      <c r="J147">
        <v>51145</v>
      </c>
      <c r="K147" s="11">
        <v>41678.66034722222</v>
      </c>
      <c r="L147" s="10">
        <v>3019</v>
      </c>
    </row>
    <row r="148" spans="4:12" x14ac:dyDescent="0.25">
      <c r="D148" s="5" t="s">
        <v>5678</v>
      </c>
      <c r="E148" s="10">
        <v>4019</v>
      </c>
      <c r="F148">
        <v>24</v>
      </c>
      <c r="G148">
        <v>51146</v>
      </c>
      <c r="H148" s="11">
        <v>41678.66034722222</v>
      </c>
      <c r="I148" t="s">
        <v>7698</v>
      </c>
      <c r="J148">
        <v>51146</v>
      </c>
      <c r="K148" s="11">
        <v>41678.66034722222</v>
      </c>
      <c r="L148" s="10">
        <v>3019</v>
      </c>
    </row>
    <row r="149" spans="4:12" x14ac:dyDescent="0.25">
      <c r="D149" s="5" t="s">
        <v>5679</v>
      </c>
      <c r="E149" s="10">
        <v>4019</v>
      </c>
      <c r="F149">
        <v>25</v>
      </c>
      <c r="G149">
        <v>51147</v>
      </c>
      <c r="H149" s="11">
        <v>41678.66034722222</v>
      </c>
      <c r="I149" t="s">
        <v>7699</v>
      </c>
      <c r="J149">
        <v>51147</v>
      </c>
      <c r="K149" s="11">
        <v>41678.66034722222</v>
      </c>
      <c r="L149" s="10">
        <v>3019</v>
      </c>
    </row>
    <row r="150" spans="4:12" x14ac:dyDescent="0.25">
      <c r="D150" s="5" t="s">
        <v>5680</v>
      </c>
      <c r="E150" s="10">
        <v>4019</v>
      </c>
      <c r="F150">
        <v>25</v>
      </c>
      <c r="G150">
        <v>51148</v>
      </c>
      <c r="H150" s="11">
        <v>41678.66034722222</v>
      </c>
      <c r="I150" t="s">
        <v>7700</v>
      </c>
      <c r="J150">
        <v>51148</v>
      </c>
      <c r="K150" s="11">
        <v>41678.66034722222</v>
      </c>
      <c r="L150" s="10">
        <v>3019</v>
      </c>
    </row>
    <row r="151" spans="4:12" x14ac:dyDescent="0.25">
      <c r="D151" s="5" t="s">
        <v>5681</v>
      </c>
      <c r="E151" s="10">
        <v>4019</v>
      </c>
      <c r="F151">
        <v>24</v>
      </c>
      <c r="G151">
        <v>51149</v>
      </c>
      <c r="H151" s="11">
        <v>41678.66034722222</v>
      </c>
      <c r="I151" t="s">
        <v>7701</v>
      </c>
      <c r="J151">
        <v>51149</v>
      </c>
      <c r="K151" s="11">
        <v>41678.66034722222</v>
      </c>
      <c r="L151" s="10">
        <v>3019</v>
      </c>
    </row>
    <row r="152" spans="4:12" x14ac:dyDescent="0.25">
      <c r="D152" s="5" t="s">
        <v>5682</v>
      </c>
      <c r="E152" s="10">
        <v>4019</v>
      </c>
      <c r="F152">
        <v>24</v>
      </c>
      <c r="G152">
        <v>51150</v>
      </c>
      <c r="H152" s="11">
        <v>41678.66034722222</v>
      </c>
      <c r="I152" t="s">
        <v>7702</v>
      </c>
      <c r="J152">
        <v>51150</v>
      </c>
      <c r="K152" s="11">
        <v>41678.66034722222</v>
      </c>
      <c r="L152" s="10">
        <v>3019</v>
      </c>
    </row>
    <row r="153" spans="4:12" x14ac:dyDescent="0.25">
      <c r="D153" s="5" t="s">
        <v>5683</v>
      </c>
      <c r="E153" s="10">
        <v>4019</v>
      </c>
      <c r="F153">
        <v>25</v>
      </c>
      <c r="G153">
        <v>51151</v>
      </c>
      <c r="H153" s="11">
        <v>41678.66034722222</v>
      </c>
      <c r="I153" t="s">
        <v>7703</v>
      </c>
      <c r="J153">
        <v>51151</v>
      </c>
      <c r="K153" s="11">
        <v>41678.66034722222</v>
      </c>
      <c r="L153" s="10">
        <v>3019</v>
      </c>
    </row>
    <row r="154" spans="4:12" x14ac:dyDescent="0.25">
      <c r="D154" s="5" t="s">
        <v>5684</v>
      </c>
      <c r="E154" s="10">
        <v>4019</v>
      </c>
      <c r="F154">
        <v>25</v>
      </c>
      <c r="G154">
        <v>51152</v>
      </c>
      <c r="H154" s="11">
        <v>41678.66034722222</v>
      </c>
      <c r="I154" t="s">
        <v>7704</v>
      </c>
      <c r="J154">
        <v>51152</v>
      </c>
      <c r="K154" s="11">
        <v>41678.66034722222</v>
      </c>
      <c r="L154" s="10">
        <v>3019</v>
      </c>
    </row>
    <row r="155" spans="4:12" x14ac:dyDescent="0.25">
      <c r="D155" s="5" t="s">
        <v>5685</v>
      </c>
      <c r="E155" s="10">
        <v>4019</v>
      </c>
      <c r="F155">
        <v>24</v>
      </c>
      <c r="G155">
        <v>51153</v>
      </c>
      <c r="H155" s="11">
        <v>41678.66034722222</v>
      </c>
      <c r="I155" t="s">
        <v>7705</v>
      </c>
      <c r="J155">
        <v>51153</v>
      </c>
      <c r="K155" s="11">
        <v>41678.66034722222</v>
      </c>
      <c r="L155" s="10">
        <v>3019</v>
      </c>
    </row>
    <row r="156" spans="4:12" x14ac:dyDescent="0.25">
      <c r="D156" s="5" t="s">
        <v>5686</v>
      </c>
      <c r="E156" s="10">
        <v>4019</v>
      </c>
      <c r="F156">
        <v>24</v>
      </c>
      <c r="G156">
        <v>51154</v>
      </c>
      <c r="H156" s="11">
        <v>41678.66034722222</v>
      </c>
      <c r="I156" t="s">
        <v>7706</v>
      </c>
      <c r="J156">
        <v>51154</v>
      </c>
      <c r="K156" s="11">
        <v>41678.66034722222</v>
      </c>
      <c r="L156" s="10">
        <v>3019</v>
      </c>
    </row>
    <row r="157" spans="4:12" x14ac:dyDescent="0.25">
      <c r="D157" s="5" t="s">
        <v>5687</v>
      </c>
      <c r="E157" s="10">
        <v>4019</v>
      </c>
      <c r="F157">
        <v>25</v>
      </c>
      <c r="G157">
        <v>51155</v>
      </c>
      <c r="H157" s="11">
        <v>41678.66034722222</v>
      </c>
      <c r="I157" t="s">
        <v>7707</v>
      </c>
      <c r="J157">
        <v>51155</v>
      </c>
      <c r="K157" s="11">
        <v>41678.66034722222</v>
      </c>
      <c r="L157" s="10">
        <v>3019</v>
      </c>
    </row>
    <row r="158" spans="4:12" x14ac:dyDescent="0.25">
      <c r="D158" s="5" t="s">
        <v>5688</v>
      </c>
      <c r="E158" s="10">
        <v>4019</v>
      </c>
      <c r="F158">
        <v>25</v>
      </c>
      <c r="G158">
        <v>51156</v>
      </c>
      <c r="H158" s="11">
        <v>41678.66034722222</v>
      </c>
      <c r="I158" t="s">
        <v>7708</v>
      </c>
      <c r="J158">
        <v>51156</v>
      </c>
      <c r="K158" s="11">
        <v>41678.66034722222</v>
      </c>
      <c r="L158" s="10">
        <v>3019</v>
      </c>
    </row>
    <row r="159" spans="4:12" x14ac:dyDescent="0.25">
      <c r="D159" s="5" t="s">
        <v>5689</v>
      </c>
      <c r="E159" s="10">
        <v>4019</v>
      </c>
      <c r="F159">
        <v>24</v>
      </c>
      <c r="G159">
        <v>51157</v>
      </c>
      <c r="H159" s="11">
        <v>41678.66034722222</v>
      </c>
      <c r="I159" t="s">
        <v>7709</v>
      </c>
      <c r="J159">
        <v>51157</v>
      </c>
      <c r="K159" s="11">
        <v>41678.66034722222</v>
      </c>
      <c r="L159" s="10">
        <v>3019</v>
      </c>
    </row>
    <row r="160" spans="4:12" x14ac:dyDescent="0.25">
      <c r="D160" s="5" t="s">
        <v>5690</v>
      </c>
      <c r="E160" s="10">
        <v>4019</v>
      </c>
      <c r="F160">
        <v>24</v>
      </c>
      <c r="G160">
        <v>51158</v>
      </c>
      <c r="H160" s="11">
        <v>41678.66034722222</v>
      </c>
      <c r="I160" t="s">
        <v>7710</v>
      </c>
      <c r="J160">
        <v>51158</v>
      </c>
      <c r="K160" s="11">
        <v>41678.66034722222</v>
      </c>
      <c r="L160" s="10">
        <v>3019</v>
      </c>
    </row>
    <row r="161" spans="4:12" x14ac:dyDescent="0.25">
      <c r="D161" s="5" t="s">
        <v>5691</v>
      </c>
      <c r="E161" s="10">
        <v>4019</v>
      </c>
      <c r="F161">
        <v>25</v>
      </c>
      <c r="G161">
        <v>51159</v>
      </c>
      <c r="H161" s="11">
        <v>41678.66034722222</v>
      </c>
      <c r="I161" t="s">
        <v>7711</v>
      </c>
      <c r="J161">
        <v>51159</v>
      </c>
      <c r="K161" s="11">
        <v>41678.66034722222</v>
      </c>
      <c r="L161" s="10">
        <v>3019</v>
      </c>
    </row>
    <row r="162" spans="4:12" x14ac:dyDescent="0.25">
      <c r="D162" s="5" t="s">
        <v>5692</v>
      </c>
      <c r="E162" s="10">
        <v>4019</v>
      </c>
      <c r="F162">
        <v>25</v>
      </c>
      <c r="G162">
        <v>51160</v>
      </c>
      <c r="H162" s="11">
        <v>41678.66034722222</v>
      </c>
      <c r="I162" t="s">
        <v>7712</v>
      </c>
      <c r="J162">
        <v>51160</v>
      </c>
      <c r="K162" s="11">
        <v>41678.66034722222</v>
      </c>
      <c r="L162" s="10">
        <v>3019</v>
      </c>
    </row>
    <row r="163" spans="4:12" x14ac:dyDescent="0.25">
      <c r="D163" s="5" t="s">
        <v>5693</v>
      </c>
      <c r="E163" s="10">
        <v>4019</v>
      </c>
      <c r="F163">
        <v>24</v>
      </c>
      <c r="G163">
        <v>51161</v>
      </c>
      <c r="H163" s="11">
        <v>41678.66034722222</v>
      </c>
      <c r="I163" t="s">
        <v>7713</v>
      </c>
      <c r="J163">
        <v>51161</v>
      </c>
      <c r="K163" s="11">
        <v>41678.66034722222</v>
      </c>
      <c r="L163" s="10">
        <v>3019</v>
      </c>
    </row>
    <row r="164" spans="4:12" x14ac:dyDescent="0.25">
      <c r="D164" s="5" t="s">
        <v>5694</v>
      </c>
      <c r="E164" s="10">
        <v>4019</v>
      </c>
      <c r="F164">
        <v>24</v>
      </c>
      <c r="G164">
        <v>51162</v>
      </c>
      <c r="H164" s="11">
        <v>41678.66034722222</v>
      </c>
      <c r="I164" t="s">
        <v>7714</v>
      </c>
      <c r="J164">
        <v>51162</v>
      </c>
      <c r="K164" s="11">
        <v>41678.66034722222</v>
      </c>
      <c r="L164" s="10">
        <v>3019</v>
      </c>
    </row>
    <row r="165" spans="4:12" x14ac:dyDescent="0.25">
      <c r="D165" s="5" t="s">
        <v>5695</v>
      </c>
      <c r="E165" s="10">
        <v>4019</v>
      </c>
      <c r="F165">
        <v>25</v>
      </c>
      <c r="G165">
        <v>51163</v>
      </c>
      <c r="H165" s="11">
        <v>41678.66034722222</v>
      </c>
      <c r="I165" t="s">
        <v>7715</v>
      </c>
      <c r="J165">
        <v>51163</v>
      </c>
      <c r="K165" s="11">
        <v>41678.66034722222</v>
      </c>
      <c r="L165" s="10">
        <v>3019</v>
      </c>
    </row>
    <row r="166" spans="4:12" x14ac:dyDescent="0.25">
      <c r="D166" s="5" t="s">
        <v>5696</v>
      </c>
      <c r="E166" s="10">
        <v>4019</v>
      </c>
      <c r="F166">
        <v>25</v>
      </c>
      <c r="G166">
        <v>51164</v>
      </c>
      <c r="H166" s="11">
        <v>41678.66034722222</v>
      </c>
      <c r="I166" t="s">
        <v>7716</v>
      </c>
      <c r="J166">
        <v>51164</v>
      </c>
      <c r="K166" s="11">
        <v>41678.66034722222</v>
      </c>
      <c r="L166" s="10">
        <v>3019</v>
      </c>
    </row>
    <row r="167" spans="4:12" x14ac:dyDescent="0.25">
      <c r="D167" s="5" t="s">
        <v>5697</v>
      </c>
      <c r="E167" s="10">
        <v>4019</v>
      </c>
      <c r="F167">
        <v>24</v>
      </c>
      <c r="G167">
        <v>51165</v>
      </c>
      <c r="H167" s="11">
        <v>41678.66034722222</v>
      </c>
      <c r="I167" t="s">
        <v>7717</v>
      </c>
      <c r="J167">
        <v>51165</v>
      </c>
      <c r="K167" s="11">
        <v>41678.66034722222</v>
      </c>
      <c r="L167" s="10">
        <v>3019</v>
      </c>
    </row>
    <row r="168" spans="4:12" x14ac:dyDescent="0.25">
      <c r="D168" s="5" t="s">
        <v>5698</v>
      </c>
      <c r="E168" s="10">
        <v>4019</v>
      </c>
      <c r="F168">
        <v>24</v>
      </c>
      <c r="G168">
        <v>51166</v>
      </c>
      <c r="H168" s="11">
        <v>41678.66034722222</v>
      </c>
      <c r="I168" t="s">
        <v>7718</v>
      </c>
      <c r="J168">
        <v>51166</v>
      </c>
      <c r="K168" s="11">
        <v>41678.66034722222</v>
      </c>
      <c r="L168" s="10">
        <v>3019</v>
      </c>
    </row>
    <row r="169" spans="4:12" x14ac:dyDescent="0.25">
      <c r="D169" s="5" t="s">
        <v>5699</v>
      </c>
      <c r="E169" s="10">
        <v>4019</v>
      </c>
      <c r="F169">
        <v>25</v>
      </c>
      <c r="G169">
        <v>51167</v>
      </c>
      <c r="H169" s="11">
        <v>41678.66034722222</v>
      </c>
      <c r="I169" t="s">
        <v>7719</v>
      </c>
      <c r="J169">
        <v>51167</v>
      </c>
      <c r="K169" s="11">
        <v>41678.66034722222</v>
      </c>
      <c r="L169" s="10">
        <v>3019</v>
      </c>
    </row>
    <row r="170" spans="4:12" x14ac:dyDescent="0.25">
      <c r="D170" s="5" t="s">
        <v>5700</v>
      </c>
      <c r="E170" s="10">
        <v>4019</v>
      </c>
      <c r="F170">
        <v>25</v>
      </c>
      <c r="G170">
        <v>51168</v>
      </c>
      <c r="H170" s="11">
        <v>41678.66034722222</v>
      </c>
      <c r="I170" t="s">
        <v>7720</v>
      </c>
      <c r="J170">
        <v>51168</v>
      </c>
      <c r="K170" s="11">
        <v>41678.66034722222</v>
      </c>
      <c r="L170" s="10">
        <v>3019</v>
      </c>
    </row>
    <row r="171" spans="4:12" x14ac:dyDescent="0.25">
      <c r="D171" s="5" t="s">
        <v>5701</v>
      </c>
      <c r="E171" s="10">
        <v>4019</v>
      </c>
      <c r="F171">
        <v>24</v>
      </c>
      <c r="G171">
        <v>51169</v>
      </c>
      <c r="H171" s="11">
        <v>41678.66034722222</v>
      </c>
      <c r="I171" t="s">
        <v>7721</v>
      </c>
      <c r="J171">
        <v>51169</v>
      </c>
      <c r="K171" s="11">
        <v>41678.66034722222</v>
      </c>
      <c r="L171" s="10">
        <v>3019</v>
      </c>
    </row>
    <row r="172" spans="4:12" x14ac:dyDescent="0.25">
      <c r="D172" s="5" t="s">
        <v>5702</v>
      </c>
      <c r="E172" s="10">
        <v>4019</v>
      </c>
      <c r="F172">
        <v>24</v>
      </c>
      <c r="G172">
        <v>51170</v>
      </c>
      <c r="H172" s="11">
        <v>41678.66034722222</v>
      </c>
      <c r="I172" t="s">
        <v>7722</v>
      </c>
      <c r="J172">
        <v>51170</v>
      </c>
      <c r="K172" s="11">
        <v>41678.66034722222</v>
      </c>
      <c r="L172" s="10">
        <v>3019</v>
      </c>
    </row>
    <row r="173" spans="4:12" x14ac:dyDescent="0.25">
      <c r="D173" s="5" t="s">
        <v>5703</v>
      </c>
      <c r="E173" s="10">
        <v>4019</v>
      </c>
      <c r="F173">
        <v>25</v>
      </c>
      <c r="G173">
        <v>51171</v>
      </c>
      <c r="H173" s="11">
        <v>41678.66034722222</v>
      </c>
      <c r="I173" t="s">
        <v>7723</v>
      </c>
      <c r="J173">
        <v>51171</v>
      </c>
      <c r="K173" s="11">
        <v>41678.66034722222</v>
      </c>
      <c r="L173" s="10">
        <v>3019</v>
      </c>
    </row>
    <row r="174" spans="4:12" x14ac:dyDescent="0.25">
      <c r="D174" s="5" t="s">
        <v>5704</v>
      </c>
      <c r="E174" s="10">
        <v>4019</v>
      </c>
      <c r="F174">
        <v>25</v>
      </c>
      <c r="G174">
        <v>51172</v>
      </c>
      <c r="H174" s="11">
        <v>41678.66034722222</v>
      </c>
      <c r="I174" t="s">
        <v>7724</v>
      </c>
      <c r="J174">
        <v>51172</v>
      </c>
      <c r="K174" s="11">
        <v>41678.66034722222</v>
      </c>
      <c r="L174" s="10">
        <v>3019</v>
      </c>
    </row>
    <row r="175" spans="4:12" x14ac:dyDescent="0.25">
      <c r="D175" s="5" t="s">
        <v>5705</v>
      </c>
      <c r="E175" s="10">
        <v>4019</v>
      </c>
      <c r="F175">
        <v>24</v>
      </c>
      <c r="G175">
        <v>51173</v>
      </c>
      <c r="H175" s="11">
        <v>41678.66034722222</v>
      </c>
      <c r="I175" t="s">
        <v>7725</v>
      </c>
      <c r="J175">
        <v>51173</v>
      </c>
      <c r="K175" s="11">
        <v>41678.66034722222</v>
      </c>
      <c r="L175" s="10">
        <v>3019</v>
      </c>
    </row>
    <row r="176" spans="4:12" x14ac:dyDescent="0.25">
      <c r="D176" s="5" t="s">
        <v>5706</v>
      </c>
      <c r="E176" s="10">
        <v>4019</v>
      </c>
      <c r="F176">
        <v>24</v>
      </c>
      <c r="G176">
        <v>51174</v>
      </c>
      <c r="H176" s="11">
        <v>41678.66034722222</v>
      </c>
      <c r="I176" t="s">
        <v>7726</v>
      </c>
      <c r="J176">
        <v>51174</v>
      </c>
      <c r="K176" s="11">
        <v>41678.66034722222</v>
      </c>
      <c r="L176" s="10">
        <v>3019</v>
      </c>
    </row>
    <row r="177" spans="4:12" x14ac:dyDescent="0.25">
      <c r="D177" s="5" t="s">
        <v>5707</v>
      </c>
      <c r="E177" s="10">
        <v>4019</v>
      </c>
      <c r="F177">
        <v>25</v>
      </c>
      <c r="G177">
        <v>51175</v>
      </c>
      <c r="H177" s="11">
        <v>41678.66034722222</v>
      </c>
      <c r="I177" t="s">
        <v>7727</v>
      </c>
      <c r="J177">
        <v>51175</v>
      </c>
      <c r="K177" s="11">
        <v>41678.66034722222</v>
      </c>
      <c r="L177" s="10">
        <v>3019</v>
      </c>
    </row>
    <row r="178" spans="4:12" x14ac:dyDescent="0.25">
      <c r="D178" s="5" t="s">
        <v>5708</v>
      </c>
      <c r="E178" s="10">
        <v>4019</v>
      </c>
      <c r="F178">
        <v>25</v>
      </c>
      <c r="G178">
        <v>51176</v>
      </c>
      <c r="H178" s="11">
        <v>41678.66034722222</v>
      </c>
      <c r="I178" t="s">
        <v>7728</v>
      </c>
      <c r="J178">
        <v>51176</v>
      </c>
      <c r="K178" s="11">
        <v>41678.66034722222</v>
      </c>
      <c r="L178" s="10">
        <v>3019</v>
      </c>
    </row>
    <row r="179" spans="4:12" x14ac:dyDescent="0.25">
      <c r="D179" s="5" t="s">
        <v>5709</v>
      </c>
      <c r="E179" s="10">
        <v>4019</v>
      </c>
      <c r="F179">
        <v>24</v>
      </c>
      <c r="G179">
        <v>51177</v>
      </c>
      <c r="H179" s="11">
        <v>41678.66034722222</v>
      </c>
      <c r="I179" t="s">
        <v>7729</v>
      </c>
      <c r="J179">
        <v>51177</v>
      </c>
      <c r="K179" s="11">
        <v>41678.66034722222</v>
      </c>
      <c r="L179" s="10">
        <v>3019</v>
      </c>
    </row>
    <row r="180" spans="4:12" x14ac:dyDescent="0.25">
      <c r="D180" s="5" t="s">
        <v>5710</v>
      </c>
      <c r="E180" s="10">
        <v>4019</v>
      </c>
      <c r="F180">
        <v>24</v>
      </c>
      <c r="G180">
        <v>51178</v>
      </c>
      <c r="H180" s="11">
        <v>41678.66034722222</v>
      </c>
      <c r="I180" t="s">
        <v>7730</v>
      </c>
      <c r="J180">
        <v>51178</v>
      </c>
      <c r="K180" s="11">
        <v>41678.66034722222</v>
      </c>
      <c r="L180" s="10">
        <v>3019</v>
      </c>
    </row>
    <row r="181" spans="4:12" x14ac:dyDescent="0.25">
      <c r="D181" s="5" t="s">
        <v>5711</v>
      </c>
      <c r="E181" s="10">
        <v>4019</v>
      </c>
      <c r="F181">
        <v>25</v>
      </c>
      <c r="G181">
        <v>51179</v>
      </c>
      <c r="H181" s="11">
        <v>41678.66034722222</v>
      </c>
      <c r="I181" t="s">
        <v>7731</v>
      </c>
      <c r="J181">
        <v>51179</v>
      </c>
      <c r="K181" s="11">
        <v>41678.66034722222</v>
      </c>
      <c r="L181" s="10">
        <v>3019</v>
      </c>
    </row>
    <row r="182" spans="4:12" x14ac:dyDescent="0.25">
      <c r="D182" s="5" t="s">
        <v>5712</v>
      </c>
      <c r="E182" s="10">
        <v>4019</v>
      </c>
      <c r="F182">
        <v>25</v>
      </c>
      <c r="G182">
        <v>51180</v>
      </c>
      <c r="H182" s="11">
        <v>41678.66034722222</v>
      </c>
      <c r="I182" t="s">
        <v>7732</v>
      </c>
      <c r="J182">
        <v>51180</v>
      </c>
      <c r="K182" s="11">
        <v>41678.66034722222</v>
      </c>
      <c r="L182" s="10">
        <v>3019</v>
      </c>
    </row>
    <row r="183" spans="4:12" x14ac:dyDescent="0.25">
      <c r="D183" s="5" t="s">
        <v>5713</v>
      </c>
      <c r="E183" s="10">
        <v>4019</v>
      </c>
      <c r="F183">
        <v>24</v>
      </c>
      <c r="G183">
        <v>51181</v>
      </c>
      <c r="H183" s="11">
        <v>41678.66034722222</v>
      </c>
      <c r="I183" t="s">
        <v>7733</v>
      </c>
      <c r="J183">
        <v>51181</v>
      </c>
      <c r="K183" s="11">
        <v>41678.66034722222</v>
      </c>
      <c r="L183" s="10">
        <v>3019</v>
      </c>
    </row>
    <row r="184" spans="4:12" x14ac:dyDescent="0.25">
      <c r="D184" s="5" t="s">
        <v>5714</v>
      </c>
      <c r="E184" s="10">
        <v>4019</v>
      </c>
      <c r="F184">
        <v>24</v>
      </c>
      <c r="G184">
        <v>51182</v>
      </c>
      <c r="H184" s="11">
        <v>41678.66034722222</v>
      </c>
      <c r="I184" t="s">
        <v>7734</v>
      </c>
      <c r="J184">
        <v>51182</v>
      </c>
      <c r="K184" s="11">
        <v>41678.66034722222</v>
      </c>
      <c r="L184" s="10">
        <v>3019</v>
      </c>
    </row>
    <row r="185" spans="4:12" x14ac:dyDescent="0.25">
      <c r="D185" s="5" t="s">
        <v>5715</v>
      </c>
      <c r="E185" s="10">
        <v>4019</v>
      </c>
      <c r="F185">
        <v>25</v>
      </c>
      <c r="G185">
        <v>51183</v>
      </c>
      <c r="H185" s="11">
        <v>41678.66034722222</v>
      </c>
      <c r="I185" t="s">
        <v>7735</v>
      </c>
      <c r="J185">
        <v>51183</v>
      </c>
      <c r="K185" s="11">
        <v>41678.66034722222</v>
      </c>
      <c r="L185" s="10">
        <v>3019</v>
      </c>
    </row>
    <row r="186" spans="4:12" x14ac:dyDescent="0.25">
      <c r="D186" s="5" t="s">
        <v>5716</v>
      </c>
      <c r="E186" s="10">
        <v>4019</v>
      </c>
      <c r="F186">
        <v>25</v>
      </c>
      <c r="G186">
        <v>51184</v>
      </c>
      <c r="H186" s="11">
        <v>41678.66034722222</v>
      </c>
      <c r="I186" t="s">
        <v>7736</v>
      </c>
      <c r="J186">
        <v>51184</v>
      </c>
      <c r="K186" s="11">
        <v>41678.66034722222</v>
      </c>
      <c r="L186" s="10">
        <v>3019</v>
      </c>
    </row>
    <row r="187" spans="4:12" x14ac:dyDescent="0.25">
      <c r="D187" s="5" t="s">
        <v>5717</v>
      </c>
      <c r="E187" s="10">
        <v>4019</v>
      </c>
      <c r="F187">
        <v>24</v>
      </c>
      <c r="G187">
        <v>51185</v>
      </c>
      <c r="H187" s="11">
        <v>41678.66034722222</v>
      </c>
      <c r="I187" t="s">
        <v>7737</v>
      </c>
      <c r="J187">
        <v>51185</v>
      </c>
      <c r="K187" s="11">
        <v>41678.66034722222</v>
      </c>
      <c r="L187" s="10">
        <v>3019</v>
      </c>
    </row>
    <row r="188" spans="4:12" x14ac:dyDescent="0.25">
      <c r="D188" s="5" t="s">
        <v>5718</v>
      </c>
      <c r="E188" s="10">
        <v>4019</v>
      </c>
      <c r="F188">
        <v>24</v>
      </c>
      <c r="G188">
        <v>51186</v>
      </c>
      <c r="H188" s="11">
        <v>41678.66034722222</v>
      </c>
      <c r="I188" t="s">
        <v>7738</v>
      </c>
      <c r="J188">
        <v>51186</v>
      </c>
      <c r="K188" s="11">
        <v>41678.66034722222</v>
      </c>
      <c r="L188" s="10">
        <v>3019</v>
      </c>
    </row>
    <row r="189" spans="4:12" x14ac:dyDescent="0.25">
      <c r="D189" s="5" t="s">
        <v>5719</v>
      </c>
      <c r="E189" s="10">
        <v>4019</v>
      </c>
      <c r="F189">
        <v>25</v>
      </c>
      <c r="G189">
        <v>51187</v>
      </c>
      <c r="H189" s="11">
        <v>41678.66034722222</v>
      </c>
      <c r="I189" t="s">
        <v>7739</v>
      </c>
      <c r="J189">
        <v>51187</v>
      </c>
      <c r="K189" s="11">
        <v>41678.66034722222</v>
      </c>
      <c r="L189" s="10">
        <v>3019</v>
      </c>
    </row>
    <row r="190" spans="4:12" x14ac:dyDescent="0.25">
      <c r="D190" s="5" t="s">
        <v>5720</v>
      </c>
      <c r="E190" s="10">
        <v>4019</v>
      </c>
      <c r="F190">
        <v>25</v>
      </c>
      <c r="G190">
        <v>51188</v>
      </c>
      <c r="H190" s="11">
        <v>41678.66034722222</v>
      </c>
      <c r="I190" t="s">
        <v>7740</v>
      </c>
      <c r="J190">
        <v>51188</v>
      </c>
      <c r="K190" s="11">
        <v>41678.66034722222</v>
      </c>
      <c r="L190" s="10">
        <v>3019</v>
      </c>
    </row>
    <row r="191" spans="4:12" x14ac:dyDescent="0.25">
      <c r="D191" s="5" t="s">
        <v>5721</v>
      </c>
      <c r="E191" s="10">
        <v>4019</v>
      </c>
      <c r="F191">
        <v>24</v>
      </c>
      <c r="G191">
        <v>51189</v>
      </c>
      <c r="H191" s="11">
        <v>41678.66034722222</v>
      </c>
      <c r="I191" t="s">
        <v>7741</v>
      </c>
      <c r="J191">
        <v>51189</v>
      </c>
      <c r="K191" s="11">
        <v>41678.66034722222</v>
      </c>
      <c r="L191" s="10">
        <v>3019</v>
      </c>
    </row>
    <row r="192" spans="4:12" x14ac:dyDescent="0.25">
      <c r="D192" s="5" t="s">
        <v>5722</v>
      </c>
      <c r="E192" s="10">
        <v>4019</v>
      </c>
      <c r="F192">
        <v>24</v>
      </c>
      <c r="G192">
        <v>51190</v>
      </c>
      <c r="H192" s="11">
        <v>41678.66034722222</v>
      </c>
      <c r="I192" t="s">
        <v>7742</v>
      </c>
      <c r="J192">
        <v>51190</v>
      </c>
      <c r="K192" s="11">
        <v>41678.66034722222</v>
      </c>
      <c r="L192" s="10">
        <v>3019</v>
      </c>
    </row>
    <row r="193" spans="4:12" x14ac:dyDescent="0.25">
      <c r="D193" s="5" t="s">
        <v>5723</v>
      </c>
      <c r="E193" s="10">
        <v>4019</v>
      </c>
      <c r="F193">
        <v>25</v>
      </c>
      <c r="G193">
        <v>51191</v>
      </c>
      <c r="H193" s="11">
        <v>41678.66034722222</v>
      </c>
      <c r="I193" t="s">
        <v>7743</v>
      </c>
      <c r="J193">
        <v>51191</v>
      </c>
      <c r="K193" s="11">
        <v>41678.66034722222</v>
      </c>
      <c r="L193" s="10">
        <v>3019</v>
      </c>
    </row>
    <row r="194" spans="4:12" x14ac:dyDescent="0.25">
      <c r="D194" s="5" t="s">
        <v>5724</v>
      </c>
      <c r="E194" s="10">
        <v>4019</v>
      </c>
      <c r="F194">
        <v>25</v>
      </c>
      <c r="G194">
        <v>51192</v>
      </c>
      <c r="H194" s="11">
        <v>41678.66034722222</v>
      </c>
      <c r="I194" t="s">
        <v>7744</v>
      </c>
      <c r="J194">
        <v>51192</v>
      </c>
      <c r="K194" s="11">
        <v>41678.66034722222</v>
      </c>
      <c r="L194" s="10">
        <v>3019</v>
      </c>
    </row>
    <row r="195" spans="4:12" x14ac:dyDescent="0.25">
      <c r="D195" s="5" t="s">
        <v>5725</v>
      </c>
      <c r="E195" s="10">
        <v>4019</v>
      </c>
      <c r="F195">
        <v>24</v>
      </c>
      <c r="G195">
        <v>51193</v>
      </c>
      <c r="H195" s="11">
        <v>41678.66034722222</v>
      </c>
      <c r="I195" t="s">
        <v>7745</v>
      </c>
      <c r="J195">
        <v>51193</v>
      </c>
      <c r="K195" s="11">
        <v>41678.66034722222</v>
      </c>
      <c r="L195" s="10">
        <v>3019</v>
      </c>
    </row>
    <row r="196" spans="4:12" x14ac:dyDescent="0.25">
      <c r="D196" s="5" t="s">
        <v>5726</v>
      </c>
      <c r="E196" s="10">
        <v>4019</v>
      </c>
      <c r="F196">
        <v>24</v>
      </c>
      <c r="G196">
        <v>51194</v>
      </c>
      <c r="H196" s="11">
        <v>41678.66034722222</v>
      </c>
      <c r="I196" t="s">
        <v>7746</v>
      </c>
      <c r="J196">
        <v>51194</v>
      </c>
      <c r="K196" s="11">
        <v>41678.66034722222</v>
      </c>
      <c r="L196" s="10">
        <v>3019</v>
      </c>
    </row>
    <row r="197" spans="4:12" x14ac:dyDescent="0.25">
      <c r="D197" s="5" t="s">
        <v>5727</v>
      </c>
      <c r="E197" s="10">
        <v>4019</v>
      </c>
      <c r="F197">
        <v>25</v>
      </c>
      <c r="G197">
        <v>51195</v>
      </c>
      <c r="H197" s="11">
        <v>41678.66034722222</v>
      </c>
      <c r="I197" t="s">
        <v>7747</v>
      </c>
      <c r="J197">
        <v>51195</v>
      </c>
      <c r="K197" s="11">
        <v>41678.66034722222</v>
      </c>
      <c r="L197" s="10">
        <v>3019</v>
      </c>
    </row>
    <row r="198" spans="4:12" x14ac:dyDescent="0.25">
      <c r="D198" s="5" t="s">
        <v>5728</v>
      </c>
      <c r="E198" s="10">
        <v>4019</v>
      </c>
      <c r="F198">
        <v>25</v>
      </c>
      <c r="G198">
        <v>51196</v>
      </c>
      <c r="H198" s="11">
        <v>41678.66034722222</v>
      </c>
      <c r="I198" t="s">
        <v>7748</v>
      </c>
      <c r="J198">
        <v>51196</v>
      </c>
      <c r="K198" s="11">
        <v>41678.66034722222</v>
      </c>
      <c r="L198" s="10">
        <v>3019</v>
      </c>
    </row>
    <row r="199" spans="4:12" x14ac:dyDescent="0.25">
      <c r="D199" s="5" t="s">
        <v>5729</v>
      </c>
      <c r="E199" s="10">
        <v>4019</v>
      </c>
      <c r="F199">
        <v>24</v>
      </c>
      <c r="G199">
        <v>51197</v>
      </c>
      <c r="H199" s="11">
        <v>41678.66034722222</v>
      </c>
      <c r="I199" t="s">
        <v>7749</v>
      </c>
      <c r="J199">
        <v>51197</v>
      </c>
      <c r="K199" s="11">
        <v>41678.66034722222</v>
      </c>
      <c r="L199" s="10">
        <v>3019</v>
      </c>
    </row>
    <row r="200" spans="4:12" x14ac:dyDescent="0.25">
      <c r="D200" s="5" t="s">
        <v>5730</v>
      </c>
      <c r="E200" s="10">
        <v>4019</v>
      </c>
      <c r="F200">
        <v>24</v>
      </c>
      <c r="G200">
        <v>51198</v>
      </c>
      <c r="H200" s="11">
        <v>41678.66034722222</v>
      </c>
      <c r="I200" t="s">
        <v>7750</v>
      </c>
      <c r="J200">
        <v>51198</v>
      </c>
      <c r="K200" s="11">
        <v>41678.66034722222</v>
      </c>
      <c r="L200" s="10">
        <v>3019</v>
      </c>
    </row>
    <row r="201" spans="4:12" x14ac:dyDescent="0.25">
      <c r="D201" s="5" t="s">
        <v>5731</v>
      </c>
      <c r="E201" s="10">
        <v>4019</v>
      </c>
      <c r="F201">
        <v>25</v>
      </c>
      <c r="G201">
        <v>51199</v>
      </c>
      <c r="H201" s="11">
        <v>41678.66034722222</v>
      </c>
      <c r="I201" t="s">
        <v>7751</v>
      </c>
      <c r="J201">
        <v>51199</v>
      </c>
      <c r="K201" s="11">
        <v>41678.66034722222</v>
      </c>
      <c r="L201" s="10">
        <v>3019</v>
      </c>
    </row>
    <row r="202" spans="4:12" x14ac:dyDescent="0.25">
      <c r="D202" s="5" t="s">
        <v>5732</v>
      </c>
      <c r="E202" s="10">
        <v>4019</v>
      </c>
      <c r="F202">
        <v>25</v>
      </c>
      <c r="G202">
        <v>51200</v>
      </c>
      <c r="H202" s="11">
        <v>41678.66034722222</v>
      </c>
      <c r="I202" t="s">
        <v>7752</v>
      </c>
      <c r="J202">
        <v>51200</v>
      </c>
      <c r="K202" s="11">
        <v>41678.66034722222</v>
      </c>
      <c r="L202" s="10">
        <v>3019</v>
      </c>
    </row>
    <row r="203" spans="4:12" x14ac:dyDescent="0.25">
      <c r="D203" s="5" t="s">
        <v>5733</v>
      </c>
      <c r="E203" s="10">
        <v>4019</v>
      </c>
      <c r="F203">
        <v>24</v>
      </c>
      <c r="G203">
        <v>51201</v>
      </c>
      <c r="H203" s="11">
        <v>41678.66034722222</v>
      </c>
      <c r="I203" t="s">
        <v>7753</v>
      </c>
      <c r="J203">
        <v>51201</v>
      </c>
      <c r="K203" s="11">
        <v>41678.66034722222</v>
      </c>
      <c r="L203" s="10">
        <v>3019</v>
      </c>
    </row>
    <row r="204" spans="4:12" x14ac:dyDescent="0.25">
      <c r="D204" s="5" t="s">
        <v>5734</v>
      </c>
      <c r="E204" s="10">
        <v>4019</v>
      </c>
      <c r="F204">
        <v>24</v>
      </c>
      <c r="G204">
        <v>51202</v>
      </c>
      <c r="H204" s="11">
        <v>41678.66034722222</v>
      </c>
      <c r="I204" t="s">
        <v>7754</v>
      </c>
      <c r="J204">
        <v>51202</v>
      </c>
      <c r="K204" s="11">
        <v>41678.66034722222</v>
      </c>
      <c r="L204" s="10">
        <v>3019</v>
      </c>
    </row>
    <row r="205" spans="4:12" x14ac:dyDescent="0.25">
      <c r="D205" s="5" t="s">
        <v>5735</v>
      </c>
      <c r="E205" s="10">
        <v>4019</v>
      </c>
      <c r="F205">
        <v>25</v>
      </c>
      <c r="G205">
        <v>51203</v>
      </c>
      <c r="H205" s="11">
        <v>41678.66034722222</v>
      </c>
      <c r="I205" t="s">
        <v>7755</v>
      </c>
      <c r="J205">
        <v>51203</v>
      </c>
      <c r="K205" s="11">
        <v>41678.66034722222</v>
      </c>
      <c r="L205" s="10">
        <v>3019</v>
      </c>
    </row>
    <row r="206" spans="4:12" x14ac:dyDescent="0.25">
      <c r="D206" s="5" t="s">
        <v>5736</v>
      </c>
      <c r="E206" s="10">
        <v>4019</v>
      </c>
      <c r="F206">
        <v>25</v>
      </c>
      <c r="G206">
        <v>51204</v>
      </c>
      <c r="H206" s="11">
        <v>41678.66034722222</v>
      </c>
      <c r="I206" t="s">
        <v>7756</v>
      </c>
      <c r="J206">
        <v>51204</v>
      </c>
      <c r="K206" s="11">
        <v>41678.66034722222</v>
      </c>
      <c r="L206" s="10">
        <v>3019</v>
      </c>
    </row>
    <row r="207" spans="4:12" x14ac:dyDescent="0.25">
      <c r="D207" s="5" t="s">
        <v>5737</v>
      </c>
      <c r="E207" s="10">
        <v>4019</v>
      </c>
      <c r="F207">
        <v>24</v>
      </c>
      <c r="G207">
        <v>51205</v>
      </c>
      <c r="H207" s="11">
        <v>41678.66034722222</v>
      </c>
      <c r="I207" t="s">
        <v>7757</v>
      </c>
      <c r="J207">
        <v>51205</v>
      </c>
      <c r="K207" s="11">
        <v>41678.66034722222</v>
      </c>
      <c r="L207" s="10">
        <v>3019</v>
      </c>
    </row>
    <row r="208" spans="4:12" x14ac:dyDescent="0.25">
      <c r="D208" s="5" t="s">
        <v>5738</v>
      </c>
      <c r="E208" s="10">
        <v>4019</v>
      </c>
      <c r="F208">
        <v>24</v>
      </c>
      <c r="G208">
        <v>51206</v>
      </c>
      <c r="H208" s="11">
        <v>41678.66034722222</v>
      </c>
      <c r="I208" t="s">
        <v>7758</v>
      </c>
      <c r="J208">
        <v>51206</v>
      </c>
      <c r="K208" s="11">
        <v>41678.66034722222</v>
      </c>
      <c r="L208" s="10">
        <v>3019</v>
      </c>
    </row>
    <row r="209" spans="4:12" x14ac:dyDescent="0.25">
      <c r="D209" s="5" t="s">
        <v>5739</v>
      </c>
      <c r="E209" s="10">
        <v>4019</v>
      </c>
      <c r="F209">
        <v>25</v>
      </c>
      <c r="G209">
        <v>51207</v>
      </c>
      <c r="H209" s="11">
        <v>41678.66034722222</v>
      </c>
      <c r="I209" t="s">
        <v>7759</v>
      </c>
      <c r="J209">
        <v>51207</v>
      </c>
      <c r="K209" s="11">
        <v>41678.66034722222</v>
      </c>
      <c r="L209" s="10">
        <v>3019</v>
      </c>
    </row>
    <row r="210" spans="4:12" x14ac:dyDescent="0.25">
      <c r="D210" s="5" t="s">
        <v>5740</v>
      </c>
      <c r="E210" s="10">
        <v>4019</v>
      </c>
      <c r="F210">
        <v>25</v>
      </c>
      <c r="G210">
        <v>51208</v>
      </c>
      <c r="H210" s="11">
        <v>41678.66034722222</v>
      </c>
      <c r="I210" t="s">
        <v>7760</v>
      </c>
      <c r="J210">
        <v>51208</v>
      </c>
      <c r="K210" s="11">
        <v>41678.66034722222</v>
      </c>
      <c r="L210" s="10">
        <v>3019</v>
      </c>
    </row>
    <row r="211" spans="4:12" x14ac:dyDescent="0.25">
      <c r="D211" s="5" t="s">
        <v>5741</v>
      </c>
      <c r="E211" s="10">
        <v>4019</v>
      </c>
      <c r="F211">
        <v>24</v>
      </c>
      <c r="G211">
        <v>51209</v>
      </c>
      <c r="H211" s="11">
        <v>41678.66034722222</v>
      </c>
      <c r="I211" t="s">
        <v>7761</v>
      </c>
      <c r="J211">
        <v>51209</v>
      </c>
      <c r="K211" s="11">
        <v>41678.66034722222</v>
      </c>
      <c r="L211" s="10">
        <v>3019</v>
      </c>
    </row>
    <row r="212" spans="4:12" x14ac:dyDescent="0.25">
      <c r="D212" s="5" t="s">
        <v>5742</v>
      </c>
      <c r="E212" s="10">
        <v>4019</v>
      </c>
      <c r="F212">
        <v>24</v>
      </c>
      <c r="G212">
        <v>51210</v>
      </c>
      <c r="H212" s="11">
        <v>41678.66034722222</v>
      </c>
      <c r="I212" t="s">
        <v>7762</v>
      </c>
      <c r="J212">
        <v>51210</v>
      </c>
      <c r="K212" s="11">
        <v>41678.66034722222</v>
      </c>
      <c r="L212" s="10">
        <v>3019</v>
      </c>
    </row>
    <row r="213" spans="4:12" x14ac:dyDescent="0.25">
      <c r="D213" s="5" t="s">
        <v>5743</v>
      </c>
      <c r="E213" s="10">
        <v>4019</v>
      </c>
      <c r="F213">
        <v>25</v>
      </c>
      <c r="G213">
        <v>51211</v>
      </c>
      <c r="H213" s="11">
        <v>41678.66034722222</v>
      </c>
      <c r="I213" t="s">
        <v>7763</v>
      </c>
      <c r="J213">
        <v>51211</v>
      </c>
      <c r="K213" s="11">
        <v>41678.66034722222</v>
      </c>
      <c r="L213" s="10">
        <v>3019</v>
      </c>
    </row>
    <row r="214" spans="4:12" x14ac:dyDescent="0.25">
      <c r="D214" s="5" t="s">
        <v>5744</v>
      </c>
      <c r="E214" s="10">
        <v>4019</v>
      </c>
      <c r="F214">
        <v>25</v>
      </c>
      <c r="G214">
        <v>51212</v>
      </c>
      <c r="H214" s="11">
        <v>41678.66034722222</v>
      </c>
      <c r="I214" t="s">
        <v>7764</v>
      </c>
      <c r="J214">
        <v>51212</v>
      </c>
      <c r="K214" s="11">
        <v>41678.66034722222</v>
      </c>
      <c r="L214" s="10">
        <v>3019</v>
      </c>
    </row>
    <row r="215" spans="4:12" x14ac:dyDescent="0.25">
      <c r="D215" s="5" t="s">
        <v>5745</v>
      </c>
      <c r="E215" s="10">
        <v>4019</v>
      </c>
      <c r="F215">
        <v>24</v>
      </c>
      <c r="G215">
        <v>51213</v>
      </c>
      <c r="H215" s="11">
        <v>41678.66034722222</v>
      </c>
      <c r="I215" t="s">
        <v>7765</v>
      </c>
      <c r="J215">
        <v>51213</v>
      </c>
      <c r="K215" s="11">
        <v>41678.66034722222</v>
      </c>
      <c r="L215" s="10">
        <v>3019</v>
      </c>
    </row>
    <row r="216" spans="4:12" x14ac:dyDescent="0.25">
      <c r="D216" s="5" t="s">
        <v>5746</v>
      </c>
      <c r="E216" s="10">
        <v>4019</v>
      </c>
      <c r="F216">
        <v>24</v>
      </c>
      <c r="G216">
        <v>51214</v>
      </c>
      <c r="H216" s="11">
        <v>41678.66034722222</v>
      </c>
      <c r="I216" t="s">
        <v>7766</v>
      </c>
      <c r="J216">
        <v>51214</v>
      </c>
      <c r="K216" s="11">
        <v>41678.66034722222</v>
      </c>
      <c r="L216" s="10">
        <v>3019</v>
      </c>
    </row>
    <row r="217" spans="4:12" x14ac:dyDescent="0.25">
      <c r="D217" s="5" t="s">
        <v>5747</v>
      </c>
      <c r="E217" s="10">
        <v>4019</v>
      </c>
      <c r="F217">
        <v>25</v>
      </c>
      <c r="G217">
        <v>51215</v>
      </c>
      <c r="H217" s="11">
        <v>41678.66034722222</v>
      </c>
      <c r="I217" t="s">
        <v>7767</v>
      </c>
      <c r="J217">
        <v>51215</v>
      </c>
      <c r="K217" s="11">
        <v>41678.66034722222</v>
      </c>
      <c r="L217" s="10">
        <v>3019</v>
      </c>
    </row>
    <row r="218" spans="4:12" x14ac:dyDescent="0.25">
      <c r="D218" s="5" t="s">
        <v>5748</v>
      </c>
      <c r="E218" s="10">
        <v>4019</v>
      </c>
      <c r="F218">
        <v>25</v>
      </c>
      <c r="G218">
        <v>51216</v>
      </c>
      <c r="H218" s="11">
        <v>41678.66034722222</v>
      </c>
      <c r="I218" t="s">
        <v>7768</v>
      </c>
      <c r="J218">
        <v>51216</v>
      </c>
      <c r="K218" s="11">
        <v>41678.66034722222</v>
      </c>
      <c r="L218" s="10">
        <v>3019</v>
      </c>
    </row>
    <row r="219" spans="4:12" x14ac:dyDescent="0.25">
      <c r="D219" s="5" t="s">
        <v>5749</v>
      </c>
      <c r="E219" s="10">
        <v>4019</v>
      </c>
      <c r="F219">
        <v>24</v>
      </c>
      <c r="G219">
        <v>51217</v>
      </c>
      <c r="H219" s="11">
        <v>41678.66034722222</v>
      </c>
      <c r="I219" t="s">
        <v>7769</v>
      </c>
      <c r="J219">
        <v>51217</v>
      </c>
      <c r="K219" s="11">
        <v>41678.66034722222</v>
      </c>
      <c r="L219" s="10">
        <v>3019</v>
      </c>
    </row>
    <row r="220" spans="4:12" x14ac:dyDescent="0.25">
      <c r="D220" s="5" t="s">
        <v>5750</v>
      </c>
      <c r="E220" s="10">
        <v>4019</v>
      </c>
      <c r="F220">
        <v>24</v>
      </c>
      <c r="G220">
        <v>51218</v>
      </c>
      <c r="H220" s="11">
        <v>41678.66034722222</v>
      </c>
      <c r="I220" t="s">
        <v>7770</v>
      </c>
      <c r="J220">
        <v>51218</v>
      </c>
      <c r="K220" s="11">
        <v>41678.66034722222</v>
      </c>
      <c r="L220" s="10">
        <v>3019</v>
      </c>
    </row>
    <row r="221" spans="4:12" x14ac:dyDescent="0.25">
      <c r="D221" s="5" t="s">
        <v>5751</v>
      </c>
      <c r="E221" s="10">
        <v>4019</v>
      </c>
      <c r="F221">
        <v>25</v>
      </c>
      <c r="G221">
        <v>51219</v>
      </c>
      <c r="H221" s="11">
        <v>41678.66034722222</v>
      </c>
      <c r="I221" t="s">
        <v>7771</v>
      </c>
      <c r="J221">
        <v>51219</v>
      </c>
      <c r="K221" s="11">
        <v>41678.66034722222</v>
      </c>
      <c r="L221" s="10">
        <v>3019</v>
      </c>
    </row>
    <row r="222" spans="4:12" x14ac:dyDescent="0.25">
      <c r="D222" s="5" t="s">
        <v>5752</v>
      </c>
      <c r="E222" s="10">
        <v>4019</v>
      </c>
      <c r="F222">
        <v>25</v>
      </c>
      <c r="G222">
        <v>51220</v>
      </c>
      <c r="H222" s="11">
        <v>41678.66034722222</v>
      </c>
      <c r="I222" t="s">
        <v>7772</v>
      </c>
      <c r="J222">
        <v>51220</v>
      </c>
      <c r="K222" s="11">
        <v>41678.66034722222</v>
      </c>
      <c r="L222" s="10">
        <v>3019</v>
      </c>
    </row>
    <row r="223" spans="4:12" x14ac:dyDescent="0.25">
      <c r="D223" s="5" t="s">
        <v>5753</v>
      </c>
      <c r="E223" s="10">
        <v>4019</v>
      </c>
      <c r="F223">
        <v>24</v>
      </c>
      <c r="G223">
        <v>51221</v>
      </c>
      <c r="H223" s="11">
        <v>41678.66034722222</v>
      </c>
      <c r="I223" t="s">
        <v>7773</v>
      </c>
      <c r="J223">
        <v>51221</v>
      </c>
      <c r="K223" s="11">
        <v>41678.66034722222</v>
      </c>
      <c r="L223" s="10">
        <v>3019</v>
      </c>
    </row>
    <row r="224" spans="4:12" x14ac:dyDescent="0.25">
      <c r="D224" s="5" t="s">
        <v>5754</v>
      </c>
      <c r="E224" s="10">
        <v>4019</v>
      </c>
      <c r="F224">
        <v>24</v>
      </c>
      <c r="G224">
        <v>51222</v>
      </c>
      <c r="H224" s="11">
        <v>41678.66034722222</v>
      </c>
      <c r="I224" t="s">
        <v>7774</v>
      </c>
      <c r="J224">
        <v>51222</v>
      </c>
      <c r="K224" s="11">
        <v>41678.66034722222</v>
      </c>
      <c r="L224" s="10">
        <v>3019</v>
      </c>
    </row>
    <row r="225" spans="4:12" x14ac:dyDescent="0.25">
      <c r="D225" s="5" t="s">
        <v>5755</v>
      </c>
      <c r="E225" s="10">
        <v>4019</v>
      </c>
      <c r="F225">
        <v>25</v>
      </c>
      <c r="G225">
        <v>51223</v>
      </c>
      <c r="H225" s="11">
        <v>41678.66034722222</v>
      </c>
      <c r="I225" t="s">
        <v>7775</v>
      </c>
      <c r="J225">
        <v>51223</v>
      </c>
      <c r="K225" s="11">
        <v>41678.66034722222</v>
      </c>
      <c r="L225" s="10">
        <v>3019</v>
      </c>
    </row>
    <row r="226" spans="4:12" x14ac:dyDescent="0.25">
      <c r="D226" s="5" t="s">
        <v>5756</v>
      </c>
      <c r="E226" s="10">
        <v>4019</v>
      </c>
      <c r="F226">
        <v>25</v>
      </c>
      <c r="G226">
        <v>51224</v>
      </c>
      <c r="H226" s="11">
        <v>41678.66034722222</v>
      </c>
      <c r="I226" t="s">
        <v>7776</v>
      </c>
      <c r="J226">
        <v>51224</v>
      </c>
      <c r="K226" s="11">
        <v>41678.66034722222</v>
      </c>
      <c r="L226" s="10">
        <v>3019</v>
      </c>
    </row>
    <row r="227" spans="4:12" x14ac:dyDescent="0.25">
      <c r="D227" s="5" t="s">
        <v>5757</v>
      </c>
      <c r="E227" s="10">
        <v>4019</v>
      </c>
      <c r="F227">
        <v>24</v>
      </c>
      <c r="G227">
        <v>51225</v>
      </c>
      <c r="H227" s="11">
        <v>41678.66034722222</v>
      </c>
      <c r="I227" t="s">
        <v>7777</v>
      </c>
      <c r="J227">
        <v>51225</v>
      </c>
      <c r="K227" s="11">
        <v>41678.66034722222</v>
      </c>
      <c r="L227" s="10">
        <v>3019</v>
      </c>
    </row>
    <row r="228" spans="4:12" x14ac:dyDescent="0.25">
      <c r="D228" s="5" t="s">
        <v>5758</v>
      </c>
      <c r="E228" s="10">
        <v>4019</v>
      </c>
      <c r="F228">
        <v>24</v>
      </c>
      <c r="G228">
        <v>51226</v>
      </c>
      <c r="H228" s="11">
        <v>41678.66034722222</v>
      </c>
      <c r="I228" t="s">
        <v>7778</v>
      </c>
      <c r="J228">
        <v>51226</v>
      </c>
      <c r="K228" s="11">
        <v>41678.66034722222</v>
      </c>
      <c r="L228" s="10">
        <v>3019</v>
      </c>
    </row>
    <row r="229" spans="4:12" x14ac:dyDescent="0.25">
      <c r="D229" s="5" t="s">
        <v>5759</v>
      </c>
      <c r="E229" s="10">
        <v>4019</v>
      </c>
      <c r="F229">
        <v>25</v>
      </c>
      <c r="G229">
        <v>51227</v>
      </c>
      <c r="H229" s="11">
        <v>41678.66034722222</v>
      </c>
      <c r="I229" t="s">
        <v>7779</v>
      </c>
      <c r="J229">
        <v>51227</v>
      </c>
      <c r="K229" s="11">
        <v>41678.66034722222</v>
      </c>
      <c r="L229" s="10">
        <v>3019</v>
      </c>
    </row>
    <row r="230" spans="4:12" x14ac:dyDescent="0.25">
      <c r="D230" s="5" t="s">
        <v>5760</v>
      </c>
      <c r="E230" s="10">
        <v>4019</v>
      </c>
      <c r="F230">
        <v>25</v>
      </c>
      <c r="G230">
        <v>51228</v>
      </c>
      <c r="H230" s="11">
        <v>41678.66034722222</v>
      </c>
      <c r="I230" t="s">
        <v>7780</v>
      </c>
      <c r="J230">
        <v>51228</v>
      </c>
      <c r="K230" s="11">
        <v>41678.66034722222</v>
      </c>
      <c r="L230" s="10">
        <v>3019</v>
      </c>
    </row>
    <row r="231" spans="4:12" x14ac:dyDescent="0.25">
      <c r="D231" s="5" t="s">
        <v>5761</v>
      </c>
      <c r="E231" s="10">
        <v>4019</v>
      </c>
      <c r="F231">
        <v>24</v>
      </c>
      <c r="G231">
        <v>51229</v>
      </c>
      <c r="H231" s="11">
        <v>41678.66034722222</v>
      </c>
      <c r="I231" t="s">
        <v>7781</v>
      </c>
      <c r="J231">
        <v>51229</v>
      </c>
      <c r="K231" s="11">
        <v>41678.66034722222</v>
      </c>
      <c r="L231" s="10">
        <v>3019</v>
      </c>
    </row>
    <row r="232" spans="4:12" x14ac:dyDescent="0.25">
      <c r="D232" s="5" t="s">
        <v>5762</v>
      </c>
      <c r="E232" s="10">
        <v>4019</v>
      </c>
      <c r="F232">
        <v>24</v>
      </c>
      <c r="G232">
        <v>51230</v>
      </c>
      <c r="H232" s="11">
        <v>41678.66034722222</v>
      </c>
      <c r="I232" t="s">
        <v>7782</v>
      </c>
      <c r="J232">
        <v>51230</v>
      </c>
      <c r="K232" s="11">
        <v>41678.66034722222</v>
      </c>
      <c r="L232" s="10">
        <v>3019</v>
      </c>
    </row>
    <row r="233" spans="4:12" x14ac:dyDescent="0.25">
      <c r="D233" s="5" t="s">
        <v>5763</v>
      </c>
      <c r="E233" s="10">
        <v>4019</v>
      </c>
      <c r="F233">
        <v>25</v>
      </c>
      <c r="G233">
        <v>51231</v>
      </c>
      <c r="H233" s="11">
        <v>41678.66034722222</v>
      </c>
      <c r="I233" t="s">
        <v>7783</v>
      </c>
      <c r="J233">
        <v>51231</v>
      </c>
      <c r="K233" s="11">
        <v>41678.66034722222</v>
      </c>
      <c r="L233" s="10">
        <v>3019</v>
      </c>
    </row>
    <row r="234" spans="4:12" x14ac:dyDescent="0.25">
      <c r="D234" s="5" t="s">
        <v>5764</v>
      </c>
      <c r="E234" s="10">
        <v>4019</v>
      </c>
      <c r="F234">
        <v>25</v>
      </c>
      <c r="G234">
        <v>51232</v>
      </c>
      <c r="H234" s="11">
        <v>41678.66034722222</v>
      </c>
      <c r="I234" t="s">
        <v>7784</v>
      </c>
      <c r="J234">
        <v>51232</v>
      </c>
      <c r="K234" s="11">
        <v>41678.66034722222</v>
      </c>
      <c r="L234" s="10">
        <v>3019</v>
      </c>
    </row>
    <row r="235" spans="4:12" x14ac:dyDescent="0.25">
      <c r="D235" s="5" t="s">
        <v>5765</v>
      </c>
      <c r="E235" s="10">
        <v>4019</v>
      </c>
      <c r="F235">
        <v>24</v>
      </c>
      <c r="G235">
        <v>51233</v>
      </c>
      <c r="H235" s="11">
        <v>41678.66034722222</v>
      </c>
      <c r="I235" t="s">
        <v>7785</v>
      </c>
      <c r="J235">
        <v>51233</v>
      </c>
      <c r="K235" s="11">
        <v>41678.66034722222</v>
      </c>
      <c r="L235" s="10">
        <v>3019</v>
      </c>
    </row>
    <row r="236" spans="4:12" x14ac:dyDescent="0.25">
      <c r="D236" s="5" t="s">
        <v>5766</v>
      </c>
      <c r="E236" s="10">
        <v>4019</v>
      </c>
      <c r="F236">
        <v>24</v>
      </c>
      <c r="G236">
        <v>51234</v>
      </c>
      <c r="H236" s="11">
        <v>41678.66034722222</v>
      </c>
      <c r="I236" t="s">
        <v>7786</v>
      </c>
      <c r="J236">
        <v>51234</v>
      </c>
      <c r="K236" s="11">
        <v>41678.66034722222</v>
      </c>
      <c r="L236" s="10">
        <v>3019</v>
      </c>
    </row>
    <row r="237" spans="4:12" x14ac:dyDescent="0.25">
      <c r="D237" s="5" t="s">
        <v>5767</v>
      </c>
      <c r="E237" s="10">
        <v>4019</v>
      </c>
      <c r="F237">
        <v>25</v>
      </c>
      <c r="G237">
        <v>51235</v>
      </c>
      <c r="H237" s="11">
        <v>41678.66034722222</v>
      </c>
      <c r="I237" t="s">
        <v>7787</v>
      </c>
      <c r="J237">
        <v>51235</v>
      </c>
      <c r="K237" s="11">
        <v>41678.66034722222</v>
      </c>
      <c r="L237" s="10">
        <v>3019</v>
      </c>
    </row>
    <row r="238" spans="4:12" x14ac:dyDescent="0.25">
      <c r="D238" s="5" t="s">
        <v>5768</v>
      </c>
      <c r="E238" s="10">
        <v>4019</v>
      </c>
      <c r="F238">
        <v>25</v>
      </c>
      <c r="G238">
        <v>51236</v>
      </c>
      <c r="H238" s="11">
        <v>41678.66034722222</v>
      </c>
      <c r="I238" t="s">
        <v>7788</v>
      </c>
      <c r="J238">
        <v>51236</v>
      </c>
      <c r="K238" s="11">
        <v>41678.66034722222</v>
      </c>
      <c r="L238" s="10">
        <v>3019</v>
      </c>
    </row>
    <row r="239" spans="4:12" x14ac:dyDescent="0.25">
      <c r="D239" s="5" t="s">
        <v>5769</v>
      </c>
      <c r="E239" s="10">
        <v>4019</v>
      </c>
      <c r="F239">
        <v>24</v>
      </c>
      <c r="G239">
        <v>51237</v>
      </c>
      <c r="H239" s="11">
        <v>41678.66034722222</v>
      </c>
      <c r="I239" t="s">
        <v>7789</v>
      </c>
      <c r="J239">
        <v>51237</v>
      </c>
      <c r="K239" s="11">
        <v>41678.66034722222</v>
      </c>
      <c r="L239" s="10">
        <v>3019</v>
      </c>
    </row>
    <row r="240" spans="4:12" x14ac:dyDescent="0.25">
      <c r="D240" s="5" t="s">
        <v>5770</v>
      </c>
      <c r="E240" s="10">
        <v>4019</v>
      </c>
      <c r="F240">
        <v>24</v>
      </c>
      <c r="G240">
        <v>51238</v>
      </c>
      <c r="H240" s="11">
        <v>41678.66034722222</v>
      </c>
      <c r="I240" t="s">
        <v>7790</v>
      </c>
      <c r="J240">
        <v>51238</v>
      </c>
      <c r="K240" s="11">
        <v>41678.66034722222</v>
      </c>
      <c r="L240" s="10">
        <v>3019</v>
      </c>
    </row>
    <row r="241" spans="4:12" x14ac:dyDescent="0.25">
      <c r="D241" s="5" t="s">
        <v>5771</v>
      </c>
      <c r="E241" s="10">
        <v>4019</v>
      </c>
      <c r="F241">
        <v>25</v>
      </c>
      <c r="G241">
        <v>51239</v>
      </c>
      <c r="H241" s="11">
        <v>41678.66034722222</v>
      </c>
      <c r="I241" t="s">
        <v>7791</v>
      </c>
      <c r="J241">
        <v>51239</v>
      </c>
      <c r="K241" s="11">
        <v>41678.66034722222</v>
      </c>
      <c r="L241" s="10">
        <v>3019</v>
      </c>
    </row>
    <row r="242" spans="4:12" x14ac:dyDescent="0.25">
      <c r="D242" s="5" t="s">
        <v>5772</v>
      </c>
      <c r="E242" s="10">
        <v>4019</v>
      </c>
      <c r="F242">
        <v>25</v>
      </c>
      <c r="G242">
        <v>51240</v>
      </c>
      <c r="H242" s="11">
        <v>41678.66034722222</v>
      </c>
      <c r="I242" t="s">
        <v>7792</v>
      </c>
      <c r="J242">
        <v>51240</v>
      </c>
      <c r="K242" s="11">
        <v>41678.66034722222</v>
      </c>
      <c r="L242" s="10">
        <v>3019</v>
      </c>
    </row>
    <row r="243" spans="4:12" x14ac:dyDescent="0.25">
      <c r="D243" s="5" t="s">
        <v>5773</v>
      </c>
      <c r="E243" s="10">
        <v>4019</v>
      </c>
      <c r="F243">
        <v>24</v>
      </c>
      <c r="G243">
        <v>51241</v>
      </c>
      <c r="H243" s="11">
        <v>41678.66034722222</v>
      </c>
      <c r="I243" t="s">
        <v>7793</v>
      </c>
      <c r="J243">
        <v>51241</v>
      </c>
      <c r="K243" s="11">
        <v>41678.66034722222</v>
      </c>
      <c r="L243" s="10">
        <v>3019</v>
      </c>
    </row>
    <row r="244" spans="4:12" x14ac:dyDescent="0.25">
      <c r="D244" s="5" t="s">
        <v>5774</v>
      </c>
      <c r="E244" s="10">
        <v>4019</v>
      </c>
      <c r="F244">
        <v>24</v>
      </c>
      <c r="G244">
        <v>51242</v>
      </c>
      <c r="H244" s="11">
        <v>41678.66034722222</v>
      </c>
      <c r="I244" t="s">
        <v>7794</v>
      </c>
      <c r="J244">
        <v>51242</v>
      </c>
      <c r="K244" s="11">
        <v>41678.66034722222</v>
      </c>
      <c r="L244" s="10">
        <v>3019</v>
      </c>
    </row>
    <row r="245" spans="4:12" x14ac:dyDescent="0.25">
      <c r="D245" s="5" t="s">
        <v>5775</v>
      </c>
      <c r="E245" s="10">
        <v>4019</v>
      </c>
      <c r="F245">
        <v>25</v>
      </c>
      <c r="G245">
        <v>51243</v>
      </c>
      <c r="H245" s="11">
        <v>41678.66034722222</v>
      </c>
      <c r="I245" t="s">
        <v>7795</v>
      </c>
      <c r="J245">
        <v>51243</v>
      </c>
      <c r="K245" s="11">
        <v>41678.66034722222</v>
      </c>
      <c r="L245" s="10">
        <v>3019</v>
      </c>
    </row>
    <row r="246" spans="4:12" x14ac:dyDescent="0.25">
      <c r="D246" s="5" t="s">
        <v>5776</v>
      </c>
      <c r="E246" s="10">
        <v>4019</v>
      </c>
      <c r="F246">
        <v>25</v>
      </c>
      <c r="G246">
        <v>51244</v>
      </c>
      <c r="H246" s="11">
        <v>41678.66034722222</v>
      </c>
      <c r="I246" t="s">
        <v>7796</v>
      </c>
      <c r="J246">
        <v>51244</v>
      </c>
      <c r="K246" s="11">
        <v>41678.66034722222</v>
      </c>
      <c r="L246" s="10">
        <v>3019</v>
      </c>
    </row>
    <row r="247" spans="4:12" x14ac:dyDescent="0.25">
      <c r="D247" s="5" t="s">
        <v>5777</v>
      </c>
      <c r="E247" s="10">
        <v>4019</v>
      </c>
      <c r="F247">
        <v>24</v>
      </c>
      <c r="G247">
        <v>51245</v>
      </c>
      <c r="H247" s="11">
        <v>41678.66034722222</v>
      </c>
      <c r="I247" t="s">
        <v>7797</v>
      </c>
      <c r="J247">
        <v>51245</v>
      </c>
      <c r="K247" s="11">
        <v>41678.66034722222</v>
      </c>
      <c r="L247" s="10">
        <v>3019</v>
      </c>
    </row>
    <row r="248" spans="4:12" x14ac:dyDescent="0.25">
      <c r="D248" s="5" t="s">
        <v>5778</v>
      </c>
      <c r="E248" s="10">
        <v>4019</v>
      </c>
      <c r="F248">
        <v>24</v>
      </c>
      <c r="G248">
        <v>51246</v>
      </c>
      <c r="H248" s="11">
        <v>41678.66034722222</v>
      </c>
      <c r="I248" t="s">
        <v>7798</v>
      </c>
      <c r="J248">
        <v>51246</v>
      </c>
      <c r="K248" s="11">
        <v>41678.66034722222</v>
      </c>
      <c r="L248" s="10">
        <v>3019</v>
      </c>
    </row>
    <row r="249" spans="4:12" x14ac:dyDescent="0.25">
      <c r="D249" s="5" t="s">
        <v>5779</v>
      </c>
      <c r="E249" s="10">
        <v>4019</v>
      </c>
      <c r="F249">
        <v>25</v>
      </c>
      <c r="G249">
        <v>51247</v>
      </c>
      <c r="H249" s="11">
        <v>41678.66034722222</v>
      </c>
      <c r="I249" t="s">
        <v>7799</v>
      </c>
      <c r="J249">
        <v>51247</v>
      </c>
      <c r="K249" s="11">
        <v>41678.66034722222</v>
      </c>
      <c r="L249" s="10">
        <v>3019</v>
      </c>
    </row>
    <row r="250" spans="4:12" x14ac:dyDescent="0.25">
      <c r="D250" s="5" t="s">
        <v>5780</v>
      </c>
      <c r="E250" s="10">
        <v>4019</v>
      </c>
      <c r="F250">
        <v>25</v>
      </c>
      <c r="G250">
        <v>51248</v>
      </c>
      <c r="H250" s="11">
        <v>41678.66034722222</v>
      </c>
      <c r="I250" t="s">
        <v>7800</v>
      </c>
      <c r="J250">
        <v>51248</v>
      </c>
      <c r="K250" s="11">
        <v>41678.66034722222</v>
      </c>
      <c r="L250" s="10">
        <v>3019</v>
      </c>
    </row>
    <row r="251" spans="4:12" x14ac:dyDescent="0.25">
      <c r="D251" s="5" t="s">
        <v>5781</v>
      </c>
      <c r="E251" s="10">
        <v>4019</v>
      </c>
      <c r="F251">
        <v>24</v>
      </c>
      <c r="G251">
        <v>51249</v>
      </c>
      <c r="H251" s="11">
        <v>41678.66034722222</v>
      </c>
      <c r="I251" t="s">
        <v>7801</v>
      </c>
      <c r="J251">
        <v>51249</v>
      </c>
      <c r="K251" s="11">
        <v>41678.66034722222</v>
      </c>
      <c r="L251" s="10">
        <v>3019</v>
      </c>
    </row>
    <row r="252" spans="4:12" x14ac:dyDescent="0.25">
      <c r="D252" s="5" t="s">
        <v>5782</v>
      </c>
      <c r="E252" s="10">
        <v>4019</v>
      </c>
      <c r="F252">
        <v>24</v>
      </c>
      <c r="G252">
        <v>51250</v>
      </c>
      <c r="H252" s="11">
        <v>41678.66034722222</v>
      </c>
      <c r="I252" t="s">
        <v>7802</v>
      </c>
      <c r="J252">
        <v>51250</v>
      </c>
      <c r="K252" s="11">
        <v>41678.66034722222</v>
      </c>
      <c r="L252" s="10">
        <v>3019</v>
      </c>
    </row>
    <row r="253" spans="4:12" x14ac:dyDescent="0.25">
      <c r="D253" s="5" t="s">
        <v>5783</v>
      </c>
      <c r="E253" s="10">
        <v>4019</v>
      </c>
      <c r="F253">
        <v>25</v>
      </c>
      <c r="G253">
        <v>51251</v>
      </c>
      <c r="H253" s="11">
        <v>41678.66034722222</v>
      </c>
      <c r="I253" t="s">
        <v>7803</v>
      </c>
      <c r="J253">
        <v>51251</v>
      </c>
      <c r="K253" s="11">
        <v>41678.66034722222</v>
      </c>
      <c r="L253" s="10">
        <v>3019</v>
      </c>
    </row>
    <row r="254" spans="4:12" x14ac:dyDescent="0.25">
      <c r="D254" s="5" t="s">
        <v>5784</v>
      </c>
      <c r="E254" s="10">
        <v>4019</v>
      </c>
      <c r="F254">
        <v>25</v>
      </c>
      <c r="G254">
        <v>51252</v>
      </c>
      <c r="H254" s="11">
        <v>41678.66034722222</v>
      </c>
      <c r="I254" t="s">
        <v>7804</v>
      </c>
      <c r="J254">
        <v>51252</v>
      </c>
      <c r="K254" s="11">
        <v>41678.66034722222</v>
      </c>
      <c r="L254" s="10">
        <v>3019</v>
      </c>
    </row>
    <row r="255" spans="4:12" x14ac:dyDescent="0.25">
      <c r="D255" s="5" t="s">
        <v>5785</v>
      </c>
      <c r="E255" s="10">
        <v>4019</v>
      </c>
      <c r="F255">
        <v>24</v>
      </c>
      <c r="G255">
        <v>51253</v>
      </c>
      <c r="H255" s="11">
        <v>41678.66034722222</v>
      </c>
      <c r="I255" t="s">
        <v>7805</v>
      </c>
      <c r="J255">
        <v>51253</v>
      </c>
      <c r="K255" s="11">
        <v>41678.66034722222</v>
      </c>
      <c r="L255" s="10">
        <v>3019</v>
      </c>
    </row>
    <row r="256" spans="4:12" x14ac:dyDescent="0.25">
      <c r="D256" s="5" t="s">
        <v>5786</v>
      </c>
      <c r="E256" s="10">
        <v>4019</v>
      </c>
      <c r="F256">
        <v>24</v>
      </c>
      <c r="G256">
        <v>51254</v>
      </c>
      <c r="H256" s="11">
        <v>41678.66034722222</v>
      </c>
      <c r="I256" t="s">
        <v>7806</v>
      </c>
      <c r="J256">
        <v>51254</v>
      </c>
      <c r="K256" s="11">
        <v>41678.66034722222</v>
      </c>
      <c r="L256" s="10">
        <v>3019</v>
      </c>
    </row>
    <row r="257" spans="4:12" x14ac:dyDescent="0.25">
      <c r="D257" s="5" t="s">
        <v>5787</v>
      </c>
      <c r="E257" s="10">
        <v>4019</v>
      </c>
      <c r="F257">
        <v>25</v>
      </c>
      <c r="G257">
        <v>51255</v>
      </c>
      <c r="H257" s="11">
        <v>41678.66034722222</v>
      </c>
      <c r="I257" t="s">
        <v>7807</v>
      </c>
      <c r="J257">
        <v>51255</v>
      </c>
      <c r="K257" s="11">
        <v>41678.66034722222</v>
      </c>
      <c r="L257" s="10">
        <v>3019</v>
      </c>
    </row>
    <row r="258" spans="4:12" x14ac:dyDescent="0.25">
      <c r="D258" s="5" t="s">
        <v>5788</v>
      </c>
      <c r="E258" s="10">
        <v>4019</v>
      </c>
      <c r="F258">
        <v>25</v>
      </c>
      <c r="G258">
        <v>51256</v>
      </c>
      <c r="H258" s="11">
        <v>41678.66034722222</v>
      </c>
      <c r="I258" t="s">
        <v>7808</v>
      </c>
      <c r="J258">
        <v>51256</v>
      </c>
      <c r="K258" s="11">
        <v>41678.66034722222</v>
      </c>
      <c r="L258" s="10">
        <v>3019</v>
      </c>
    </row>
    <row r="259" spans="4:12" x14ac:dyDescent="0.25">
      <c r="D259" s="5" t="s">
        <v>5789</v>
      </c>
      <c r="E259" s="10">
        <v>4019</v>
      </c>
      <c r="F259">
        <v>24</v>
      </c>
      <c r="G259">
        <v>51257</v>
      </c>
      <c r="H259" s="11">
        <v>41678.66034722222</v>
      </c>
      <c r="I259" t="s">
        <v>7809</v>
      </c>
      <c r="J259">
        <v>51257</v>
      </c>
      <c r="K259" s="11">
        <v>41678.66034722222</v>
      </c>
      <c r="L259" s="10">
        <v>3019</v>
      </c>
    </row>
    <row r="260" spans="4:12" x14ac:dyDescent="0.25">
      <c r="D260" s="5" t="s">
        <v>5790</v>
      </c>
      <c r="E260" s="10">
        <v>4019</v>
      </c>
      <c r="F260">
        <v>24</v>
      </c>
      <c r="G260">
        <v>51258</v>
      </c>
      <c r="H260" s="11">
        <v>41678.66034722222</v>
      </c>
      <c r="I260" t="s">
        <v>7810</v>
      </c>
      <c r="J260">
        <v>51258</v>
      </c>
      <c r="K260" s="11">
        <v>41678.66034722222</v>
      </c>
      <c r="L260" s="10">
        <v>3019</v>
      </c>
    </row>
    <row r="261" spans="4:12" x14ac:dyDescent="0.25">
      <c r="D261" s="5" t="s">
        <v>5791</v>
      </c>
      <c r="E261" s="10">
        <v>4019</v>
      </c>
      <c r="F261">
        <v>25</v>
      </c>
      <c r="G261">
        <v>51259</v>
      </c>
      <c r="H261" s="11">
        <v>41678.66034722222</v>
      </c>
      <c r="I261" t="s">
        <v>7811</v>
      </c>
      <c r="J261">
        <v>51259</v>
      </c>
      <c r="K261" s="11">
        <v>41678.66034722222</v>
      </c>
      <c r="L261" s="10">
        <v>3019</v>
      </c>
    </row>
    <row r="262" spans="4:12" x14ac:dyDescent="0.25">
      <c r="D262" s="5" t="s">
        <v>5792</v>
      </c>
      <c r="E262" s="10">
        <v>4019</v>
      </c>
      <c r="F262">
        <v>25</v>
      </c>
      <c r="G262">
        <v>51260</v>
      </c>
      <c r="H262" s="11">
        <v>41678.66034722222</v>
      </c>
      <c r="I262" t="s">
        <v>7812</v>
      </c>
      <c r="J262">
        <v>51260</v>
      </c>
      <c r="K262" s="11">
        <v>41678.66034722222</v>
      </c>
      <c r="L262" s="10">
        <v>3019</v>
      </c>
    </row>
    <row r="263" spans="4:12" x14ac:dyDescent="0.25">
      <c r="D263" s="5" t="s">
        <v>5793</v>
      </c>
      <c r="E263" s="10">
        <v>4019</v>
      </c>
      <c r="F263">
        <v>24</v>
      </c>
      <c r="G263">
        <v>51261</v>
      </c>
      <c r="H263" s="11">
        <v>41678.66034722222</v>
      </c>
      <c r="I263" t="s">
        <v>7813</v>
      </c>
      <c r="J263">
        <v>51261</v>
      </c>
      <c r="K263" s="11">
        <v>41678.66034722222</v>
      </c>
      <c r="L263" s="10">
        <v>3019</v>
      </c>
    </row>
    <row r="264" spans="4:12" x14ac:dyDescent="0.25">
      <c r="D264" s="5" t="s">
        <v>5794</v>
      </c>
      <c r="E264" s="10">
        <v>4019</v>
      </c>
      <c r="F264">
        <v>24</v>
      </c>
      <c r="G264">
        <v>51262</v>
      </c>
      <c r="H264" s="11">
        <v>41678.66034722222</v>
      </c>
      <c r="I264" t="s">
        <v>7814</v>
      </c>
      <c r="J264">
        <v>51262</v>
      </c>
      <c r="K264" s="11">
        <v>41678.66034722222</v>
      </c>
      <c r="L264" s="10">
        <v>3019</v>
      </c>
    </row>
    <row r="265" spans="4:12" x14ac:dyDescent="0.25">
      <c r="D265" s="5" t="s">
        <v>5795</v>
      </c>
      <c r="E265" s="10">
        <v>4019</v>
      </c>
      <c r="F265">
        <v>25</v>
      </c>
      <c r="G265">
        <v>51263</v>
      </c>
      <c r="H265" s="11">
        <v>41678.66034722222</v>
      </c>
      <c r="I265" t="s">
        <v>7815</v>
      </c>
      <c r="J265">
        <v>51263</v>
      </c>
      <c r="K265" s="11">
        <v>41678.66034722222</v>
      </c>
      <c r="L265" s="10">
        <v>3019</v>
      </c>
    </row>
    <row r="266" spans="4:12" x14ac:dyDescent="0.25">
      <c r="D266" s="5" t="s">
        <v>5796</v>
      </c>
      <c r="E266" s="10">
        <v>4019</v>
      </c>
      <c r="F266">
        <v>25</v>
      </c>
      <c r="G266">
        <v>51264</v>
      </c>
      <c r="H266" s="11">
        <v>41678.66034722222</v>
      </c>
      <c r="I266" t="s">
        <v>7816</v>
      </c>
      <c r="J266">
        <v>51264</v>
      </c>
      <c r="K266" s="11">
        <v>41678.66034722222</v>
      </c>
      <c r="L266" s="10">
        <v>3019</v>
      </c>
    </row>
    <row r="267" spans="4:12" x14ac:dyDescent="0.25">
      <c r="D267" s="5" t="s">
        <v>5797</v>
      </c>
      <c r="E267" s="10">
        <v>4019</v>
      </c>
      <c r="F267">
        <v>24</v>
      </c>
      <c r="G267">
        <v>51265</v>
      </c>
      <c r="H267" s="11">
        <v>41678.66034722222</v>
      </c>
      <c r="I267" t="s">
        <v>7817</v>
      </c>
      <c r="J267">
        <v>51265</v>
      </c>
      <c r="K267" s="11">
        <v>41678.66034722222</v>
      </c>
      <c r="L267" s="10">
        <v>3019</v>
      </c>
    </row>
    <row r="268" spans="4:12" x14ac:dyDescent="0.25">
      <c r="D268" s="5" t="s">
        <v>5798</v>
      </c>
      <c r="E268" s="10">
        <v>4019</v>
      </c>
      <c r="F268">
        <v>24</v>
      </c>
      <c r="G268">
        <v>51266</v>
      </c>
      <c r="H268" s="11">
        <v>41678.66034722222</v>
      </c>
      <c r="I268" t="s">
        <v>7818</v>
      </c>
      <c r="J268">
        <v>51266</v>
      </c>
      <c r="K268" s="11">
        <v>41678.66034722222</v>
      </c>
      <c r="L268" s="10">
        <v>3019</v>
      </c>
    </row>
    <row r="269" spans="4:12" x14ac:dyDescent="0.25">
      <c r="D269" s="5" t="s">
        <v>5799</v>
      </c>
      <c r="E269" s="10">
        <v>4019</v>
      </c>
      <c r="F269">
        <v>25</v>
      </c>
      <c r="G269">
        <v>51267</v>
      </c>
      <c r="H269" s="11">
        <v>41678.66034722222</v>
      </c>
      <c r="I269" t="s">
        <v>7819</v>
      </c>
      <c r="J269">
        <v>51267</v>
      </c>
      <c r="K269" s="11">
        <v>41678.66034722222</v>
      </c>
      <c r="L269" s="10">
        <v>3019</v>
      </c>
    </row>
    <row r="270" spans="4:12" x14ac:dyDescent="0.25">
      <c r="D270" s="5" t="s">
        <v>5800</v>
      </c>
      <c r="E270" s="10">
        <v>4019</v>
      </c>
      <c r="F270">
        <v>25</v>
      </c>
      <c r="G270">
        <v>51268</v>
      </c>
      <c r="H270" s="11">
        <v>41678.66034722222</v>
      </c>
      <c r="I270" t="s">
        <v>7820</v>
      </c>
      <c r="J270">
        <v>51268</v>
      </c>
      <c r="K270" s="11">
        <v>41678.66034722222</v>
      </c>
      <c r="L270" s="10">
        <v>3019</v>
      </c>
    </row>
    <row r="271" spans="4:12" x14ac:dyDescent="0.25">
      <c r="D271" s="5" t="s">
        <v>5801</v>
      </c>
      <c r="E271" s="10">
        <v>4019</v>
      </c>
      <c r="F271">
        <v>24</v>
      </c>
      <c r="G271">
        <v>51269</v>
      </c>
      <c r="H271" s="11">
        <v>41678.66034722222</v>
      </c>
      <c r="I271" t="s">
        <v>7821</v>
      </c>
      <c r="J271">
        <v>51269</v>
      </c>
      <c r="K271" s="11">
        <v>41678.66034722222</v>
      </c>
      <c r="L271" s="10">
        <v>3019</v>
      </c>
    </row>
    <row r="272" spans="4:12" x14ac:dyDescent="0.25">
      <c r="D272" s="5" t="s">
        <v>5802</v>
      </c>
      <c r="E272" s="10">
        <v>4019</v>
      </c>
      <c r="F272">
        <v>24</v>
      </c>
      <c r="G272">
        <v>51270</v>
      </c>
      <c r="H272" s="11">
        <v>41678.66034722222</v>
      </c>
      <c r="I272" t="s">
        <v>7822</v>
      </c>
      <c r="J272">
        <v>51270</v>
      </c>
      <c r="K272" s="11">
        <v>41678.66034722222</v>
      </c>
      <c r="L272" s="10">
        <v>3019</v>
      </c>
    </row>
    <row r="273" spans="4:12" x14ac:dyDescent="0.25">
      <c r="D273" s="5" t="s">
        <v>5803</v>
      </c>
      <c r="E273" s="10">
        <v>4019</v>
      </c>
      <c r="F273">
        <v>25</v>
      </c>
      <c r="G273">
        <v>51271</v>
      </c>
      <c r="H273" s="11">
        <v>41678.66034722222</v>
      </c>
      <c r="I273" t="s">
        <v>7823</v>
      </c>
      <c r="J273">
        <v>51271</v>
      </c>
      <c r="K273" s="11">
        <v>41678.66034722222</v>
      </c>
      <c r="L273" s="10">
        <v>3019</v>
      </c>
    </row>
    <row r="274" spans="4:12" x14ac:dyDescent="0.25">
      <c r="D274" s="5" t="s">
        <v>5804</v>
      </c>
      <c r="E274" s="10">
        <v>4019</v>
      </c>
      <c r="F274">
        <v>25</v>
      </c>
      <c r="G274">
        <v>51272</v>
      </c>
      <c r="H274" s="11">
        <v>41678.66034722222</v>
      </c>
      <c r="I274" t="s">
        <v>7824</v>
      </c>
      <c r="J274">
        <v>51272</v>
      </c>
      <c r="K274" s="11">
        <v>41678.66034722222</v>
      </c>
      <c r="L274" s="10">
        <v>3019</v>
      </c>
    </row>
    <row r="275" spans="4:12" x14ac:dyDescent="0.25">
      <c r="D275" s="5" t="s">
        <v>5805</v>
      </c>
      <c r="E275" s="10">
        <v>4019</v>
      </c>
      <c r="F275">
        <v>24</v>
      </c>
      <c r="G275">
        <v>51273</v>
      </c>
      <c r="H275" s="11">
        <v>41678.66034722222</v>
      </c>
      <c r="I275" t="s">
        <v>7825</v>
      </c>
      <c r="J275">
        <v>51273</v>
      </c>
      <c r="K275" s="11">
        <v>41678.66034722222</v>
      </c>
      <c r="L275" s="10">
        <v>3019</v>
      </c>
    </row>
    <row r="276" spans="4:12" x14ac:dyDescent="0.25">
      <c r="D276" s="5" t="s">
        <v>5806</v>
      </c>
      <c r="E276" s="10">
        <v>4019</v>
      </c>
      <c r="F276">
        <v>24</v>
      </c>
      <c r="G276">
        <v>51274</v>
      </c>
      <c r="H276" s="11">
        <v>41678.66034722222</v>
      </c>
      <c r="I276" t="s">
        <v>7826</v>
      </c>
      <c r="J276">
        <v>51274</v>
      </c>
      <c r="K276" s="11">
        <v>41678.66034722222</v>
      </c>
      <c r="L276" s="10">
        <v>3019</v>
      </c>
    </row>
    <row r="277" spans="4:12" x14ac:dyDescent="0.25">
      <c r="D277" s="5" t="s">
        <v>5807</v>
      </c>
      <c r="E277" s="10">
        <v>4019</v>
      </c>
      <c r="F277">
        <v>25</v>
      </c>
      <c r="G277">
        <v>51275</v>
      </c>
      <c r="H277" s="11">
        <v>41678.66034722222</v>
      </c>
      <c r="I277" t="s">
        <v>7827</v>
      </c>
      <c r="J277">
        <v>51275</v>
      </c>
      <c r="K277" s="11">
        <v>41678.66034722222</v>
      </c>
      <c r="L277" s="10">
        <v>3019</v>
      </c>
    </row>
    <row r="278" spans="4:12" x14ac:dyDescent="0.25">
      <c r="D278" s="5" t="s">
        <v>5808</v>
      </c>
      <c r="E278" s="10">
        <v>4019</v>
      </c>
      <c r="F278">
        <v>25</v>
      </c>
      <c r="G278">
        <v>51276</v>
      </c>
      <c r="H278" s="11">
        <v>41678.66034722222</v>
      </c>
      <c r="I278" t="s">
        <v>7828</v>
      </c>
      <c r="J278">
        <v>51276</v>
      </c>
      <c r="K278" s="11">
        <v>41678.66034722222</v>
      </c>
      <c r="L278" s="10">
        <v>3019</v>
      </c>
    </row>
    <row r="279" spans="4:12" x14ac:dyDescent="0.25">
      <c r="D279" s="5" t="s">
        <v>5809</v>
      </c>
      <c r="E279" s="10">
        <v>4019</v>
      </c>
      <c r="F279">
        <v>24</v>
      </c>
      <c r="G279">
        <v>51277</v>
      </c>
      <c r="H279" s="11">
        <v>41678.66034722222</v>
      </c>
      <c r="I279" t="s">
        <v>7829</v>
      </c>
      <c r="J279">
        <v>51277</v>
      </c>
      <c r="K279" s="11">
        <v>41678.66034722222</v>
      </c>
      <c r="L279" s="10">
        <v>3019</v>
      </c>
    </row>
    <row r="280" spans="4:12" x14ac:dyDescent="0.25">
      <c r="D280" s="5" t="s">
        <v>5810</v>
      </c>
      <c r="E280" s="10">
        <v>4019</v>
      </c>
      <c r="F280">
        <v>24</v>
      </c>
      <c r="G280">
        <v>51278</v>
      </c>
      <c r="H280" s="11">
        <v>41678.66034722222</v>
      </c>
      <c r="I280" t="s">
        <v>7830</v>
      </c>
      <c r="J280">
        <v>51278</v>
      </c>
      <c r="K280" s="11">
        <v>41678.66034722222</v>
      </c>
      <c r="L280" s="10">
        <v>3019</v>
      </c>
    </row>
    <row r="281" spans="4:12" x14ac:dyDescent="0.25">
      <c r="D281" s="5" t="s">
        <v>5811</v>
      </c>
      <c r="E281" s="10">
        <v>4019</v>
      </c>
      <c r="F281">
        <v>25</v>
      </c>
      <c r="G281">
        <v>51279</v>
      </c>
      <c r="H281" s="11">
        <v>41678.66034722222</v>
      </c>
      <c r="I281" t="s">
        <v>7831</v>
      </c>
      <c r="J281">
        <v>51279</v>
      </c>
      <c r="K281" s="11">
        <v>41678.66034722222</v>
      </c>
      <c r="L281" s="10">
        <v>3019</v>
      </c>
    </row>
    <row r="282" spans="4:12" x14ac:dyDescent="0.25">
      <c r="D282" s="5" t="s">
        <v>5812</v>
      </c>
      <c r="E282" s="10">
        <v>4019</v>
      </c>
      <c r="F282">
        <v>25</v>
      </c>
      <c r="G282">
        <v>51280</v>
      </c>
      <c r="H282" s="11">
        <v>41678.66034722222</v>
      </c>
      <c r="I282" t="s">
        <v>7832</v>
      </c>
      <c r="J282">
        <v>51280</v>
      </c>
      <c r="K282" s="11">
        <v>41678.66034722222</v>
      </c>
      <c r="L282" s="10">
        <v>3019</v>
      </c>
    </row>
    <row r="283" spans="4:12" x14ac:dyDescent="0.25">
      <c r="D283" s="5" t="s">
        <v>5813</v>
      </c>
      <c r="E283" s="10">
        <v>4019</v>
      </c>
      <c r="F283">
        <v>24</v>
      </c>
      <c r="G283">
        <v>51281</v>
      </c>
      <c r="H283" s="11">
        <v>41678.66034722222</v>
      </c>
      <c r="I283" t="s">
        <v>7833</v>
      </c>
      <c r="J283">
        <v>51281</v>
      </c>
      <c r="K283" s="11">
        <v>41678.66034722222</v>
      </c>
      <c r="L283" s="10">
        <v>3019</v>
      </c>
    </row>
    <row r="284" spans="4:12" x14ac:dyDescent="0.25">
      <c r="D284" s="5" t="s">
        <v>5814</v>
      </c>
      <c r="E284" s="10">
        <v>4019</v>
      </c>
      <c r="F284">
        <v>24</v>
      </c>
      <c r="G284">
        <v>51282</v>
      </c>
      <c r="H284" s="11">
        <v>41678.66034722222</v>
      </c>
      <c r="I284" t="s">
        <v>7834</v>
      </c>
      <c r="J284">
        <v>51282</v>
      </c>
      <c r="K284" s="11">
        <v>41678.66034722222</v>
      </c>
      <c r="L284" s="10">
        <v>3019</v>
      </c>
    </row>
    <row r="285" spans="4:12" x14ac:dyDescent="0.25">
      <c r="D285" s="5" t="s">
        <v>5815</v>
      </c>
      <c r="E285" s="10">
        <v>4019</v>
      </c>
      <c r="F285">
        <v>25</v>
      </c>
      <c r="G285">
        <v>51283</v>
      </c>
      <c r="H285" s="11">
        <v>41678.66034722222</v>
      </c>
      <c r="I285" t="s">
        <v>7835</v>
      </c>
      <c r="J285">
        <v>51283</v>
      </c>
      <c r="K285" s="11">
        <v>41678.66034722222</v>
      </c>
      <c r="L285" s="10">
        <v>3019</v>
      </c>
    </row>
    <row r="286" spans="4:12" x14ac:dyDescent="0.25">
      <c r="D286" s="5" t="s">
        <v>5816</v>
      </c>
      <c r="E286" s="10">
        <v>4019</v>
      </c>
      <c r="F286">
        <v>25</v>
      </c>
      <c r="G286">
        <v>51284</v>
      </c>
      <c r="H286" s="11">
        <v>41678.66034722222</v>
      </c>
      <c r="I286" t="s">
        <v>7836</v>
      </c>
      <c r="J286">
        <v>51284</v>
      </c>
      <c r="K286" s="11">
        <v>41678.66034722222</v>
      </c>
      <c r="L286" s="10">
        <v>3019</v>
      </c>
    </row>
    <row r="287" spans="4:12" x14ac:dyDescent="0.25">
      <c r="D287" s="5" t="s">
        <v>5817</v>
      </c>
      <c r="E287" s="10">
        <v>4019</v>
      </c>
      <c r="F287">
        <v>24</v>
      </c>
      <c r="G287">
        <v>51285</v>
      </c>
      <c r="H287" s="11">
        <v>41678.66034722222</v>
      </c>
      <c r="I287" t="s">
        <v>7837</v>
      </c>
      <c r="J287">
        <v>51285</v>
      </c>
      <c r="K287" s="11">
        <v>41678.66034722222</v>
      </c>
      <c r="L287" s="10">
        <v>3019</v>
      </c>
    </row>
    <row r="288" spans="4:12" x14ac:dyDescent="0.25">
      <c r="D288" s="5" t="s">
        <v>5818</v>
      </c>
      <c r="E288" s="10">
        <v>4019</v>
      </c>
      <c r="F288">
        <v>24</v>
      </c>
      <c r="G288">
        <v>51286</v>
      </c>
      <c r="H288" s="11">
        <v>41678.66034722222</v>
      </c>
      <c r="I288" t="s">
        <v>7838</v>
      </c>
      <c r="J288">
        <v>51286</v>
      </c>
      <c r="K288" s="11">
        <v>41678.66034722222</v>
      </c>
      <c r="L288" s="10">
        <v>3019</v>
      </c>
    </row>
    <row r="289" spans="4:12" x14ac:dyDescent="0.25">
      <c r="D289" s="5" t="s">
        <v>5819</v>
      </c>
      <c r="E289" s="10">
        <v>4019</v>
      </c>
      <c r="F289">
        <v>25</v>
      </c>
      <c r="G289">
        <v>51287</v>
      </c>
      <c r="H289" s="11">
        <v>41678.66034722222</v>
      </c>
      <c r="I289" t="s">
        <v>7839</v>
      </c>
      <c r="J289">
        <v>51287</v>
      </c>
      <c r="K289" s="11">
        <v>41678.66034722222</v>
      </c>
      <c r="L289" s="10">
        <v>3019</v>
      </c>
    </row>
    <row r="290" spans="4:12" x14ac:dyDescent="0.25">
      <c r="D290" s="5" t="s">
        <v>5820</v>
      </c>
      <c r="E290" s="10">
        <v>4019</v>
      </c>
      <c r="F290">
        <v>25</v>
      </c>
      <c r="G290">
        <v>51288</v>
      </c>
      <c r="H290" s="11">
        <v>41678.66034722222</v>
      </c>
      <c r="I290" t="s">
        <v>7840</v>
      </c>
      <c r="J290">
        <v>51288</v>
      </c>
      <c r="K290" s="11">
        <v>41678.66034722222</v>
      </c>
      <c r="L290" s="10">
        <v>3019</v>
      </c>
    </row>
    <row r="291" spans="4:12" x14ac:dyDescent="0.25">
      <c r="D291" s="5" t="s">
        <v>5821</v>
      </c>
      <c r="E291" s="10">
        <v>4019</v>
      </c>
      <c r="F291">
        <v>24</v>
      </c>
      <c r="G291">
        <v>51289</v>
      </c>
      <c r="H291" s="11">
        <v>41678.66034722222</v>
      </c>
      <c r="I291" t="s">
        <v>7841</v>
      </c>
      <c r="J291">
        <v>51289</v>
      </c>
      <c r="K291" s="11">
        <v>41678.66034722222</v>
      </c>
      <c r="L291" s="10">
        <v>3019</v>
      </c>
    </row>
    <row r="292" spans="4:12" x14ac:dyDescent="0.25">
      <c r="D292" s="5" t="s">
        <v>5822</v>
      </c>
      <c r="E292" s="10">
        <v>4019</v>
      </c>
      <c r="F292">
        <v>24</v>
      </c>
      <c r="G292">
        <v>51290</v>
      </c>
      <c r="H292" s="11">
        <v>41678.66034722222</v>
      </c>
      <c r="I292" t="s">
        <v>7842</v>
      </c>
      <c r="J292">
        <v>51290</v>
      </c>
      <c r="K292" s="11">
        <v>41678.66034722222</v>
      </c>
      <c r="L292" s="10">
        <v>3019</v>
      </c>
    </row>
    <row r="293" spans="4:12" x14ac:dyDescent="0.25">
      <c r="D293" s="5" t="s">
        <v>5823</v>
      </c>
      <c r="E293" s="10">
        <v>4019</v>
      </c>
      <c r="F293">
        <v>25</v>
      </c>
      <c r="G293">
        <v>51291</v>
      </c>
      <c r="H293" s="11">
        <v>41678.66034722222</v>
      </c>
      <c r="I293" t="s">
        <v>7843</v>
      </c>
      <c r="J293">
        <v>51291</v>
      </c>
      <c r="K293" s="11">
        <v>41678.66034722222</v>
      </c>
      <c r="L293" s="10">
        <v>3019</v>
      </c>
    </row>
    <row r="294" spans="4:12" x14ac:dyDescent="0.25">
      <c r="D294" s="5" t="s">
        <v>5824</v>
      </c>
      <c r="E294" s="10">
        <v>4019</v>
      </c>
      <c r="F294">
        <v>25</v>
      </c>
      <c r="G294">
        <v>51292</v>
      </c>
      <c r="H294" s="11">
        <v>41678.66034722222</v>
      </c>
      <c r="I294" t="s">
        <v>7844</v>
      </c>
      <c r="J294">
        <v>51292</v>
      </c>
      <c r="K294" s="11">
        <v>41678.66034722222</v>
      </c>
      <c r="L294" s="10">
        <v>3019</v>
      </c>
    </row>
    <row r="295" spans="4:12" x14ac:dyDescent="0.25">
      <c r="D295" s="5" t="s">
        <v>5825</v>
      </c>
      <c r="E295" s="10">
        <v>4019</v>
      </c>
      <c r="F295">
        <v>24</v>
      </c>
      <c r="G295">
        <v>51293</v>
      </c>
      <c r="H295" s="11">
        <v>41678.66034722222</v>
      </c>
      <c r="I295" t="s">
        <v>7845</v>
      </c>
      <c r="J295">
        <v>51293</v>
      </c>
      <c r="K295" s="11">
        <v>41678.66034722222</v>
      </c>
      <c r="L295" s="10">
        <v>3019</v>
      </c>
    </row>
    <row r="296" spans="4:12" x14ac:dyDescent="0.25">
      <c r="D296" s="5" t="s">
        <v>5826</v>
      </c>
      <c r="E296" s="10">
        <v>4019</v>
      </c>
      <c r="F296">
        <v>24</v>
      </c>
      <c r="G296">
        <v>51294</v>
      </c>
      <c r="H296" s="11">
        <v>41678.66034722222</v>
      </c>
      <c r="I296" t="s">
        <v>7846</v>
      </c>
      <c r="J296">
        <v>51294</v>
      </c>
      <c r="K296" s="11">
        <v>41678.66034722222</v>
      </c>
      <c r="L296" s="10">
        <v>3019</v>
      </c>
    </row>
    <row r="297" spans="4:12" x14ac:dyDescent="0.25">
      <c r="D297" s="5" t="s">
        <v>5827</v>
      </c>
      <c r="E297" s="10">
        <v>4019</v>
      </c>
      <c r="F297">
        <v>25</v>
      </c>
      <c r="G297">
        <v>51295</v>
      </c>
      <c r="H297" s="11">
        <v>41678.66034722222</v>
      </c>
      <c r="I297" t="s">
        <v>7847</v>
      </c>
      <c r="J297">
        <v>51295</v>
      </c>
      <c r="K297" s="11">
        <v>41678.66034722222</v>
      </c>
      <c r="L297" s="10">
        <v>3019</v>
      </c>
    </row>
    <row r="298" spans="4:12" x14ac:dyDescent="0.25">
      <c r="D298" s="5" t="s">
        <v>5828</v>
      </c>
      <c r="E298" s="10">
        <v>4019</v>
      </c>
      <c r="F298">
        <v>25</v>
      </c>
      <c r="G298">
        <v>51296</v>
      </c>
      <c r="H298" s="11">
        <v>41678.66034722222</v>
      </c>
      <c r="I298" t="s">
        <v>7848</v>
      </c>
      <c r="J298">
        <v>51296</v>
      </c>
      <c r="K298" s="11">
        <v>41678.66034722222</v>
      </c>
      <c r="L298" s="10">
        <v>3019</v>
      </c>
    </row>
    <row r="299" spans="4:12" x14ac:dyDescent="0.25">
      <c r="D299" s="5" t="s">
        <v>5829</v>
      </c>
      <c r="E299" s="10">
        <v>4019</v>
      </c>
      <c r="F299">
        <v>24</v>
      </c>
      <c r="G299">
        <v>51297</v>
      </c>
      <c r="H299" s="11">
        <v>41678.66034722222</v>
      </c>
      <c r="I299" t="s">
        <v>7849</v>
      </c>
      <c r="J299">
        <v>51297</v>
      </c>
      <c r="K299" s="11">
        <v>41678.66034722222</v>
      </c>
      <c r="L299" s="10">
        <v>3019</v>
      </c>
    </row>
    <row r="300" spans="4:12" x14ac:dyDescent="0.25">
      <c r="D300" s="5" t="s">
        <v>5830</v>
      </c>
      <c r="E300" s="10">
        <v>4019</v>
      </c>
      <c r="F300">
        <v>24</v>
      </c>
      <c r="G300">
        <v>51298</v>
      </c>
      <c r="H300" s="11">
        <v>41678.66034722222</v>
      </c>
      <c r="I300" t="s">
        <v>7850</v>
      </c>
      <c r="J300">
        <v>51298</v>
      </c>
      <c r="K300" s="11">
        <v>41678.66034722222</v>
      </c>
      <c r="L300" s="10">
        <v>3019</v>
      </c>
    </row>
    <row r="301" spans="4:12" x14ac:dyDescent="0.25">
      <c r="D301" s="5" t="s">
        <v>5831</v>
      </c>
      <c r="E301" s="10">
        <v>4019</v>
      </c>
      <c r="F301">
        <v>25</v>
      </c>
      <c r="G301">
        <v>51299</v>
      </c>
      <c r="H301" s="11">
        <v>41678.66034722222</v>
      </c>
      <c r="I301" t="s">
        <v>7851</v>
      </c>
      <c r="J301">
        <v>51299</v>
      </c>
      <c r="K301" s="11">
        <v>41678.66034722222</v>
      </c>
      <c r="L301" s="10">
        <v>3019</v>
      </c>
    </row>
    <row r="302" spans="4:12" x14ac:dyDescent="0.25">
      <c r="D302" s="5" t="s">
        <v>5832</v>
      </c>
      <c r="E302" s="10">
        <v>4019</v>
      </c>
      <c r="F302">
        <v>25</v>
      </c>
      <c r="G302">
        <v>51300</v>
      </c>
      <c r="H302" s="11">
        <v>41678.66034722222</v>
      </c>
      <c r="I302" t="s">
        <v>7852</v>
      </c>
      <c r="J302">
        <v>51300</v>
      </c>
      <c r="K302" s="11">
        <v>41678.66034722222</v>
      </c>
      <c r="L302" s="10">
        <v>3019</v>
      </c>
    </row>
    <row r="303" spans="4:12" x14ac:dyDescent="0.25">
      <c r="D303" s="5" t="s">
        <v>5833</v>
      </c>
      <c r="E303" s="10">
        <v>4019</v>
      </c>
      <c r="F303">
        <v>24</v>
      </c>
      <c r="G303">
        <v>51301</v>
      </c>
      <c r="H303" s="11">
        <v>41678.66034722222</v>
      </c>
      <c r="I303" t="s">
        <v>7853</v>
      </c>
      <c r="J303">
        <v>51301</v>
      </c>
      <c r="K303" s="11">
        <v>41678.66034722222</v>
      </c>
      <c r="L303" s="10">
        <v>3019</v>
      </c>
    </row>
    <row r="304" spans="4:12" x14ac:dyDescent="0.25">
      <c r="D304" s="5" t="s">
        <v>5834</v>
      </c>
      <c r="E304" s="10">
        <v>4019</v>
      </c>
      <c r="F304">
        <v>24</v>
      </c>
      <c r="G304">
        <v>51302</v>
      </c>
      <c r="H304" s="11">
        <v>41678.66034722222</v>
      </c>
      <c r="I304" t="s">
        <v>7854</v>
      </c>
      <c r="J304">
        <v>51302</v>
      </c>
      <c r="K304" s="11">
        <v>41678.66034722222</v>
      </c>
      <c r="L304" s="10">
        <v>3019</v>
      </c>
    </row>
    <row r="305" spans="4:12" x14ac:dyDescent="0.25">
      <c r="D305" s="5" t="s">
        <v>5835</v>
      </c>
      <c r="E305" s="10">
        <v>4019</v>
      </c>
      <c r="F305">
        <v>25</v>
      </c>
      <c r="G305">
        <v>51303</v>
      </c>
      <c r="H305" s="11">
        <v>41678.66034722222</v>
      </c>
      <c r="I305" t="s">
        <v>7855</v>
      </c>
      <c r="J305">
        <v>51303</v>
      </c>
      <c r="K305" s="11">
        <v>41678.66034722222</v>
      </c>
      <c r="L305" s="10">
        <v>3019</v>
      </c>
    </row>
    <row r="306" spans="4:12" x14ac:dyDescent="0.25">
      <c r="D306" s="5" t="s">
        <v>5836</v>
      </c>
      <c r="E306" s="10">
        <v>4019</v>
      </c>
      <c r="F306">
        <v>25</v>
      </c>
      <c r="G306">
        <v>51304</v>
      </c>
      <c r="H306" s="11">
        <v>41678.66034722222</v>
      </c>
      <c r="I306" t="s">
        <v>7856</v>
      </c>
      <c r="J306">
        <v>51304</v>
      </c>
      <c r="K306" s="11">
        <v>41678.66034722222</v>
      </c>
      <c r="L306" s="10">
        <v>3019</v>
      </c>
    </row>
    <row r="307" spans="4:12" x14ac:dyDescent="0.25">
      <c r="D307" s="5" t="s">
        <v>5837</v>
      </c>
      <c r="E307" s="10">
        <v>4019</v>
      </c>
      <c r="F307">
        <v>24</v>
      </c>
      <c r="G307">
        <v>51305</v>
      </c>
      <c r="H307" s="11">
        <v>41678.66034722222</v>
      </c>
      <c r="I307" t="s">
        <v>7857</v>
      </c>
      <c r="J307">
        <v>51305</v>
      </c>
      <c r="K307" s="11">
        <v>41678.66034722222</v>
      </c>
      <c r="L307" s="10">
        <v>3019</v>
      </c>
    </row>
    <row r="308" spans="4:12" x14ac:dyDescent="0.25">
      <c r="D308" s="5" t="s">
        <v>5838</v>
      </c>
      <c r="E308" s="10">
        <v>4019</v>
      </c>
      <c r="F308">
        <v>24</v>
      </c>
      <c r="G308">
        <v>51306</v>
      </c>
      <c r="H308" s="11">
        <v>41678.66034722222</v>
      </c>
      <c r="I308" t="s">
        <v>7858</v>
      </c>
      <c r="J308">
        <v>51306</v>
      </c>
      <c r="K308" s="11">
        <v>41678.66034722222</v>
      </c>
      <c r="L308" s="10">
        <v>3019</v>
      </c>
    </row>
    <row r="309" spans="4:12" x14ac:dyDescent="0.25">
      <c r="D309" s="5" t="s">
        <v>5839</v>
      </c>
      <c r="E309" s="10">
        <v>4019</v>
      </c>
      <c r="F309">
        <v>25</v>
      </c>
      <c r="G309">
        <v>51307</v>
      </c>
      <c r="H309" s="11">
        <v>41678.66034722222</v>
      </c>
      <c r="I309" t="s">
        <v>7859</v>
      </c>
      <c r="J309">
        <v>51307</v>
      </c>
      <c r="K309" s="11">
        <v>41678.66034722222</v>
      </c>
      <c r="L309" s="10">
        <v>3019</v>
      </c>
    </row>
    <row r="310" spans="4:12" x14ac:dyDescent="0.25">
      <c r="D310" s="5" t="s">
        <v>5840</v>
      </c>
      <c r="E310" s="10">
        <v>4019</v>
      </c>
      <c r="F310">
        <v>25</v>
      </c>
      <c r="G310">
        <v>51308</v>
      </c>
      <c r="H310" s="11">
        <v>41678.66034722222</v>
      </c>
      <c r="I310" t="s">
        <v>7860</v>
      </c>
      <c r="J310">
        <v>51308</v>
      </c>
      <c r="K310" s="11">
        <v>41678.66034722222</v>
      </c>
      <c r="L310" s="10">
        <v>3019</v>
      </c>
    </row>
    <row r="311" spans="4:12" x14ac:dyDescent="0.25">
      <c r="D311" s="5" t="s">
        <v>5841</v>
      </c>
      <c r="E311" s="10">
        <v>4019</v>
      </c>
      <c r="F311">
        <v>24</v>
      </c>
      <c r="G311">
        <v>51309</v>
      </c>
      <c r="H311" s="11">
        <v>41678.66034722222</v>
      </c>
      <c r="I311" t="s">
        <v>7861</v>
      </c>
      <c r="J311">
        <v>51309</v>
      </c>
      <c r="K311" s="11">
        <v>41678.66034722222</v>
      </c>
      <c r="L311" s="10">
        <v>3019</v>
      </c>
    </row>
    <row r="312" spans="4:12" x14ac:dyDescent="0.25">
      <c r="D312" s="5" t="s">
        <v>5842</v>
      </c>
      <c r="E312" s="10">
        <v>4019</v>
      </c>
      <c r="F312">
        <v>24</v>
      </c>
      <c r="G312">
        <v>51310</v>
      </c>
      <c r="H312" s="11">
        <v>41678.66034722222</v>
      </c>
      <c r="I312" t="s">
        <v>7862</v>
      </c>
      <c r="J312">
        <v>51310</v>
      </c>
      <c r="K312" s="11">
        <v>41678.66034722222</v>
      </c>
      <c r="L312" s="10">
        <v>3019</v>
      </c>
    </row>
    <row r="313" spans="4:12" x14ac:dyDescent="0.25">
      <c r="D313" s="5" t="s">
        <v>5843</v>
      </c>
      <c r="E313" s="10">
        <v>4019</v>
      </c>
      <c r="F313">
        <v>25</v>
      </c>
      <c r="G313">
        <v>51311</v>
      </c>
      <c r="H313" s="11">
        <v>41678.66034722222</v>
      </c>
      <c r="I313" t="s">
        <v>7863</v>
      </c>
      <c r="J313">
        <v>51311</v>
      </c>
      <c r="K313" s="11">
        <v>41678.66034722222</v>
      </c>
      <c r="L313" s="10">
        <v>3019</v>
      </c>
    </row>
    <row r="314" spans="4:12" x14ac:dyDescent="0.25">
      <c r="D314" s="5" t="s">
        <v>5844</v>
      </c>
      <c r="E314" s="10">
        <v>4019</v>
      </c>
      <c r="F314">
        <v>25</v>
      </c>
      <c r="G314">
        <v>51312</v>
      </c>
      <c r="H314" s="11">
        <v>41678.66034722222</v>
      </c>
      <c r="I314" t="s">
        <v>7864</v>
      </c>
      <c r="J314">
        <v>51312</v>
      </c>
      <c r="K314" s="11">
        <v>41678.66034722222</v>
      </c>
      <c r="L314" s="10">
        <v>3019</v>
      </c>
    </row>
    <row r="315" spans="4:12" x14ac:dyDescent="0.25">
      <c r="D315" s="5" t="s">
        <v>5845</v>
      </c>
      <c r="E315" s="10">
        <v>4019</v>
      </c>
      <c r="F315">
        <v>24</v>
      </c>
      <c r="G315">
        <v>51313</v>
      </c>
      <c r="H315" s="11">
        <v>41678.66034722222</v>
      </c>
      <c r="I315" t="s">
        <v>7865</v>
      </c>
      <c r="J315">
        <v>51313</v>
      </c>
      <c r="K315" s="11">
        <v>41678.66034722222</v>
      </c>
      <c r="L315" s="10">
        <v>3019</v>
      </c>
    </row>
    <row r="316" spans="4:12" x14ac:dyDescent="0.25">
      <c r="D316" s="5" t="s">
        <v>5846</v>
      </c>
      <c r="E316" s="10">
        <v>4019</v>
      </c>
      <c r="F316">
        <v>24</v>
      </c>
      <c r="G316">
        <v>51314</v>
      </c>
      <c r="H316" s="11">
        <v>41678.66034722222</v>
      </c>
      <c r="I316" t="s">
        <v>7866</v>
      </c>
      <c r="J316">
        <v>51314</v>
      </c>
      <c r="K316" s="11">
        <v>41678.66034722222</v>
      </c>
      <c r="L316" s="10">
        <v>3019</v>
      </c>
    </row>
    <row r="317" spans="4:12" x14ac:dyDescent="0.25">
      <c r="D317" s="5" t="s">
        <v>5847</v>
      </c>
      <c r="E317" s="10">
        <v>4019</v>
      </c>
      <c r="F317">
        <v>25</v>
      </c>
      <c r="G317">
        <v>51315</v>
      </c>
      <c r="H317" s="11">
        <v>41678.66034722222</v>
      </c>
      <c r="I317" t="s">
        <v>7867</v>
      </c>
      <c r="J317">
        <v>51315</v>
      </c>
      <c r="K317" s="11">
        <v>41678.66034722222</v>
      </c>
      <c r="L317" s="10">
        <v>3019</v>
      </c>
    </row>
    <row r="318" spans="4:12" x14ac:dyDescent="0.25">
      <c r="D318" s="5" t="s">
        <v>5848</v>
      </c>
      <c r="E318" s="10">
        <v>4019</v>
      </c>
      <c r="F318">
        <v>25</v>
      </c>
      <c r="G318">
        <v>51316</v>
      </c>
      <c r="H318" s="11">
        <v>41678.66034722222</v>
      </c>
      <c r="I318" t="s">
        <v>7868</v>
      </c>
      <c r="J318">
        <v>51316</v>
      </c>
      <c r="K318" s="11">
        <v>41678.66034722222</v>
      </c>
      <c r="L318" s="10">
        <v>3019</v>
      </c>
    </row>
    <row r="319" spans="4:12" x14ac:dyDescent="0.25">
      <c r="D319" s="5" t="s">
        <v>5849</v>
      </c>
      <c r="E319" s="10">
        <v>4019</v>
      </c>
      <c r="F319">
        <v>24</v>
      </c>
      <c r="G319">
        <v>51317</v>
      </c>
      <c r="H319" s="11">
        <v>41678.66034722222</v>
      </c>
      <c r="I319" t="s">
        <v>7869</v>
      </c>
      <c r="J319">
        <v>51317</v>
      </c>
      <c r="K319" s="11">
        <v>41678.66034722222</v>
      </c>
      <c r="L319" s="10">
        <v>3019</v>
      </c>
    </row>
    <row r="320" spans="4:12" x14ac:dyDescent="0.25">
      <c r="D320" s="5" t="s">
        <v>5850</v>
      </c>
      <c r="E320" s="10">
        <v>4019</v>
      </c>
      <c r="F320">
        <v>24</v>
      </c>
      <c r="G320">
        <v>51318</v>
      </c>
      <c r="H320" s="11">
        <v>41678.66034722222</v>
      </c>
      <c r="I320" t="s">
        <v>7870</v>
      </c>
      <c r="J320">
        <v>51318</v>
      </c>
      <c r="K320" s="11">
        <v>41678.66034722222</v>
      </c>
      <c r="L320" s="10">
        <v>3019</v>
      </c>
    </row>
    <row r="321" spans="4:12" x14ac:dyDescent="0.25">
      <c r="D321" s="5" t="s">
        <v>5851</v>
      </c>
      <c r="E321" s="10">
        <v>4019</v>
      </c>
      <c r="F321">
        <v>25</v>
      </c>
      <c r="G321">
        <v>51319</v>
      </c>
      <c r="H321" s="11">
        <v>41678.66034722222</v>
      </c>
      <c r="I321" t="s">
        <v>7871</v>
      </c>
      <c r="J321">
        <v>51319</v>
      </c>
      <c r="K321" s="11">
        <v>41678.66034722222</v>
      </c>
      <c r="L321" s="10">
        <v>3019</v>
      </c>
    </row>
    <row r="322" spans="4:12" x14ac:dyDescent="0.25">
      <c r="D322" s="5" t="s">
        <v>5852</v>
      </c>
      <c r="E322" s="10">
        <v>4019</v>
      </c>
      <c r="F322">
        <v>25</v>
      </c>
      <c r="G322">
        <v>51320</v>
      </c>
      <c r="H322" s="11">
        <v>41678.66034722222</v>
      </c>
      <c r="I322" t="s">
        <v>7872</v>
      </c>
      <c r="J322">
        <v>51320</v>
      </c>
      <c r="K322" s="11">
        <v>41678.66034722222</v>
      </c>
      <c r="L322" s="10">
        <v>3019</v>
      </c>
    </row>
    <row r="323" spans="4:12" x14ac:dyDescent="0.25">
      <c r="D323" s="5" t="s">
        <v>5853</v>
      </c>
      <c r="E323" s="10">
        <v>4019</v>
      </c>
      <c r="F323">
        <v>24</v>
      </c>
      <c r="G323">
        <v>51321</v>
      </c>
      <c r="H323" s="11">
        <v>41678.66034722222</v>
      </c>
      <c r="I323" t="s">
        <v>7873</v>
      </c>
      <c r="J323">
        <v>51321</v>
      </c>
      <c r="K323" s="11">
        <v>41678.66034722222</v>
      </c>
      <c r="L323" s="10">
        <v>3019</v>
      </c>
    </row>
    <row r="324" spans="4:12" x14ac:dyDescent="0.25">
      <c r="D324" s="5" t="s">
        <v>5854</v>
      </c>
      <c r="E324" s="10">
        <v>4019</v>
      </c>
      <c r="F324">
        <v>24</v>
      </c>
      <c r="G324">
        <v>51322</v>
      </c>
      <c r="H324" s="11">
        <v>41678.66034722222</v>
      </c>
      <c r="I324" t="s">
        <v>7874</v>
      </c>
      <c r="J324">
        <v>51322</v>
      </c>
      <c r="K324" s="11">
        <v>41678.66034722222</v>
      </c>
      <c r="L324" s="10">
        <v>3019</v>
      </c>
    </row>
    <row r="325" spans="4:12" x14ac:dyDescent="0.25">
      <c r="D325" s="5" t="s">
        <v>5855</v>
      </c>
      <c r="E325" s="10">
        <v>4019</v>
      </c>
      <c r="F325">
        <v>25</v>
      </c>
      <c r="G325">
        <v>51323</v>
      </c>
      <c r="H325" s="11">
        <v>41678.66034722222</v>
      </c>
      <c r="I325" t="s">
        <v>7875</v>
      </c>
      <c r="J325">
        <v>51323</v>
      </c>
      <c r="K325" s="11">
        <v>41678.66034722222</v>
      </c>
      <c r="L325" s="10">
        <v>3019</v>
      </c>
    </row>
    <row r="326" spans="4:12" x14ac:dyDescent="0.25">
      <c r="D326" s="5" t="s">
        <v>5856</v>
      </c>
      <c r="E326" s="10">
        <v>4019</v>
      </c>
      <c r="F326">
        <v>25</v>
      </c>
      <c r="G326">
        <v>51324</v>
      </c>
      <c r="H326" s="11">
        <v>41678.66034722222</v>
      </c>
      <c r="I326" t="s">
        <v>7876</v>
      </c>
      <c r="J326">
        <v>51324</v>
      </c>
      <c r="K326" s="11">
        <v>41678.66034722222</v>
      </c>
      <c r="L326" s="10">
        <v>3019</v>
      </c>
    </row>
    <row r="327" spans="4:12" x14ac:dyDescent="0.25">
      <c r="D327" s="5" t="s">
        <v>5857</v>
      </c>
      <c r="E327" s="10">
        <v>4019</v>
      </c>
      <c r="F327">
        <v>24</v>
      </c>
      <c r="G327">
        <v>51325</v>
      </c>
      <c r="H327" s="11">
        <v>41678.66034722222</v>
      </c>
      <c r="I327" t="s">
        <v>7877</v>
      </c>
      <c r="J327">
        <v>51325</v>
      </c>
      <c r="K327" s="11">
        <v>41678.66034722222</v>
      </c>
      <c r="L327" s="10">
        <v>3019</v>
      </c>
    </row>
    <row r="328" spans="4:12" x14ac:dyDescent="0.25">
      <c r="D328" s="5" t="s">
        <v>5858</v>
      </c>
      <c r="E328" s="10">
        <v>4019</v>
      </c>
      <c r="F328">
        <v>24</v>
      </c>
      <c r="G328">
        <v>51326</v>
      </c>
      <c r="H328" s="11">
        <v>41678.66034722222</v>
      </c>
      <c r="I328" t="s">
        <v>7878</v>
      </c>
      <c r="J328">
        <v>51326</v>
      </c>
      <c r="K328" s="11">
        <v>41678.66034722222</v>
      </c>
      <c r="L328" s="10">
        <v>3019</v>
      </c>
    </row>
    <row r="329" spans="4:12" x14ac:dyDescent="0.25">
      <c r="D329" s="5" t="s">
        <v>5859</v>
      </c>
      <c r="E329" s="10">
        <v>4019</v>
      </c>
      <c r="F329">
        <v>25</v>
      </c>
      <c r="G329">
        <v>51327</v>
      </c>
      <c r="H329" s="11">
        <v>41678.66034722222</v>
      </c>
      <c r="I329" t="s">
        <v>7879</v>
      </c>
      <c r="J329">
        <v>51327</v>
      </c>
      <c r="K329" s="11">
        <v>41678.66034722222</v>
      </c>
      <c r="L329" s="10">
        <v>3019</v>
      </c>
    </row>
    <row r="330" spans="4:12" x14ac:dyDescent="0.25">
      <c r="D330" s="5" t="s">
        <v>5860</v>
      </c>
      <c r="E330" s="10">
        <v>4019</v>
      </c>
      <c r="F330">
        <v>25</v>
      </c>
      <c r="G330">
        <v>51328</v>
      </c>
      <c r="H330" s="11">
        <v>41678.66034722222</v>
      </c>
      <c r="I330" t="s">
        <v>7880</v>
      </c>
      <c r="J330">
        <v>51328</v>
      </c>
      <c r="K330" s="11">
        <v>41678.66034722222</v>
      </c>
      <c r="L330" s="10">
        <v>3019</v>
      </c>
    </row>
    <row r="331" spans="4:12" x14ac:dyDescent="0.25">
      <c r="D331" s="5" t="s">
        <v>5861</v>
      </c>
      <c r="E331" s="10">
        <v>4019</v>
      </c>
      <c r="F331">
        <v>24</v>
      </c>
      <c r="G331">
        <v>51329</v>
      </c>
      <c r="H331" s="11">
        <v>41678.66034722222</v>
      </c>
      <c r="I331" t="s">
        <v>7881</v>
      </c>
      <c r="J331">
        <v>51329</v>
      </c>
      <c r="K331" s="11">
        <v>41678.66034722222</v>
      </c>
      <c r="L331" s="10">
        <v>3019</v>
      </c>
    </row>
    <row r="332" spans="4:12" x14ac:dyDescent="0.25">
      <c r="D332" s="5" t="s">
        <v>5862</v>
      </c>
      <c r="E332" s="10">
        <v>4019</v>
      </c>
      <c r="F332">
        <v>24</v>
      </c>
      <c r="G332">
        <v>51330</v>
      </c>
      <c r="H332" s="11">
        <v>41678.66034722222</v>
      </c>
      <c r="I332" t="s">
        <v>7882</v>
      </c>
      <c r="J332">
        <v>51330</v>
      </c>
      <c r="K332" s="11">
        <v>41678.66034722222</v>
      </c>
      <c r="L332" s="10">
        <v>3019</v>
      </c>
    </row>
    <row r="333" spans="4:12" x14ac:dyDescent="0.25">
      <c r="D333" s="5" t="s">
        <v>5863</v>
      </c>
      <c r="E333" s="10">
        <v>4019</v>
      </c>
      <c r="F333">
        <v>25</v>
      </c>
      <c r="G333">
        <v>51331</v>
      </c>
      <c r="H333" s="11">
        <v>41678.66034722222</v>
      </c>
      <c r="I333" t="s">
        <v>7883</v>
      </c>
      <c r="J333">
        <v>51331</v>
      </c>
      <c r="K333" s="11">
        <v>41678.66034722222</v>
      </c>
      <c r="L333" s="10">
        <v>3019</v>
      </c>
    </row>
    <row r="334" spans="4:12" x14ac:dyDescent="0.25">
      <c r="D334" s="5" t="s">
        <v>5864</v>
      </c>
      <c r="E334" s="10">
        <v>4019</v>
      </c>
      <c r="F334">
        <v>25</v>
      </c>
      <c r="G334">
        <v>51332</v>
      </c>
      <c r="H334" s="11">
        <v>41678.66034722222</v>
      </c>
      <c r="I334" t="s">
        <v>7884</v>
      </c>
      <c r="J334">
        <v>51332</v>
      </c>
      <c r="K334" s="11">
        <v>41678.66034722222</v>
      </c>
      <c r="L334" s="10">
        <v>3019</v>
      </c>
    </row>
    <row r="335" spans="4:12" x14ac:dyDescent="0.25">
      <c r="D335" s="5" t="s">
        <v>5865</v>
      </c>
      <c r="E335" s="10">
        <v>4019</v>
      </c>
      <c r="F335">
        <v>24</v>
      </c>
      <c r="G335">
        <v>51333</v>
      </c>
      <c r="H335" s="11">
        <v>41678.66034722222</v>
      </c>
      <c r="I335" t="s">
        <v>7885</v>
      </c>
      <c r="J335">
        <v>51333</v>
      </c>
      <c r="K335" s="11">
        <v>41678.66034722222</v>
      </c>
      <c r="L335" s="10">
        <v>3019</v>
      </c>
    </row>
    <row r="336" spans="4:12" x14ac:dyDescent="0.25">
      <c r="D336" s="5" t="s">
        <v>5866</v>
      </c>
      <c r="E336" s="10">
        <v>4019</v>
      </c>
      <c r="F336">
        <v>24</v>
      </c>
      <c r="G336">
        <v>51334</v>
      </c>
      <c r="H336" s="11">
        <v>41678.66034722222</v>
      </c>
      <c r="I336" t="s">
        <v>7886</v>
      </c>
      <c r="J336">
        <v>51334</v>
      </c>
      <c r="K336" s="11">
        <v>41678.66034722222</v>
      </c>
      <c r="L336" s="10">
        <v>3019</v>
      </c>
    </row>
    <row r="337" spans="4:12" x14ac:dyDescent="0.25">
      <c r="D337" s="5" t="s">
        <v>5867</v>
      </c>
      <c r="E337" s="10">
        <v>4019</v>
      </c>
      <c r="F337">
        <v>25</v>
      </c>
      <c r="G337">
        <v>51335</v>
      </c>
      <c r="H337" s="11">
        <v>41678.66034722222</v>
      </c>
      <c r="I337" t="s">
        <v>7887</v>
      </c>
      <c r="J337">
        <v>51335</v>
      </c>
      <c r="K337" s="11">
        <v>41678.66034722222</v>
      </c>
      <c r="L337" s="10">
        <v>3019</v>
      </c>
    </row>
    <row r="338" spans="4:12" x14ac:dyDescent="0.25">
      <c r="D338" s="5" t="s">
        <v>5868</v>
      </c>
      <c r="E338" s="10">
        <v>4019</v>
      </c>
      <c r="F338">
        <v>25</v>
      </c>
      <c r="G338">
        <v>51336</v>
      </c>
      <c r="H338" s="11">
        <v>41678.66034722222</v>
      </c>
      <c r="I338" t="s">
        <v>7888</v>
      </c>
      <c r="J338">
        <v>51336</v>
      </c>
      <c r="K338" s="11">
        <v>41678.66034722222</v>
      </c>
      <c r="L338" s="10">
        <v>3019</v>
      </c>
    </row>
    <row r="339" spans="4:12" x14ac:dyDescent="0.25">
      <c r="D339" s="5" t="s">
        <v>5869</v>
      </c>
      <c r="E339" s="10">
        <v>4019</v>
      </c>
      <c r="F339">
        <v>24</v>
      </c>
      <c r="G339">
        <v>51337</v>
      </c>
      <c r="H339" s="11">
        <v>41678.66034722222</v>
      </c>
      <c r="I339" t="s">
        <v>7889</v>
      </c>
      <c r="J339">
        <v>51337</v>
      </c>
      <c r="K339" s="11">
        <v>41678.66034722222</v>
      </c>
      <c r="L339" s="10">
        <v>3019</v>
      </c>
    </row>
    <row r="340" spans="4:12" x14ac:dyDescent="0.25">
      <c r="D340" s="5" t="s">
        <v>5870</v>
      </c>
      <c r="E340" s="10">
        <v>4019</v>
      </c>
      <c r="F340">
        <v>24</v>
      </c>
      <c r="G340">
        <v>51338</v>
      </c>
      <c r="H340" s="11">
        <v>41678.66034722222</v>
      </c>
      <c r="I340" t="s">
        <v>7890</v>
      </c>
      <c r="J340">
        <v>51338</v>
      </c>
      <c r="K340" s="11">
        <v>41678.66034722222</v>
      </c>
      <c r="L340" s="10">
        <v>3019</v>
      </c>
    </row>
    <row r="341" spans="4:12" x14ac:dyDescent="0.25">
      <c r="D341" s="5" t="s">
        <v>5871</v>
      </c>
      <c r="E341" s="10">
        <v>4019</v>
      </c>
      <c r="F341">
        <v>25</v>
      </c>
      <c r="G341">
        <v>51339</v>
      </c>
      <c r="H341" s="11">
        <v>41678.66034722222</v>
      </c>
      <c r="I341" t="s">
        <v>7891</v>
      </c>
      <c r="J341">
        <v>51339</v>
      </c>
      <c r="K341" s="11">
        <v>41678.66034722222</v>
      </c>
      <c r="L341" s="10">
        <v>3019</v>
      </c>
    </row>
    <row r="342" spans="4:12" x14ac:dyDescent="0.25">
      <c r="D342" s="5" t="s">
        <v>5872</v>
      </c>
      <c r="E342" s="10">
        <v>4019</v>
      </c>
      <c r="F342">
        <v>25</v>
      </c>
      <c r="G342">
        <v>51340</v>
      </c>
      <c r="H342" s="11">
        <v>41678.66034722222</v>
      </c>
      <c r="I342" t="s">
        <v>7892</v>
      </c>
      <c r="J342">
        <v>51340</v>
      </c>
      <c r="K342" s="11">
        <v>41678.66034722222</v>
      </c>
      <c r="L342" s="10">
        <v>3019</v>
      </c>
    </row>
    <row r="343" spans="4:12" x14ac:dyDescent="0.25">
      <c r="D343" s="5" t="s">
        <v>5873</v>
      </c>
      <c r="E343" s="10">
        <v>4019</v>
      </c>
      <c r="F343">
        <v>24</v>
      </c>
      <c r="G343">
        <v>51341</v>
      </c>
      <c r="H343" s="11">
        <v>41678.66034722222</v>
      </c>
      <c r="I343" t="s">
        <v>7893</v>
      </c>
      <c r="J343">
        <v>51341</v>
      </c>
      <c r="K343" s="11">
        <v>41678.66034722222</v>
      </c>
      <c r="L343" s="10">
        <v>3019</v>
      </c>
    </row>
    <row r="344" spans="4:12" x14ac:dyDescent="0.25">
      <c r="D344" s="5" t="s">
        <v>5874</v>
      </c>
      <c r="E344" s="10">
        <v>4019</v>
      </c>
      <c r="F344">
        <v>24</v>
      </c>
      <c r="G344">
        <v>51342</v>
      </c>
      <c r="H344" s="11">
        <v>41678.66034722222</v>
      </c>
      <c r="I344" t="s">
        <v>7894</v>
      </c>
      <c r="J344">
        <v>51342</v>
      </c>
      <c r="K344" s="11">
        <v>41678.66034722222</v>
      </c>
      <c r="L344" s="10">
        <v>3019</v>
      </c>
    </row>
    <row r="345" spans="4:12" x14ac:dyDescent="0.25">
      <c r="D345" s="5" t="s">
        <v>5875</v>
      </c>
      <c r="E345" s="10">
        <v>4019</v>
      </c>
      <c r="F345">
        <v>25</v>
      </c>
      <c r="G345">
        <v>51343</v>
      </c>
      <c r="H345" s="11">
        <v>41678.66034722222</v>
      </c>
      <c r="I345" t="s">
        <v>7895</v>
      </c>
      <c r="J345">
        <v>51343</v>
      </c>
      <c r="K345" s="11">
        <v>41678.66034722222</v>
      </c>
      <c r="L345" s="10">
        <v>3019</v>
      </c>
    </row>
    <row r="346" spans="4:12" x14ac:dyDescent="0.25">
      <c r="D346" s="5" t="s">
        <v>5876</v>
      </c>
      <c r="E346" s="10">
        <v>4019</v>
      </c>
      <c r="F346">
        <v>25</v>
      </c>
      <c r="G346">
        <v>51344</v>
      </c>
      <c r="H346" s="11">
        <v>41678.66034722222</v>
      </c>
      <c r="I346" t="s">
        <v>7896</v>
      </c>
      <c r="J346">
        <v>51344</v>
      </c>
      <c r="K346" s="11">
        <v>41678.66034722222</v>
      </c>
      <c r="L346" s="10">
        <v>3019</v>
      </c>
    </row>
    <row r="347" spans="4:12" x14ac:dyDescent="0.25">
      <c r="D347" s="5" t="s">
        <v>5877</v>
      </c>
      <c r="E347" s="10">
        <v>4019</v>
      </c>
      <c r="F347">
        <v>24</v>
      </c>
      <c r="G347">
        <v>51345</v>
      </c>
      <c r="H347" s="11">
        <v>41678.66034722222</v>
      </c>
      <c r="I347" t="s">
        <v>7897</v>
      </c>
      <c r="J347">
        <v>51345</v>
      </c>
      <c r="K347" s="11">
        <v>41678.66034722222</v>
      </c>
      <c r="L347" s="10">
        <v>3019</v>
      </c>
    </row>
    <row r="348" spans="4:12" x14ac:dyDescent="0.25">
      <c r="D348" s="5" t="s">
        <v>5878</v>
      </c>
      <c r="E348" s="10">
        <v>4019</v>
      </c>
      <c r="F348">
        <v>24</v>
      </c>
      <c r="G348">
        <v>51346</v>
      </c>
      <c r="H348" s="11">
        <v>41678.66034722222</v>
      </c>
      <c r="I348" t="s">
        <v>7898</v>
      </c>
      <c r="J348">
        <v>51346</v>
      </c>
      <c r="K348" s="11">
        <v>41678.66034722222</v>
      </c>
      <c r="L348" s="10">
        <v>3019</v>
      </c>
    </row>
    <row r="349" spans="4:12" x14ac:dyDescent="0.25">
      <c r="D349" s="5" t="s">
        <v>5879</v>
      </c>
      <c r="E349" s="10">
        <v>4019</v>
      </c>
      <c r="F349">
        <v>25</v>
      </c>
      <c r="G349">
        <v>51347</v>
      </c>
      <c r="H349" s="11">
        <v>41678.66034722222</v>
      </c>
      <c r="I349" t="s">
        <v>7899</v>
      </c>
      <c r="J349">
        <v>51347</v>
      </c>
      <c r="K349" s="11">
        <v>41678.66034722222</v>
      </c>
      <c r="L349" s="10">
        <v>3019</v>
      </c>
    </row>
    <row r="350" spans="4:12" x14ac:dyDescent="0.25">
      <c r="D350" s="5" t="s">
        <v>5880</v>
      </c>
      <c r="E350" s="10">
        <v>4019</v>
      </c>
      <c r="F350">
        <v>25</v>
      </c>
      <c r="G350">
        <v>51348</v>
      </c>
      <c r="H350" s="11">
        <v>41678.66034722222</v>
      </c>
      <c r="I350" t="s">
        <v>7900</v>
      </c>
      <c r="J350">
        <v>51348</v>
      </c>
      <c r="K350" s="11">
        <v>41678.66034722222</v>
      </c>
      <c r="L350" s="10">
        <v>3019</v>
      </c>
    </row>
    <row r="351" spans="4:12" x14ac:dyDescent="0.25">
      <c r="D351" s="5" t="s">
        <v>5881</v>
      </c>
      <c r="E351" s="10">
        <v>4019</v>
      </c>
      <c r="F351">
        <v>24</v>
      </c>
      <c r="G351">
        <v>51349</v>
      </c>
      <c r="H351" s="11">
        <v>41678.66034722222</v>
      </c>
      <c r="I351" t="s">
        <v>7901</v>
      </c>
      <c r="J351">
        <v>51349</v>
      </c>
      <c r="K351" s="11">
        <v>41678.66034722222</v>
      </c>
      <c r="L351" s="10">
        <v>3019</v>
      </c>
    </row>
    <row r="352" spans="4:12" x14ac:dyDescent="0.25">
      <c r="D352" s="5" t="s">
        <v>5882</v>
      </c>
      <c r="E352" s="10">
        <v>4019</v>
      </c>
      <c r="F352">
        <v>24</v>
      </c>
      <c r="G352">
        <v>51350</v>
      </c>
      <c r="H352" s="11">
        <v>41678.66034722222</v>
      </c>
      <c r="I352" t="s">
        <v>7902</v>
      </c>
      <c r="J352">
        <v>51350</v>
      </c>
      <c r="K352" s="11">
        <v>41678.66034722222</v>
      </c>
      <c r="L352" s="10">
        <v>3019</v>
      </c>
    </row>
    <row r="353" spans="4:12" x14ac:dyDescent="0.25">
      <c r="D353" s="5" t="s">
        <v>5883</v>
      </c>
      <c r="E353" s="10">
        <v>4019</v>
      </c>
      <c r="F353">
        <v>25</v>
      </c>
      <c r="G353">
        <v>51351</v>
      </c>
      <c r="H353" s="11">
        <v>41678.66034722222</v>
      </c>
      <c r="I353" t="s">
        <v>7903</v>
      </c>
      <c r="J353">
        <v>51351</v>
      </c>
      <c r="K353" s="11">
        <v>41678.66034722222</v>
      </c>
      <c r="L353" s="10">
        <v>3019</v>
      </c>
    </row>
    <row r="354" spans="4:12" x14ac:dyDescent="0.25">
      <c r="D354" s="5" t="s">
        <v>5884</v>
      </c>
      <c r="E354" s="10">
        <v>4019</v>
      </c>
      <c r="F354">
        <v>25</v>
      </c>
      <c r="G354">
        <v>51352</v>
      </c>
      <c r="H354" s="11">
        <v>41678.66034722222</v>
      </c>
      <c r="I354" t="s">
        <v>7904</v>
      </c>
      <c r="J354">
        <v>51352</v>
      </c>
      <c r="K354" s="11">
        <v>41678.66034722222</v>
      </c>
      <c r="L354" s="10">
        <v>3019</v>
      </c>
    </row>
    <row r="355" spans="4:12" x14ac:dyDescent="0.25">
      <c r="D355" s="5" t="s">
        <v>5885</v>
      </c>
      <c r="E355" s="10">
        <v>4019</v>
      </c>
      <c r="F355">
        <v>24</v>
      </c>
      <c r="G355">
        <v>51353</v>
      </c>
      <c r="H355" s="11">
        <v>41678.66034722222</v>
      </c>
      <c r="I355" t="s">
        <v>7905</v>
      </c>
      <c r="J355">
        <v>51353</v>
      </c>
      <c r="K355" s="11">
        <v>41678.66034722222</v>
      </c>
      <c r="L355" s="10">
        <v>3019</v>
      </c>
    </row>
    <row r="356" spans="4:12" x14ac:dyDescent="0.25">
      <c r="D356" s="5" t="s">
        <v>5886</v>
      </c>
      <c r="E356" s="10">
        <v>4019</v>
      </c>
      <c r="F356">
        <v>24</v>
      </c>
      <c r="G356">
        <v>51354</v>
      </c>
      <c r="H356" s="11">
        <v>41678.66034722222</v>
      </c>
      <c r="I356" t="s">
        <v>7906</v>
      </c>
      <c r="J356">
        <v>51354</v>
      </c>
      <c r="K356" s="11">
        <v>41678.66034722222</v>
      </c>
      <c r="L356" s="10">
        <v>3019</v>
      </c>
    </row>
    <row r="357" spans="4:12" x14ac:dyDescent="0.25">
      <c r="D357" s="5" t="s">
        <v>5887</v>
      </c>
      <c r="E357" s="10">
        <v>4019</v>
      </c>
      <c r="F357">
        <v>25</v>
      </c>
      <c r="G357">
        <v>51355</v>
      </c>
      <c r="H357" s="11">
        <v>41678.66034722222</v>
      </c>
      <c r="I357" t="s">
        <v>7907</v>
      </c>
      <c r="J357">
        <v>51355</v>
      </c>
      <c r="K357" s="11">
        <v>41678.66034722222</v>
      </c>
      <c r="L357" s="10">
        <v>3019</v>
      </c>
    </row>
    <row r="358" spans="4:12" x14ac:dyDescent="0.25">
      <c r="D358" s="5" t="s">
        <v>5888</v>
      </c>
      <c r="E358" s="10">
        <v>4019</v>
      </c>
      <c r="F358">
        <v>25</v>
      </c>
      <c r="G358">
        <v>51356</v>
      </c>
      <c r="H358" s="11">
        <v>41678.66034722222</v>
      </c>
      <c r="I358" t="s">
        <v>7908</v>
      </c>
      <c r="J358">
        <v>51356</v>
      </c>
      <c r="K358" s="11">
        <v>41678.66034722222</v>
      </c>
      <c r="L358" s="10">
        <v>3019</v>
      </c>
    </row>
    <row r="359" spans="4:12" x14ac:dyDescent="0.25">
      <c r="D359" s="5" t="s">
        <v>5889</v>
      </c>
      <c r="E359" s="10">
        <v>4019</v>
      </c>
      <c r="F359">
        <v>24</v>
      </c>
      <c r="G359">
        <v>51357</v>
      </c>
      <c r="H359" s="11">
        <v>41678.66034722222</v>
      </c>
      <c r="I359" t="s">
        <v>7909</v>
      </c>
      <c r="J359">
        <v>51357</v>
      </c>
      <c r="K359" s="11">
        <v>41678.66034722222</v>
      </c>
      <c r="L359" s="10">
        <v>3019</v>
      </c>
    </row>
    <row r="360" spans="4:12" x14ac:dyDescent="0.25">
      <c r="D360" s="5" t="s">
        <v>5890</v>
      </c>
      <c r="E360" s="10">
        <v>4019</v>
      </c>
      <c r="F360">
        <v>24</v>
      </c>
      <c r="G360">
        <v>51358</v>
      </c>
      <c r="H360" s="11">
        <v>41678.66034722222</v>
      </c>
      <c r="I360" t="s">
        <v>7910</v>
      </c>
      <c r="J360">
        <v>51358</v>
      </c>
      <c r="K360" s="11">
        <v>41678.66034722222</v>
      </c>
      <c r="L360" s="10">
        <v>3019</v>
      </c>
    </row>
    <row r="361" spans="4:12" x14ac:dyDescent="0.25">
      <c r="D361" s="5" t="s">
        <v>5891</v>
      </c>
      <c r="E361" s="10">
        <v>4019</v>
      </c>
      <c r="F361">
        <v>25</v>
      </c>
      <c r="G361">
        <v>51359</v>
      </c>
      <c r="H361" s="11">
        <v>41678.66034722222</v>
      </c>
      <c r="I361" t="s">
        <v>7911</v>
      </c>
      <c r="J361">
        <v>51359</v>
      </c>
      <c r="K361" s="11">
        <v>41678.66034722222</v>
      </c>
      <c r="L361" s="10">
        <v>3019</v>
      </c>
    </row>
    <row r="362" spans="4:12" x14ac:dyDescent="0.25">
      <c r="D362" s="5" t="s">
        <v>5892</v>
      </c>
      <c r="E362" s="10">
        <v>4019</v>
      </c>
      <c r="F362">
        <v>25</v>
      </c>
      <c r="G362">
        <v>51360</v>
      </c>
      <c r="H362" s="11">
        <v>41678.66034722222</v>
      </c>
      <c r="I362" t="s">
        <v>7912</v>
      </c>
      <c r="J362">
        <v>51360</v>
      </c>
      <c r="K362" s="11">
        <v>41678.66034722222</v>
      </c>
      <c r="L362" s="10">
        <v>3019</v>
      </c>
    </row>
    <row r="363" spans="4:12" x14ac:dyDescent="0.25">
      <c r="D363" s="5" t="s">
        <v>5893</v>
      </c>
      <c r="E363" s="10">
        <v>4019</v>
      </c>
      <c r="F363">
        <v>24</v>
      </c>
      <c r="G363">
        <v>51361</v>
      </c>
      <c r="H363" s="11">
        <v>41678.66034722222</v>
      </c>
      <c r="I363" t="s">
        <v>7913</v>
      </c>
      <c r="J363">
        <v>51361</v>
      </c>
      <c r="K363" s="11">
        <v>41678.66034722222</v>
      </c>
      <c r="L363" s="10">
        <v>3019</v>
      </c>
    </row>
    <row r="364" spans="4:12" x14ac:dyDescent="0.25">
      <c r="D364" s="5" t="s">
        <v>5894</v>
      </c>
      <c r="E364" s="10">
        <v>4019</v>
      </c>
      <c r="F364">
        <v>24</v>
      </c>
      <c r="G364">
        <v>51362</v>
      </c>
      <c r="H364" s="11">
        <v>41678.66034722222</v>
      </c>
      <c r="I364" t="s">
        <v>7914</v>
      </c>
      <c r="J364">
        <v>51362</v>
      </c>
      <c r="K364" s="11">
        <v>41678.66034722222</v>
      </c>
      <c r="L364" s="10">
        <v>3019</v>
      </c>
    </row>
    <row r="365" spans="4:12" x14ac:dyDescent="0.25">
      <c r="D365" s="5" t="s">
        <v>5895</v>
      </c>
      <c r="E365" s="10">
        <v>4019</v>
      </c>
      <c r="F365">
        <v>25</v>
      </c>
      <c r="G365">
        <v>51363</v>
      </c>
      <c r="H365" s="11">
        <v>41678.66034722222</v>
      </c>
      <c r="I365" t="s">
        <v>7915</v>
      </c>
      <c r="J365">
        <v>51363</v>
      </c>
      <c r="K365" s="11">
        <v>41678.66034722222</v>
      </c>
      <c r="L365" s="10">
        <v>3019</v>
      </c>
    </row>
    <row r="366" spans="4:12" x14ac:dyDescent="0.25">
      <c r="D366" s="5" t="s">
        <v>5896</v>
      </c>
      <c r="E366" s="10">
        <v>4019</v>
      </c>
      <c r="F366">
        <v>25</v>
      </c>
      <c r="G366">
        <v>51364</v>
      </c>
      <c r="H366" s="11">
        <v>41678.66034722222</v>
      </c>
      <c r="I366" t="s">
        <v>7916</v>
      </c>
      <c r="J366">
        <v>51364</v>
      </c>
      <c r="K366" s="11">
        <v>41678.66034722222</v>
      </c>
      <c r="L366" s="10">
        <v>3019</v>
      </c>
    </row>
    <row r="367" spans="4:12" x14ac:dyDescent="0.25">
      <c r="D367" s="5" t="s">
        <v>5897</v>
      </c>
      <c r="E367" s="10">
        <v>4019</v>
      </c>
      <c r="F367">
        <v>24</v>
      </c>
      <c r="G367">
        <v>51365</v>
      </c>
      <c r="H367" s="11">
        <v>41678.66034722222</v>
      </c>
      <c r="I367" t="s">
        <v>7917</v>
      </c>
      <c r="J367">
        <v>51365</v>
      </c>
      <c r="K367" s="11">
        <v>41678.66034722222</v>
      </c>
      <c r="L367" s="10">
        <v>3019</v>
      </c>
    </row>
    <row r="368" spans="4:12" x14ac:dyDescent="0.25">
      <c r="D368" s="5" t="s">
        <v>5898</v>
      </c>
      <c r="E368" s="10">
        <v>4019</v>
      </c>
      <c r="F368">
        <v>24</v>
      </c>
      <c r="G368">
        <v>51366</v>
      </c>
      <c r="H368" s="11">
        <v>41678.66034722222</v>
      </c>
      <c r="I368" t="s">
        <v>7918</v>
      </c>
      <c r="J368">
        <v>51366</v>
      </c>
      <c r="K368" s="11">
        <v>41678.66034722222</v>
      </c>
      <c r="L368" s="10">
        <v>3019</v>
      </c>
    </row>
    <row r="369" spans="4:12" x14ac:dyDescent="0.25">
      <c r="D369" s="5" t="s">
        <v>5899</v>
      </c>
      <c r="E369" s="10">
        <v>4019</v>
      </c>
      <c r="F369">
        <v>25</v>
      </c>
      <c r="G369">
        <v>51367</v>
      </c>
      <c r="H369" s="11">
        <v>41678.66034722222</v>
      </c>
      <c r="I369" t="s">
        <v>7919</v>
      </c>
      <c r="J369">
        <v>51367</v>
      </c>
      <c r="K369" s="11">
        <v>41678.66034722222</v>
      </c>
      <c r="L369" s="10">
        <v>3019</v>
      </c>
    </row>
    <row r="370" spans="4:12" x14ac:dyDescent="0.25">
      <c r="D370" s="5" t="s">
        <v>5900</v>
      </c>
      <c r="E370" s="10">
        <v>4019</v>
      </c>
      <c r="F370">
        <v>25</v>
      </c>
      <c r="G370">
        <v>51368</v>
      </c>
      <c r="H370" s="11">
        <v>41678.66034722222</v>
      </c>
      <c r="I370" t="s">
        <v>7920</v>
      </c>
      <c r="J370">
        <v>51368</v>
      </c>
      <c r="K370" s="11">
        <v>41678.66034722222</v>
      </c>
      <c r="L370" s="10">
        <v>3019</v>
      </c>
    </row>
    <row r="371" spans="4:12" x14ac:dyDescent="0.25">
      <c r="D371" s="5" t="s">
        <v>5901</v>
      </c>
      <c r="E371" s="10">
        <v>4019</v>
      </c>
      <c r="F371">
        <v>24</v>
      </c>
      <c r="G371">
        <v>51369</v>
      </c>
      <c r="H371" s="11">
        <v>41678.66034722222</v>
      </c>
      <c r="I371" t="s">
        <v>7921</v>
      </c>
      <c r="J371">
        <v>51369</v>
      </c>
      <c r="K371" s="11">
        <v>41678.66034722222</v>
      </c>
      <c r="L371" s="10">
        <v>3019</v>
      </c>
    </row>
    <row r="372" spans="4:12" x14ac:dyDescent="0.25">
      <c r="D372" s="5" t="s">
        <v>5902</v>
      </c>
      <c r="E372" s="10">
        <v>4019</v>
      </c>
      <c r="F372">
        <v>24</v>
      </c>
      <c r="G372">
        <v>51370</v>
      </c>
      <c r="H372" s="11">
        <v>41678.66034722222</v>
      </c>
      <c r="I372" t="s">
        <v>7922</v>
      </c>
      <c r="J372">
        <v>51370</v>
      </c>
      <c r="K372" s="11">
        <v>41678.66034722222</v>
      </c>
      <c r="L372" s="10">
        <v>3019</v>
      </c>
    </row>
    <row r="373" spans="4:12" x14ac:dyDescent="0.25">
      <c r="D373" s="5" t="s">
        <v>5903</v>
      </c>
      <c r="E373" s="10">
        <v>4019</v>
      </c>
      <c r="F373">
        <v>25</v>
      </c>
      <c r="G373">
        <v>51371</v>
      </c>
      <c r="H373" s="11">
        <v>41678.66034722222</v>
      </c>
      <c r="I373" t="s">
        <v>7923</v>
      </c>
      <c r="J373">
        <v>51371</v>
      </c>
      <c r="K373" s="11">
        <v>41678.66034722222</v>
      </c>
      <c r="L373" s="10">
        <v>3019</v>
      </c>
    </row>
    <row r="374" spans="4:12" x14ac:dyDescent="0.25">
      <c r="D374" s="5" t="s">
        <v>5904</v>
      </c>
      <c r="E374" s="10">
        <v>4019</v>
      </c>
      <c r="F374">
        <v>25</v>
      </c>
      <c r="G374">
        <v>51372</v>
      </c>
      <c r="H374" s="11">
        <v>41678.66034722222</v>
      </c>
      <c r="I374" t="s">
        <v>7924</v>
      </c>
      <c r="J374">
        <v>51372</v>
      </c>
      <c r="K374" s="11">
        <v>41678.66034722222</v>
      </c>
      <c r="L374" s="10">
        <v>3019</v>
      </c>
    </row>
    <row r="375" spans="4:12" x14ac:dyDescent="0.25">
      <c r="D375" s="5" t="s">
        <v>5905</v>
      </c>
      <c r="E375" s="10">
        <v>4019</v>
      </c>
      <c r="F375">
        <v>24</v>
      </c>
      <c r="G375">
        <v>51373</v>
      </c>
      <c r="H375" s="11">
        <v>41678.66034722222</v>
      </c>
      <c r="I375" t="s">
        <v>7925</v>
      </c>
      <c r="J375">
        <v>51373</v>
      </c>
      <c r="K375" s="11">
        <v>41678.66034722222</v>
      </c>
      <c r="L375" s="10">
        <v>3019</v>
      </c>
    </row>
    <row r="376" spans="4:12" x14ac:dyDescent="0.25">
      <c r="D376" s="5" t="s">
        <v>5906</v>
      </c>
      <c r="E376" s="10">
        <v>4019</v>
      </c>
      <c r="F376">
        <v>24</v>
      </c>
      <c r="G376">
        <v>51374</v>
      </c>
      <c r="H376" s="11">
        <v>41678.66034722222</v>
      </c>
      <c r="I376" t="s">
        <v>7926</v>
      </c>
      <c r="J376">
        <v>51374</v>
      </c>
      <c r="K376" s="11">
        <v>41678.66034722222</v>
      </c>
      <c r="L376" s="10">
        <v>3019</v>
      </c>
    </row>
    <row r="377" spans="4:12" x14ac:dyDescent="0.25">
      <c r="D377" s="5" t="s">
        <v>5907</v>
      </c>
      <c r="E377" s="10">
        <v>4019</v>
      </c>
      <c r="F377">
        <v>25</v>
      </c>
      <c r="G377">
        <v>51375</v>
      </c>
      <c r="H377" s="11">
        <v>41678.66034722222</v>
      </c>
      <c r="I377" t="s">
        <v>7927</v>
      </c>
      <c r="J377">
        <v>51375</v>
      </c>
      <c r="K377" s="11">
        <v>41678.66034722222</v>
      </c>
      <c r="L377" s="10">
        <v>3019</v>
      </c>
    </row>
    <row r="378" spans="4:12" x14ac:dyDescent="0.25">
      <c r="D378" s="5" t="s">
        <v>5908</v>
      </c>
      <c r="E378" s="10">
        <v>4019</v>
      </c>
      <c r="F378">
        <v>25</v>
      </c>
      <c r="G378">
        <v>51376</v>
      </c>
      <c r="H378" s="11">
        <v>41678.66034722222</v>
      </c>
      <c r="I378" t="s">
        <v>7928</v>
      </c>
      <c r="J378">
        <v>51376</v>
      </c>
      <c r="K378" s="11">
        <v>41678.66034722222</v>
      </c>
      <c r="L378" s="10">
        <v>3019</v>
      </c>
    </row>
    <row r="379" spans="4:12" x14ac:dyDescent="0.25">
      <c r="D379" s="5" t="s">
        <v>5909</v>
      </c>
      <c r="E379" s="10">
        <v>4019</v>
      </c>
      <c r="F379">
        <v>24</v>
      </c>
      <c r="G379">
        <v>51377</v>
      </c>
      <c r="H379" s="11">
        <v>41678.66034722222</v>
      </c>
      <c r="I379" t="s">
        <v>7929</v>
      </c>
      <c r="J379">
        <v>51377</v>
      </c>
      <c r="K379" s="11">
        <v>41678.66034722222</v>
      </c>
      <c r="L379" s="10">
        <v>3019</v>
      </c>
    </row>
    <row r="380" spans="4:12" x14ac:dyDescent="0.25">
      <c r="D380" s="5" t="s">
        <v>5910</v>
      </c>
      <c r="E380" s="10">
        <v>4019</v>
      </c>
      <c r="F380">
        <v>24</v>
      </c>
      <c r="G380">
        <v>51378</v>
      </c>
      <c r="H380" s="11">
        <v>41678.66034722222</v>
      </c>
      <c r="I380" t="s">
        <v>7930</v>
      </c>
      <c r="J380">
        <v>51378</v>
      </c>
      <c r="K380" s="11">
        <v>41678.66034722222</v>
      </c>
      <c r="L380" s="10">
        <v>3019</v>
      </c>
    </row>
    <row r="381" spans="4:12" x14ac:dyDescent="0.25">
      <c r="D381" s="5" t="s">
        <v>5911</v>
      </c>
      <c r="E381" s="10">
        <v>4019</v>
      </c>
      <c r="F381">
        <v>25</v>
      </c>
      <c r="G381">
        <v>51379</v>
      </c>
      <c r="H381" s="11">
        <v>41678.66034722222</v>
      </c>
      <c r="I381" t="s">
        <v>7931</v>
      </c>
      <c r="J381">
        <v>51379</v>
      </c>
      <c r="K381" s="11">
        <v>41678.66034722222</v>
      </c>
      <c r="L381" s="10">
        <v>3019</v>
      </c>
    </row>
    <row r="382" spans="4:12" x14ac:dyDescent="0.25">
      <c r="D382" s="5" t="s">
        <v>5912</v>
      </c>
      <c r="E382" s="10">
        <v>4019</v>
      </c>
      <c r="F382">
        <v>25</v>
      </c>
      <c r="G382">
        <v>51380</v>
      </c>
      <c r="H382" s="11">
        <v>41678.66034722222</v>
      </c>
      <c r="I382" t="s">
        <v>7932</v>
      </c>
      <c r="J382">
        <v>51380</v>
      </c>
      <c r="K382" s="11">
        <v>41678.66034722222</v>
      </c>
      <c r="L382" s="10">
        <v>3019</v>
      </c>
    </row>
    <row r="383" spans="4:12" x14ac:dyDescent="0.25">
      <c r="D383" s="5" t="s">
        <v>5913</v>
      </c>
      <c r="E383" s="10">
        <v>4019</v>
      </c>
      <c r="F383">
        <v>24</v>
      </c>
      <c r="G383">
        <v>51381</v>
      </c>
      <c r="H383" s="11">
        <v>41678.66034722222</v>
      </c>
      <c r="I383" t="s">
        <v>7933</v>
      </c>
      <c r="J383">
        <v>51381</v>
      </c>
      <c r="K383" s="11">
        <v>41678.66034722222</v>
      </c>
      <c r="L383" s="10">
        <v>3019</v>
      </c>
    </row>
    <row r="384" spans="4:12" x14ac:dyDescent="0.25">
      <c r="D384" s="5" t="s">
        <v>5914</v>
      </c>
      <c r="E384" s="10">
        <v>4019</v>
      </c>
      <c r="F384">
        <v>24</v>
      </c>
      <c r="G384">
        <v>51382</v>
      </c>
      <c r="H384" s="11">
        <v>41678.66034722222</v>
      </c>
      <c r="I384" t="s">
        <v>7934</v>
      </c>
      <c r="J384">
        <v>51382</v>
      </c>
      <c r="K384" s="11">
        <v>41678.66034722222</v>
      </c>
      <c r="L384" s="10">
        <v>3019</v>
      </c>
    </row>
    <row r="385" spans="4:12" x14ac:dyDescent="0.25">
      <c r="D385" s="5" t="s">
        <v>5915</v>
      </c>
      <c r="E385" s="10">
        <v>4019</v>
      </c>
      <c r="F385">
        <v>25</v>
      </c>
      <c r="G385">
        <v>51383</v>
      </c>
      <c r="H385" s="11">
        <v>41678.66034722222</v>
      </c>
      <c r="I385" t="s">
        <v>7935</v>
      </c>
      <c r="J385">
        <v>51383</v>
      </c>
      <c r="K385" s="11">
        <v>41678.66034722222</v>
      </c>
      <c r="L385" s="10">
        <v>3019</v>
      </c>
    </row>
    <row r="386" spans="4:12" x14ac:dyDescent="0.25">
      <c r="D386" s="5" t="s">
        <v>5916</v>
      </c>
      <c r="E386" s="10">
        <v>4019</v>
      </c>
      <c r="F386">
        <v>25</v>
      </c>
      <c r="G386">
        <v>51384</v>
      </c>
      <c r="H386" s="11">
        <v>41678.66034722222</v>
      </c>
      <c r="I386" t="s">
        <v>7936</v>
      </c>
      <c r="J386">
        <v>51384</v>
      </c>
      <c r="K386" s="11">
        <v>41678.66034722222</v>
      </c>
      <c r="L386" s="10">
        <v>3019</v>
      </c>
    </row>
    <row r="387" spans="4:12" x14ac:dyDescent="0.25">
      <c r="D387" s="5" t="s">
        <v>5917</v>
      </c>
      <c r="E387" s="10">
        <v>4019</v>
      </c>
      <c r="F387">
        <v>24</v>
      </c>
      <c r="G387">
        <v>51385</v>
      </c>
      <c r="H387" s="11">
        <v>41678.66034722222</v>
      </c>
      <c r="I387" t="s">
        <v>7937</v>
      </c>
      <c r="J387">
        <v>51385</v>
      </c>
      <c r="K387" s="11">
        <v>41678.66034722222</v>
      </c>
      <c r="L387" s="10">
        <v>3019</v>
      </c>
    </row>
    <row r="388" spans="4:12" x14ac:dyDescent="0.25">
      <c r="D388" s="5" t="s">
        <v>5918</v>
      </c>
      <c r="E388" s="10">
        <v>4019</v>
      </c>
      <c r="F388">
        <v>24</v>
      </c>
      <c r="G388">
        <v>51386</v>
      </c>
      <c r="H388" s="11">
        <v>41678.66034722222</v>
      </c>
      <c r="I388" t="s">
        <v>7938</v>
      </c>
      <c r="J388">
        <v>51386</v>
      </c>
      <c r="K388" s="11">
        <v>41678.66034722222</v>
      </c>
      <c r="L388" s="10">
        <v>3019</v>
      </c>
    </row>
    <row r="389" spans="4:12" x14ac:dyDescent="0.25">
      <c r="D389" s="5" t="s">
        <v>5919</v>
      </c>
      <c r="E389" s="10">
        <v>4019</v>
      </c>
      <c r="F389">
        <v>25</v>
      </c>
      <c r="G389">
        <v>51387</v>
      </c>
      <c r="H389" s="11">
        <v>41678.66034722222</v>
      </c>
      <c r="I389" t="s">
        <v>7939</v>
      </c>
      <c r="J389">
        <v>51387</v>
      </c>
      <c r="K389" s="11">
        <v>41678.66034722222</v>
      </c>
      <c r="L389" s="10">
        <v>3019</v>
      </c>
    </row>
    <row r="390" spans="4:12" x14ac:dyDescent="0.25">
      <c r="D390" s="5" t="s">
        <v>5920</v>
      </c>
      <c r="E390" s="10">
        <v>4019</v>
      </c>
      <c r="F390">
        <v>25</v>
      </c>
      <c r="G390">
        <v>51388</v>
      </c>
      <c r="H390" s="11">
        <v>41678.66034722222</v>
      </c>
      <c r="I390" t="s">
        <v>7940</v>
      </c>
      <c r="J390">
        <v>51388</v>
      </c>
      <c r="K390" s="11">
        <v>41678.66034722222</v>
      </c>
      <c r="L390" s="10">
        <v>3019</v>
      </c>
    </row>
    <row r="391" spans="4:12" x14ac:dyDescent="0.25">
      <c r="D391" s="5" t="s">
        <v>5921</v>
      </c>
      <c r="E391" s="10">
        <v>4019</v>
      </c>
      <c r="F391">
        <v>24</v>
      </c>
      <c r="G391">
        <v>51389</v>
      </c>
      <c r="H391" s="11">
        <v>41678.66034722222</v>
      </c>
      <c r="I391" t="s">
        <v>7941</v>
      </c>
      <c r="J391">
        <v>51389</v>
      </c>
      <c r="K391" s="11">
        <v>41678.66034722222</v>
      </c>
      <c r="L391" s="10">
        <v>3019</v>
      </c>
    </row>
    <row r="392" spans="4:12" x14ac:dyDescent="0.25">
      <c r="D392" s="5" t="s">
        <v>5922</v>
      </c>
      <c r="E392" s="10">
        <v>4019</v>
      </c>
      <c r="F392">
        <v>24</v>
      </c>
      <c r="G392">
        <v>51390</v>
      </c>
      <c r="H392" s="11">
        <v>41678.66034722222</v>
      </c>
      <c r="I392" t="s">
        <v>7942</v>
      </c>
      <c r="J392">
        <v>51390</v>
      </c>
      <c r="K392" s="11">
        <v>41678.66034722222</v>
      </c>
      <c r="L392" s="10">
        <v>3019</v>
      </c>
    </row>
    <row r="393" spans="4:12" x14ac:dyDescent="0.25">
      <c r="D393" s="5" t="s">
        <v>5923</v>
      </c>
      <c r="E393" s="10">
        <v>4019</v>
      </c>
      <c r="F393">
        <v>25</v>
      </c>
      <c r="G393">
        <v>51391</v>
      </c>
      <c r="H393" s="11">
        <v>41678.66034722222</v>
      </c>
      <c r="I393" t="s">
        <v>7943</v>
      </c>
      <c r="J393">
        <v>51391</v>
      </c>
      <c r="K393" s="11">
        <v>41678.66034722222</v>
      </c>
      <c r="L393" s="10">
        <v>3019</v>
      </c>
    </row>
    <row r="394" spans="4:12" x14ac:dyDescent="0.25">
      <c r="D394" s="5" t="s">
        <v>5924</v>
      </c>
      <c r="E394" s="10">
        <v>4019</v>
      </c>
      <c r="F394">
        <v>25</v>
      </c>
      <c r="G394">
        <v>51392</v>
      </c>
      <c r="H394" s="11">
        <v>41678.66034722222</v>
      </c>
      <c r="I394" t="s">
        <v>7944</v>
      </c>
      <c r="J394">
        <v>51392</v>
      </c>
      <c r="K394" s="11">
        <v>41678.66034722222</v>
      </c>
      <c r="L394" s="10">
        <v>3019</v>
      </c>
    </row>
    <row r="395" spans="4:12" x14ac:dyDescent="0.25">
      <c r="D395" s="5" t="s">
        <v>5925</v>
      </c>
      <c r="E395" s="10">
        <v>4019</v>
      </c>
      <c r="F395">
        <v>24</v>
      </c>
      <c r="G395">
        <v>51393</v>
      </c>
      <c r="H395" s="11">
        <v>41678.66034722222</v>
      </c>
      <c r="I395" t="s">
        <v>7945</v>
      </c>
      <c r="J395">
        <v>51393</v>
      </c>
      <c r="K395" s="11">
        <v>41678.66034722222</v>
      </c>
      <c r="L395" s="10">
        <v>3019</v>
      </c>
    </row>
    <row r="396" spans="4:12" x14ac:dyDescent="0.25">
      <c r="D396" s="5" t="s">
        <v>5926</v>
      </c>
      <c r="E396" s="10">
        <v>4019</v>
      </c>
      <c r="F396">
        <v>24</v>
      </c>
      <c r="G396">
        <v>51394</v>
      </c>
      <c r="H396" s="11">
        <v>41678.66034722222</v>
      </c>
      <c r="I396" t="s">
        <v>7946</v>
      </c>
      <c r="J396">
        <v>51394</v>
      </c>
      <c r="K396" s="11">
        <v>41678.66034722222</v>
      </c>
      <c r="L396" s="10">
        <v>3019</v>
      </c>
    </row>
    <row r="397" spans="4:12" x14ac:dyDescent="0.25">
      <c r="D397" s="5" t="s">
        <v>5927</v>
      </c>
      <c r="E397" s="10">
        <v>4019</v>
      </c>
      <c r="F397">
        <v>25</v>
      </c>
      <c r="G397">
        <v>51395</v>
      </c>
      <c r="H397" s="11">
        <v>41678.66034722222</v>
      </c>
      <c r="I397" t="s">
        <v>7947</v>
      </c>
      <c r="J397">
        <v>51395</v>
      </c>
      <c r="K397" s="11">
        <v>41678.66034722222</v>
      </c>
      <c r="L397" s="10">
        <v>3019</v>
      </c>
    </row>
    <row r="398" spans="4:12" x14ac:dyDescent="0.25">
      <c r="D398" s="5" t="s">
        <v>5928</v>
      </c>
      <c r="E398" s="10">
        <v>4019</v>
      </c>
      <c r="F398">
        <v>25</v>
      </c>
      <c r="G398">
        <v>51396</v>
      </c>
      <c r="H398" s="11">
        <v>41678.66034722222</v>
      </c>
      <c r="I398" t="s">
        <v>7948</v>
      </c>
      <c r="J398">
        <v>51396</v>
      </c>
      <c r="K398" s="11">
        <v>41678.66034722222</v>
      </c>
      <c r="L398" s="10">
        <v>3019</v>
      </c>
    </row>
    <row r="399" spans="4:12" x14ac:dyDescent="0.25">
      <c r="D399" s="5" t="s">
        <v>5929</v>
      </c>
      <c r="E399" s="10">
        <v>4019</v>
      </c>
      <c r="F399">
        <v>24</v>
      </c>
      <c r="G399">
        <v>51397</v>
      </c>
      <c r="H399" s="11">
        <v>41678.66034722222</v>
      </c>
      <c r="I399" t="s">
        <v>7949</v>
      </c>
      <c r="J399">
        <v>51397</v>
      </c>
      <c r="K399" s="11">
        <v>41678.66034722222</v>
      </c>
      <c r="L399" s="10">
        <v>3019</v>
      </c>
    </row>
    <row r="400" spans="4:12" x14ac:dyDescent="0.25">
      <c r="D400" s="5" t="s">
        <v>5930</v>
      </c>
      <c r="E400" s="10">
        <v>4019</v>
      </c>
      <c r="F400">
        <v>24</v>
      </c>
      <c r="G400">
        <v>51398</v>
      </c>
      <c r="H400" s="11">
        <v>41678.66034722222</v>
      </c>
      <c r="I400" t="s">
        <v>7950</v>
      </c>
      <c r="J400">
        <v>51398</v>
      </c>
      <c r="K400" s="11">
        <v>41678.66034722222</v>
      </c>
      <c r="L400" s="10">
        <v>3019</v>
      </c>
    </row>
    <row r="401" spans="4:12" x14ac:dyDescent="0.25">
      <c r="D401" s="5" t="s">
        <v>5931</v>
      </c>
      <c r="E401" s="10">
        <v>4019</v>
      </c>
      <c r="F401">
        <v>25</v>
      </c>
      <c r="G401">
        <v>51399</v>
      </c>
      <c r="H401" s="11">
        <v>41678.66034722222</v>
      </c>
      <c r="I401" t="s">
        <v>7951</v>
      </c>
      <c r="J401">
        <v>51399</v>
      </c>
      <c r="K401" s="11">
        <v>41678.66034722222</v>
      </c>
      <c r="L401" s="10">
        <v>3019</v>
      </c>
    </row>
    <row r="402" spans="4:12" x14ac:dyDescent="0.25">
      <c r="D402" s="5" t="s">
        <v>5932</v>
      </c>
      <c r="E402" s="10">
        <v>4019</v>
      </c>
      <c r="F402">
        <v>25</v>
      </c>
      <c r="G402">
        <v>51400</v>
      </c>
      <c r="H402" s="11">
        <v>41678.66034722222</v>
      </c>
      <c r="I402" t="s">
        <v>7952</v>
      </c>
      <c r="J402">
        <v>51400</v>
      </c>
      <c r="K402" s="11">
        <v>41678.66034722222</v>
      </c>
      <c r="L402" s="10">
        <v>3019</v>
      </c>
    </row>
    <row r="403" spans="4:12" x14ac:dyDescent="0.25">
      <c r="D403" s="5" t="s">
        <v>5933</v>
      </c>
      <c r="E403" s="10">
        <v>4019</v>
      </c>
      <c r="F403">
        <v>24</v>
      </c>
      <c r="G403">
        <v>51401</v>
      </c>
      <c r="H403" s="11">
        <v>41678.66034722222</v>
      </c>
      <c r="I403" t="s">
        <v>7953</v>
      </c>
      <c r="J403">
        <v>51401</v>
      </c>
      <c r="K403" s="11">
        <v>41678.66034722222</v>
      </c>
      <c r="L403" s="10">
        <v>3019</v>
      </c>
    </row>
    <row r="404" spans="4:12" x14ac:dyDescent="0.25">
      <c r="D404" s="5" t="s">
        <v>5934</v>
      </c>
      <c r="E404" s="10">
        <v>4019</v>
      </c>
      <c r="F404">
        <v>24</v>
      </c>
      <c r="G404">
        <v>51402</v>
      </c>
      <c r="H404" s="11">
        <v>41678.66034722222</v>
      </c>
      <c r="I404" t="s">
        <v>7954</v>
      </c>
      <c r="J404">
        <v>51402</v>
      </c>
      <c r="K404" s="11">
        <v>41678.66034722222</v>
      </c>
      <c r="L404" s="10">
        <v>3019</v>
      </c>
    </row>
    <row r="405" spans="4:12" x14ac:dyDescent="0.25">
      <c r="D405" s="5" t="s">
        <v>5935</v>
      </c>
      <c r="E405" s="10">
        <v>4019</v>
      </c>
      <c r="F405">
        <v>25</v>
      </c>
      <c r="G405">
        <v>51403</v>
      </c>
      <c r="H405" s="11">
        <v>41678.66034722222</v>
      </c>
      <c r="I405" t="s">
        <v>7955</v>
      </c>
      <c r="J405">
        <v>51403</v>
      </c>
      <c r="K405" s="11">
        <v>41678.66034722222</v>
      </c>
      <c r="L405" s="10">
        <v>3019</v>
      </c>
    </row>
    <row r="406" spans="4:12" x14ac:dyDescent="0.25">
      <c r="D406" s="5" t="s">
        <v>5936</v>
      </c>
      <c r="E406" s="10">
        <v>4019</v>
      </c>
      <c r="F406">
        <v>25</v>
      </c>
      <c r="G406">
        <v>51404</v>
      </c>
      <c r="H406" s="11">
        <v>41678.66034722222</v>
      </c>
      <c r="I406" t="s">
        <v>7956</v>
      </c>
      <c r="J406">
        <v>51404</v>
      </c>
      <c r="K406" s="11">
        <v>41678.66034722222</v>
      </c>
      <c r="L406" s="10">
        <v>3019</v>
      </c>
    </row>
    <row r="407" spans="4:12" x14ac:dyDescent="0.25">
      <c r="D407" s="5" t="s">
        <v>5937</v>
      </c>
      <c r="E407" s="10">
        <v>4019</v>
      </c>
      <c r="F407">
        <v>24</v>
      </c>
      <c r="G407">
        <v>51405</v>
      </c>
      <c r="H407" s="11">
        <v>41678.66034722222</v>
      </c>
      <c r="I407" t="s">
        <v>7957</v>
      </c>
      <c r="J407">
        <v>51405</v>
      </c>
      <c r="K407" s="11">
        <v>41678.66034722222</v>
      </c>
      <c r="L407" s="10">
        <v>3019</v>
      </c>
    </row>
    <row r="408" spans="4:12" x14ac:dyDescent="0.25">
      <c r="D408" s="5" t="s">
        <v>5938</v>
      </c>
      <c r="E408" s="10">
        <v>4019</v>
      </c>
      <c r="F408">
        <v>24</v>
      </c>
      <c r="G408">
        <v>51406</v>
      </c>
      <c r="H408" s="11">
        <v>41678.66034722222</v>
      </c>
      <c r="I408" t="s">
        <v>7958</v>
      </c>
      <c r="J408">
        <v>51406</v>
      </c>
      <c r="K408" s="11">
        <v>41678.66034722222</v>
      </c>
      <c r="L408" s="10">
        <v>3019</v>
      </c>
    </row>
    <row r="409" spans="4:12" x14ac:dyDescent="0.25">
      <c r="D409" s="5" t="s">
        <v>5939</v>
      </c>
      <c r="E409" s="10">
        <v>4019</v>
      </c>
      <c r="F409">
        <v>25</v>
      </c>
      <c r="G409">
        <v>51407</v>
      </c>
      <c r="H409" s="11">
        <v>41678.66034722222</v>
      </c>
      <c r="I409" t="s">
        <v>7959</v>
      </c>
      <c r="J409">
        <v>51407</v>
      </c>
      <c r="K409" s="11">
        <v>41678.66034722222</v>
      </c>
      <c r="L409" s="10">
        <v>3019</v>
      </c>
    </row>
    <row r="410" spans="4:12" x14ac:dyDescent="0.25">
      <c r="D410" s="5" t="s">
        <v>5940</v>
      </c>
      <c r="E410" s="10">
        <v>4019</v>
      </c>
      <c r="F410">
        <v>25</v>
      </c>
      <c r="G410">
        <v>51408</v>
      </c>
      <c r="H410" s="11">
        <v>41678.66034722222</v>
      </c>
      <c r="I410" t="s">
        <v>7960</v>
      </c>
      <c r="J410">
        <v>51408</v>
      </c>
      <c r="K410" s="11">
        <v>41678.66034722222</v>
      </c>
      <c r="L410" s="10">
        <v>3019</v>
      </c>
    </row>
    <row r="411" spans="4:12" x14ac:dyDescent="0.25">
      <c r="D411" s="5" t="s">
        <v>5941</v>
      </c>
      <c r="E411" s="10">
        <v>4019</v>
      </c>
      <c r="F411">
        <v>24</v>
      </c>
      <c r="G411">
        <v>51409</v>
      </c>
      <c r="H411" s="11">
        <v>41678.66034722222</v>
      </c>
      <c r="I411" t="s">
        <v>7961</v>
      </c>
      <c r="J411">
        <v>51409</v>
      </c>
      <c r="K411" s="11">
        <v>41678.66034722222</v>
      </c>
      <c r="L411" s="10">
        <v>3019</v>
      </c>
    </row>
    <row r="412" spans="4:12" x14ac:dyDescent="0.25">
      <c r="D412" s="5" t="s">
        <v>5942</v>
      </c>
      <c r="E412" s="10">
        <v>4019</v>
      </c>
      <c r="F412">
        <v>24</v>
      </c>
      <c r="G412">
        <v>51410</v>
      </c>
      <c r="H412" s="11">
        <v>41678.66034722222</v>
      </c>
      <c r="I412" t="s">
        <v>7962</v>
      </c>
      <c r="J412">
        <v>51410</v>
      </c>
      <c r="K412" s="11">
        <v>41678.66034722222</v>
      </c>
      <c r="L412" s="10">
        <v>3019</v>
      </c>
    </row>
    <row r="413" spans="4:12" x14ac:dyDescent="0.25">
      <c r="D413" s="5" t="s">
        <v>5943</v>
      </c>
      <c r="E413" s="10">
        <v>4019</v>
      </c>
      <c r="F413">
        <v>25</v>
      </c>
      <c r="G413">
        <v>51411</v>
      </c>
      <c r="H413" s="11">
        <v>41678.66034722222</v>
      </c>
      <c r="I413" t="s">
        <v>7963</v>
      </c>
      <c r="J413">
        <v>51411</v>
      </c>
      <c r="K413" s="11">
        <v>41678.66034722222</v>
      </c>
      <c r="L413" s="10">
        <v>3019</v>
      </c>
    </row>
    <row r="414" spans="4:12" x14ac:dyDescent="0.25">
      <c r="D414" s="5" t="s">
        <v>5944</v>
      </c>
      <c r="E414" s="10">
        <v>4019</v>
      </c>
      <c r="F414">
        <v>25</v>
      </c>
      <c r="G414">
        <v>51412</v>
      </c>
      <c r="H414" s="11">
        <v>41678.66034722222</v>
      </c>
      <c r="I414" t="s">
        <v>7964</v>
      </c>
      <c r="J414">
        <v>51412</v>
      </c>
      <c r="K414" s="11">
        <v>41678.66034722222</v>
      </c>
      <c r="L414" s="10">
        <v>3019</v>
      </c>
    </row>
    <row r="415" spans="4:12" x14ac:dyDescent="0.25">
      <c r="D415" s="5" t="s">
        <v>5945</v>
      </c>
      <c r="E415" s="10">
        <v>4019</v>
      </c>
      <c r="F415">
        <v>24</v>
      </c>
      <c r="G415">
        <v>51413</v>
      </c>
      <c r="H415" s="11">
        <v>41678.66034722222</v>
      </c>
      <c r="I415" t="s">
        <v>7965</v>
      </c>
      <c r="J415">
        <v>51413</v>
      </c>
      <c r="K415" s="11">
        <v>41678.66034722222</v>
      </c>
      <c r="L415" s="10">
        <v>3019</v>
      </c>
    </row>
    <row r="416" spans="4:12" x14ac:dyDescent="0.25">
      <c r="D416" s="5" t="s">
        <v>5946</v>
      </c>
      <c r="E416" s="10">
        <v>4019</v>
      </c>
      <c r="F416">
        <v>24</v>
      </c>
      <c r="G416">
        <v>51414</v>
      </c>
      <c r="H416" s="11">
        <v>41678.66034722222</v>
      </c>
      <c r="I416" t="s">
        <v>7966</v>
      </c>
      <c r="J416">
        <v>51414</v>
      </c>
      <c r="K416" s="11">
        <v>41678.66034722222</v>
      </c>
      <c r="L416" s="10">
        <v>3019</v>
      </c>
    </row>
    <row r="417" spans="4:12" x14ac:dyDescent="0.25">
      <c r="D417" s="5" t="s">
        <v>5947</v>
      </c>
      <c r="E417" s="10">
        <v>4019</v>
      </c>
      <c r="F417">
        <v>25</v>
      </c>
      <c r="G417">
        <v>51415</v>
      </c>
      <c r="H417" s="11">
        <v>41678.66034722222</v>
      </c>
      <c r="I417" t="s">
        <v>7967</v>
      </c>
      <c r="J417">
        <v>51415</v>
      </c>
      <c r="K417" s="11">
        <v>41678.66034722222</v>
      </c>
      <c r="L417" s="10">
        <v>3019</v>
      </c>
    </row>
    <row r="418" spans="4:12" x14ac:dyDescent="0.25">
      <c r="D418" s="5" t="s">
        <v>5948</v>
      </c>
      <c r="E418" s="10">
        <v>4019</v>
      </c>
      <c r="F418">
        <v>25</v>
      </c>
      <c r="G418">
        <v>51416</v>
      </c>
      <c r="H418" s="11">
        <v>41678.66034722222</v>
      </c>
      <c r="I418" t="s">
        <v>7968</v>
      </c>
      <c r="J418">
        <v>51416</v>
      </c>
      <c r="K418" s="11">
        <v>41678.66034722222</v>
      </c>
      <c r="L418" s="10">
        <v>3019</v>
      </c>
    </row>
    <row r="419" spans="4:12" x14ac:dyDescent="0.25">
      <c r="D419" s="5" t="s">
        <v>5949</v>
      </c>
      <c r="E419" s="10">
        <v>4019</v>
      </c>
      <c r="F419">
        <v>24</v>
      </c>
      <c r="G419">
        <v>51417</v>
      </c>
      <c r="H419" s="11">
        <v>41678.66034722222</v>
      </c>
      <c r="I419" t="s">
        <v>7969</v>
      </c>
      <c r="J419">
        <v>51417</v>
      </c>
      <c r="K419" s="11">
        <v>41678.66034722222</v>
      </c>
      <c r="L419" s="10">
        <v>3019</v>
      </c>
    </row>
    <row r="420" spans="4:12" x14ac:dyDescent="0.25">
      <c r="D420" s="5" t="s">
        <v>5950</v>
      </c>
      <c r="E420" s="10">
        <v>4019</v>
      </c>
      <c r="F420">
        <v>24</v>
      </c>
      <c r="G420">
        <v>51418</v>
      </c>
      <c r="H420" s="11">
        <v>41678.66034722222</v>
      </c>
      <c r="I420" t="s">
        <v>7970</v>
      </c>
      <c r="J420">
        <v>51418</v>
      </c>
      <c r="K420" s="11">
        <v>41678.66034722222</v>
      </c>
      <c r="L420" s="10">
        <v>3019</v>
      </c>
    </row>
    <row r="421" spans="4:12" x14ac:dyDescent="0.25">
      <c r="D421" s="5" t="s">
        <v>5951</v>
      </c>
      <c r="E421" s="10">
        <v>4019</v>
      </c>
      <c r="F421">
        <v>25</v>
      </c>
      <c r="G421">
        <v>51419</v>
      </c>
      <c r="H421" s="11">
        <v>41678.66034722222</v>
      </c>
      <c r="I421" t="s">
        <v>7971</v>
      </c>
      <c r="J421">
        <v>51419</v>
      </c>
      <c r="K421" s="11">
        <v>41678.66034722222</v>
      </c>
      <c r="L421" s="10">
        <v>3019</v>
      </c>
    </row>
    <row r="422" spans="4:12" x14ac:dyDescent="0.25">
      <c r="D422" s="5" t="s">
        <v>5952</v>
      </c>
      <c r="E422" s="10">
        <v>4019</v>
      </c>
      <c r="F422">
        <v>25</v>
      </c>
      <c r="G422">
        <v>51420</v>
      </c>
      <c r="H422" s="11">
        <v>41678.66034722222</v>
      </c>
      <c r="I422" t="s">
        <v>7972</v>
      </c>
      <c r="J422">
        <v>51420</v>
      </c>
      <c r="K422" s="11">
        <v>41678.66034722222</v>
      </c>
      <c r="L422" s="10">
        <v>3019</v>
      </c>
    </row>
    <row r="423" spans="4:12" x14ac:dyDescent="0.25">
      <c r="D423" s="5" t="s">
        <v>5953</v>
      </c>
      <c r="E423" s="10">
        <v>4019</v>
      </c>
      <c r="F423">
        <v>24</v>
      </c>
      <c r="G423">
        <v>51421</v>
      </c>
      <c r="H423" s="11">
        <v>41678.66034722222</v>
      </c>
      <c r="I423" t="s">
        <v>7973</v>
      </c>
      <c r="J423">
        <v>51421</v>
      </c>
      <c r="K423" s="11">
        <v>41678.66034722222</v>
      </c>
      <c r="L423" s="10">
        <v>3019</v>
      </c>
    </row>
    <row r="424" spans="4:12" x14ac:dyDescent="0.25">
      <c r="D424" s="5" t="s">
        <v>5954</v>
      </c>
      <c r="E424" s="10">
        <v>4019</v>
      </c>
      <c r="F424">
        <v>24</v>
      </c>
      <c r="G424">
        <v>51422</v>
      </c>
      <c r="H424" s="11">
        <v>41678.66034722222</v>
      </c>
      <c r="I424" t="s">
        <v>7974</v>
      </c>
      <c r="J424">
        <v>51422</v>
      </c>
      <c r="K424" s="11">
        <v>41678.66034722222</v>
      </c>
      <c r="L424" s="10">
        <v>3019</v>
      </c>
    </row>
    <row r="425" spans="4:12" x14ac:dyDescent="0.25">
      <c r="D425" s="5" t="s">
        <v>5955</v>
      </c>
      <c r="E425" s="10">
        <v>4019</v>
      </c>
      <c r="F425">
        <v>25</v>
      </c>
      <c r="G425">
        <v>51423</v>
      </c>
      <c r="H425" s="11">
        <v>41678.66034722222</v>
      </c>
      <c r="I425" t="s">
        <v>7975</v>
      </c>
      <c r="J425">
        <v>51423</v>
      </c>
      <c r="K425" s="11">
        <v>41678.66034722222</v>
      </c>
      <c r="L425" s="10">
        <v>3019</v>
      </c>
    </row>
    <row r="426" spans="4:12" x14ac:dyDescent="0.25">
      <c r="D426" s="5" t="s">
        <v>5956</v>
      </c>
      <c r="E426" s="10">
        <v>4019</v>
      </c>
      <c r="F426">
        <v>25</v>
      </c>
      <c r="G426">
        <v>51424</v>
      </c>
      <c r="H426" s="11">
        <v>41678.66034722222</v>
      </c>
      <c r="I426" t="s">
        <v>7976</v>
      </c>
      <c r="J426">
        <v>51424</v>
      </c>
      <c r="K426" s="11">
        <v>41678.66034722222</v>
      </c>
      <c r="L426" s="10">
        <v>3019</v>
      </c>
    </row>
    <row r="427" spans="4:12" x14ac:dyDescent="0.25">
      <c r="D427" s="5" t="s">
        <v>5957</v>
      </c>
      <c r="E427" s="10">
        <v>4019</v>
      </c>
      <c r="F427">
        <v>24</v>
      </c>
      <c r="G427">
        <v>51425</v>
      </c>
      <c r="H427" s="11">
        <v>41678.66034722222</v>
      </c>
      <c r="I427" t="s">
        <v>7977</v>
      </c>
      <c r="J427">
        <v>51425</v>
      </c>
      <c r="K427" s="11">
        <v>41678.66034722222</v>
      </c>
      <c r="L427" s="10">
        <v>3019</v>
      </c>
    </row>
    <row r="428" spans="4:12" x14ac:dyDescent="0.25">
      <c r="D428" s="5" t="s">
        <v>5958</v>
      </c>
      <c r="E428" s="10">
        <v>4019</v>
      </c>
      <c r="F428">
        <v>24</v>
      </c>
      <c r="G428">
        <v>51426</v>
      </c>
      <c r="H428" s="11">
        <v>41678.66034722222</v>
      </c>
      <c r="I428" t="s">
        <v>7978</v>
      </c>
      <c r="J428">
        <v>51426</v>
      </c>
      <c r="K428" s="11">
        <v>41678.66034722222</v>
      </c>
      <c r="L428" s="10">
        <v>3019</v>
      </c>
    </row>
    <row r="429" spans="4:12" x14ac:dyDescent="0.25">
      <c r="D429" s="5" t="s">
        <v>5959</v>
      </c>
      <c r="E429" s="10">
        <v>4019</v>
      </c>
      <c r="F429">
        <v>25</v>
      </c>
      <c r="G429">
        <v>51427</v>
      </c>
      <c r="H429" s="11">
        <v>41678.66034722222</v>
      </c>
      <c r="I429" t="s">
        <v>7979</v>
      </c>
      <c r="J429">
        <v>51427</v>
      </c>
      <c r="K429" s="11">
        <v>41678.66034722222</v>
      </c>
      <c r="L429" s="10">
        <v>3019</v>
      </c>
    </row>
    <row r="430" spans="4:12" x14ac:dyDescent="0.25">
      <c r="D430" s="5" t="s">
        <v>5960</v>
      </c>
      <c r="E430" s="10">
        <v>4019</v>
      </c>
      <c r="F430">
        <v>25</v>
      </c>
      <c r="G430">
        <v>51428</v>
      </c>
      <c r="H430" s="11">
        <v>41678.66034722222</v>
      </c>
      <c r="I430" t="s">
        <v>7980</v>
      </c>
      <c r="J430">
        <v>51428</v>
      </c>
      <c r="K430" s="11">
        <v>41678.66034722222</v>
      </c>
      <c r="L430" s="10">
        <v>3019</v>
      </c>
    </row>
    <row r="431" spans="4:12" x14ac:dyDescent="0.25">
      <c r="D431" s="5" t="s">
        <v>5961</v>
      </c>
      <c r="E431" s="10">
        <v>4019</v>
      </c>
      <c r="F431">
        <v>24</v>
      </c>
      <c r="G431">
        <v>51429</v>
      </c>
      <c r="H431" s="11">
        <v>41678.66034722222</v>
      </c>
      <c r="I431" t="s">
        <v>7981</v>
      </c>
      <c r="J431">
        <v>51429</v>
      </c>
      <c r="K431" s="11">
        <v>41678.66034722222</v>
      </c>
      <c r="L431" s="10">
        <v>3019</v>
      </c>
    </row>
    <row r="432" spans="4:12" x14ac:dyDescent="0.25">
      <c r="D432" s="5" t="s">
        <v>5962</v>
      </c>
      <c r="E432" s="10">
        <v>4019</v>
      </c>
      <c r="F432">
        <v>24</v>
      </c>
      <c r="G432">
        <v>51430</v>
      </c>
      <c r="H432" s="11">
        <v>41678.66034722222</v>
      </c>
      <c r="I432" t="s">
        <v>7982</v>
      </c>
      <c r="J432">
        <v>51430</v>
      </c>
      <c r="K432" s="11">
        <v>41678.66034722222</v>
      </c>
      <c r="L432" s="10">
        <v>3019</v>
      </c>
    </row>
    <row r="433" spans="4:12" x14ac:dyDescent="0.25">
      <c r="D433" s="5" t="s">
        <v>5963</v>
      </c>
      <c r="E433" s="10">
        <v>4019</v>
      </c>
      <c r="F433">
        <v>25</v>
      </c>
      <c r="G433">
        <v>51431</v>
      </c>
      <c r="H433" s="11">
        <v>41678.66034722222</v>
      </c>
      <c r="I433" t="s">
        <v>7983</v>
      </c>
      <c r="J433">
        <v>51431</v>
      </c>
      <c r="K433" s="11">
        <v>41678.66034722222</v>
      </c>
      <c r="L433" s="10">
        <v>3019</v>
      </c>
    </row>
    <row r="434" spans="4:12" x14ac:dyDescent="0.25">
      <c r="D434" s="5" t="s">
        <v>5964</v>
      </c>
      <c r="E434" s="10">
        <v>4019</v>
      </c>
      <c r="F434">
        <v>25</v>
      </c>
      <c r="G434">
        <v>51432</v>
      </c>
      <c r="H434" s="11">
        <v>41678.66034722222</v>
      </c>
      <c r="I434" t="s">
        <v>7984</v>
      </c>
      <c r="J434">
        <v>51432</v>
      </c>
      <c r="K434" s="11">
        <v>41678.66034722222</v>
      </c>
      <c r="L434" s="10">
        <v>3019</v>
      </c>
    </row>
    <row r="435" spans="4:12" x14ac:dyDescent="0.25">
      <c r="D435" s="5" t="s">
        <v>5965</v>
      </c>
      <c r="E435" s="10">
        <v>4019</v>
      </c>
      <c r="F435">
        <v>24</v>
      </c>
      <c r="G435">
        <v>51433</v>
      </c>
      <c r="H435" s="11">
        <v>41678.66034722222</v>
      </c>
      <c r="I435" t="s">
        <v>7985</v>
      </c>
      <c r="J435">
        <v>51433</v>
      </c>
      <c r="K435" s="11">
        <v>41678.66034722222</v>
      </c>
      <c r="L435" s="10">
        <v>3019</v>
      </c>
    </row>
    <row r="436" spans="4:12" x14ac:dyDescent="0.25">
      <c r="D436" s="5" t="s">
        <v>5966</v>
      </c>
      <c r="E436" s="10">
        <v>4019</v>
      </c>
      <c r="F436">
        <v>24</v>
      </c>
      <c r="G436">
        <v>51434</v>
      </c>
      <c r="H436" s="11">
        <v>41678.66034722222</v>
      </c>
      <c r="I436" t="s">
        <v>7986</v>
      </c>
      <c r="J436">
        <v>51434</v>
      </c>
      <c r="K436" s="11">
        <v>41678.66034722222</v>
      </c>
      <c r="L436" s="10">
        <v>3019</v>
      </c>
    </row>
    <row r="437" spans="4:12" x14ac:dyDescent="0.25">
      <c r="D437" s="5" t="s">
        <v>5967</v>
      </c>
      <c r="E437" s="10">
        <v>4019</v>
      </c>
      <c r="F437">
        <v>25</v>
      </c>
      <c r="G437">
        <v>51435</v>
      </c>
      <c r="H437" s="11">
        <v>41678.66034722222</v>
      </c>
      <c r="I437" t="s">
        <v>7987</v>
      </c>
      <c r="J437">
        <v>51435</v>
      </c>
      <c r="K437" s="11">
        <v>41678.66034722222</v>
      </c>
      <c r="L437" s="10">
        <v>3019</v>
      </c>
    </row>
    <row r="438" spans="4:12" x14ac:dyDescent="0.25">
      <c r="D438" s="5" t="s">
        <v>5968</v>
      </c>
      <c r="E438" s="10">
        <v>4019</v>
      </c>
      <c r="F438">
        <v>25</v>
      </c>
      <c r="G438">
        <v>51436</v>
      </c>
      <c r="H438" s="11">
        <v>41678.66034722222</v>
      </c>
      <c r="I438" t="s">
        <v>7988</v>
      </c>
      <c r="J438">
        <v>51436</v>
      </c>
      <c r="K438" s="11">
        <v>41678.66034722222</v>
      </c>
      <c r="L438" s="10">
        <v>3019</v>
      </c>
    </row>
    <row r="439" spans="4:12" x14ac:dyDescent="0.25">
      <c r="D439" s="5" t="s">
        <v>5969</v>
      </c>
      <c r="E439" s="10">
        <v>4019</v>
      </c>
      <c r="F439">
        <v>24</v>
      </c>
      <c r="G439">
        <v>51437</v>
      </c>
      <c r="H439" s="11">
        <v>41678.66034722222</v>
      </c>
      <c r="I439" t="s">
        <v>7989</v>
      </c>
      <c r="J439">
        <v>51437</v>
      </c>
      <c r="K439" s="11">
        <v>41678.66034722222</v>
      </c>
      <c r="L439" s="10">
        <v>3019</v>
      </c>
    </row>
    <row r="440" spans="4:12" x14ac:dyDescent="0.25">
      <c r="D440" s="5" t="s">
        <v>5970</v>
      </c>
      <c r="E440" s="10">
        <v>4019</v>
      </c>
      <c r="F440">
        <v>24</v>
      </c>
      <c r="G440">
        <v>51438</v>
      </c>
      <c r="H440" s="11">
        <v>41678.66034722222</v>
      </c>
      <c r="I440" t="s">
        <v>7990</v>
      </c>
      <c r="J440">
        <v>51438</v>
      </c>
      <c r="K440" s="11">
        <v>41678.66034722222</v>
      </c>
      <c r="L440" s="10">
        <v>3019</v>
      </c>
    </row>
    <row r="441" spans="4:12" x14ac:dyDescent="0.25">
      <c r="D441" s="5" t="s">
        <v>5971</v>
      </c>
      <c r="E441" s="10">
        <v>4019</v>
      </c>
      <c r="F441">
        <v>25</v>
      </c>
      <c r="G441">
        <v>51439</v>
      </c>
      <c r="H441" s="11">
        <v>41678.66034722222</v>
      </c>
      <c r="I441" t="s">
        <v>7991</v>
      </c>
      <c r="J441">
        <v>51439</v>
      </c>
      <c r="K441" s="11">
        <v>41678.66034722222</v>
      </c>
      <c r="L441" s="10">
        <v>3019</v>
      </c>
    </row>
    <row r="442" spans="4:12" x14ac:dyDescent="0.25">
      <c r="D442" s="5" t="s">
        <v>5972</v>
      </c>
      <c r="E442" s="10">
        <v>4019</v>
      </c>
      <c r="F442">
        <v>25</v>
      </c>
      <c r="G442">
        <v>51440</v>
      </c>
      <c r="H442" s="11">
        <v>41678.66034722222</v>
      </c>
      <c r="I442" t="s">
        <v>7992</v>
      </c>
      <c r="J442">
        <v>51440</v>
      </c>
      <c r="K442" s="11">
        <v>41678.66034722222</v>
      </c>
      <c r="L442" s="10">
        <v>3019</v>
      </c>
    </row>
    <row r="443" spans="4:12" x14ac:dyDescent="0.25">
      <c r="D443" s="5" t="s">
        <v>5973</v>
      </c>
      <c r="E443" s="10">
        <v>4019</v>
      </c>
      <c r="F443">
        <v>24</v>
      </c>
      <c r="G443">
        <v>51441</v>
      </c>
      <c r="H443" s="11">
        <v>41678.66034722222</v>
      </c>
      <c r="I443" t="s">
        <v>7993</v>
      </c>
      <c r="J443">
        <v>51441</v>
      </c>
      <c r="K443" s="11">
        <v>41678.66034722222</v>
      </c>
      <c r="L443" s="10">
        <v>3019</v>
      </c>
    </row>
    <row r="444" spans="4:12" x14ac:dyDescent="0.25">
      <c r="D444" s="5" t="s">
        <v>5974</v>
      </c>
      <c r="E444" s="10">
        <v>4019</v>
      </c>
      <c r="F444">
        <v>24</v>
      </c>
      <c r="G444">
        <v>51442</v>
      </c>
      <c r="H444" s="11">
        <v>41678.66034722222</v>
      </c>
      <c r="I444" t="s">
        <v>7994</v>
      </c>
      <c r="J444">
        <v>51442</v>
      </c>
      <c r="K444" s="11">
        <v>41678.66034722222</v>
      </c>
      <c r="L444" s="10">
        <v>3019</v>
      </c>
    </row>
    <row r="445" spans="4:12" x14ac:dyDescent="0.25">
      <c r="D445" s="5" t="s">
        <v>5975</v>
      </c>
      <c r="E445" s="10">
        <v>4019</v>
      </c>
      <c r="F445">
        <v>25</v>
      </c>
      <c r="G445">
        <v>51443</v>
      </c>
      <c r="H445" s="11">
        <v>41678.66034722222</v>
      </c>
      <c r="I445" t="s">
        <v>7995</v>
      </c>
      <c r="J445">
        <v>51443</v>
      </c>
      <c r="K445" s="11">
        <v>41678.66034722222</v>
      </c>
      <c r="L445" s="10">
        <v>3019</v>
      </c>
    </row>
    <row r="446" spans="4:12" x14ac:dyDescent="0.25">
      <c r="D446" s="5" t="s">
        <v>5976</v>
      </c>
      <c r="E446" s="10">
        <v>4019</v>
      </c>
      <c r="F446">
        <v>25</v>
      </c>
      <c r="G446">
        <v>51444</v>
      </c>
      <c r="H446" s="11">
        <v>41678.66034722222</v>
      </c>
      <c r="I446" t="s">
        <v>7996</v>
      </c>
      <c r="J446">
        <v>51444</v>
      </c>
      <c r="K446" s="11">
        <v>41678.66034722222</v>
      </c>
      <c r="L446" s="10">
        <v>3019</v>
      </c>
    </row>
    <row r="447" spans="4:12" x14ac:dyDescent="0.25">
      <c r="D447" s="5" t="s">
        <v>5977</v>
      </c>
      <c r="E447" s="10">
        <v>4019</v>
      </c>
      <c r="F447">
        <v>24</v>
      </c>
      <c r="G447">
        <v>51445</v>
      </c>
      <c r="H447" s="11">
        <v>41678.66034722222</v>
      </c>
      <c r="I447" t="s">
        <v>7997</v>
      </c>
      <c r="J447">
        <v>51445</v>
      </c>
      <c r="K447" s="11">
        <v>41678.66034722222</v>
      </c>
      <c r="L447" s="10">
        <v>3019</v>
      </c>
    </row>
    <row r="448" spans="4:12" x14ac:dyDescent="0.25">
      <c r="D448" s="5" t="s">
        <v>5978</v>
      </c>
      <c r="E448" s="10">
        <v>4019</v>
      </c>
      <c r="F448">
        <v>24</v>
      </c>
      <c r="G448">
        <v>51446</v>
      </c>
      <c r="H448" s="11">
        <v>41678.66034722222</v>
      </c>
      <c r="I448" t="s">
        <v>7998</v>
      </c>
      <c r="J448">
        <v>51446</v>
      </c>
      <c r="K448" s="11">
        <v>41678.66034722222</v>
      </c>
      <c r="L448" s="10">
        <v>3019</v>
      </c>
    </row>
    <row r="449" spans="4:12" x14ac:dyDescent="0.25">
      <c r="D449" s="5" t="s">
        <v>5979</v>
      </c>
      <c r="E449" s="10">
        <v>4019</v>
      </c>
      <c r="F449">
        <v>25</v>
      </c>
      <c r="G449">
        <v>51447</v>
      </c>
      <c r="H449" s="11">
        <v>41678.66034722222</v>
      </c>
      <c r="I449" t="s">
        <v>7999</v>
      </c>
      <c r="J449">
        <v>51447</v>
      </c>
      <c r="K449" s="11">
        <v>41678.66034722222</v>
      </c>
      <c r="L449" s="10">
        <v>3019</v>
      </c>
    </row>
    <row r="450" spans="4:12" x14ac:dyDescent="0.25">
      <c r="D450" s="5" t="s">
        <v>5980</v>
      </c>
      <c r="E450" s="10">
        <v>4019</v>
      </c>
      <c r="F450">
        <v>25</v>
      </c>
      <c r="G450">
        <v>51448</v>
      </c>
      <c r="H450" s="11">
        <v>41678.66034722222</v>
      </c>
      <c r="I450" t="s">
        <v>8000</v>
      </c>
      <c r="J450">
        <v>51448</v>
      </c>
      <c r="K450" s="11">
        <v>41678.66034722222</v>
      </c>
      <c r="L450" s="10">
        <v>3019</v>
      </c>
    </row>
    <row r="451" spans="4:12" x14ac:dyDescent="0.25">
      <c r="D451" s="5" t="s">
        <v>5981</v>
      </c>
      <c r="E451" s="10">
        <v>4019</v>
      </c>
      <c r="F451">
        <v>24</v>
      </c>
      <c r="G451">
        <v>51449</v>
      </c>
      <c r="H451" s="11">
        <v>41678.66034722222</v>
      </c>
      <c r="I451" t="s">
        <v>8001</v>
      </c>
      <c r="J451">
        <v>51449</v>
      </c>
      <c r="K451" s="11">
        <v>41678.66034722222</v>
      </c>
      <c r="L451" s="10">
        <v>3019</v>
      </c>
    </row>
    <row r="452" spans="4:12" x14ac:dyDescent="0.25">
      <c r="D452" s="5" t="s">
        <v>5982</v>
      </c>
      <c r="E452" s="10">
        <v>4019</v>
      </c>
      <c r="F452">
        <v>24</v>
      </c>
      <c r="G452">
        <v>51450</v>
      </c>
      <c r="H452" s="11">
        <v>41678.66034722222</v>
      </c>
      <c r="I452" t="s">
        <v>8002</v>
      </c>
      <c r="J452">
        <v>51450</v>
      </c>
      <c r="K452" s="11">
        <v>41678.66034722222</v>
      </c>
      <c r="L452" s="10">
        <v>3019</v>
      </c>
    </row>
    <row r="453" spans="4:12" x14ac:dyDescent="0.25">
      <c r="D453" s="5" t="s">
        <v>5983</v>
      </c>
      <c r="E453" s="10">
        <v>4019</v>
      </c>
      <c r="F453">
        <v>25</v>
      </c>
      <c r="G453">
        <v>51451</v>
      </c>
      <c r="H453" s="11">
        <v>41678.66034722222</v>
      </c>
      <c r="I453" t="s">
        <v>8003</v>
      </c>
      <c r="J453">
        <v>51451</v>
      </c>
      <c r="K453" s="11">
        <v>41678.66034722222</v>
      </c>
      <c r="L453" s="10">
        <v>3019</v>
      </c>
    </row>
    <row r="454" spans="4:12" x14ac:dyDescent="0.25">
      <c r="D454" s="5" t="s">
        <v>5984</v>
      </c>
      <c r="E454" s="10">
        <v>4019</v>
      </c>
      <c r="F454">
        <v>25</v>
      </c>
      <c r="G454">
        <v>51452</v>
      </c>
      <c r="H454" s="11">
        <v>41678.66034722222</v>
      </c>
      <c r="I454" t="s">
        <v>8004</v>
      </c>
      <c r="J454">
        <v>51452</v>
      </c>
      <c r="K454" s="11">
        <v>41678.66034722222</v>
      </c>
      <c r="L454" s="10">
        <v>3019</v>
      </c>
    </row>
    <row r="455" spans="4:12" x14ac:dyDescent="0.25">
      <c r="D455" s="5" t="s">
        <v>5985</v>
      </c>
      <c r="E455" s="10">
        <v>4019</v>
      </c>
      <c r="F455">
        <v>24</v>
      </c>
      <c r="G455">
        <v>51453</v>
      </c>
      <c r="H455" s="11">
        <v>41678.66034722222</v>
      </c>
      <c r="I455" t="s">
        <v>8005</v>
      </c>
      <c r="J455">
        <v>51453</v>
      </c>
      <c r="K455" s="11">
        <v>41678.66034722222</v>
      </c>
      <c r="L455" s="10">
        <v>3019</v>
      </c>
    </row>
    <row r="456" spans="4:12" x14ac:dyDescent="0.25">
      <c r="D456" s="5" t="s">
        <v>5986</v>
      </c>
      <c r="E456" s="10">
        <v>4019</v>
      </c>
      <c r="F456">
        <v>24</v>
      </c>
      <c r="G456">
        <v>51454</v>
      </c>
      <c r="H456" s="11">
        <v>41678.66034722222</v>
      </c>
      <c r="I456" t="s">
        <v>8006</v>
      </c>
      <c r="J456">
        <v>51454</v>
      </c>
      <c r="K456" s="11">
        <v>41678.66034722222</v>
      </c>
      <c r="L456" s="10">
        <v>3019</v>
      </c>
    </row>
    <row r="457" spans="4:12" x14ac:dyDescent="0.25">
      <c r="D457" s="5" t="s">
        <v>5987</v>
      </c>
      <c r="E457" s="10">
        <v>4019</v>
      </c>
      <c r="F457">
        <v>25</v>
      </c>
      <c r="G457">
        <v>51455</v>
      </c>
      <c r="H457" s="11">
        <v>41678.66034722222</v>
      </c>
      <c r="I457" t="s">
        <v>8007</v>
      </c>
      <c r="J457">
        <v>51455</v>
      </c>
      <c r="K457" s="11">
        <v>41678.66034722222</v>
      </c>
      <c r="L457" s="10">
        <v>3019</v>
      </c>
    </row>
    <row r="458" spans="4:12" x14ac:dyDescent="0.25">
      <c r="D458" s="5" t="s">
        <v>5988</v>
      </c>
      <c r="E458" s="10">
        <v>4019</v>
      </c>
      <c r="F458">
        <v>25</v>
      </c>
      <c r="G458">
        <v>51456</v>
      </c>
      <c r="H458" s="11">
        <v>41678.66034722222</v>
      </c>
      <c r="I458" t="s">
        <v>8008</v>
      </c>
      <c r="J458">
        <v>51456</v>
      </c>
      <c r="K458" s="11">
        <v>41678.66034722222</v>
      </c>
      <c r="L458" s="10">
        <v>3019</v>
      </c>
    </row>
    <row r="459" spans="4:12" x14ac:dyDescent="0.25">
      <c r="D459" s="5" t="s">
        <v>5989</v>
      </c>
      <c r="E459" s="10">
        <v>4019</v>
      </c>
      <c r="F459">
        <v>24</v>
      </c>
      <c r="G459">
        <v>51457</v>
      </c>
      <c r="H459" s="11">
        <v>41678.66034722222</v>
      </c>
      <c r="I459" t="s">
        <v>8009</v>
      </c>
      <c r="J459">
        <v>51457</v>
      </c>
      <c r="K459" s="11">
        <v>41678.66034722222</v>
      </c>
      <c r="L459" s="10">
        <v>3019</v>
      </c>
    </row>
    <row r="460" spans="4:12" x14ac:dyDescent="0.25">
      <c r="D460" s="5" t="s">
        <v>5990</v>
      </c>
      <c r="E460" s="10">
        <v>4019</v>
      </c>
      <c r="F460">
        <v>24</v>
      </c>
      <c r="G460">
        <v>51458</v>
      </c>
      <c r="H460" s="11">
        <v>41678.66034722222</v>
      </c>
      <c r="I460" t="s">
        <v>8010</v>
      </c>
      <c r="J460">
        <v>51458</v>
      </c>
      <c r="K460" s="11">
        <v>41678.66034722222</v>
      </c>
      <c r="L460" s="10">
        <v>3019</v>
      </c>
    </row>
    <row r="461" spans="4:12" x14ac:dyDescent="0.25">
      <c r="D461" s="5" t="s">
        <v>5991</v>
      </c>
      <c r="E461" s="10">
        <v>4019</v>
      </c>
      <c r="F461">
        <v>25</v>
      </c>
      <c r="G461">
        <v>51459</v>
      </c>
      <c r="H461" s="11">
        <v>41678.66034722222</v>
      </c>
      <c r="I461" t="s">
        <v>8011</v>
      </c>
      <c r="J461">
        <v>51459</v>
      </c>
      <c r="K461" s="11">
        <v>41678.66034722222</v>
      </c>
      <c r="L461" s="10">
        <v>3019</v>
      </c>
    </row>
    <row r="462" spans="4:12" x14ac:dyDescent="0.25">
      <c r="D462" s="5" t="s">
        <v>5992</v>
      </c>
      <c r="E462" s="10">
        <v>4019</v>
      </c>
      <c r="F462">
        <v>25</v>
      </c>
      <c r="G462">
        <v>51460</v>
      </c>
      <c r="H462" s="11">
        <v>41678.66034722222</v>
      </c>
      <c r="I462" t="s">
        <v>8012</v>
      </c>
      <c r="J462">
        <v>51460</v>
      </c>
      <c r="K462" s="11">
        <v>41678.66034722222</v>
      </c>
      <c r="L462" s="10">
        <v>3019</v>
      </c>
    </row>
    <row r="463" spans="4:12" x14ac:dyDescent="0.25">
      <c r="D463" s="5" t="s">
        <v>5993</v>
      </c>
      <c r="E463" s="10">
        <v>4019</v>
      </c>
      <c r="F463">
        <v>24</v>
      </c>
      <c r="G463">
        <v>51461</v>
      </c>
      <c r="H463" s="11">
        <v>41678.66034722222</v>
      </c>
      <c r="I463" t="s">
        <v>8013</v>
      </c>
      <c r="J463">
        <v>51461</v>
      </c>
      <c r="K463" s="11">
        <v>41678.66034722222</v>
      </c>
      <c r="L463" s="10">
        <v>3019</v>
      </c>
    </row>
    <row r="464" spans="4:12" x14ac:dyDescent="0.25">
      <c r="D464" s="5" t="s">
        <v>5994</v>
      </c>
      <c r="E464" s="10">
        <v>4019</v>
      </c>
      <c r="F464">
        <v>24</v>
      </c>
      <c r="G464">
        <v>51462</v>
      </c>
      <c r="H464" s="11">
        <v>41678.66034722222</v>
      </c>
      <c r="I464" t="s">
        <v>8014</v>
      </c>
      <c r="J464">
        <v>51462</v>
      </c>
      <c r="K464" s="11">
        <v>41678.66034722222</v>
      </c>
      <c r="L464" s="10">
        <v>3019</v>
      </c>
    </row>
    <row r="465" spans="4:12" x14ac:dyDescent="0.25">
      <c r="D465" s="5" t="s">
        <v>5995</v>
      </c>
      <c r="E465" s="10">
        <v>4019</v>
      </c>
      <c r="F465">
        <v>25</v>
      </c>
      <c r="G465">
        <v>51463</v>
      </c>
      <c r="H465" s="11">
        <v>41678.66034722222</v>
      </c>
      <c r="I465" t="s">
        <v>8015</v>
      </c>
      <c r="J465">
        <v>51463</v>
      </c>
      <c r="K465" s="11">
        <v>41678.66034722222</v>
      </c>
      <c r="L465" s="10">
        <v>3019</v>
      </c>
    </row>
    <row r="466" spans="4:12" x14ac:dyDescent="0.25">
      <c r="D466" s="5" t="s">
        <v>5996</v>
      </c>
      <c r="E466" s="10">
        <v>4019</v>
      </c>
      <c r="F466">
        <v>25</v>
      </c>
      <c r="G466">
        <v>51464</v>
      </c>
      <c r="H466" s="11">
        <v>41678.66034722222</v>
      </c>
      <c r="I466" t="s">
        <v>8016</v>
      </c>
      <c r="J466">
        <v>51464</v>
      </c>
      <c r="K466" s="11">
        <v>41678.66034722222</v>
      </c>
      <c r="L466" s="10">
        <v>3019</v>
      </c>
    </row>
    <row r="467" spans="4:12" x14ac:dyDescent="0.25">
      <c r="D467" s="5" t="s">
        <v>5997</v>
      </c>
      <c r="E467" s="10">
        <v>4019</v>
      </c>
      <c r="F467">
        <v>24</v>
      </c>
      <c r="G467">
        <v>51465</v>
      </c>
      <c r="H467" s="11">
        <v>41678.66034722222</v>
      </c>
      <c r="I467" t="s">
        <v>8017</v>
      </c>
      <c r="J467">
        <v>51465</v>
      </c>
      <c r="K467" s="11">
        <v>41678.66034722222</v>
      </c>
      <c r="L467" s="10">
        <v>3019</v>
      </c>
    </row>
    <row r="468" spans="4:12" x14ac:dyDescent="0.25">
      <c r="D468" s="5" t="s">
        <v>5998</v>
      </c>
      <c r="E468" s="10">
        <v>4019</v>
      </c>
      <c r="F468">
        <v>24</v>
      </c>
      <c r="G468">
        <v>51466</v>
      </c>
      <c r="H468" s="11">
        <v>41678.66034722222</v>
      </c>
      <c r="I468" t="s">
        <v>8018</v>
      </c>
      <c r="J468">
        <v>51466</v>
      </c>
      <c r="K468" s="11">
        <v>41678.66034722222</v>
      </c>
      <c r="L468" s="10">
        <v>3019</v>
      </c>
    </row>
    <row r="469" spans="4:12" x14ac:dyDescent="0.25">
      <c r="D469" s="5" t="s">
        <v>5999</v>
      </c>
      <c r="E469" s="10">
        <v>4019</v>
      </c>
      <c r="F469">
        <v>25</v>
      </c>
      <c r="G469">
        <v>51467</v>
      </c>
      <c r="H469" s="11">
        <v>41678.66034722222</v>
      </c>
      <c r="I469" t="s">
        <v>8019</v>
      </c>
      <c r="J469">
        <v>51467</v>
      </c>
      <c r="K469" s="11">
        <v>41678.66034722222</v>
      </c>
      <c r="L469" s="10">
        <v>3019</v>
      </c>
    </row>
    <row r="470" spans="4:12" x14ac:dyDescent="0.25">
      <c r="D470" s="5" t="s">
        <v>6000</v>
      </c>
      <c r="E470" s="10">
        <v>4019</v>
      </c>
      <c r="F470">
        <v>25</v>
      </c>
      <c r="G470">
        <v>51468</v>
      </c>
      <c r="H470" s="11">
        <v>41678.66034722222</v>
      </c>
      <c r="I470" t="s">
        <v>8020</v>
      </c>
      <c r="J470">
        <v>51468</v>
      </c>
      <c r="K470" s="11">
        <v>41678.66034722222</v>
      </c>
      <c r="L470" s="10">
        <v>3019</v>
      </c>
    </row>
    <row r="471" spans="4:12" x14ac:dyDescent="0.25">
      <c r="D471" s="5" t="s">
        <v>6001</v>
      </c>
      <c r="E471" s="10">
        <v>4019</v>
      </c>
      <c r="F471">
        <v>24</v>
      </c>
      <c r="G471">
        <v>51469</v>
      </c>
      <c r="H471" s="11">
        <v>41678.66034722222</v>
      </c>
      <c r="I471" t="s">
        <v>8021</v>
      </c>
      <c r="J471">
        <v>51469</v>
      </c>
      <c r="K471" s="11">
        <v>41678.66034722222</v>
      </c>
      <c r="L471" s="10">
        <v>3019</v>
      </c>
    </row>
    <row r="472" spans="4:12" x14ac:dyDescent="0.25">
      <c r="D472" s="5" t="s">
        <v>6002</v>
      </c>
      <c r="E472" s="10">
        <v>4019</v>
      </c>
      <c r="F472">
        <v>24</v>
      </c>
      <c r="G472">
        <v>51470</v>
      </c>
      <c r="H472" s="11">
        <v>41678.66034722222</v>
      </c>
      <c r="I472" t="s">
        <v>8022</v>
      </c>
      <c r="J472">
        <v>51470</v>
      </c>
      <c r="K472" s="11">
        <v>41678.66034722222</v>
      </c>
      <c r="L472" s="10">
        <v>3019</v>
      </c>
    </row>
    <row r="473" spans="4:12" x14ac:dyDescent="0.25">
      <c r="D473" s="5" t="s">
        <v>6003</v>
      </c>
      <c r="E473" s="10">
        <v>4019</v>
      </c>
      <c r="F473">
        <v>25</v>
      </c>
      <c r="G473">
        <v>51471</v>
      </c>
      <c r="H473" s="11">
        <v>41678.66034722222</v>
      </c>
      <c r="I473" t="s">
        <v>8023</v>
      </c>
      <c r="J473">
        <v>51471</v>
      </c>
      <c r="K473" s="11">
        <v>41678.66034722222</v>
      </c>
      <c r="L473" s="10">
        <v>3019</v>
      </c>
    </row>
    <row r="474" spans="4:12" x14ac:dyDescent="0.25">
      <c r="D474" s="5" t="s">
        <v>6004</v>
      </c>
      <c r="E474" s="10">
        <v>4019</v>
      </c>
      <c r="F474">
        <v>25</v>
      </c>
      <c r="G474">
        <v>51472</v>
      </c>
      <c r="H474" s="11">
        <v>41678.66034722222</v>
      </c>
      <c r="I474" t="s">
        <v>8024</v>
      </c>
      <c r="J474">
        <v>51472</v>
      </c>
      <c r="K474" s="11">
        <v>41678.66034722222</v>
      </c>
      <c r="L474" s="10">
        <v>3019</v>
      </c>
    </row>
    <row r="475" spans="4:12" x14ac:dyDescent="0.25">
      <c r="D475" s="5" t="s">
        <v>6005</v>
      </c>
      <c r="E475" s="10">
        <v>4019</v>
      </c>
      <c r="F475">
        <v>24</v>
      </c>
      <c r="G475">
        <v>51473</v>
      </c>
      <c r="H475" s="11">
        <v>41678.66034722222</v>
      </c>
      <c r="I475" t="s">
        <v>8025</v>
      </c>
      <c r="J475">
        <v>51473</v>
      </c>
      <c r="K475" s="11">
        <v>41678.66034722222</v>
      </c>
      <c r="L475" s="10">
        <v>3019</v>
      </c>
    </row>
    <row r="476" spans="4:12" x14ac:dyDescent="0.25">
      <c r="D476" s="5" t="s">
        <v>6006</v>
      </c>
      <c r="E476" s="10">
        <v>4019</v>
      </c>
      <c r="F476">
        <v>24</v>
      </c>
      <c r="G476">
        <v>51474</v>
      </c>
      <c r="H476" s="11">
        <v>41678.66034722222</v>
      </c>
      <c r="I476" t="s">
        <v>8026</v>
      </c>
      <c r="J476">
        <v>51474</v>
      </c>
      <c r="K476" s="11">
        <v>41678.66034722222</v>
      </c>
      <c r="L476" s="10">
        <v>3019</v>
      </c>
    </row>
    <row r="477" spans="4:12" x14ac:dyDescent="0.25">
      <c r="D477" s="5" t="s">
        <v>6007</v>
      </c>
      <c r="E477" s="10">
        <v>4019</v>
      </c>
      <c r="F477">
        <v>25</v>
      </c>
      <c r="G477">
        <v>51475</v>
      </c>
      <c r="H477" s="11">
        <v>41678.66034722222</v>
      </c>
      <c r="I477" t="s">
        <v>8027</v>
      </c>
      <c r="J477">
        <v>51475</v>
      </c>
      <c r="K477" s="11">
        <v>41678.66034722222</v>
      </c>
      <c r="L477" s="10">
        <v>3019</v>
      </c>
    </row>
    <row r="478" spans="4:12" x14ac:dyDescent="0.25">
      <c r="D478" s="5" t="s">
        <v>6008</v>
      </c>
      <c r="E478" s="10">
        <v>4019</v>
      </c>
      <c r="F478">
        <v>25</v>
      </c>
      <c r="G478">
        <v>51476</v>
      </c>
      <c r="H478" s="11">
        <v>41678.66034722222</v>
      </c>
      <c r="I478" t="s">
        <v>8028</v>
      </c>
      <c r="J478">
        <v>51476</v>
      </c>
      <c r="K478" s="11">
        <v>41678.66034722222</v>
      </c>
      <c r="L478" s="10">
        <v>3019</v>
      </c>
    </row>
    <row r="479" spans="4:12" x14ac:dyDescent="0.25">
      <c r="D479" s="5" t="s">
        <v>6009</v>
      </c>
      <c r="E479" s="10">
        <v>4019</v>
      </c>
      <c r="F479">
        <v>24</v>
      </c>
      <c r="G479">
        <v>51477</v>
      </c>
      <c r="H479" s="11">
        <v>41678.66034722222</v>
      </c>
      <c r="I479" t="s">
        <v>8029</v>
      </c>
      <c r="J479">
        <v>51477</v>
      </c>
      <c r="K479" s="11">
        <v>41678.66034722222</v>
      </c>
      <c r="L479" s="10">
        <v>3019</v>
      </c>
    </row>
    <row r="480" spans="4:12" x14ac:dyDescent="0.25">
      <c r="D480" s="5" t="s">
        <v>6010</v>
      </c>
      <c r="E480" s="10">
        <v>4019</v>
      </c>
      <c r="F480">
        <v>24</v>
      </c>
      <c r="G480">
        <v>51478</v>
      </c>
      <c r="H480" s="11">
        <v>41678.66034722222</v>
      </c>
      <c r="I480" t="s">
        <v>8030</v>
      </c>
      <c r="J480">
        <v>51478</v>
      </c>
      <c r="K480" s="11">
        <v>41678.66034722222</v>
      </c>
      <c r="L480" s="10">
        <v>3019</v>
      </c>
    </row>
    <row r="481" spans="4:12" x14ac:dyDescent="0.25">
      <c r="D481" s="5" t="s">
        <v>6011</v>
      </c>
      <c r="E481" s="10">
        <v>4019</v>
      </c>
      <c r="F481">
        <v>25</v>
      </c>
      <c r="G481">
        <v>51479</v>
      </c>
      <c r="H481" s="11">
        <v>41678.66034722222</v>
      </c>
      <c r="I481" t="s">
        <v>8031</v>
      </c>
      <c r="J481">
        <v>51479</v>
      </c>
      <c r="K481" s="11">
        <v>41678.66034722222</v>
      </c>
      <c r="L481" s="10">
        <v>3019</v>
      </c>
    </row>
    <row r="482" spans="4:12" x14ac:dyDescent="0.25">
      <c r="D482" s="5" t="s">
        <v>6012</v>
      </c>
      <c r="E482" s="10">
        <v>4019</v>
      </c>
      <c r="F482">
        <v>25</v>
      </c>
      <c r="G482">
        <v>51480</v>
      </c>
      <c r="H482" s="11">
        <v>41678.66034722222</v>
      </c>
      <c r="I482" t="s">
        <v>8032</v>
      </c>
      <c r="J482">
        <v>51480</v>
      </c>
      <c r="K482" s="11">
        <v>41678.66034722222</v>
      </c>
      <c r="L482" s="10">
        <v>3019</v>
      </c>
    </row>
    <row r="483" spans="4:12" x14ac:dyDescent="0.25">
      <c r="D483" s="5" t="s">
        <v>6013</v>
      </c>
      <c r="E483" s="10">
        <v>4019</v>
      </c>
      <c r="F483">
        <v>24</v>
      </c>
      <c r="G483">
        <v>51481</v>
      </c>
      <c r="H483" s="11">
        <v>41678.66034722222</v>
      </c>
      <c r="I483" t="s">
        <v>8033</v>
      </c>
      <c r="J483">
        <v>51481</v>
      </c>
      <c r="K483" s="11">
        <v>41678.66034722222</v>
      </c>
      <c r="L483" s="10">
        <v>3019</v>
      </c>
    </row>
    <row r="484" spans="4:12" x14ac:dyDescent="0.25">
      <c r="D484" s="5" t="s">
        <v>6014</v>
      </c>
      <c r="E484" s="10">
        <v>4019</v>
      </c>
      <c r="F484">
        <v>24</v>
      </c>
      <c r="G484">
        <v>51482</v>
      </c>
      <c r="H484" s="11">
        <v>41678.66034722222</v>
      </c>
      <c r="I484" t="s">
        <v>8034</v>
      </c>
      <c r="J484">
        <v>51482</v>
      </c>
      <c r="K484" s="11">
        <v>41678.66034722222</v>
      </c>
      <c r="L484" s="10">
        <v>3019</v>
      </c>
    </row>
    <row r="485" spans="4:12" x14ac:dyDescent="0.25">
      <c r="D485" s="5" t="s">
        <v>6015</v>
      </c>
      <c r="E485" s="10">
        <v>4019</v>
      </c>
      <c r="F485">
        <v>25</v>
      </c>
      <c r="G485">
        <v>51483</v>
      </c>
      <c r="H485" s="11">
        <v>41678.66034722222</v>
      </c>
      <c r="I485" t="s">
        <v>8035</v>
      </c>
      <c r="J485">
        <v>51483</v>
      </c>
      <c r="K485" s="11">
        <v>41678.66034722222</v>
      </c>
      <c r="L485" s="10">
        <v>3019</v>
      </c>
    </row>
    <row r="486" spans="4:12" x14ac:dyDescent="0.25">
      <c r="D486" s="5" t="s">
        <v>6016</v>
      </c>
      <c r="E486" s="10">
        <v>4019</v>
      </c>
      <c r="F486">
        <v>25</v>
      </c>
      <c r="G486">
        <v>51484</v>
      </c>
      <c r="H486" s="11">
        <v>41678.66034722222</v>
      </c>
      <c r="I486" t="s">
        <v>8036</v>
      </c>
      <c r="J486">
        <v>51484</v>
      </c>
      <c r="K486" s="11">
        <v>41678.66034722222</v>
      </c>
      <c r="L486" s="10">
        <v>3019</v>
      </c>
    </row>
    <row r="487" spans="4:12" x14ac:dyDescent="0.25">
      <c r="D487" s="5" t="s">
        <v>6017</v>
      </c>
      <c r="E487" s="10">
        <v>4019</v>
      </c>
      <c r="F487">
        <v>24</v>
      </c>
      <c r="G487">
        <v>51485</v>
      </c>
      <c r="H487" s="11">
        <v>41678.66034722222</v>
      </c>
      <c r="I487" t="s">
        <v>8037</v>
      </c>
      <c r="J487">
        <v>51485</v>
      </c>
      <c r="K487" s="11">
        <v>41678.66034722222</v>
      </c>
      <c r="L487" s="10">
        <v>3019</v>
      </c>
    </row>
    <row r="488" spans="4:12" x14ac:dyDescent="0.25">
      <c r="D488" s="5" t="s">
        <v>6018</v>
      </c>
      <c r="E488" s="10">
        <v>4019</v>
      </c>
      <c r="F488">
        <v>24</v>
      </c>
      <c r="G488">
        <v>51486</v>
      </c>
      <c r="H488" s="11">
        <v>41678.66034722222</v>
      </c>
      <c r="I488" t="s">
        <v>8038</v>
      </c>
      <c r="J488">
        <v>51486</v>
      </c>
      <c r="K488" s="11">
        <v>41678.66034722222</v>
      </c>
      <c r="L488" s="10">
        <v>3019</v>
      </c>
    </row>
    <row r="489" spans="4:12" x14ac:dyDescent="0.25">
      <c r="D489" s="5" t="s">
        <v>6019</v>
      </c>
      <c r="E489" s="10">
        <v>4019</v>
      </c>
      <c r="F489">
        <v>25</v>
      </c>
      <c r="G489">
        <v>51487</v>
      </c>
      <c r="H489" s="11">
        <v>41678.66034722222</v>
      </c>
      <c r="I489" t="s">
        <v>8039</v>
      </c>
      <c r="J489">
        <v>51487</v>
      </c>
      <c r="K489" s="11">
        <v>41678.66034722222</v>
      </c>
      <c r="L489" s="10">
        <v>3019</v>
      </c>
    </row>
    <row r="490" spans="4:12" x14ac:dyDescent="0.25">
      <c r="D490" s="5" t="s">
        <v>6020</v>
      </c>
      <c r="E490" s="10">
        <v>4019</v>
      </c>
      <c r="F490">
        <v>25</v>
      </c>
      <c r="G490">
        <v>51488</v>
      </c>
      <c r="H490" s="11">
        <v>41678.66034722222</v>
      </c>
      <c r="I490" t="s">
        <v>8040</v>
      </c>
      <c r="J490">
        <v>51488</v>
      </c>
      <c r="K490" s="11">
        <v>41678.66034722222</v>
      </c>
      <c r="L490" s="10">
        <v>3019</v>
      </c>
    </row>
    <row r="491" spans="4:12" x14ac:dyDescent="0.25">
      <c r="D491" s="5" t="s">
        <v>6021</v>
      </c>
      <c r="E491" s="10">
        <v>4019</v>
      </c>
      <c r="F491">
        <v>24</v>
      </c>
      <c r="G491">
        <v>51489</v>
      </c>
      <c r="H491" s="11">
        <v>41678.66034722222</v>
      </c>
      <c r="I491" t="s">
        <v>8041</v>
      </c>
      <c r="J491">
        <v>51489</v>
      </c>
      <c r="K491" s="11">
        <v>41678.66034722222</v>
      </c>
      <c r="L491" s="10">
        <v>3019</v>
      </c>
    </row>
    <row r="492" spans="4:12" x14ac:dyDescent="0.25">
      <c r="D492" s="5" t="s">
        <v>6022</v>
      </c>
      <c r="E492" s="10">
        <v>4019</v>
      </c>
      <c r="F492">
        <v>24</v>
      </c>
      <c r="G492">
        <v>51490</v>
      </c>
      <c r="H492" s="11">
        <v>41678.66034722222</v>
      </c>
      <c r="I492" t="s">
        <v>8042</v>
      </c>
      <c r="J492">
        <v>51490</v>
      </c>
      <c r="K492" s="11">
        <v>41678.66034722222</v>
      </c>
      <c r="L492" s="10">
        <v>3019</v>
      </c>
    </row>
    <row r="493" spans="4:12" x14ac:dyDescent="0.25">
      <c r="D493" s="5" t="s">
        <v>6023</v>
      </c>
      <c r="E493" s="10">
        <v>4019</v>
      </c>
      <c r="F493">
        <v>25</v>
      </c>
      <c r="G493">
        <v>51491</v>
      </c>
      <c r="H493" s="11">
        <v>41678.66034722222</v>
      </c>
      <c r="I493" t="s">
        <v>8043</v>
      </c>
      <c r="J493">
        <v>51491</v>
      </c>
      <c r="K493" s="11">
        <v>41678.66034722222</v>
      </c>
      <c r="L493" s="10">
        <v>3019</v>
      </c>
    </row>
    <row r="494" spans="4:12" x14ac:dyDescent="0.25">
      <c r="D494" s="5" t="s">
        <v>6024</v>
      </c>
      <c r="E494" s="10">
        <v>4019</v>
      </c>
      <c r="F494">
        <v>25</v>
      </c>
      <c r="G494">
        <v>51492</v>
      </c>
      <c r="H494" s="11">
        <v>41678.66034722222</v>
      </c>
      <c r="I494" t="s">
        <v>8044</v>
      </c>
      <c r="J494">
        <v>51492</v>
      </c>
      <c r="K494" s="11">
        <v>41678.66034722222</v>
      </c>
      <c r="L494" s="10">
        <v>3019</v>
      </c>
    </row>
    <row r="495" spans="4:12" x14ac:dyDescent="0.25">
      <c r="D495" s="5" t="s">
        <v>6025</v>
      </c>
      <c r="E495" s="10">
        <v>4019</v>
      </c>
      <c r="F495">
        <v>24</v>
      </c>
      <c r="G495">
        <v>51493</v>
      </c>
      <c r="H495" s="11">
        <v>41678.66034722222</v>
      </c>
      <c r="I495" t="s">
        <v>8045</v>
      </c>
      <c r="J495">
        <v>51493</v>
      </c>
      <c r="K495" s="11">
        <v>41678.66034722222</v>
      </c>
      <c r="L495" s="10">
        <v>3019</v>
      </c>
    </row>
    <row r="496" spans="4:12" x14ac:dyDescent="0.25">
      <c r="D496" s="5" t="s">
        <v>6026</v>
      </c>
      <c r="E496" s="10">
        <v>4019</v>
      </c>
      <c r="F496">
        <v>24</v>
      </c>
      <c r="G496">
        <v>51494</v>
      </c>
      <c r="H496" s="11">
        <v>41678.66034722222</v>
      </c>
      <c r="I496" t="s">
        <v>8046</v>
      </c>
      <c r="J496">
        <v>51494</v>
      </c>
      <c r="K496" s="11">
        <v>41678.66034722222</v>
      </c>
      <c r="L496" s="10">
        <v>3019</v>
      </c>
    </row>
    <row r="497" spans="4:12" x14ac:dyDescent="0.25">
      <c r="D497" s="5" t="s">
        <v>6027</v>
      </c>
      <c r="E497" s="10">
        <v>4019</v>
      </c>
      <c r="F497">
        <v>25</v>
      </c>
      <c r="G497">
        <v>51495</v>
      </c>
      <c r="H497" s="11">
        <v>41678.66034722222</v>
      </c>
      <c r="I497" t="s">
        <v>8047</v>
      </c>
      <c r="J497">
        <v>51495</v>
      </c>
      <c r="K497" s="11">
        <v>41678.66034722222</v>
      </c>
      <c r="L497" s="10">
        <v>3019</v>
      </c>
    </row>
    <row r="498" spans="4:12" x14ac:dyDescent="0.25">
      <c r="D498" s="5" t="s">
        <v>6028</v>
      </c>
      <c r="E498" s="10">
        <v>4019</v>
      </c>
      <c r="F498">
        <v>25</v>
      </c>
      <c r="G498">
        <v>51496</v>
      </c>
      <c r="H498" s="11">
        <v>41678.66034722222</v>
      </c>
      <c r="I498" t="s">
        <v>8048</v>
      </c>
      <c r="J498">
        <v>51496</v>
      </c>
      <c r="K498" s="11">
        <v>41678.66034722222</v>
      </c>
      <c r="L498" s="10">
        <v>3019</v>
      </c>
    </row>
    <row r="499" spans="4:12" x14ac:dyDescent="0.25">
      <c r="D499" s="5" t="s">
        <v>6029</v>
      </c>
      <c r="E499" s="10">
        <v>4019</v>
      </c>
      <c r="F499">
        <v>24</v>
      </c>
      <c r="G499">
        <v>51497</v>
      </c>
      <c r="H499" s="11">
        <v>41678.66034722222</v>
      </c>
      <c r="I499" t="s">
        <v>8049</v>
      </c>
      <c r="J499">
        <v>51497</v>
      </c>
      <c r="K499" s="11">
        <v>41678.66034722222</v>
      </c>
      <c r="L499" s="10">
        <v>3019</v>
      </c>
    </row>
    <row r="500" spans="4:12" x14ac:dyDescent="0.25">
      <c r="D500" s="5" t="s">
        <v>6030</v>
      </c>
      <c r="E500" s="10">
        <v>4019</v>
      </c>
      <c r="F500">
        <v>24</v>
      </c>
      <c r="G500">
        <v>51498</v>
      </c>
      <c r="H500" s="11">
        <v>41678.66034722222</v>
      </c>
      <c r="I500" t="s">
        <v>8050</v>
      </c>
      <c r="J500">
        <v>51498</v>
      </c>
      <c r="K500" s="11">
        <v>41678.66034722222</v>
      </c>
      <c r="L500" s="10">
        <v>3019</v>
      </c>
    </row>
    <row r="501" spans="4:12" x14ac:dyDescent="0.25">
      <c r="D501" s="5" t="s">
        <v>6031</v>
      </c>
      <c r="E501" s="10">
        <v>4019</v>
      </c>
      <c r="F501">
        <v>25</v>
      </c>
      <c r="G501">
        <v>51499</v>
      </c>
      <c r="H501" s="11">
        <v>41678.66034722222</v>
      </c>
      <c r="I501" t="s">
        <v>8051</v>
      </c>
      <c r="J501">
        <v>51499</v>
      </c>
      <c r="K501" s="11">
        <v>41678.66034722222</v>
      </c>
      <c r="L501" s="10">
        <v>3019</v>
      </c>
    </row>
    <row r="502" spans="4:12" x14ac:dyDescent="0.25">
      <c r="D502" s="5" t="s">
        <v>6032</v>
      </c>
      <c r="E502" s="10">
        <v>4019</v>
      </c>
      <c r="F502">
        <v>25</v>
      </c>
      <c r="G502">
        <v>51500</v>
      </c>
      <c r="H502" s="11">
        <v>41678.66034722222</v>
      </c>
      <c r="I502" t="s">
        <v>8052</v>
      </c>
      <c r="J502">
        <v>51500</v>
      </c>
      <c r="K502" s="11">
        <v>41678.66034722222</v>
      </c>
      <c r="L502" s="10">
        <v>3019</v>
      </c>
    </row>
    <row r="503" spans="4:12" x14ac:dyDescent="0.25">
      <c r="D503" s="5" t="s">
        <v>6033</v>
      </c>
      <c r="E503" s="10">
        <v>4019</v>
      </c>
      <c r="F503">
        <v>24</v>
      </c>
      <c r="G503">
        <v>51501</v>
      </c>
      <c r="H503" s="11">
        <v>41678.66034722222</v>
      </c>
      <c r="I503" t="s">
        <v>8053</v>
      </c>
      <c r="J503">
        <v>51501</v>
      </c>
      <c r="K503" s="11">
        <v>41678.66034722222</v>
      </c>
      <c r="L503" s="10">
        <v>3019</v>
      </c>
    </row>
    <row r="504" spans="4:12" x14ac:dyDescent="0.25">
      <c r="D504" s="5" t="s">
        <v>6034</v>
      </c>
      <c r="E504" s="10">
        <v>4019</v>
      </c>
      <c r="F504">
        <v>24</v>
      </c>
      <c r="G504">
        <v>51502</v>
      </c>
      <c r="H504" s="11">
        <v>41678.66034722222</v>
      </c>
      <c r="I504" t="s">
        <v>8054</v>
      </c>
      <c r="J504">
        <v>51502</v>
      </c>
      <c r="K504" s="11">
        <v>41678.66034722222</v>
      </c>
      <c r="L504" s="10">
        <v>3019</v>
      </c>
    </row>
    <row r="505" spans="4:12" x14ac:dyDescent="0.25">
      <c r="D505" s="5" t="s">
        <v>6035</v>
      </c>
      <c r="E505" s="10">
        <v>4019</v>
      </c>
      <c r="F505">
        <v>25</v>
      </c>
      <c r="G505">
        <v>51503</v>
      </c>
      <c r="H505" s="11">
        <v>41678.66034722222</v>
      </c>
      <c r="I505" t="s">
        <v>8055</v>
      </c>
      <c r="J505">
        <v>51503</v>
      </c>
      <c r="K505" s="11">
        <v>41678.66034722222</v>
      </c>
      <c r="L505" s="10">
        <v>3019</v>
      </c>
    </row>
    <row r="506" spans="4:12" x14ac:dyDescent="0.25">
      <c r="D506" s="5" t="s">
        <v>6036</v>
      </c>
      <c r="E506" s="10">
        <v>4019</v>
      </c>
      <c r="F506">
        <v>25</v>
      </c>
      <c r="G506">
        <v>51504</v>
      </c>
      <c r="H506" s="11">
        <v>41678.66034722222</v>
      </c>
      <c r="I506" t="s">
        <v>8056</v>
      </c>
      <c r="J506">
        <v>51504</v>
      </c>
      <c r="K506" s="11">
        <v>41678.66034722222</v>
      </c>
      <c r="L506" s="10">
        <v>3019</v>
      </c>
    </row>
    <row r="507" spans="4:12" x14ac:dyDescent="0.25">
      <c r="D507" s="5" t="s">
        <v>6037</v>
      </c>
      <c r="E507" s="10">
        <v>4019</v>
      </c>
      <c r="F507">
        <v>24</v>
      </c>
      <c r="G507">
        <v>51505</v>
      </c>
      <c r="H507" s="11">
        <v>41678.66034722222</v>
      </c>
      <c r="I507" t="s">
        <v>8057</v>
      </c>
      <c r="J507">
        <v>51505</v>
      </c>
      <c r="K507" s="11">
        <v>41678.66034722222</v>
      </c>
      <c r="L507" s="10">
        <v>3019</v>
      </c>
    </row>
    <row r="508" spans="4:12" x14ac:dyDescent="0.25">
      <c r="D508" s="5" t="s">
        <v>6038</v>
      </c>
      <c r="E508" s="10">
        <v>4019</v>
      </c>
      <c r="F508">
        <v>24</v>
      </c>
      <c r="G508">
        <v>51506</v>
      </c>
      <c r="H508" s="11">
        <v>41678.66034722222</v>
      </c>
      <c r="I508" t="s">
        <v>8058</v>
      </c>
      <c r="J508">
        <v>51506</v>
      </c>
      <c r="K508" s="11">
        <v>41678.66034722222</v>
      </c>
      <c r="L508" s="10">
        <v>3019</v>
      </c>
    </row>
    <row r="509" spans="4:12" x14ac:dyDescent="0.25">
      <c r="D509" s="5" t="s">
        <v>6039</v>
      </c>
      <c r="E509" s="10">
        <v>4019</v>
      </c>
      <c r="F509">
        <v>25</v>
      </c>
      <c r="G509">
        <v>51507</v>
      </c>
      <c r="H509" s="11">
        <v>41678.66034722222</v>
      </c>
      <c r="I509" t="s">
        <v>8059</v>
      </c>
      <c r="J509">
        <v>51507</v>
      </c>
      <c r="K509" s="11">
        <v>41678.66034722222</v>
      </c>
      <c r="L509" s="10">
        <v>3019</v>
      </c>
    </row>
    <row r="510" spans="4:12" x14ac:dyDescent="0.25">
      <c r="D510" s="5" t="s">
        <v>6040</v>
      </c>
      <c r="E510" s="10">
        <v>4019</v>
      </c>
      <c r="F510">
        <v>25</v>
      </c>
      <c r="G510">
        <v>51508</v>
      </c>
      <c r="H510" s="11">
        <v>41678.66034722222</v>
      </c>
      <c r="I510" t="s">
        <v>8060</v>
      </c>
      <c r="J510">
        <v>51508</v>
      </c>
      <c r="K510" s="11">
        <v>41678.66034722222</v>
      </c>
      <c r="L510" s="10">
        <v>3019</v>
      </c>
    </row>
    <row r="511" spans="4:12" x14ac:dyDescent="0.25">
      <c r="D511" s="5" t="s">
        <v>6041</v>
      </c>
      <c r="E511" s="10">
        <v>4019</v>
      </c>
      <c r="F511">
        <v>24</v>
      </c>
      <c r="G511">
        <v>51509</v>
      </c>
      <c r="H511" s="11">
        <v>41678.66034722222</v>
      </c>
      <c r="I511" t="s">
        <v>8061</v>
      </c>
      <c r="J511">
        <v>51509</v>
      </c>
      <c r="K511" s="11">
        <v>41678.66034722222</v>
      </c>
      <c r="L511" s="10">
        <v>3019</v>
      </c>
    </row>
    <row r="512" spans="4:12" x14ac:dyDescent="0.25">
      <c r="D512" s="5" t="s">
        <v>6042</v>
      </c>
      <c r="E512" s="10">
        <v>4019</v>
      </c>
      <c r="F512">
        <v>24</v>
      </c>
      <c r="G512">
        <v>51510</v>
      </c>
      <c r="H512" s="11">
        <v>41678.66034722222</v>
      </c>
      <c r="I512" t="s">
        <v>8062</v>
      </c>
      <c r="J512">
        <v>51510</v>
      </c>
      <c r="K512" s="11">
        <v>41678.66034722222</v>
      </c>
      <c r="L512" s="10">
        <v>3019</v>
      </c>
    </row>
    <row r="513" spans="4:12" x14ac:dyDescent="0.25">
      <c r="D513" s="5" t="s">
        <v>6043</v>
      </c>
      <c r="E513" s="10">
        <v>4019</v>
      </c>
      <c r="F513">
        <v>25</v>
      </c>
      <c r="G513">
        <v>51511</v>
      </c>
      <c r="H513" s="11">
        <v>41678.66034722222</v>
      </c>
      <c r="I513" t="s">
        <v>8063</v>
      </c>
      <c r="J513">
        <v>51511</v>
      </c>
      <c r="K513" s="11">
        <v>41678.66034722222</v>
      </c>
      <c r="L513" s="10">
        <v>3019</v>
      </c>
    </row>
    <row r="514" spans="4:12" x14ac:dyDescent="0.25">
      <c r="D514" s="5" t="s">
        <v>6044</v>
      </c>
      <c r="E514" s="10">
        <v>4019</v>
      </c>
      <c r="F514">
        <v>25</v>
      </c>
      <c r="G514">
        <v>51512</v>
      </c>
      <c r="H514" s="11">
        <v>41678.66034722222</v>
      </c>
      <c r="I514" t="s">
        <v>8064</v>
      </c>
      <c r="J514">
        <v>51512</v>
      </c>
      <c r="K514" s="11">
        <v>41678.66034722222</v>
      </c>
      <c r="L514" s="10">
        <v>3019</v>
      </c>
    </row>
    <row r="515" spans="4:12" x14ac:dyDescent="0.25">
      <c r="D515" s="5" t="s">
        <v>6045</v>
      </c>
      <c r="E515" s="10">
        <v>4019</v>
      </c>
      <c r="F515">
        <v>24</v>
      </c>
      <c r="G515">
        <v>51513</v>
      </c>
      <c r="H515" s="11">
        <v>41678.66034722222</v>
      </c>
      <c r="I515" t="s">
        <v>8065</v>
      </c>
      <c r="J515">
        <v>51513</v>
      </c>
      <c r="K515" s="11">
        <v>41678.66034722222</v>
      </c>
      <c r="L515" s="10">
        <v>3019</v>
      </c>
    </row>
    <row r="516" spans="4:12" x14ac:dyDescent="0.25">
      <c r="D516" s="5" t="s">
        <v>6046</v>
      </c>
      <c r="E516" s="10">
        <v>4019</v>
      </c>
      <c r="F516">
        <v>24</v>
      </c>
      <c r="G516">
        <v>51514</v>
      </c>
      <c r="H516" s="11">
        <v>41678.66034722222</v>
      </c>
      <c r="I516" t="s">
        <v>8066</v>
      </c>
      <c r="J516">
        <v>51514</v>
      </c>
      <c r="K516" s="11">
        <v>41678.66034722222</v>
      </c>
      <c r="L516" s="10">
        <v>3019</v>
      </c>
    </row>
    <row r="517" spans="4:12" x14ac:dyDescent="0.25">
      <c r="D517" s="5" t="s">
        <v>6047</v>
      </c>
      <c r="E517" s="10">
        <v>4019</v>
      </c>
      <c r="F517">
        <v>25</v>
      </c>
      <c r="G517">
        <v>51515</v>
      </c>
      <c r="H517" s="11">
        <v>41678.66034722222</v>
      </c>
      <c r="I517" t="s">
        <v>8067</v>
      </c>
      <c r="J517">
        <v>51515</v>
      </c>
      <c r="K517" s="11">
        <v>41678.66034722222</v>
      </c>
      <c r="L517" s="10">
        <v>3019</v>
      </c>
    </row>
    <row r="518" spans="4:12" x14ac:dyDescent="0.25">
      <c r="D518" s="5" t="s">
        <v>6048</v>
      </c>
      <c r="E518" s="10">
        <v>4019</v>
      </c>
      <c r="F518">
        <v>25</v>
      </c>
      <c r="G518">
        <v>51516</v>
      </c>
      <c r="H518" s="11">
        <v>41678.66034722222</v>
      </c>
      <c r="I518" t="s">
        <v>8068</v>
      </c>
      <c r="J518">
        <v>51516</v>
      </c>
      <c r="K518" s="11">
        <v>41678.66034722222</v>
      </c>
      <c r="L518" s="10">
        <v>3019</v>
      </c>
    </row>
    <row r="519" spans="4:12" x14ac:dyDescent="0.25">
      <c r="D519" s="5" t="s">
        <v>6049</v>
      </c>
      <c r="E519" s="10">
        <v>4019</v>
      </c>
      <c r="F519">
        <v>24</v>
      </c>
      <c r="G519">
        <v>51517</v>
      </c>
      <c r="H519" s="11">
        <v>41678.66034722222</v>
      </c>
      <c r="I519" t="s">
        <v>8069</v>
      </c>
      <c r="J519">
        <v>51517</v>
      </c>
      <c r="K519" s="11">
        <v>41678.66034722222</v>
      </c>
      <c r="L519" s="10">
        <v>3019</v>
      </c>
    </row>
    <row r="520" spans="4:12" x14ac:dyDescent="0.25">
      <c r="D520" s="5" t="s">
        <v>6050</v>
      </c>
      <c r="E520" s="10">
        <v>4019</v>
      </c>
      <c r="F520">
        <v>24</v>
      </c>
      <c r="G520">
        <v>51518</v>
      </c>
      <c r="H520" s="11">
        <v>41678.66034722222</v>
      </c>
      <c r="I520" t="s">
        <v>8070</v>
      </c>
      <c r="J520">
        <v>51518</v>
      </c>
      <c r="K520" s="11">
        <v>41678.66034722222</v>
      </c>
      <c r="L520" s="10">
        <v>3019</v>
      </c>
    </row>
    <row r="521" spans="4:12" x14ac:dyDescent="0.25">
      <c r="D521" s="5" t="s">
        <v>6051</v>
      </c>
      <c r="E521" s="10">
        <v>4019</v>
      </c>
      <c r="F521">
        <v>25</v>
      </c>
      <c r="G521">
        <v>51519</v>
      </c>
      <c r="H521" s="11">
        <v>41678.66034722222</v>
      </c>
      <c r="I521" t="s">
        <v>8071</v>
      </c>
      <c r="J521">
        <v>51519</v>
      </c>
      <c r="K521" s="11">
        <v>41678.66034722222</v>
      </c>
      <c r="L521" s="10">
        <v>3019</v>
      </c>
    </row>
    <row r="522" spans="4:12" x14ac:dyDescent="0.25">
      <c r="D522" s="5" t="s">
        <v>6052</v>
      </c>
      <c r="E522" s="10">
        <v>4019</v>
      </c>
      <c r="F522">
        <v>25</v>
      </c>
      <c r="G522">
        <v>51520</v>
      </c>
      <c r="H522" s="11">
        <v>41678.66034722222</v>
      </c>
      <c r="I522" t="s">
        <v>8072</v>
      </c>
      <c r="J522">
        <v>51520</v>
      </c>
      <c r="K522" s="11">
        <v>41678.66034722222</v>
      </c>
      <c r="L522" s="10">
        <v>3019</v>
      </c>
    </row>
    <row r="523" spans="4:12" x14ac:dyDescent="0.25">
      <c r="D523" s="5" t="s">
        <v>6053</v>
      </c>
      <c r="E523" s="10">
        <v>4019</v>
      </c>
      <c r="F523">
        <v>24</v>
      </c>
      <c r="G523">
        <v>51521</v>
      </c>
      <c r="H523" s="11">
        <v>41678.66034722222</v>
      </c>
      <c r="I523" t="s">
        <v>8073</v>
      </c>
      <c r="J523">
        <v>51521</v>
      </c>
      <c r="K523" s="11">
        <v>41678.66034722222</v>
      </c>
      <c r="L523" s="10">
        <v>3019</v>
      </c>
    </row>
    <row r="524" spans="4:12" x14ac:dyDescent="0.25">
      <c r="D524" s="5" t="s">
        <v>6054</v>
      </c>
      <c r="E524" s="10">
        <v>4019</v>
      </c>
      <c r="F524">
        <v>24</v>
      </c>
      <c r="G524">
        <v>51522</v>
      </c>
      <c r="H524" s="11">
        <v>41678.66034722222</v>
      </c>
      <c r="I524" t="s">
        <v>8074</v>
      </c>
      <c r="J524">
        <v>51522</v>
      </c>
      <c r="K524" s="11">
        <v>41678.66034722222</v>
      </c>
      <c r="L524" s="10">
        <v>3019</v>
      </c>
    </row>
    <row r="525" spans="4:12" x14ac:dyDescent="0.25">
      <c r="D525" s="5" t="s">
        <v>6055</v>
      </c>
      <c r="E525" s="10">
        <v>4019</v>
      </c>
      <c r="F525">
        <v>25</v>
      </c>
      <c r="G525">
        <v>51523</v>
      </c>
      <c r="H525" s="11">
        <v>41678.66034722222</v>
      </c>
      <c r="I525" t="s">
        <v>8075</v>
      </c>
      <c r="J525">
        <v>51523</v>
      </c>
      <c r="K525" s="11">
        <v>41678.66034722222</v>
      </c>
      <c r="L525" s="10">
        <v>3019</v>
      </c>
    </row>
    <row r="526" spans="4:12" x14ac:dyDescent="0.25">
      <c r="D526" s="5" t="s">
        <v>6056</v>
      </c>
      <c r="E526" s="10">
        <v>4019</v>
      </c>
      <c r="F526">
        <v>25</v>
      </c>
      <c r="G526">
        <v>51524</v>
      </c>
      <c r="H526" s="11">
        <v>41678.66034722222</v>
      </c>
      <c r="I526" t="s">
        <v>8076</v>
      </c>
      <c r="J526">
        <v>51524</v>
      </c>
      <c r="K526" s="11">
        <v>41678.66034722222</v>
      </c>
      <c r="L526" s="10">
        <v>3019</v>
      </c>
    </row>
    <row r="527" spans="4:12" x14ac:dyDescent="0.25">
      <c r="D527" s="5" t="s">
        <v>6057</v>
      </c>
      <c r="E527" s="10">
        <v>4019</v>
      </c>
      <c r="F527">
        <v>24</v>
      </c>
      <c r="G527">
        <v>51525</v>
      </c>
      <c r="H527" s="11">
        <v>41678.66034722222</v>
      </c>
      <c r="I527" t="s">
        <v>8077</v>
      </c>
      <c r="J527">
        <v>51525</v>
      </c>
      <c r="K527" s="11">
        <v>41678.66034722222</v>
      </c>
      <c r="L527" s="10">
        <v>3019</v>
      </c>
    </row>
    <row r="528" spans="4:12" x14ac:dyDescent="0.25">
      <c r="D528" s="5" t="s">
        <v>6058</v>
      </c>
      <c r="E528" s="10">
        <v>4019</v>
      </c>
      <c r="F528">
        <v>24</v>
      </c>
      <c r="G528">
        <v>51526</v>
      </c>
      <c r="H528" s="11">
        <v>41678.66034722222</v>
      </c>
      <c r="I528" t="s">
        <v>8078</v>
      </c>
      <c r="J528">
        <v>51526</v>
      </c>
      <c r="K528" s="11">
        <v>41678.66034722222</v>
      </c>
      <c r="L528" s="10">
        <v>3019</v>
      </c>
    </row>
    <row r="529" spans="4:12" x14ac:dyDescent="0.25">
      <c r="D529" s="5" t="s">
        <v>6059</v>
      </c>
      <c r="E529" s="10">
        <v>4019</v>
      </c>
      <c r="F529">
        <v>25</v>
      </c>
      <c r="G529">
        <v>51527</v>
      </c>
      <c r="H529" s="11">
        <v>41678.66034722222</v>
      </c>
      <c r="I529" t="s">
        <v>8079</v>
      </c>
      <c r="J529">
        <v>51527</v>
      </c>
      <c r="K529" s="11">
        <v>41678.66034722222</v>
      </c>
      <c r="L529" s="10">
        <v>3019</v>
      </c>
    </row>
    <row r="530" spans="4:12" x14ac:dyDescent="0.25">
      <c r="D530" s="5" t="s">
        <v>6060</v>
      </c>
      <c r="E530" s="10">
        <v>4019</v>
      </c>
      <c r="F530">
        <v>25</v>
      </c>
      <c r="G530">
        <v>51528</v>
      </c>
      <c r="H530" s="11">
        <v>41678.66034722222</v>
      </c>
      <c r="I530" t="s">
        <v>8080</v>
      </c>
      <c r="J530">
        <v>51528</v>
      </c>
      <c r="K530" s="11">
        <v>41678.66034722222</v>
      </c>
      <c r="L530" s="10">
        <v>3019</v>
      </c>
    </row>
    <row r="531" spans="4:12" x14ac:dyDescent="0.25">
      <c r="D531" s="5" t="s">
        <v>6061</v>
      </c>
      <c r="E531" s="10">
        <v>4019</v>
      </c>
      <c r="F531">
        <v>24</v>
      </c>
      <c r="G531">
        <v>51529</v>
      </c>
      <c r="H531" s="11">
        <v>41678.66034722222</v>
      </c>
      <c r="I531" t="s">
        <v>8081</v>
      </c>
      <c r="J531">
        <v>51529</v>
      </c>
      <c r="K531" s="11">
        <v>41678.66034722222</v>
      </c>
      <c r="L531" s="10">
        <v>3019</v>
      </c>
    </row>
    <row r="532" spans="4:12" x14ac:dyDescent="0.25">
      <c r="D532" s="5" t="s">
        <v>6062</v>
      </c>
      <c r="E532" s="10">
        <v>4019</v>
      </c>
      <c r="F532">
        <v>24</v>
      </c>
      <c r="G532">
        <v>51530</v>
      </c>
      <c r="H532" s="11">
        <v>41678.66034722222</v>
      </c>
      <c r="I532" t="s">
        <v>8082</v>
      </c>
      <c r="J532">
        <v>51530</v>
      </c>
      <c r="K532" s="11">
        <v>41678.66034722222</v>
      </c>
      <c r="L532" s="10">
        <v>3019</v>
      </c>
    </row>
    <row r="533" spans="4:12" x14ac:dyDescent="0.25">
      <c r="D533" s="5" t="s">
        <v>6063</v>
      </c>
      <c r="E533" s="10">
        <v>4019</v>
      </c>
      <c r="F533">
        <v>25</v>
      </c>
      <c r="G533">
        <v>51531</v>
      </c>
      <c r="H533" s="11">
        <v>41678.66034722222</v>
      </c>
      <c r="I533" t="s">
        <v>8083</v>
      </c>
      <c r="J533">
        <v>51531</v>
      </c>
      <c r="K533" s="11">
        <v>41678.66034722222</v>
      </c>
      <c r="L533" s="10">
        <v>3019</v>
      </c>
    </row>
    <row r="534" spans="4:12" x14ac:dyDescent="0.25">
      <c r="D534" s="5" t="s">
        <v>6064</v>
      </c>
      <c r="E534" s="10">
        <v>4019</v>
      </c>
      <c r="F534">
        <v>25</v>
      </c>
      <c r="G534">
        <v>51532</v>
      </c>
      <c r="H534" s="11">
        <v>41678.66034722222</v>
      </c>
      <c r="I534" t="s">
        <v>8084</v>
      </c>
      <c r="J534">
        <v>51532</v>
      </c>
      <c r="K534" s="11">
        <v>41678.66034722222</v>
      </c>
      <c r="L534" s="10">
        <v>3019</v>
      </c>
    </row>
    <row r="535" spans="4:12" x14ac:dyDescent="0.25">
      <c r="D535" s="5" t="s">
        <v>6065</v>
      </c>
      <c r="E535" s="10">
        <v>4019</v>
      </c>
      <c r="F535">
        <v>24</v>
      </c>
      <c r="G535">
        <v>51533</v>
      </c>
      <c r="H535" s="11">
        <v>41678.66034722222</v>
      </c>
      <c r="I535" t="s">
        <v>8085</v>
      </c>
      <c r="J535">
        <v>51533</v>
      </c>
      <c r="K535" s="11">
        <v>41678.66034722222</v>
      </c>
      <c r="L535" s="10">
        <v>3019</v>
      </c>
    </row>
    <row r="536" spans="4:12" x14ac:dyDescent="0.25">
      <c r="D536" s="5" t="s">
        <v>6066</v>
      </c>
      <c r="E536" s="10">
        <v>4019</v>
      </c>
      <c r="F536">
        <v>24</v>
      </c>
      <c r="G536">
        <v>51534</v>
      </c>
      <c r="H536" s="11">
        <v>41678.66034722222</v>
      </c>
      <c r="I536" t="s">
        <v>8086</v>
      </c>
      <c r="J536">
        <v>51534</v>
      </c>
      <c r="K536" s="11">
        <v>41678.66034722222</v>
      </c>
      <c r="L536" s="10">
        <v>3019</v>
      </c>
    </row>
    <row r="537" spans="4:12" x14ac:dyDescent="0.25">
      <c r="D537" s="5" t="s">
        <v>6067</v>
      </c>
      <c r="E537" s="10">
        <v>4019</v>
      </c>
      <c r="F537">
        <v>25</v>
      </c>
      <c r="G537">
        <v>51535</v>
      </c>
      <c r="H537" s="11">
        <v>41678.66034722222</v>
      </c>
      <c r="I537" t="s">
        <v>8087</v>
      </c>
      <c r="J537">
        <v>51535</v>
      </c>
      <c r="K537" s="11">
        <v>41678.66034722222</v>
      </c>
      <c r="L537" s="10">
        <v>3019</v>
      </c>
    </row>
    <row r="538" spans="4:12" x14ac:dyDescent="0.25">
      <c r="D538" s="5" t="s">
        <v>6068</v>
      </c>
      <c r="E538" s="10">
        <v>4019</v>
      </c>
      <c r="F538">
        <v>25</v>
      </c>
      <c r="G538">
        <v>51536</v>
      </c>
      <c r="H538" s="11">
        <v>41678.66034722222</v>
      </c>
      <c r="I538" t="s">
        <v>8088</v>
      </c>
      <c r="J538">
        <v>51536</v>
      </c>
      <c r="K538" s="11">
        <v>41678.66034722222</v>
      </c>
      <c r="L538" s="10">
        <v>3019</v>
      </c>
    </row>
    <row r="539" spans="4:12" x14ac:dyDescent="0.25">
      <c r="D539" s="5" t="s">
        <v>6069</v>
      </c>
      <c r="E539" s="10">
        <v>4019</v>
      </c>
      <c r="F539">
        <v>24</v>
      </c>
      <c r="G539">
        <v>51537</v>
      </c>
      <c r="H539" s="11">
        <v>41678.66034722222</v>
      </c>
      <c r="I539" t="s">
        <v>8089</v>
      </c>
      <c r="J539">
        <v>51537</v>
      </c>
      <c r="K539" s="11">
        <v>41678.66034722222</v>
      </c>
      <c r="L539" s="10">
        <v>3019</v>
      </c>
    </row>
    <row r="540" spans="4:12" x14ac:dyDescent="0.25">
      <c r="D540" s="5" t="s">
        <v>6070</v>
      </c>
      <c r="E540" s="10">
        <v>4019</v>
      </c>
      <c r="F540">
        <v>24</v>
      </c>
      <c r="G540">
        <v>51538</v>
      </c>
      <c r="H540" s="11">
        <v>41678.66034722222</v>
      </c>
      <c r="I540" t="s">
        <v>8090</v>
      </c>
      <c r="J540">
        <v>51538</v>
      </c>
      <c r="K540" s="11">
        <v>41678.66034722222</v>
      </c>
      <c r="L540" s="10">
        <v>3019</v>
      </c>
    </row>
    <row r="541" spans="4:12" x14ac:dyDescent="0.25">
      <c r="D541" s="5" t="s">
        <v>6071</v>
      </c>
      <c r="E541" s="10">
        <v>4019</v>
      </c>
      <c r="F541">
        <v>25</v>
      </c>
      <c r="G541">
        <v>51539</v>
      </c>
      <c r="H541" s="11">
        <v>41678.66034722222</v>
      </c>
      <c r="I541" t="s">
        <v>8091</v>
      </c>
      <c r="J541">
        <v>51539</v>
      </c>
      <c r="K541" s="11">
        <v>41678.66034722222</v>
      </c>
      <c r="L541" s="10">
        <v>3019</v>
      </c>
    </row>
    <row r="542" spans="4:12" x14ac:dyDescent="0.25">
      <c r="D542" s="5" t="s">
        <v>6072</v>
      </c>
      <c r="E542" s="10">
        <v>4019</v>
      </c>
      <c r="F542">
        <v>25</v>
      </c>
      <c r="G542">
        <v>51540</v>
      </c>
      <c r="H542" s="11">
        <v>41678.66034722222</v>
      </c>
      <c r="I542" t="s">
        <v>8092</v>
      </c>
      <c r="J542">
        <v>51540</v>
      </c>
      <c r="K542" s="11">
        <v>41678.66034722222</v>
      </c>
      <c r="L542" s="10">
        <v>3019</v>
      </c>
    </row>
    <row r="543" spans="4:12" x14ac:dyDescent="0.25">
      <c r="D543" s="5" t="s">
        <v>6073</v>
      </c>
      <c r="E543" s="10">
        <v>4019</v>
      </c>
      <c r="F543">
        <v>24</v>
      </c>
      <c r="G543">
        <v>51541</v>
      </c>
      <c r="H543" s="11">
        <v>41678.66034722222</v>
      </c>
      <c r="I543" t="s">
        <v>8093</v>
      </c>
      <c r="J543">
        <v>51541</v>
      </c>
      <c r="K543" s="11">
        <v>41678.66034722222</v>
      </c>
      <c r="L543" s="10">
        <v>3019</v>
      </c>
    </row>
    <row r="544" spans="4:12" x14ac:dyDescent="0.25">
      <c r="D544" s="5" t="s">
        <v>6074</v>
      </c>
      <c r="E544" s="10">
        <v>4019</v>
      </c>
      <c r="F544">
        <v>24</v>
      </c>
      <c r="G544">
        <v>51542</v>
      </c>
      <c r="H544" s="11">
        <v>41678.66034722222</v>
      </c>
      <c r="I544" t="s">
        <v>8094</v>
      </c>
      <c r="J544">
        <v>51542</v>
      </c>
      <c r="K544" s="11">
        <v>41678.66034722222</v>
      </c>
      <c r="L544" s="10">
        <v>3019</v>
      </c>
    </row>
    <row r="545" spans="4:12" x14ac:dyDescent="0.25">
      <c r="D545" s="5" t="s">
        <v>6075</v>
      </c>
      <c r="E545" s="10">
        <v>4019</v>
      </c>
      <c r="F545">
        <v>25</v>
      </c>
      <c r="G545">
        <v>51543</v>
      </c>
      <c r="H545" s="11">
        <v>41678.66034722222</v>
      </c>
      <c r="I545" t="s">
        <v>8095</v>
      </c>
      <c r="J545">
        <v>51543</v>
      </c>
      <c r="K545" s="11">
        <v>41678.66034722222</v>
      </c>
      <c r="L545" s="10">
        <v>3019</v>
      </c>
    </row>
    <row r="546" spans="4:12" x14ac:dyDescent="0.25">
      <c r="D546" s="5" t="s">
        <v>6076</v>
      </c>
      <c r="E546" s="10">
        <v>4019</v>
      </c>
      <c r="F546">
        <v>25</v>
      </c>
      <c r="G546">
        <v>51544</v>
      </c>
      <c r="H546" s="11">
        <v>41678.66034722222</v>
      </c>
      <c r="I546" t="s">
        <v>8096</v>
      </c>
      <c r="J546">
        <v>51544</v>
      </c>
      <c r="K546" s="11">
        <v>41678.66034722222</v>
      </c>
      <c r="L546" s="10">
        <v>3019</v>
      </c>
    </row>
    <row r="547" spans="4:12" x14ac:dyDescent="0.25">
      <c r="D547" s="5" t="s">
        <v>6077</v>
      </c>
      <c r="E547" s="10">
        <v>4019</v>
      </c>
      <c r="F547">
        <v>24</v>
      </c>
      <c r="G547">
        <v>51545</v>
      </c>
      <c r="H547" s="11">
        <v>41678.66034722222</v>
      </c>
      <c r="I547" t="s">
        <v>8097</v>
      </c>
      <c r="J547">
        <v>51545</v>
      </c>
      <c r="K547" s="11">
        <v>41678.66034722222</v>
      </c>
      <c r="L547" s="10">
        <v>3019</v>
      </c>
    </row>
    <row r="548" spans="4:12" x14ac:dyDescent="0.25">
      <c r="D548" s="5" t="s">
        <v>6078</v>
      </c>
      <c r="E548" s="10">
        <v>4019</v>
      </c>
      <c r="F548">
        <v>24</v>
      </c>
      <c r="G548">
        <v>51546</v>
      </c>
      <c r="H548" s="11">
        <v>41678.66034722222</v>
      </c>
      <c r="I548" t="s">
        <v>8098</v>
      </c>
      <c r="J548">
        <v>51546</v>
      </c>
      <c r="K548" s="11">
        <v>41678.66034722222</v>
      </c>
      <c r="L548" s="10">
        <v>3019</v>
      </c>
    </row>
    <row r="549" spans="4:12" x14ac:dyDescent="0.25">
      <c r="D549" s="5" t="s">
        <v>6079</v>
      </c>
      <c r="E549" s="10">
        <v>4019</v>
      </c>
      <c r="F549">
        <v>25</v>
      </c>
      <c r="G549">
        <v>51547</v>
      </c>
      <c r="H549" s="11">
        <v>41678.66034722222</v>
      </c>
      <c r="I549" t="s">
        <v>8099</v>
      </c>
      <c r="J549">
        <v>51547</v>
      </c>
      <c r="K549" s="11">
        <v>41678.66034722222</v>
      </c>
      <c r="L549" s="10">
        <v>3019</v>
      </c>
    </row>
    <row r="550" spans="4:12" x14ac:dyDescent="0.25">
      <c r="D550" s="5" t="s">
        <v>6080</v>
      </c>
      <c r="E550" s="10">
        <v>4019</v>
      </c>
      <c r="F550">
        <v>25</v>
      </c>
      <c r="G550">
        <v>51548</v>
      </c>
      <c r="H550" s="11">
        <v>41678.66034722222</v>
      </c>
      <c r="I550" t="s">
        <v>8100</v>
      </c>
      <c r="J550">
        <v>51548</v>
      </c>
      <c r="K550" s="11">
        <v>41678.66034722222</v>
      </c>
      <c r="L550" s="10">
        <v>3019</v>
      </c>
    </row>
    <row r="551" spans="4:12" x14ac:dyDescent="0.25">
      <c r="D551" s="5" t="s">
        <v>6081</v>
      </c>
      <c r="E551" s="10">
        <v>4019</v>
      </c>
      <c r="F551">
        <v>24</v>
      </c>
      <c r="G551">
        <v>51549</v>
      </c>
      <c r="H551" s="11">
        <v>41678.66034722222</v>
      </c>
      <c r="I551" t="s">
        <v>8101</v>
      </c>
      <c r="J551">
        <v>51549</v>
      </c>
      <c r="K551" s="11">
        <v>41678.66034722222</v>
      </c>
      <c r="L551" s="10">
        <v>3019</v>
      </c>
    </row>
    <row r="552" spans="4:12" x14ac:dyDescent="0.25">
      <c r="D552" s="5" t="s">
        <v>6082</v>
      </c>
      <c r="E552" s="10">
        <v>4019</v>
      </c>
      <c r="F552">
        <v>24</v>
      </c>
      <c r="G552">
        <v>51550</v>
      </c>
      <c r="H552" s="11">
        <v>41678.66034722222</v>
      </c>
      <c r="I552" t="s">
        <v>8102</v>
      </c>
      <c r="J552">
        <v>51550</v>
      </c>
      <c r="K552" s="11">
        <v>41678.66034722222</v>
      </c>
      <c r="L552" s="10">
        <v>3019</v>
      </c>
    </row>
    <row r="553" spans="4:12" x14ac:dyDescent="0.25">
      <c r="D553" s="5" t="s">
        <v>6083</v>
      </c>
      <c r="E553" s="10">
        <v>4019</v>
      </c>
      <c r="F553">
        <v>25</v>
      </c>
      <c r="G553">
        <v>51551</v>
      </c>
      <c r="H553" s="11">
        <v>41678.66034722222</v>
      </c>
      <c r="I553" t="s">
        <v>8103</v>
      </c>
      <c r="J553">
        <v>51551</v>
      </c>
      <c r="K553" s="11">
        <v>41678.66034722222</v>
      </c>
      <c r="L553" s="10">
        <v>3019</v>
      </c>
    </row>
    <row r="554" spans="4:12" x14ac:dyDescent="0.25">
      <c r="D554" s="5" t="s">
        <v>6084</v>
      </c>
      <c r="E554" s="10">
        <v>4019</v>
      </c>
      <c r="F554">
        <v>25</v>
      </c>
      <c r="G554">
        <v>51552</v>
      </c>
      <c r="H554" s="11">
        <v>41678.66034722222</v>
      </c>
      <c r="I554" t="s">
        <v>8104</v>
      </c>
      <c r="J554">
        <v>51552</v>
      </c>
      <c r="K554" s="11">
        <v>41678.66034722222</v>
      </c>
      <c r="L554" s="10">
        <v>3019</v>
      </c>
    </row>
    <row r="555" spans="4:12" x14ac:dyDescent="0.25">
      <c r="D555" s="5" t="s">
        <v>6085</v>
      </c>
      <c r="E555" s="10">
        <v>4019</v>
      </c>
      <c r="F555">
        <v>24</v>
      </c>
      <c r="G555">
        <v>51553</v>
      </c>
      <c r="H555" s="11">
        <v>41678.66034722222</v>
      </c>
      <c r="I555" t="s">
        <v>8105</v>
      </c>
      <c r="J555">
        <v>51553</v>
      </c>
      <c r="K555" s="11">
        <v>41678.66034722222</v>
      </c>
      <c r="L555" s="10">
        <v>3019</v>
      </c>
    </row>
    <row r="556" spans="4:12" x14ac:dyDescent="0.25">
      <c r="D556" s="5" t="s">
        <v>6086</v>
      </c>
      <c r="E556" s="10">
        <v>4019</v>
      </c>
      <c r="F556">
        <v>24</v>
      </c>
      <c r="G556">
        <v>51554</v>
      </c>
      <c r="H556" s="11">
        <v>41678.66034722222</v>
      </c>
      <c r="I556" t="s">
        <v>8106</v>
      </c>
      <c r="J556">
        <v>51554</v>
      </c>
      <c r="K556" s="11">
        <v>41678.66034722222</v>
      </c>
      <c r="L556" s="10">
        <v>3019</v>
      </c>
    </row>
    <row r="557" spans="4:12" x14ac:dyDescent="0.25">
      <c r="D557" s="5" t="s">
        <v>6087</v>
      </c>
      <c r="E557" s="10">
        <v>4019</v>
      </c>
      <c r="F557">
        <v>25</v>
      </c>
      <c r="G557">
        <v>51555</v>
      </c>
      <c r="H557" s="11">
        <v>41678.66034722222</v>
      </c>
      <c r="I557" t="s">
        <v>8107</v>
      </c>
      <c r="J557">
        <v>51555</v>
      </c>
      <c r="K557" s="11">
        <v>41678.66034722222</v>
      </c>
      <c r="L557" s="10">
        <v>3019</v>
      </c>
    </row>
    <row r="558" spans="4:12" x14ac:dyDescent="0.25">
      <c r="D558" s="5" t="s">
        <v>6088</v>
      </c>
      <c r="E558" s="10">
        <v>4019</v>
      </c>
      <c r="F558">
        <v>25</v>
      </c>
      <c r="G558">
        <v>51556</v>
      </c>
      <c r="H558" s="11">
        <v>41678.66034722222</v>
      </c>
      <c r="I558" t="s">
        <v>8108</v>
      </c>
      <c r="J558">
        <v>51556</v>
      </c>
      <c r="K558" s="11">
        <v>41678.66034722222</v>
      </c>
      <c r="L558" s="10">
        <v>3019</v>
      </c>
    </row>
    <row r="559" spans="4:12" x14ac:dyDescent="0.25">
      <c r="D559" s="5" t="s">
        <v>6089</v>
      </c>
      <c r="E559" s="10">
        <v>4019</v>
      </c>
      <c r="F559">
        <v>24</v>
      </c>
      <c r="G559">
        <v>51557</v>
      </c>
      <c r="H559" s="11">
        <v>41678.66034722222</v>
      </c>
      <c r="I559" t="s">
        <v>8109</v>
      </c>
      <c r="J559">
        <v>51557</v>
      </c>
      <c r="K559" s="11">
        <v>41678.66034722222</v>
      </c>
      <c r="L559" s="10">
        <v>3019</v>
      </c>
    </row>
    <row r="560" spans="4:12" x14ac:dyDescent="0.25">
      <c r="D560" s="5" t="s">
        <v>6090</v>
      </c>
      <c r="E560" s="10">
        <v>4019</v>
      </c>
      <c r="F560">
        <v>24</v>
      </c>
      <c r="G560">
        <v>51558</v>
      </c>
      <c r="H560" s="11">
        <v>41678.66034722222</v>
      </c>
      <c r="I560" t="s">
        <v>8110</v>
      </c>
      <c r="J560">
        <v>51558</v>
      </c>
      <c r="K560" s="11">
        <v>41678.66034722222</v>
      </c>
      <c r="L560" s="10">
        <v>3019</v>
      </c>
    </row>
    <row r="561" spans="4:12" x14ac:dyDescent="0.25">
      <c r="D561" s="5" t="s">
        <v>6091</v>
      </c>
      <c r="E561" s="10">
        <v>4019</v>
      </c>
      <c r="F561">
        <v>25</v>
      </c>
      <c r="G561">
        <v>51559</v>
      </c>
      <c r="H561" s="11">
        <v>41678.66034722222</v>
      </c>
      <c r="I561" t="s">
        <v>8111</v>
      </c>
      <c r="J561">
        <v>51559</v>
      </c>
      <c r="K561" s="11">
        <v>41678.66034722222</v>
      </c>
      <c r="L561" s="10">
        <v>3019</v>
      </c>
    </row>
    <row r="562" spans="4:12" x14ac:dyDescent="0.25">
      <c r="D562" s="5" t="s">
        <v>6092</v>
      </c>
      <c r="E562" s="10">
        <v>4019</v>
      </c>
      <c r="F562">
        <v>25</v>
      </c>
      <c r="G562">
        <v>51560</v>
      </c>
      <c r="H562" s="11">
        <v>41678.66034722222</v>
      </c>
      <c r="I562" t="s">
        <v>8112</v>
      </c>
      <c r="J562">
        <v>51560</v>
      </c>
      <c r="K562" s="11">
        <v>41678.66034722222</v>
      </c>
      <c r="L562" s="10">
        <v>3019</v>
      </c>
    </row>
    <row r="563" spans="4:12" x14ac:dyDescent="0.25">
      <c r="D563" s="5" t="s">
        <v>6093</v>
      </c>
      <c r="E563" s="10">
        <v>4019</v>
      </c>
      <c r="F563">
        <v>24</v>
      </c>
      <c r="G563">
        <v>51561</v>
      </c>
      <c r="H563" s="11">
        <v>41678.66034722222</v>
      </c>
      <c r="I563" t="s">
        <v>8113</v>
      </c>
      <c r="J563">
        <v>51561</v>
      </c>
      <c r="K563" s="11">
        <v>41678.66034722222</v>
      </c>
      <c r="L563" s="10">
        <v>3019</v>
      </c>
    </row>
    <row r="564" spans="4:12" x14ac:dyDescent="0.25">
      <c r="D564" s="5" t="s">
        <v>6094</v>
      </c>
      <c r="E564" s="10">
        <v>4019</v>
      </c>
      <c r="F564">
        <v>24</v>
      </c>
      <c r="G564">
        <v>51562</v>
      </c>
      <c r="H564" s="11">
        <v>41678.66034722222</v>
      </c>
      <c r="I564" t="s">
        <v>8114</v>
      </c>
      <c r="J564">
        <v>51562</v>
      </c>
      <c r="K564" s="11">
        <v>41678.66034722222</v>
      </c>
      <c r="L564" s="10">
        <v>3019</v>
      </c>
    </row>
    <row r="565" spans="4:12" x14ac:dyDescent="0.25">
      <c r="D565" s="5" t="s">
        <v>6095</v>
      </c>
      <c r="E565" s="10">
        <v>4019</v>
      </c>
      <c r="F565">
        <v>25</v>
      </c>
      <c r="G565">
        <v>51563</v>
      </c>
      <c r="H565" s="11">
        <v>41678.66034722222</v>
      </c>
      <c r="I565" t="s">
        <v>8115</v>
      </c>
      <c r="J565">
        <v>51563</v>
      </c>
      <c r="K565" s="11">
        <v>41678.66034722222</v>
      </c>
      <c r="L565" s="10">
        <v>3019</v>
      </c>
    </row>
    <row r="566" spans="4:12" x14ac:dyDescent="0.25">
      <c r="D566" s="5" t="s">
        <v>6096</v>
      </c>
      <c r="E566" s="10">
        <v>4019</v>
      </c>
      <c r="F566">
        <v>25</v>
      </c>
      <c r="G566">
        <v>51564</v>
      </c>
      <c r="H566" s="11">
        <v>41678.66034722222</v>
      </c>
      <c r="I566" t="s">
        <v>8116</v>
      </c>
      <c r="J566">
        <v>51564</v>
      </c>
      <c r="K566" s="11">
        <v>41678.66034722222</v>
      </c>
      <c r="L566" s="10">
        <v>3019</v>
      </c>
    </row>
    <row r="567" spans="4:12" x14ac:dyDescent="0.25">
      <c r="D567" s="5" t="s">
        <v>6097</v>
      </c>
      <c r="E567" s="10">
        <v>4019</v>
      </c>
      <c r="F567">
        <v>24</v>
      </c>
      <c r="G567">
        <v>51565</v>
      </c>
      <c r="H567" s="11">
        <v>41678.66034722222</v>
      </c>
      <c r="I567" t="s">
        <v>8117</v>
      </c>
      <c r="J567">
        <v>51565</v>
      </c>
      <c r="K567" s="11">
        <v>41678.66034722222</v>
      </c>
      <c r="L567" s="10">
        <v>3019</v>
      </c>
    </row>
    <row r="568" spans="4:12" x14ac:dyDescent="0.25">
      <c r="D568" s="5" t="s">
        <v>6098</v>
      </c>
      <c r="E568" s="10">
        <v>4019</v>
      </c>
      <c r="F568">
        <v>24</v>
      </c>
      <c r="G568">
        <v>51566</v>
      </c>
      <c r="H568" s="11">
        <v>41678.66034722222</v>
      </c>
      <c r="I568" t="s">
        <v>8118</v>
      </c>
      <c r="J568">
        <v>51566</v>
      </c>
      <c r="K568" s="11">
        <v>41678.66034722222</v>
      </c>
      <c r="L568" s="10">
        <v>3019</v>
      </c>
    </row>
    <row r="569" spans="4:12" x14ac:dyDescent="0.25">
      <c r="D569" s="5" t="s">
        <v>6099</v>
      </c>
      <c r="E569" s="10">
        <v>4019</v>
      </c>
      <c r="F569">
        <v>25</v>
      </c>
      <c r="G569">
        <v>51567</v>
      </c>
      <c r="H569" s="11">
        <v>41678.66034722222</v>
      </c>
      <c r="I569" t="s">
        <v>8119</v>
      </c>
      <c r="J569">
        <v>51567</v>
      </c>
      <c r="K569" s="11">
        <v>41678.66034722222</v>
      </c>
      <c r="L569" s="10">
        <v>3019</v>
      </c>
    </row>
    <row r="570" spans="4:12" x14ac:dyDescent="0.25">
      <c r="D570" s="5" t="s">
        <v>6100</v>
      </c>
      <c r="E570" s="10">
        <v>4019</v>
      </c>
      <c r="F570">
        <v>25</v>
      </c>
      <c r="G570">
        <v>51568</v>
      </c>
      <c r="H570" s="11">
        <v>41678.66034722222</v>
      </c>
      <c r="I570" t="s">
        <v>8120</v>
      </c>
      <c r="J570">
        <v>51568</v>
      </c>
      <c r="K570" s="11">
        <v>41678.66034722222</v>
      </c>
      <c r="L570" s="10">
        <v>3019</v>
      </c>
    </row>
    <row r="571" spans="4:12" x14ac:dyDescent="0.25">
      <c r="D571" s="5" t="s">
        <v>6101</v>
      </c>
      <c r="E571" s="10">
        <v>4019</v>
      </c>
      <c r="F571">
        <v>24</v>
      </c>
      <c r="G571">
        <v>51569</v>
      </c>
      <c r="H571" s="11">
        <v>41678.66034722222</v>
      </c>
      <c r="I571" t="s">
        <v>8121</v>
      </c>
      <c r="J571">
        <v>51569</v>
      </c>
      <c r="K571" s="11">
        <v>41678.66034722222</v>
      </c>
      <c r="L571" s="10">
        <v>3019</v>
      </c>
    </row>
    <row r="572" spans="4:12" x14ac:dyDescent="0.25">
      <c r="D572" s="5" t="s">
        <v>6102</v>
      </c>
      <c r="E572" s="10">
        <v>4019</v>
      </c>
      <c r="F572">
        <v>24</v>
      </c>
      <c r="G572">
        <v>51570</v>
      </c>
      <c r="H572" s="11">
        <v>41678.66034722222</v>
      </c>
      <c r="I572" t="s">
        <v>8122</v>
      </c>
      <c r="J572">
        <v>51570</v>
      </c>
      <c r="K572" s="11">
        <v>41678.66034722222</v>
      </c>
      <c r="L572" s="10">
        <v>3019</v>
      </c>
    </row>
    <row r="573" spans="4:12" x14ac:dyDescent="0.25">
      <c r="D573" s="5" t="s">
        <v>6103</v>
      </c>
      <c r="E573" s="10">
        <v>4019</v>
      </c>
      <c r="F573">
        <v>25</v>
      </c>
      <c r="G573">
        <v>51571</v>
      </c>
      <c r="H573" s="11">
        <v>41678.66034722222</v>
      </c>
      <c r="I573" t="s">
        <v>8123</v>
      </c>
      <c r="J573">
        <v>51571</v>
      </c>
      <c r="K573" s="11">
        <v>41678.66034722222</v>
      </c>
      <c r="L573" s="10">
        <v>3019</v>
      </c>
    </row>
    <row r="574" spans="4:12" x14ac:dyDescent="0.25">
      <c r="D574" s="5" t="s">
        <v>6104</v>
      </c>
      <c r="E574" s="10">
        <v>4019</v>
      </c>
      <c r="F574">
        <v>25</v>
      </c>
      <c r="G574">
        <v>51572</v>
      </c>
      <c r="H574" s="11">
        <v>41678.66034722222</v>
      </c>
      <c r="I574" t="s">
        <v>8124</v>
      </c>
      <c r="J574">
        <v>51572</v>
      </c>
      <c r="K574" s="11">
        <v>41678.66034722222</v>
      </c>
      <c r="L574" s="10">
        <v>3019</v>
      </c>
    </row>
    <row r="575" spans="4:12" x14ac:dyDescent="0.25">
      <c r="D575" s="5" t="s">
        <v>6105</v>
      </c>
      <c r="E575" s="10">
        <v>4019</v>
      </c>
      <c r="F575">
        <v>24</v>
      </c>
      <c r="G575">
        <v>51573</v>
      </c>
      <c r="H575" s="11">
        <v>41678.66034722222</v>
      </c>
      <c r="I575" t="s">
        <v>8125</v>
      </c>
      <c r="J575">
        <v>51573</v>
      </c>
      <c r="K575" s="11">
        <v>41678.66034722222</v>
      </c>
      <c r="L575" s="10">
        <v>3019</v>
      </c>
    </row>
    <row r="576" spans="4:12" x14ac:dyDescent="0.25">
      <c r="D576" s="5" t="s">
        <v>6106</v>
      </c>
      <c r="E576" s="10">
        <v>4019</v>
      </c>
      <c r="F576">
        <v>24</v>
      </c>
      <c r="G576">
        <v>51574</v>
      </c>
      <c r="H576" s="11">
        <v>41678.66034722222</v>
      </c>
      <c r="I576" t="s">
        <v>8126</v>
      </c>
      <c r="J576">
        <v>51574</v>
      </c>
      <c r="K576" s="11">
        <v>41678.66034722222</v>
      </c>
      <c r="L576" s="10">
        <v>3019</v>
      </c>
    </row>
    <row r="577" spans="4:12" x14ac:dyDescent="0.25">
      <c r="D577" s="5" t="s">
        <v>6107</v>
      </c>
      <c r="E577" s="10">
        <v>4019</v>
      </c>
      <c r="F577">
        <v>25</v>
      </c>
      <c r="G577">
        <v>51575</v>
      </c>
      <c r="H577" s="11">
        <v>41678.66034722222</v>
      </c>
      <c r="I577" t="s">
        <v>8127</v>
      </c>
      <c r="J577">
        <v>51575</v>
      </c>
      <c r="K577" s="11">
        <v>41678.66034722222</v>
      </c>
      <c r="L577" s="10">
        <v>3019</v>
      </c>
    </row>
    <row r="578" spans="4:12" x14ac:dyDescent="0.25">
      <c r="D578" s="5" t="s">
        <v>6108</v>
      </c>
      <c r="E578" s="10">
        <v>4019</v>
      </c>
      <c r="F578">
        <v>25</v>
      </c>
      <c r="G578">
        <v>51576</v>
      </c>
      <c r="H578" s="11">
        <v>41678.66034722222</v>
      </c>
      <c r="I578" t="s">
        <v>8128</v>
      </c>
      <c r="J578">
        <v>51576</v>
      </c>
      <c r="K578" s="11">
        <v>41678.66034722222</v>
      </c>
      <c r="L578" s="10">
        <v>3019</v>
      </c>
    </row>
    <row r="579" spans="4:12" x14ac:dyDescent="0.25">
      <c r="D579" s="5" t="s">
        <v>6109</v>
      </c>
      <c r="E579" s="10">
        <v>4019</v>
      </c>
      <c r="F579">
        <v>24</v>
      </c>
      <c r="G579">
        <v>51577</v>
      </c>
      <c r="H579" s="11">
        <v>41678.66034722222</v>
      </c>
      <c r="I579" t="s">
        <v>8129</v>
      </c>
      <c r="J579">
        <v>51577</v>
      </c>
      <c r="K579" s="11">
        <v>41678.66034722222</v>
      </c>
      <c r="L579" s="10">
        <v>3019</v>
      </c>
    </row>
    <row r="580" spans="4:12" x14ac:dyDescent="0.25">
      <c r="D580" s="5" t="s">
        <v>6110</v>
      </c>
      <c r="E580" s="10">
        <v>4019</v>
      </c>
      <c r="F580">
        <v>24</v>
      </c>
      <c r="G580">
        <v>51578</v>
      </c>
      <c r="H580" s="11">
        <v>41678.66034722222</v>
      </c>
      <c r="I580" t="s">
        <v>8130</v>
      </c>
      <c r="J580">
        <v>51578</v>
      </c>
      <c r="K580" s="11">
        <v>41678.66034722222</v>
      </c>
      <c r="L580" s="10">
        <v>3019</v>
      </c>
    </row>
    <row r="581" spans="4:12" x14ac:dyDescent="0.25">
      <c r="D581" s="5" t="s">
        <v>6111</v>
      </c>
      <c r="E581" s="10">
        <v>4019</v>
      </c>
      <c r="F581">
        <v>25</v>
      </c>
      <c r="G581">
        <v>51579</v>
      </c>
      <c r="H581" s="11">
        <v>41678.66034722222</v>
      </c>
      <c r="I581" t="s">
        <v>8131</v>
      </c>
      <c r="J581">
        <v>51579</v>
      </c>
      <c r="K581" s="11">
        <v>41678.66034722222</v>
      </c>
      <c r="L581" s="10">
        <v>3019</v>
      </c>
    </row>
    <row r="582" spans="4:12" x14ac:dyDescent="0.25">
      <c r="D582" s="5" t="s">
        <v>6112</v>
      </c>
      <c r="E582" s="10">
        <v>4019</v>
      </c>
      <c r="F582">
        <v>25</v>
      </c>
      <c r="G582">
        <v>51580</v>
      </c>
      <c r="H582" s="11">
        <v>41678.66034722222</v>
      </c>
      <c r="I582" t="s">
        <v>8132</v>
      </c>
      <c r="J582">
        <v>51580</v>
      </c>
      <c r="K582" s="11">
        <v>41678.66034722222</v>
      </c>
      <c r="L582" s="10">
        <v>3019</v>
      </c>
    </row>
    <row r="583" spans="4:12" x14ac:dyDescent="0.25">
      <c r="D583" s="5" t="s">
        <v>6113</v>
      </c>
      <c r="E583" s="10">
        <v>4019</v>
      </c>
      <c r="F583">
        <v>24</v>
      </c>
      <c r="G583">
        <v>51581</v>
      </c>
      <c r="H583" s="11">
        <v>41678.66034722222</v>
      </c>
      <c r="I583" t="s">
        <v>8133</v>
      </c>
      <c r="J583">
        <v>51581</v>
      </c>
      <c r="K583" s="11">
        <v>41678.66034722222</v>
      </c>
      <c r="L583" s="10">
        <v>3019</v>
      </c>
    </row>
    <row r="584" spans="4:12" x14ac:dyDescent="0.25">
      <c r="D584" s="5" t="s">
        <v>6114</v>
      </c>
      <c r="E584" s="10">
        <v>4019</v>
      </c>
      <c r="F584">
        <v>24</v>
      </c>
      <c r="G584">
        <v>51582</v>
      </c>
      <c r="H584" s="11">
        <v>41678.66034722222</v>
      </c>
      <c r="I584" t="s">
        <v>8134</v>
      </c>
      <c r="J584">
        <v>51582</v>
      </c>
      <c r="K584" s="11">
        <v>41678.66034722222</v>
      </c>
      <c r="L584" s="10">
        <v>3019</v>
      </c>
    </row>
    <row r="585" spans="4:12" x14ac:dyDescent="0.25">
      <c r="D585" s="5" t="s">
        <v>6115</v>
      </c>
      <c r="E585" s="10">
        <v>4019</v>
      </c>
      <c r="F585">
        <v>25</v>
      </c>
      <c r="G585">
        <v>51583</v>
      </c>
      <c r="H585" s="11">
        <v>41678.66034722222</v>
      </c>
      <c r="I585" t="s">
        <v>8135</v>
      </c>
      <c r="J585">
        <v>51583</v>
      </c>
      <c r="K585" s="11">
        <v>41678.66034722222</v>
      </c>
      <c r="L585" s="10">
        <v>3019</v>
      </c>
    </row>
    <row r="586" spans="4:12" x14ac:dyDescent="0.25">
      <c r="D586" s="5" t="s">
        <v>6116</v>
      </c>
      <c r="E586" s="10">
        <v>4019</v>
      </c>
      <c r="F586">
        <v>25</v>
      </c>
      <c r="G586">
        <v>51584</v>
      </c>
      <c r="H586" s="11">
        <v>41678.66034722222</v>
      </c>
      <c r="I586" t="s">
        <v>8136</v>
      </c>
      <c r="J586">
        <v>51584</v>
      </c>
      <c r="K586" s="11">
        <v>41678.66034722222</v>
      </c>
      <c r="L586" s="10">
        <v>3019</v>
      </c>
    </row>
    <row r="587" spans="4:12" x14ac:dyDescent="0.25">
      <c r="D587" s="5" t="s">
        <v>6117</v>
      </c>
      <c r="E587" s="10">
        <v>4019</v>
      </c>
      <c r="F587">
        <v>24</v>
      </c>
      <c r="G587">
        <v>51585</v>
      </c>
      <c r="H587" s="11">
        <v>41678.66034722222</v>
      </c>
      <c r="I587" t="s">
        <v>8137</v>
      </c>
      <c r="J587">
        <v>51585</v>
      </c>
      <c r="K587" s="11">
        <v>41678.66034722222</v>
      </c>
      <c r="L587" s="10">
        <v>3019</v>
      </c>
    </row>
    <row r="588" spans="4:12" x14ac:dyDescent="0.25">
      <c r="D588" s="5" t="s">
        <v>6118</v>
      </c>
      <c r="E588" s="10">
        <v>4019</v>
      </c>
      <c r="F588">
        <v>24</v>
      </c>
      <c r="G588">
        <v>51586</v>
      </c>
      <c r="H588" s="11">
        <v>41678.66034722222</v>
      </c>
      <c r="I588" t="s">
        <v>8138</v>
      </c>
      <c r="J588">
        <v>51586</v>
      </c>
      <c r="K588" s="11">
        <v>41678.66034722222</v>
      </c>
      <c r="L588" s="10">
        <v>3019</v>
      </c>
    </row>
    <row r="589" spans="4:12" x14ac:dyDescent="0.25">
      <c r="D589" s="5" t="s">
        <v>6119</v>
      </c>
      <c r="E589" s="10">
        <v>4019</v>
      </c>
      <c r="F589">
        <v>25</v>
      </c>
      <c r="G589">
        <v>51587</v>
      </c>
      <c r="H589" s="11">
        <v>41678.66034722222</v>
      </c>
      <c r="I589" t="s">
        <v>8139</v>
      </c>
      <c r="J589">
        <v>51587</v>
      </c>
      <c r="K589" s="11">
        <v>41678.66034722222</v>
      </c>
      <c r="L589" s="10">
        <v>3019</v>
      </c>
    </row>
    <row r="590" spans="4:12" x14ac:dyDescent="0.25">
      <c r="D590" s="5" t="s">
        <v>6120</v>
      </c>
      <c r="E590" s="10">
        <v>4019</v>
      </c>
      <c r="F590">
        <v>25</v>
      </c>
      <c r="G590">
        <v>51588</v>
      </c>
      <c r="H590" s="11">
        <v>41678.66034722222</v>
      </c>
      <c r="I590" t="s">
        <v>8140</v>
      </c>
      <c r="J590">
        <v>51588</v>
      </c>
      <c r="K590" s="11">
        <v>41678.66034722222</v>
      </c>
      <c r="L590" s="10">
        <v>3019</v>
      </c>
    </row>
    <row r="591" spans="4:12" x14ac:dyDescent="0.25">
      <c r="D591" s="5" t="s">
        <v>6121</v>
      </c>
      <c r="E591" s="10">
        <v>4019</v>
      </c>
      <c r="F591">
        <v>24</v>
      </c>
      <c r="G591">
        <v>51589</v>
      </c>
      <c r="H591" s="11">
        <v>41678.66034722222</v>
      </c>
      <c r="I591" t="s">
        <v>8141</v>
      </c>
      <c r="J591">
        <v>51589</v>
      </c>
      <c r="K591" s="11">
        <v>41678.66034722222</v>
      </c>
      <c r="L591" s="10">
        <v>3019</v>
      </c>
    </row>
    <row r="592" spans="4:12" x14ac:dyDescent="0.25">
      <c r="D592" s="5" t="s">
        <v>6122</v>
      </c>
      <c r="E592" s="10">
        <v>4019</v>
      </c>
      <c r="F592">
        <v>24</v>
      </c>
      <c r="G592">
        <v>51590</v>
      </c>
      <c r="H592" s="11">
        <v>41678.66034722222</v>
      </c>
      <c r="I592" t="s">
        <v>8142</v>
      </c>
      <c r="J592">
        <v>51590</v>
      </c>
      <c r="K592" s="11">
        <v>41678.66034722222</v>
      </c>
      <c r="L592" s="10">
        <v>3019</v>
      </c>
    </row>
    <row r="593" spans="4:12" x14ac:dyDescent="0.25">
      <c r="D593" s="5" t="s">
        <v>6123</v>
      </c>
      <c r="E593" s="10">
        <v>4019</v>
      </c>
      <c r="F593">
        <v>25</v>
      </c>
      <c r="G593">
        <v>51591</v>
      </c>
      <c r="H593" s="11">
        <v>41678.66034722222</v>
      </c>
      <c r="I593" t="s">
        <v>8143</v>
      </c>
      <c r="J593">
        <v>51591</v>
      </c>
      <c r="K593" s="11">
        <v>41678.66034722222</v>
      </c>
      <c r="L593" s="10">
        <v>3019</v>
      </c>
    </row>
    <row r="594" spans="4:12" x14ac:dyDescent="0.25">
      <c r="D594" s="5" t="s">
        <v>6124</v>
      </c>
      <c r="E594" s="10">
        <v>4019</v>
      </c>
      <c r="F594">
        <v>25</v>
      </c>
      <c r="G594">
        <v>51592</v>
      </c>
      <c r="H594" s="11">
        <v>41678.66034722222</v>
      </c>
      <c r="I594" t="s">
        <v>8144</v>
      </c>
      <c r="J594">
        <v>51592</v>
      </c>
      <c r="K594" s="11">
        <v>41678.66034722222</v>
      </c>
      <c r="L594" s="10">
        <v>3019</v>
      </c>
    </row>
    <row r="595" spans="4:12" x14ac:dyDescent="0.25">
      <c r="D595" s="5" t="s">
        <v>6125</v>
      </c>
      <c r="E595" s="10">
        <v>4019</v>
      </c>
      <c r="F595">
        <v>24</v>
      </c>
      <c r="G595">
        <v>51593</v>
      </c>
      <c r="H595" s="11">
        <v>41678.66034722222</v>
      </c>
      <c r="I595" t="s">
        <v>8145</v>
      </c>
      <c r="J595">
        <v>51593</v>
      </c>
      <c r="K595" s="11">
        <v>41678.66034722222</v>
      </c>
      <c r="L595" s="10">
        <v>3019</v>
      </c>
    </row>
    <row r="596" spans="4:12" x14ac:dyDescent="0.25">
      <c r="D596" s="5" t="s">
        <v>6126</v>
      </c>
      <c r="E596" s="10">
        <v>4019</v>
      </c>
      <c r="F596">
        <v>24</v>
      </c>
      <c r="G596">
        <v>51594</v>
      </c>
      <c r="H596" s="11">
        <v>41678.66034722222</v>
      </c>
      <c r="I596" t="s">
        <v>8146</v>
      </c>
      <c r="J596">
        <v>51594</v>
      </c>
      <c r="K596" s="11">
        <v>41678.66034722222</v>
      </c>
      <c r="L596" s="10">
        <v>3019</v>
      </c>
    </row>
    <row r="597" spans="4:12" x14ac:dyDescent="0.25">
      <c r="D597" s="5" t="s">
        <v>6127</v>
      </c>
      <c r="E597" s="10">
        <v>4019</v>
      </c>
      <c r="F597">
        <v>25</v>
      </c>
      <c r="G597">
        <v>51595</v>
      </c>
      <c r="H597" s="11">
        <v>41678.66034722222</v>
      </c>
      <c r="I597" t="s">
        <v>8147</v>
      </c>
      <c r="J597">
        <v>51595</v>
      </c>
      <c r="K597" s="11">
        <v>41678.66034722222</v>
      </c>
      <c r="L597" s="10">
        <v>3019</v>
      </c>
    </row>
    <row r="598" spans="4:12" x14ac:dyDescent="0.25">
      <c r="D598" s="5" t="s">
        <v>6128</v>
      </c>
      <c r="E598" s="10">
        <v>4019</v>
      </c>
      <c r="F598">
        <v>25</v>
      </c>
      <c r="G598">
        <v>51596</v>
      </c>
      <c r="H598" s="11">
        <v>41678.66034722222</v>
      </c>
      <c r="I598" t="s">
        <v>8148</v>
      </c>
      <c r="J598">
        <v>51596</v>
      </c>
      <c r="K598" s="11">
        <v>41678.66034722222</v>
      </c>
      <c r="L598" s="10">
        <v>3019</v>
      </c>
    </row>
    <row r="599" spans="4:12" x14ac:dyDescent="0.25">
      <c r="D599" s="5" t="s">
        <v>6129</v>
      </c>
      <c r="E599" s="10">
        <v>4019</v>
      </c>
      <c r="F599">
        <v>24</v>
      </c>
      <c r="G599">
        <v>51597</v>
      </c>
      <c r="H599" s="11">
        <v>41678.66034722222</v>
      </c>
      <c r="I599" t="s">
        <v>8149</v>
      </c>
      <c r="J599">
        <v>51597</v>
      </c>
      <c r="K599" s="11">
        <v>41678.66034722222</v>
      </c>
      <c r="L599" s="10">
        <v>3019</v>
      </c>
    </row>
    <row r="600" spans="4:12" x14ac:dyDescent="0.25">
      <c r="D600" s="5" t="s">
        <v>6130</v>
      </c>
      <c r="E600" s="10">
        <v>4019</v>
      </c>
      <c r="F600">
        <v>24</v>
      </c>
      <c r="G600">
        <v>51598</v>
      </c>
      <c r="H600" s="11">
        <v>41678.66034722222</v>
      </c>
      <c r="I600" t="s">
        <v>8150</v>
      </c>
      <c r="J600">
        <v>51598</v>
      </c>
      <c r="K600" s="11">
        <v>41678.66034722222</v>
      </c>
      <c r="L600" s="10">
        <v>3019</v>
      </c>
    </row>
    <row r="601" spans="4:12" x14ac:dyDescent="0.25">
      <c r="D601" s="5" t="s">
        <v>6131</v>
      </c>
      <c r="E601" s="10">
        <v>4019</v>
      </c>
      <c r="F601">
        <v>25</v>
      </c>
      <c r="G601">
        <v>51599</v>
      </c>
      <c r="H601" s="11">
        <v>41678.66034722222</v>
      </c>
      <c r="I601" t="s">
        <v>8151</v>
      </c>
      <c r="J601">
        <v>51599</v>
      </c>
      <c r="K601" s="11">
        <v>41678.66034722222</v>
      </c>
      <c r="L601" s="10">
        <v>3019</v>
      </c>
    </row>
    <row r="602" spans="4:12" x14ac:dyDescent="0.25">
      <c r="D602" s="5" t="s">
        <v>6132</v>
      </c>
      <c r="E602" s="10">
        <v>4019</v>
      </c>
      <c r="F602">
        <v>25</v>
      </c>
      <c r="G602">
        <v>51600</v>
      </c>
      <c r="H602" s="11">
        <v>41678.66034722222</v>
      </c>
      <c r="I602" t="s">
        <v>8152</v>
      </c>
      <c r="J602">
        <v>51600</v>
      </c>
      <c r="K602" s="11">
        <v>41678.66034722222</v>
      </c>
      <c r="L602" s="10">
        <v>3019</v>
      </c>
    </row>
    <row r="603" spans="4:12" x14ac:dyDescent="0.25">
      <c r="D603" s="5" t="s">
        <v>6133</v>
      </c>
      <c r="E603" s="10">
        <v>4019</v>
      </c>
      <c r="F603">
        <v>24</v>
      </c>
      <c r="G603">
        <v>51601</v>
      </c>
      <c r="H603" s="11">
        <v>41678.66034722222</v>
      </c>
      <c r="I603" t="s">
        <v>8153</v>
      </c>
      <c r="J603">
        <v>51601</v>
      </c>
      <c r="K603" s="11">
        <v>41678.66034722222</v>
      </c>
      <c r="L603" s="10">
        <v>3019</v>
      </c>
    </row>
    <row r="604" spans="4:12" x14ac:dyDescent="0.25">
      <c r="D604" s="5" t="s">
        <v>6134</v>
      </c>
      <c r="E604" s="10">
        <v>4019</v>
      </c>
      <c r="F604">
        <v>24</v>
      </c>
      <c r="G604">
        <v>51602</v>
      </c>
      <c r="H604" s="11">
        <v>41678.66034722222</v>
      </c>
      <c r="I604" t="s">
        <v>8154</v>
      </c>
      <c r="J604">
        <v>51602</v>
      </c>
      <c r="K604" s="11">
        <v>41678.66034722222</v>
      </c>
      <c r="L604" s="10">
        <v>3019</v>
      </c>
    </row>
    <row r="605" spans="4:12" x14ac:dyDescent="0.25">
      <c r="D605" s="5" t="s">
        <v>6135</v>
      </c>
      <c r="E605" s="10">
        <v>4019</v>
      </c>
      <c r="F605">
        <v>25</v>
      </c>
      <c r="G605">
        <v>51603</v>
      </c>
      <c r="H605" s="11">
        <v>41678.66034722222</v>
      </c>
      <c r="I605" t="s">
        <v>8155</v>
      </c>
      <c r="J605">
        <v>51603</v>
      </c>
      <c r="K605" s="11">
        <v>41678.66034722222</v>
      </c>
      <c r="L605" s="10">
        <v>3019</v>
      </c>
    </row>
    <row r="606" spans="4:12" x14ac:dyDescent="0.25">
      <c r="D606" s="5" t="s">
        <v>6136</v>
      </c>
      <c r="E606" s="10">
        <v>4019</v>
      </c>
      <c r="F606">
        <v>25</v>
      </c>
      <c r="G606">
        <v>51604</v>
      </c>
      <c r="H606" s="11">
        <v>41678.66034722222</v>
      </c>
      <c r="I606" t="s">
        <v>8156</v>
      </c>
      <c r="J606">
        <v>51604</v>
      </c>
      <c r="K606" s="11">
        <v>41678.66034722222</v>
      </c>
      <c r="L606" s="10">
        <v>3019</v>
      </c>
    </row>
    <row r="607" spans="4:12" x14ac:dyDescent="0.25">
      <c r="D607" s="5" t="s">
        <v>6137</v>
      </c>
      <c r="E607" s="10">
        <v>4019</v>
      </c>
      <c r="F607">
        <v>24</v>
      </c>
      <c r="G607">
        <v>51605</v>
      </c>
      <c r="H607" s="11">
        <v>41678.66034722222</v>
      </c>
      <c r="I607" t="s">
        <v>8157</v>
      </c>
      <c r="J607">
        <v>51605</v>
      </c>
      <c r="K607" s="11">
        <v>41678.66034722222</v>
      </c>
      <c r="L607" s="10">
        <v>3019</v>
      </c>
    </row>
    <row r="608" spans="4:12" x14ac:dyDescent="0.25">
      <c r="D608" s="5" t="s">
        <v>6138</v>
      </c>
      <c r="E608" s="10">
        <v>4019</v>
      </c>
      <c r="F608">
        <v>24</v>
      </c>
      <c r="G608">
        <v>51606</v>
      </c>
      <c r="H608" s="11">
        <v>41678.66034722222</v>
      </c>
      <c r="I608" t="s">
        <v>8158</v>
      </c>
      <c r="J608">
        <v>51606</v>
      </c>
      <c r="K608" s="11">
        <v>41678.66034722222</v>
      </c>
      <c r="L608" s="10">
        <v>3019</v>
      </c>
    </row>
    <row r="609" spans="4:12" x14ac:dyDescent="0.25">
      <c r="D609" s="5" t="s">
        <v>6139</v>
      </c>
      <c r="E609" s="10">
        <v>4019</v>
      </c>
      <c r="F609">
        <v>25</v>
      </c>
      <c r="G609">
        <v>51607</v>
      </c>
      <c r="H609" s="11">
        <v>41678.66034722222</v>
      </c>
      <c r="I609" t="s">
        <v>8159</v>
      </c>
      <c r="J609">
        <v>51607</v>
      </c>
      <c r="K609" s="11">
        <v>41678.66034722222</v>
      </c>
      <c r="L609" s="10">
        <v>3019</v>
      </c>
    </row>
    <row r="610" spans="4:12" x14ac:dyDescent="0.25">
      <c r="D610" s="5" t="s">
        <v>6140</v>
      </c>
      <c r="E610" s="10">
        <v>4019</v>
      </c>
      <c r="F610">
        <v>25</v>
      </c>
      <c r="G610">
        <v>51608</v>
      </c>
      <c r="H610" s="11">
        <v>41678.66034722222</v>
      </c>
      <c r="I610" t="s">
        <v>8160</v>
      </c>
      <c r="J610">
        <v>51608</v>
      </c>
      <c r="K610" s="11">
        <v>41678.66034722222</v>
      </c>
      <c r="L610" s="10">
        <v>3019</v>
      </c>
    </row>
    <row r="611" spans="4:12" x14ac:dyDescent="0.25">
      <c r="D611" s="5" t="s">
        <v>6141</v>
      </c>
      <c r="E611" s="10">
        <v>4019</v>
      </c>
      <c r="F611">
        <v>24</v>
      </c>
      <c r="G611">
        <v>51609</v>
      </c>
      <c r="H611" s="11">
        <v>41678.66034722222</v>
      </c>
      <c r="I611" t="s">
        <v>8161</v>
      </c>
      <c r="J611">
        <v>51609</v>
      </c>
      <c r="K611" s="11">
        <v>41678.66034722222</v>
      </c>
      <c r="L611" s="10">
        <v>3019</v>
      </c>
    </row>
    <row r="612" spans="4:12" x14ac:dyDescent="0.25">
      <c r="D612" s="5" t="s">
        <v>6142</v>
      </c>
      <c r="E612" s="10">
        <v>4019</v>
      </c>
      <c r="F612">
        <v>24</v>
      </c>
      <c r="G612">
        <v>51610</v>
      </c>
      <c r="H612" s="11">
        <v>41678.66034722222</v>
      </c>
      <c r="I612" t="s">
        <v>8162</v>
      </c>
      <c r="J612">
        <v>51610</v>
      </c>
      <c r="K612" s="11">
        <v>41678.66034722222</v>
      </c>
      <c r="L612" s="10">
        <v>3019</v>
      </c>
    </row>
    <row r="613" spans="4:12" x14ac:dyDescent="0.25">
      <c r="D613" s="5" t="s">
        <v>6143</v>
      </c>
      <c r="E613" s="10">
        <v>4019</v>
      </c>
      <c r="F613">
        <v>25</v>
      </c>
      <c r="G613">
        <v>51611</v>
      </c>
      <c r="H613" s="11">
        <v>41678.66034722222</v>
      </c>
      <c r="I613" t="s">
        <v>8163</v>
      </c>
      <c r="J613">
        <v>51611</v>
      </c>
      <c r="K613" s="11">
        <v>41678.66034722222</v>
      </c>
      <c r="L613" s="10">
        <v>3019</v>
      </c>
    </row>
    <row r="614" spans="4:12" x14ac:dyDescent="0.25">
      <c r="D614" s="5" t="s">
        <v>6144</v>
      </c>
      <c r="E614" s="10">
        <v>4019</v>
      </c>
      <c r="F614">
        <v>25</v>
      </c>
      <c r="G614">
        <v>51612</v>
      </c>
      <c r="H614" s="11">
        <v>41678.66034722222</v>
      </c>
      <c r="I614" t="s">
        <v>8164</v>
      </c>
      <c r="J614">
        <v>51612</v>
      </c>
      <c r="K614" s="11">
        <v>41678.66034722222</v>
      </c>
      <c r="L614" s="10">
        <v>3019</v>
      </c>
    </row>
    <row r="615" spans="4:12" x14ac:dyDescent="0.25">
      <c r="D615" s="5" t="s">
        <v>6145</v>
      </c>
      <c r="E615" s="10">
        <v>4019</v>
      </c>
      <c r="F615">
        <v>24</v>
      </c>
      <c r="G615">
        <v>51613</v>
      </c>
      <c r="H615" s="11">
        <v>41678.66034722222</v>
      </c>
      <c r="I615" t="s">
        <v>8165</v>
      </c>
      <c r="J615">
        <v>51613</v>
      </c>
      <c r="K615" s="11">
        <v>41678.66034722222</v>
      </c>
      <c r="L615" s="10">
        <v>3019</v>
      </c>
    </row>
    <row r="616" spans="4:12" x14ac:dyDescent="0.25">
      <c r="D616" s="5" t="s">
        <v>6146</v>
      </c>
      <c r="E616" s="10">
        <v>4019</v>
      </c>
      <c r="F616">
        <v>24</v>
      </c>
      <c r="G616">
        <v>51614</v>
      </c>
      <c r="H616" s="11">
        <v>41678.66034722222</v>
      </c>
      <c r="I616" t="s">
        <v>8166</v>
      </c>
      <c r="J616">
        <v>51614</v>
      </c>
      <c r="K616" s="11">
        <v>41678.66034722222</v>
      </c>
      <c r="L616" s="10">
        <v>3019</v>
      </c>
    </row>
    <row r="617" spans="4:12" x14ac:dyDescent="0.25">
      <c r="D617" s="5" t="s">
        <v>6147</v>
      </c>
      <c r="E617" s="10">
        <v>4019</v>
      </c>
      <c r="F617">
        <v>25</v>
      </c>
      <c r="G617">
        <v>51615</v>
      </c>
      <c r="H617" s="11">
        <v>41678.66034722222</v>
      </c>
      <c r="I617" t="s">
        <v>8167</v>
      </c>
      <c r="J617">
        <v>51615</v>
      </c>
      <c r="K617" s="11">
        <v>41678.66034722222</v>
      </c>
      <c r="L617" s="10">
        <v>3019</v>
      </c>
    </row>
    <row r="618" spans="4:12" x14ac:dyDescent="0.25">
      <c r="D618" s="5" t="s">
        <v>6148</v>
      </c>
      <c r="E618" s="10">
        <v>4019</v>
      </c>
      <c r="F618">
        <v>25</v>
      </c>
      <c r="G618">
        <v>51616</v>
      </c>
      <c r="H618" s="11">
        <v>41678.66034722222</v>
      </c>
      <c r="I618" t="s">
        <v>8168</v>
      </c>
      <c r="J618">
        <v>51616</v>
      </c>
      <c r="K618" s="11">
        <v>41678.66034722222</v>
      </c>
      <c r="L618" s="10">
        <v>3019</v>
      </c>
    </row>
    <row r="619" spans="4:12" x14ac:dyDescent="0.25">
      <c r="D619" s="5" t="s">
        <v>6149</v>
      </c>
      <c r="E619" s="10">
        <v>4019</v>
      </c>
      <c r="F619">
        <v>24</v>
      </c>
      <c r="G619">
        <v>51617</v>
      </c>
      <c r="H619" s="11">
        <v>41678.66034722222</v>
      </c>
      <c r="I619" t="s">
        <v>8169</v>
      </c>
      <c r="J619">
        <v>51617</v>
      </c>
      <c r="K619" s="11">
        <v>41678.66034722222</v>
      </c>
      <c r="L619" s="10">
        <v>3019</v>
      </c>
    </row>
    <row r="620" spans="4:12" x14ac:dyDescent="0.25">
      <c r="D620" s="5" t="s">
        <v>6150</v>
      </c>
      <c r="E620" s="10">
        <v>4019</v>
      </c>
      <c r="F620">
        <v>24</v>
      </c>
      <c r="G620">
        <v>51618</v>
      </c>
      <c r="H620" s="11">
        <v>41678.66034722222</v>
      </c>
      <c r="I620" t="s">
        <v>8170</v>
      </c>
      <c r="J620">
        <v>51618</v>
      </c>
      <c r="K620" s="11">
        <v>41678.66034722222</v>
      </c>
      <c r="L620" s="10">
        <v>3019</v>
      </c>
    </row>
    <row r="621" spans="4:12" x14ac:dyDescent="0.25">
      <c r="D621" s="5" t="s">
        <v>6151</v>
      </c>
      <c r="E621" s="10">
        <v>4019</v>
      </c>
      <c r="F621">
        <v>25</v>
      </c>
      <c r="G621">
        <v>51619</v>
      </c>
      <c r="H621" s="11">
        <v>41678.66034722222</v>
      </c>
      <c r="I621" t="s">
        <v>8171</v>
      </c>
      <c r="J621">
        <v>51619</v>
      </c>
      <c r="K621" s="11">
        <v>41678.66034722222</v>
      </c>
      <c r="L621" s="10">
        <v>3019</v>
      </c>
    </row>
    <row r="622" spans="4:12" x14ac:dyDescent="0.25">
      <c r="D622" s="5" t="s">
        <v>6152</v>
      </c>
      <c r="E622" s="10">
        <v>4019</v>
      </c>
      <c r="F622">
        <v>25</v>
      </c>
      <c r="G622">
        <v>51620</v>
      </c>
      <c r="H622" s="11">
        <v>41678.66034722222</v>
      </c>
      <c r="I622" t="s">
        <v>8172</v>
      </c>
      <c r="J622">
        <v>51620</v>
      </c>
      <c r="K622" s="11">
        <v>41678.66034722222</v>
      </c>
      <c r="L622" s="10">
        <v>3019</v>
      </c>
    </row>
    <row r="623" spans="4:12" x14ac:dyDescent="0.25">
      <c r="D623" s="5" t="s">
        <v>6153</v>
      </c>
      <c r="E623" s="10">
        <v>4019</v>
      </c>
      <c r="F623">
        <v>24</v>
      </c>
      <c r="G623">
        <v>51621</v>
      </c>
      <c r="H623" s="11">
        <v>41678.66034722222</v>
      </c>
      <c r="I623" t="s">
        <v>8173</v>
      </c>
      <c r="J623">
        <v>51621</v>
      </c>
      <c r="K623" s="11">
        <v>41678.66034722222</v>
      </c>
      <c r="L623" s="10">
        <v>3019</v>
      </c>
    </row>
    <row r="624" spans="4:12" x14ac:dyDescent="0.25">
      <c r="D624" s="5" t="s">
        <v>6154</v>
      </c>
      <c r="E624" s="10">
        <v>4019</v>
      </c>
      <c r="F624">
        <v>24</v>
      </c>
      <c r="G624">
        <v>51622</v>
      </c>
      <c r="H624" s="11">
        <v>41678.66034722222</v>
      </c>
      <c r="I624" t="s">
        <v>8174</v>
      </c>
      <c r="J624">
        <v>51622</v>
      </c>
      <c r="K624" s="11">
        <v>41678.66034722222</v>
      </c>
      <c r="L624" s="10">
        <v>3019</v>
      </c>
    </row>
    <row r="625" spans="4:12" x14ac:dyDescent="0.25">
      <c r="D625" s="5" t="s">
        <v>6155</v>
      </c>
      <c r="E625" s="10">
        <v>4019</v>
      </c>
      <c r="F625">
        <v>25</v>
      </c>
      <c r="G625">
        <v>51623</v>
      </c>
      <c r="H625" s="11">
        <v>41678.66034722222</v>
      </c>
      <c r="I625" t="s">
        <v>8175</v>
      </c>
      <c r="J625">
        <v>51623</v>
      </c>
      <c r="K625" s="11">
        <v>41678.66034722222</v>
      </c>
      <c r="L625" s="10">
        <v>3019</v>
      </c>
    </row>
    <row r="626" spans="4:12" x14ac:dyDescent="0.25">
      <c r="D626" s="5" t="s">
        <v>6156</v>
      </c>
      <c r="E626" s="10">
        <v>4019</v>
      </c>
      <c r="F626">
        <v>25</v>
      </c>
      <c r="G626">
        <v>51624</v>
      </c>
      <c r="H626" s="11">
        <v>41678.66034722222</v>
      </c>
      <c r="I626" t="s">
        <v>8176</v>
      </c>
      <c r="J626">
        <v>51624</v>
      </c>
      <c r="K626" s="11">
        <v>41678.66034722222</v>
      </c>
      <c r="L626" s="10">
        <v>3019</v>
      </c>
    </row>
    <row r="627" spans="4:12" x14ac:dyDescent="0.25">
      <c r="D627" s="5" t="s">
        <v>6157</v>
      </c>
      <c r="E627" s="10">
        <v>4019</v>
      </c>
      <c r="F627">
        <v>24</v>
      </c>
      <c r="G627">
        <v>51625</v>
      </c>
      <c r="H627" s="11">
        <v>41678.66034722222</v>
      </c>
      <c r="I627" t="s">
        <v>8177</v>
      </c>
      <c r="J627">
        <v>51625</v>
      </c>
      <c r="K627" s="11">
        <v>41678.66034722222</v>
      </c>
      <c r="L627" s="10">
        <v>3019</v>
      </c>
    </row>
    <row r="628" spans="4:12" x14ac:dyDescent="0.25">
      <c r="D628" s="5" t="s">
        <v>6158</v>
      </c>
      <c r="E628" s="10">
        <v>4019</v>
      </c>
      <c r="F628">
        <v>24</v>
      </c>
      <c r="G628">
        <v>51626</v>
      </c>
      <c r="H628" s="11">
        <v>41678.66034722222</v>
      </c>
      <c r="I628" t="s">
        <v>8178</v>
      </c>
      <c r="J628">
        <v>51626</v>
      </c>
      <c r="K628" s="11">
        <v>41678.66034722222</v>
      </c>
      <c r="L628" s="10">
        <v>3019</v>
      </c>
    </row>
    <row r="629" spans="4:12" x14ac:dyDescent="0.25">
      <c r="D629" s="5" t="s">
        <v>6159</v>
      </c>
      <c r="E629" s="10">
        <v>4019</v>
      </c>
      <c r="F629">
        <v>25</v>
      </c>
      <c r="G629">
        <v>51627</v>
      </c>
      <c r="H629" s="11">
        <v>41678.66034722222</v>
      </c>
      <c r="I629" t="s">
        <v>8179</v>
      </c>
      <c r="J629">
        <v>51627</v>
      </c>
      <c r="K629" s="11">
        <v>41678.66034722222</v>
      </c>
      <c r="L629" s="10">
        <v>3019</v>
      </c>
    </row>
    <row r="630" spans="4:12" x14ac:dyDescent="0.25">
      <c r="D630" s="5" t="s">
        <v>6160</v>
      </c>
      <c r="E630" s="10">
        <v>4019</v>
      </c>
      <c r="F630">
        <v>25</v>
      </c>
      <c r="G630">
        <v>51628</v>
      </c>
      <c r="H630" s="11">
        <v>41678.66034722222</v>
      </c>
      <c r="I630" t="s">
        <v>8180</v>
      </c>
      <c r="J630">
        <v>51628</v>
      </c>
      <c r="K630" s="11">
        <v>41678.66034722222</v>
      </c>
      <c r="L630" s="10">
        <v>3019</v>
      </c>
    </row>
    <row r="631" spans="4:12" x14ac:dyDescent="0.25">
      <c r="D631" s="5" t="s">
        <v>6161</v>
      </c>
      <c r="E631" s="10">
        <v>4019</v>
      </c>
      <c r="F631">
        <v>24</v>
      </c>
      <c r="G631">
        <v>51629</v>
      </c>
      <c r="H631" s="11">
        <v>41678.66034722222</v>
      </c>
      <c r="I631" t="s">
        <v>8181</v>
      </c>
      <c r="J631">
        <v>51629</v>
      </c>
      <c r="K631" s="11">
        <v>41678.66034722222</v>
      </c>
      <c r="L631" s="10">
        <v>3019</v>
      </c>
    </row>
    <row r="632" spans="4:12" x14ac:dyDescent="0.25">
      <c r="D632" s="5" t="s">
        <v>6162</v>
      </c>
      <c r="E632" s="10">
        <v>4019</v>
      </c>
      <c r="F632">
        <v>24</v>
      </c>
      <c r="G632">
        <v>51630</v>
      </c>
      <c r="H632" s="11">
        <v>41678.66034722222</v>
      </c>
      <c r="I632" t="s">
        <v>8182</v>
      </c>
      <c r="J632">
        <v>51630</v>
      </c>
      <c r="K632" s="11">
        <v>41678.66034722222</v>
      </c>
      <c r="L632" s="10">
        <v>3019</v>
      </c>
    </row>
    <row r="633" spans="4:12" x14ac:dyDescent="0.25">
      <c r="D633" s="5" t="s">
        <v>6163</v>
      </c>
      <c r="E633" s="10">
        <v>4019</v>
      </c>
      <c r="F633">
        <v>25</v>
      </c>
      <c r="G633">
        <v>51631</v>
      </c>
      <c r="H633" s="11">
        <v>41678.66034722222</v>
      </c>
      <c r="I633" t="s">
        <v>8183</v>
      </c>
      <c r="J633">
        <v>51631</v>
      </c>
      <c r="K633" s="11">
        <v>41678.66034722222</v>
      </c>
      <c r="L633" s="10">
        <v>3019</v>
      </c>
    </row>
    <row r="634" spans="4:12" x14ac:dyDescent="0.25">
      <c r="D634" s="5" t="s">
        <v>6164</v>
      </c>
      <c r="E634" s="10">
        <v>4019</v>
      </c>
      <c r="F634">
        <v>25</v>
      </c>
      <c r="G634">
        <v>51632</v>
      </c>
      <c r="H634" s="11">
        <v>41678.66034722222</v>
      </c>
      <c r="I634" t="s">
        <v>8184</v>
      </c>
      <c r="J634">
        <v>51632</v>
      </c>
      <c r="K634" s="11">
        <v>41678.66034722222</v>
      </c>
      <c r="L634" s="10">
        <v>3019</v>
      </c>
    </row>
    <row r="635" spans="4:12" x14ac:dyDescent="0.25">
      <c r="D635" s="5" t="s">
        <v>6165</v>
      </c>
      <c r="E635" s="10">
        <v>4019</v>
      </c>
      <c r="F635">
        <v>24</v>
      </c>
      <c r="G635">
        <v>51633</v>
      </c>
      <c r="H635" s="11">
        <v>41678.66034722222</v>
      </c>
      <c r="I635" t="s">
        <v>8185</v>
      </c>
      <c r="J635">
        <v>51633</v>
      </c>
      <c r="K635" s="11">
        <v>41678.66034722222</v>
      </c>
      <c r="L635" s="10">
        <v>3019</v>
      </c>
    </row>
    <row r="636" spans="4:12" x14ac:dyDescent="0.25">
      <c r="D636" s="5" t="s">
        <v>6166</v>
      </c>
      <c r="E636" s="10">
        <v>4019</v>
      </c>
      <c r="F636">
        <v>24</v>
      </c>
      <c r="G636">
        <v>51634</v>
      </c>
      <c r="H636" s="11">
        <v>41678.66034722222</v>
      </c>
      <c r="I636" t="s">
        <v>8186</v>
      </c>
      <c r="J636">
        <v>51634</v>
      </c>
      <c r="K636" s="11">
        <v>41678.66034722222</v>
      </c>
      <c r="L636" s="10">
        <v>3019</v>
      </c>
    </row>
    <row r="637" spans="4:12" x14ac:dyDescent="0.25">
      <c r="D637" s="5" t="s">
        <v>6167</v>
      </c>
      <c r="E637" s="10">
        <v>4019</v>
      </c>
      <c r="F637">
        <v>25</v>
      </c>
      <c r="G637">
        <v>51635</v>
      </c>
      <c r="H637" s="11">
        <v>41678.66034722222</v>
      </c>
      <c r="I637" t="s">
        <v>8187</v>
      </c>
      <c r="J637">
        <v>51635</v>
      </c>
      <c r="K637" s="11">
        <v>41678.66034722222</v>
      </c>
      <c r="L637" s="10">
        <v>3019</v>
      </c>
    </row>
    <row r="638" spans="4:12" x14ac:dyDescent="0.25">
      <c r="D638" s="5" t="s">
        <v>6168</v>
      </c>
      <c r="E638" s="10">
        <v>4019</v>
      </c>
      <c r="F638">
        <v>25</v>
      </c>
      <c r="G638">
        <v>51636</v>
      </c>
      <c r="H638" s="11">
        <v>41678.66034722222</v>
      </c>
      <c r="I638" t="s">
        <v>8188</v>
      </c>
      <c r="J638">
        <v>51636</v>
      </c>
      <c r="K638" s="11">
        <v>41678.66034722222</v>
      </c>
      <c r="L638" s="10">
        <v>3019</v>
      </c>
    </row>
    <row r="639" spans="4:12" x14ac:dyDescent="0.25">
      <c r="D639" s="5" t="s">
        <v>6169</v>
      </c>
      <c r="E639" s="10">
        <v>4019</v>
      </c>
      <c r="F639">
        <v>24</v>
      </c>
      <c r="G639">
        <v>51637</v>
      </c>
      <c r="H639" s="11">
        <v>41678.66034722222</v>
      </c>
      <c r="I639" t="s">
        <v>8189</v>
      </c>
      <c r="J639">
        <v>51637</v>
      </c>
      <c r="K639" s="11">
        <v>41678.66034722222</v>
      </c>
      <c r="L639" s="10">
        <v>3019</v>
      </c>
    </row>
    <row r="640" spans="4:12" x14ac:dyDescent="0.25">
      <c r="D640" s="5" t="s">
        <v>6170</v>
      </c>
      <c r="E640" s="10">
        <v>4019</v>
      </c>
      <c r="F640">
        <v>24</v>
      </c>
      <c r="G640">
        <v>51638</v>
      </c>
      <c r="H640" s="11">
        <v>41678.66034722222</v>
      </c>
      <c r="I640" t="s">
        <v>8190</v>
      </c>
      <c r="J640">
        <v>51638</v>
      </c>
      <c r="K640" s="11">
        <v>41678.66034722222</v>
      </c>
      <c r="L640" s="10">
        <v>3019</v>
      </c>
    </row>
    <row r="641" spans="4:12" x14ac:dyDescent="0.25">
      <c r="D641" s="5" t="s">
        <v>6171</v>
      </c>
      <c r="E641" s="10">
        <v>4019</v>
      </c>
      <c r="F641">
        <v>25</v>
      </c>
      <c r="G641">
        <v>51639</v>
      </c>
      <c r="H641" s="11">
        <v>41678.66034722222</v>
      </c>
      <c r="I641" t="s">
        <v>8191</v>
      </c>
      <c r="J641">
        <v>51639</v>
      </c>
      <c r="K641" s="11">
        <v>41678.66034722222</v>
      </c>
      <c r="L641" s="10">
        <v>3019</v>
      </c>
    </row>
    <row r="642" spans="4:12" x14ac:dyDescent="0.25">
      <c r="D642" s="5" t="s">
        <v>6172</v>
      </c>
      <c r="E642" s="10">
        <v>4019</v>
      </c>
      <c r="F642">
        <v>25</v>
      </c>
      <c r="G642">
        <v>51640</v>
      </c>
      <c r="H642" s="11">
        <v>41678.66034722222</v>
      </c>
      <c r="I642" t="s">
        <v>8192</v>
      </c>
      <c r="J642">
        <v>51640</v>
      </c>
      <c r="K642" s="11">
        <v>41678.66034722222</v>
      </c>
      <c r="L642" s="10">
        <v>3019</v>
      </c>
    </row>
    <row r="643" spans="4:12" x14ac:dyDescent="0.25">
      <c r="D643" s="5" t="s">
        <v>6173</v>
      </c>
      <c r="E643" s="10">
        <v>4019</v>
      </c>
      <c r="F643">
        <v>24</v>
      </c>
      <c r="G643">
        <v>51641</v>
      </c>
      <c r="H643" s="11">
        <v>41678.66034722222</v>
      </c>
      <c r="I643" t="s">
        <v>8193</v>
      </c>
      <c r="J643">
        <v>51641</v>
      </c>
      <c r="K643" s="11">
        <v>41678.66034722222</v>
      </c>
      <c r="L643" s="10">
        <v>3019</v>
      </c>
    </row>
    <row r="644" spans="4:12" x14ac:dyDescent="0.25">
      <c r="D644" s="5" t="s">
        <v>6174</v>
      </c>
      <c r="E644" s="10">
        <v>4019</v>
      </c>
      <c r="F644">
        <v>24</v>
      </c>
      <c r="G644">
        <v>51642</v>
      </c>
      <c r="H644" s="11">
        <v>41678.66034722222</v>
      </c>
      <c r="I644" t="s">
        <v>8194</v>
      </c>
      <c r="J644">
        <v>51642</v>
      </c>
      <c r="K644" s="11">
        <v>41678.66034722222</v>
      </c>
      <c r="L644" s="10">
        <v>3019</v>
      </c>
    </row>
    <row r="645" spans="4:12" x14ac:dyDescent="0.25">
      <c r="D645" s="5" t="s">
        <v>6175</v>
      </c>
      <c r="E645" s="10">
        <v>4019</v>
      </c>
      <c r="F645">
        <v>25</v>
      </c>
      <c r="G645">
        <v>51643</v>
      </c>
      <c r="H645" s="11">
        <v>41678.66034722222</v>
      </c>
      <c r="I645" t="s">
        <v>8195</v>
      </c>
      <c r="J645">
        <v>51643</v>
      </c>
      <c r="K645" s="11">
        <v>41678.66034722222</v>
      </c>
      <c r="L645" s="10">
        <v>3019</v>
      </c>
    </row>
    <row r="646" spans="4:12" x14ac:dyDescent="0.25">
      <c r="D646" s="5" t="s">
        <v>6176</v>
      </c>
      <c r="E646" s="10">
        <v>4019</v>
      </c>
      <c r="F646">
        <v>25</v>
      </c>
      <c r="G646">
        <v>51644</v>
      </c>
      <c r="H646" s="11">
        <v>41678.66034722222</v>
      </c>
      <c r="I646" t="s">
        <v>8196</v>
      </c>
      <c r="J646">
        <v>51644</v>
      </c>
      <c r="K646" s="11">
        <v>41678.66034722222</v>
      </c>
      <c r="L646" s="10">
        <v>3019</v>
      </c>
    </row>
    <row r="647" spans="4:12" x14ac:dyDescent="0.25">
      <c r="D647" s="5" t="s">
        <v>6177</v>
      </c>
      <c r="E647" s="10">
        <v>4019</v>
      </c>
      <c r="F647">
        <v>24</v>
      </c>
      <c r="G647">
        <v>51645</v>
      </c>
      <c r="H647" s="11">
        <v>41678.66034722222</v>
      </c>
      <c r="I647" t="s">
        <v>8197</v>
      </c>
      <c r="J647">
        <v>51645</v>
      </c>
      <c r="K647" s="11">
        <v>41678.66034722222</v>
      </c>
      <c r="L647" s="10">
        <v>3019</v>
      </c>
    </row>
    <row r="648" spans="4:12" x14ac:dyDescent="0.25">
      <c r="D648" s="5" t="s">
        <v>6178</v>
      </c>
      <c r="E648" s="10">
        <v>4019</v>
      </c>
      <c r="F648">
        <v>24</v>
      </c>
      <c r="G648">
        <v>51646</v>
      </c>
      <c r="H648" s="11">
        <v>41678.66034722222</v>
      </c>
      <c r="I648" t="s">
        <v>8198</v>
      </c>
      <c r="J648">
        <v>51646</v>
      </c>
      <c r="K648" s="11">
        <v>41678.66034722222</v>
      </c>
      <c r="L648" s="10">
        <v>3019</v>
      </c>
    </row>
    <row r="649" spans="4:12" x14ac:dyDescent="0.25">
      <c r="D649" s="5" t="s">
        <v>6179</v>
      </c>
      <c r="E649" s="10">
        <v>4019</v>
      </c>
      <c r="F649">
        <v>25</v>
      </c>
      <c r="G649">
        <v>51647</v>
      </c>
      <c r="H649" s="11">
        <v>41678.66034722222</v>
      </c>
      <c r="I649" t="s">
        <v>8199</v>
      </c>
      <c r="J649">
        <v>51647</v>
      </c>
      <c r="K649" s="11">
        <v>41678.66034722222</v>
      </c>
      <c r="L649" s="10">
        <v>3019</v>
      </c>
    </row>
    <row r="650" spans="4:12" x14ac:dyDescent="0.25">
      <c r="D650" s="5" t="s">
        <v>6180</v>
      </c>
      <c r="E650" s="10">
        <v>4019</v>
      </c>
      <c r="F650">
        <v>25</v>
      </c>
      <c r="G650">
        <v>51648</v>
      </c>
      <c r="H650" s="11">
        <v>41678.66034722222</v>
      </c>
      <c r="I650" t="s">
        <v>8200</v>
      </c>
      <c r="J650">
        <v>51648</v>
      </c>
      <c r="K650" s="11">
        <v>41678.66034722222</v>
      </c>
      <c r="L650" s="10">
        <v>3019</v>
      </c>
    </row>
    <row r="651" spans="4:12" x14ac:dyDescent="0.25">
      <c r="D651" s="5" t="s">
        <v>6181</v>
      </c>
      <c r="E651" s="10">
        <v>4019</v>
      </c>
      <c r="F651">
        <v>24</v>
      </c>
      <c r="G651">
        <v>51649</v>
      </c>
      <c r="H651" s="11">
        <v>41678.66034722222</v>
      </c>
      <c r="I651" t="s">
        <v>8201</v>
      </c>
      <c r="J651">
        <v>51649</v>
      </c>
      <c r="K651" s="11">
        <v>41678.66034722222</v>
      </c>
      <c r="L651" s="10">
        <v>3019</v>
      </c>
    </row>
    <row r="652" spans="4:12" x14ac:dyDescent="0.25">
      <c r="D652" s="5" t="s">
        <v>6182</v>
      </c>
      <c r="E652" s="10">
        <v>4019</v>
      </c>
      <c r="F652">
        <v>24</v>
      </c>
      <c r="G652">
        <v>51650</v>
      </c>
      <c r="H652" s="11">
        <v>41678.66034722222</v>
      </c>
      <c r="I652" t="s">
        <v>8202</v>
      </c>
      <c r="J652">
        <v>51650</v>
      </c>
      <c r="K652" s="11">
        <v>41678.66034722222</v>
      </c>
      <c r="L652" s="10">
        <v>3019</v>
      </c>
    </row>
    <row r="653" spans="4:12" x14ac:dyDescent="0.25">
      <c r="D653" s="5" t="s">
        <v>6183</v>
      </c>
      <c r="E653" s="10">
        <v>4019</v>
      </c>
      <c r="F653">
        <v>25</v>
      </c>
      <c r="G653">
        <v>51651</v>
      </c>
      <c r="H653" s="11">
        <v>41678.66034722222</v>
      </c>
      <c r="I653" t="s">
        <v>8203</v>
      </c>
      <c r="J653">
        <v>51651</v>
      </c>
      <c r="K653" s="11">
        <v>41678.66034722222</v>
      </c>
      <c r="L653" s="10">
        <v>3019</v>
      </c>
    </row>
    <row r="654" spans="4:12" x14ac:dyDescent="0.25">
      <c r="D654" s="5" t="s">
        <v>6184</v>
      </c>
      <c r="E654" s="10">
        <v>4019</v>
      </c>
      <c r="F654">
        <v>25</v>
      </c>
      <c r="G654">
        <v>51652</v>
      </c>
      <c r="H654" s="11">
        <v>41678.66034722222</v>
      </c>
      <c r="I654" t="s">
        <v>8204</v>
      </c>
      <c r="J654">
        <v>51652</v>
      </c>
      <c r="K654" s="11">
        <v>41678.66034722222</v>
      </c>
      <c r="L654" s="10">
        <v>3019</v>
      </c>
    </row>
    <row r="655" spans="4:12" x14ac:dyDescent="0.25">
      <c r="D655" s="5" t="s">
        <v>6185</v>
      </c>
      <c r="E655" s="10">
        <v>4019</v>
      </c>
      <c r="F655">
        <v>24</v>
      </c>
      <c r="G655">
        <v>51653</v>
      </c>
      <c r="H655" s="11">
        <v>41678.66034722222</v>
      </c>
      <c r="I655" t="s">
        <v>8205</v>
      </c>
      <c r="J655">
        <v>51653</v>
      </c>
      <c r="K655" s="11">
        <v>41678.66034722222</v>
      </c>
      <c r="L655" s="10">
        <v>3019</v>
      </c>
    </row>
    <row r="656" spans="4:12" x14ac:dyDescent="0.25">
      <c r="D656" s="5" t="s">
        <v>6186</v>
      </c>
      <c r="E656" s="10">
        <v>4019</v>
      </c>
      <c r="F656">
        <v>24</v>
      </c>
      <c r="G656">
        <v>51654</v>
      </c>
      <c r="H656" s="11">
        <v>41678.66034722222</v>
      </c>
      <c r="I656" t="s">
        <v>8206</v>
      </c>
      <c r="J656">
        <v>51654</v>
      </c>
      <c r="K656" s="11">
        <v>41678.66034722222</v>
      </c>
      <c r="L656" s="10">
        <v>3019</v>
      </c>
    </row>
    <row r="657" spans="4:12" x14ac:dyDescent="0.25">
      <c r="D657" s="5" t="s">
        <v>6187</v>
      </c>
      <c r="E657" s="10">
        <v>4019</v>
      </c>
      <c r="F657">
        <v>25</v>
      </c>
      <c r="G657">
        <v>51655</v>
      </c>
      <c r="H657" s="11">
        <v>41678.66034722222</v>
      </c>
      <c r="I657" t="s">
        <v>8207</v>
      </c>
      <c r="J657">
        <v>51655</v>
      </c>
      <c r="K657" s="11">
        <v>41678.66034722222</v>
      </c>
      <c r="L657" s="10">
        <v>3019</v>
      </c>
    </row>
    <row r="658" spans="4:12" x14ac:dyDescent="0.25">
      <c r="D658" s="5" t="s">
        <v>6188</v>
      </c>
      <c r="E658" s="10">
        <v>4019</v>
      </c>
      <c r="F658">
        <v>25</v>
      </c>
      <c r="G658">
        <v>51656</v>
      </c>
      <c r="H658" s="11">
        <v>41678.66034722222</v>
      </c>
      <c r="I658" t="s">
        <v>8208</v>
      </c>
      <c r="J658">
        <v>51656</v>
      </c>
      <c r="K658" s="11">
        <v>41678.66034722222</v>
      </c>
      <c r="L658" s="10">
        <v>3019</v>
      </c>
    </row>
    <row r="659" spans="4:12" x14ac:dyDescent="0.25">
      <c r="D659" s="5" t="s">
        <v>6189</v>
      </c>
      <c r="E659" s="10">
        <v>4019</v>
      </c>
      <c r="F659">
        <v>24</v>
      </c>
      <c r="G659">
        <v>51657</v>
      </c>
      <c r="H659" s="11">
        <v>41678.66034722222</v>
      </c>
      <c r="I659" t="s">
        <v>8209</v>
      </c>
      <c r="J659">
        <v>51657</v>
      </c>
      <c r="K659" s="11">
        <v>41678.66034722222</v>
      </c>
      <c r="L659" s="10">
        <v>3019</v>
      </c>
    </row>
    <row r="660" spans="4:12" x14ac:dyDescent="0.25">
      <c r="D660" s="5" t="s">
        <v>6190</v>
      </c>
      <c r="E660" s="10">
        <v>4019</v>
      </c>
      <c r="F660">
        <v>24</v>
      </c>
      <c r="G660">
        <v>51658</v>
      </c>
      <c r="H660" s="11">
        <v>41678.66034722222</v>
      </c>
      <c r="I660" t="s">
        <v>8210</v>
      </c>
      <c r="J660">
        <v>51658</v>
      </c>
      <c r="K660" s="11">
        <v>41678.66034722222</v>
      </c>
      <c r="L660" s="10">
        <v>3019</v>
      </c>
    </row>
    <row r="661" spans="4:12" x14ac:dyDescent="0.25">
      <c r="D661" s="5" t="s">
        <v>6191</v>
      </c>
      <c r="E661" s="10">
        <v>4019</v>
      </c>
      <c r="F661">
        <v>25</v>
      </c>
      <c r="G661">
        <v>51659</v>
      </c>
      <c r="H661" s="11">
        <v>41678.66034722222</v>
      </c>
      <c r="I661" t="s">
        <v>8211</v>
      </c>
      <c r="J661">
        <v>51659</v>
      </c>
      <c r="K661" s="11">
        <v>41678.66034722222</v>
      </c>
      <c r="L661" s="10">
        <v>3019</v>
      </c>
    </row>
    <row r="662" spans="4:12" x14ac:dyDescent="0.25">
      <c r="D662" s="5" t="s">
        <v>6192</v>
      </c>
      <c r="E662" s="10">
        <v>4019</v>
      </c>
      <c r="F662">
        <v>25</v>
      </c>
      <c r="G662">
        <v>51660</v>
      </c>
      <c r="H662" s="11">
        <v>41678.66034722222</v>
      </c>
      <c r="I662" t="s">
        <v>8212</v>
      </c>
      <c r="J662">
        <v>51660</v>
      </c>
      <c r="K662" s="11">
        <v>41678.66034722222</v>
      </c>
      <c r="L662" s="10">
        <v>3019</v>
      </c>
    </row>
    <row r="663" spans="4:12" x14ac:dyDescent="0.25">
      <c r="D663" s="5" t="s">
        <v>6193</v>
      </c>
      <c r="E663" s="10">
        <v>4019</v>
      </c>
      <c r="F663">
        <v>24</v>
      </c>
      <c r="G663">
        <v>51661</v>
      </c>
      <c r="H663" s="11">
        <v>41678.66034722222</v>
      </c>
      <c r="I663" t="s">
        <v>8213</v>
      </c>
      <c r="J663">
        <v>51661</v>
      </c>
      <c r="K663" s="11">
        <v>41678.66034722222</v>
      </c>
      <c r="L663" s="10">
        <v>3019</v>
      </c>
    </row>
    <row r="664" spans="4:12" x14ac:dyDescent="0.25">
      <c r="D664" s="5" t="s">
        <v>6194</v>
      </c>
      <c r="E664" s="10">
        <v>4019</v>
      </c>
      <c r="F664">
        <v>24</v>
      </c>
      <c r="G664">
        <v>51662</v>
      </c>
      <c r="H664" s="11">
        <v>41678.66034722222</v>
      </c>
      <c r="I664" t="s">
        <v>8214</v>
      </c>
      <c r="J664">
        <v>51662</v>
      </c>
      <c r="K664" s="11">
        <v>41678.66034722222</v>
      </c>
      <c r="L664" s="10">
        <v>3019</v>
      </c>
    </row>
    <row r="665" spans="4:12" x14ac:dyDescent="0.25">
      <c r="D665" s="5" t="s">
        <v>6195</v>
      </c>
      <c r="E665" s="10">
        <v>4019</v>
      </c>
      <c r="F665">
        <v>25</v>
      </c>
      <c r="G665">
        <v>51663</v>
      </c>
      <c r="H665" s="11">
        <v>41678.66034722222</v>
      </c>
      <c r="I665" t="s">
        <v>8215</v>
      </c>
      <c r="J665">
        <v>51663</v>
      </c>
      <c r="K665" s="11">
        <v>41678.66034722222</v>
      </c>
      <c r="L665" s="10">
        <v>3019</v>
      </c>
    </row>
    <row r="666" spans="4:12" x14ac:dyDescent="0.25">
      <c r="D666" s="5" t="s">
        <v>6196</v>
      </c>
      <c r="E666" s="10">
        <v>4019</v>
      </c>
      <c r="F666">
        <v>25</v>
      </c>
      <c r="G666">
        <v>51664</v>
      </c>
      <c r="H666" s="11">
        <v>41678.66034722222</v>
      </c>
      <c r="I666" t="s">
        <v>8216</v>
      </c>
      <c r="J666">
        <v>51664</v>
      </c>
      <c r="K666" s="11">
        <v>41678.66034722222</v>
      </c>
      <c r="L666" s="10">
        <v>3019</v>
      </c>
    </row>
    <row r="667" spans="4:12" x14ac:dyDescent="0.25">
      <c r="D667" s="5" t="s">
        <v>6197</v>
      </c>
      <c r="E667" s="10">
        <v>4019</v>
      </c>
      <c r="F667">
        <v>24</v>
      </c>
      <c r="G667">
        <v>51665</v>
      </c>
      <c r="H667" s="11">
        <v>41678.66034722222</v>
      </c>
      <c r="I667" t="s">
        <v>8217</v>
      </c>
      <c r="J667">
        <v>51665</v>
      </c>
      <c r="K667" s="11">
        <v>41678.66034722222</v>
      </c>
      <c r="L667" s="10">
        <v>3019</v>
      </c>
    </row>
    <row r="668" spans="4:12" x14ac:dyDescent="0.25">
      <c r="D668" s="5" t="s">
        <v>6198</v>
      </c>
      <c r="E668" s="10">
        <v>4019</v>
      </c>
      <c r="F668">
        <v>24</v>
      </c>
      <c r="G668">
        <v>51666</v>
      </c>
      <c r="H668" s="11">
        <v>41678.66034722222</v>
      </c>
      <c r="I668" t="s">
        <v>8218</v>
      </c>
      <c r="J668">
        <v>51666</v>
      </c>
      <c r="K668" s="11">
        <v>41678.66034722222</v>
      </c>
      <c r="L668" s="10">
        <v>3019</v>
      </c>
    </row>
    <row r="669" spans="4:12" x14ac:dyDescent="0.25">
      <c r="D669" s="5" t="s">
        <v>6199</v>
      </c>
      <c r="E669" s="10">
        <v>4019</v>
      </c>
      <c r="F669">
        <v>25</v>
      </c>
      <c r="G669">
        <v>51667</v>
      </c>
      <c r="H669" s="11">
        <v>41678.66034722222</v>
      </c>
      <c r="I669" t="s">
        <v>8219</v>
      </c>
      <c r="J669">
        <v>51667</v>
      </c>
      <c r="K669" s="11">
        <v>41678.66034722222</v>
      </c>
      <c r="L669" s="10">
        <v>3019</v>
      </c>
    </row>
    <row r="670" spans="4:12" x14ac:dyDescent="0.25">
      <c r="D670" s="5" t="s">
        <v>6200</v>
      </c>
      <c r="E670" s="10">
        <v>4019</v>
      </c>
      <c r="F670">
        <v>25</v>
      </c>
      <c r="G670">
        <v>51668</v>
      </c>
      <c r="H670" s="11">
        <v>41678.66034722222</v>
      </c>
      <c r="I670" t="s">
        <v>8220</v>
      </c>
      <c r="J670">
        <v>51668</v>
      </c>
      <c r="K670" s="11">
        <v>41678.66034722222</v>
      </c>
      <c r="L670" s="10">
        <v>3019</v>
      </c>
    </row>
    <row r="671" spans="4:12" x14ac:dyDescent="0.25">
      <c r="D671" s="5" t="s">
        <v>6201</v>
      </c>
      <c r="E671" s="10">
        <v>4019</v>
      </c>
      <c r="F671">
        <v>24</v>
      </c>
      <c r="G671">
        <v>51669</v>
      </c>
      <c r="H671" s="11">
        <v>41678.66034722222</v>
      </c>
      <c r="I671" t="s">
        <v>8221</v>
      </c>
      <c r="J671">
        <v>51669</v>
      </c>
      <c r="K671" s="11">
        <v>41678.66034722222</v>
      </c>
      <c r="L671" s="10">
        <v>3019</v>
      </c>
    </row>
    <row r="672" spans="4:12" x14ac:dyDescent="0.25">
      <c r="D672" s="5" t="s">
        <v>6202</v>
      </c>
      <c r="E672" s="10">
        <v>4019</v>
      </c>
      <c r="F672">
        <v>24</v>
      </c>
      <c r="G672">
        <v>51670</v>
      </c>
      <c r="H672" s="11">
        <v>41678.66034722222</v>
      </c>
      <c r="I672" t="s">
        <v>8222</v>
      </c>
      <c r="J672">
        <v>51670</v>
      </c>
      <c r="K672" s="11">
        <v>41678.66034722222</v>
      </c>
      <c r="L672" s="10">
        <v>3019</v>
      </c>
    </row>
    <row r="673" spans="4:12" x14ac:dyDescent="0.25">
      <c r="D673" s="5" t="s">
        <v>6203</v>
      </c>
      <c r="E673" s="10">
        <v>4019</v>
      </c>
      <c r="F673">
        <v>25</v>
      </c>
      <c r="G673">
        <v>51671</v>
      </c>
      <c r="H673" s="11">
        <v>41678.66034722222</v>
      </c>
      <c r="I673" t="s">
        <v>8223</v>
      </c>
      <c r="J673">
        <v>51671</v>
      </c>
      <c r="K673" s="11">
        <v>41678.66034722222</v>
      </c>
      <c r="L673" s="10">
        <v>3019</v>
      </c>
    </row>
    <row r="674" spans="4:12" x14ac:dyDescent="0.25">
      <c r="D674" s="5" t="s">
        <v>6204</v>
      </c>
      <c r="E674" s="10">
        <v>4019</v>
      </c>
      <c r="F674">
        <v>25</v>
      </c>
      <c r="G674">
        <v>51672</v>
      </c>
      <c r="H674" s="11">
        <v>41678.66034722222</v>
      </c>
      <c r="I674" t="s">
        <v>8224</v>
      </c>
      <c r="J674">
        <v>51672</v>
      </c>
      <c r="K674" s="11">
        <v>41678.66034722222</v>
      </c>
      <c r="L674" s="10">
        <v>3019</v>
      </c>
    </row>
    <row r="675" spans="4:12" x14ac:dyDescent="0.25">
      <c r="D675" s="5" t="s">
        <v>6205</v>
      </c>
      <c r="E675" s="10">
        <v>4019</v>
      </c>
      <c r="F675">
        <v>24</v>
      </c>
      <c r="G675">
        <v>51673</v>
      </c>
      <c r="H675" s="11">
        <v>41678.66034722222</v>
      </c>
      <c r="I675" t="s">
        <v>8225</v>
      </c>
      <c r="J675">
        <v>51673</v>
      </c>
      <c r="K675" s="11">
        <v>41678.66034722222</v>
      </c>
      <c r="L675" s="10">
        <v>3019</v>
      </c>
    </row>
    <row r="676" spans="4:12" x14ac:dyDescent="0.25">
      <c r="D676" s="5" t="s">
        <v>6206</v>
      </c>
      <c r="E676" s="10">
        <v>4019</v>
      </c>
      <c r="F676">
        <v>24</v>
      </c>
      <c r="G676">
        <v>51674</v>
      </c>
      <c r="H676" s="11">
        <v>41678.66034722222</v>
      </c>
      <c r="I676" t="s">
        <v>8226</v>
      </c>
      <c r="J676">
        <v>51674</v>
      </c>
      <c r="K676" s="11">
        <v>41678.66034722222</v>
      </c>
      <c r="L676" s="10">
        <v>3019</v>
      </c>
    </row>
    <row r="677" spans="4:12" x14ac:dyDescent="0.25">
      <c r="D677" s="5" t="s">
        <v>6207</v>
      </c>
      <c r="E677" s="10">
        <v>4019</v>
      </c>
      <c r="F677">
        <v>25</v>
      </c>
      <c r="G677">
        <v>51675</v>
      </c>
      <c r="H677" s="11">
        <v>41678.66034722222</v>
      </c>
      <c r="I677" t="s">
        <v>8227</v>
      </c>
      <c r="J677">
        <v>51675</v>
      </c>
      <c r="K677" s="11">
        <v>41678.66034722222</v>
      </c>
      <c r="L677" s="10">
        <v>3019</v>
      </c>
    </row>
    <row r="678" spans="4:12" x14ac:dyDescent="0.25">
      <c r="D678" s="5" t="s">
        <v>6208</v>
      </c>
      <c r="E678" s="10">
        <v>4019</v>
      </c>
      <c r="F678">
        <v>25</v>
      </c>
      <c r="G678">
        <v>51676</v>
      </c>
      <c r="H678" s="11">
        <v>41678.66034722222</v>
      </c>
      <c r="I678" t="s">
        <v>8228</v>
      </c>
      <c r="J678">
        <v>51676</v>
      </c>
      <c r="K678" s="11">
        <v>41678.66034722222</v>
      </c>
      <c r="L678" s="10">
        <v>3019</v>
      </c>
    </row>
    <row r="679" spans="4:12" x14ac:dyDescent="0.25">
      <c r="D679" s="5" t="s">
        <v>6209</v>
      </c>
      <c r="E679" s="10">
        <v>4019</v>
      </c>
      <c r="F679">
        <v>24</v>
      </c>
      <c r="G679">
        <v>51677</v>
      </c>
      <c r="H679" s="11">
        <v>41678.66034722222</v>
      </c>
      <c r="I679" t="s">
        <v>8229</v>
      </c>
      <c r="J679">
        <v>51677</v>
      </c>
      <c r="K679" s="11">
        <v>41678.66034722222</v>
      </c>
      <c r="L679" s="10">
        <v>3019</v>
      </c>
    </row>
    <row r="680" spans="4:12" x14ac:dyDescent="0.25">
      <c r="D680" s="5" t="s">
        <v>6210</v>
      </c>
      <c r="E680" s="10">
        <v>4019</v>
      </c>
      <c r="F680">
        <v>24</v>
      </c>
      <c r="G680">
        <v>51678</v>
      </c>
      <c r="H680" s="11">
        <v>41678.66034722222</v>
      </c>
      <c r="I680" t="s">
        <v>8230</v>
      </c>
      <c r="J680">
        <v>51678</v>
      </c>
      <c r="K680" s="11">
        <v>41678.66034722222</v>
      </c>
      <c r="L680" s="10">
        <v>3019</v>
      </c>
    </row>
    <row r="681" spans="4:12" x14ac:dyDescent="0.25">
      <c r="D681" s="5" t="s">
        <v>6211</v>
      </c>
      <c r="E681" s="10">
        <v>4019</v>
      </c>
      <c r="F681">
        <v>25</v>
      </c>
      <c r="G681">
        <v>51679</v>
      </c>
      <c r="H681" s="11">
        <v>41678.66034722222</v>
      </c>
      <c r="I681" t="s">
        <v>8231</v>
      </c>
      <c r="J681">
        <v>51679</v>
      </c>
      <c r="K681" s="11">
        <v>41678.66034722222</v>
      </c>
      <c r="L681" s="10">
        <v>3019</v>
      </c>
    </row>
    <row r="682" spans="4:12" x14ac:dyDescent="0.25">
      <c r="D682" s="5" t="s">
        <v>6212</v>
      </c>
      <c r="E682" s="10">
        <v>4019</v>
      </c>
      <c r="F682">
        <v>25</v>
      </c>
      <c r="G682">
        <v>51680</v>
      </c>
      <c r="H682" s="11">
        <v>41678.66034722222</v>
      </c>
      <c r="I682" t="s">
        <v>8232</v>
      </c>
      <c r="J682">
        <v>51680</v>
      </c>
      <c r="K682" s="11">
        <v>41678.66034722222</v>
      </c>
      <c r="L682" s="10">
        <v>3019</v>
      </c>
    </row>
    <row r="683" spans="4:12" x14ac:dyDescent="0.25">
      <c r="D683" s="5" t="s">
        <v>6213</v>
      </c>
      <c r="E683" s="10">
        <v>4019</v>
      </c>
      <c r="F683">
        <v>24</v>
      </c>
      <c r="G683">
        <v>51681</v>
      </c>
      <c r="H683" s="11">
        <v>41678.66034722222</v>
      </c>
      <c r="I683" t="s">
        <v>8233</v>
      </c>
      <c r="J683">
        <v>51681</v>
      </c>
      <c r="K683" s="11">
        <v>41678.66034722222</v>
      </c>
      <c r="L683" s="10">
        <v>3019</v>
      </c>
    </row>
    <row r="684" spans="4:12" x14ac:dyDescent="0.25">
      <c r="D684" s="5" t="s">
        <v>6214</v>
      </c>
      <c r="E684" s="10">
        <v>4019</v>
      </c>
      <c r="F684">
        <v>24</v>
      </c>
      <c r="G684">
        <v>51682</v>
      </c>
      <c r="H684" s="11">
        <v>41678.66034722222</v>
      </c>
      <c r="I684" t="s">
        <v>8234</v>
      </c>
      <c r="J684">
        <v>51682</v>
      </c>
      <c r="K684" s="11">
        <v>41678.66034722222</v>
      </c>
      <c r="L684" s="10">
        <v>3019</v>
      </c>
    </row>
    <row r="685" spans="4:12" x14ac:dyDescent="0.25">
      <c r="D685" s="5" t="s">
        <v>6215</v>
      </c>
      <c r="E685" s="10">
        <v>4019</v>
      </c>
      <c r="F685">
        <v>25</v>
      </c>
      <c r="G685">
        <v>51683</v>
      </c>
      <c r="H685" s="11">
        <v>41678.66034722222</v>
      </c>
      <c r="I685" t="s">
        <v>8235</v>
      </c>
      <c r="J685">
        <v>51683</v>
      </c>
      <c r="K685" s="11">
        <v>41678.66034722222</v>
      </c>
      <c r="L685" s="10">
        <v>3019</v>
      </c>
    </row>
    <row r="686" spans="4:12" x14ac:dyDescent="0.25">
      <c r="D686" s="5" t="s">
        <v>6216</v>
      </c>
      <c r="E686" s="10">
        <v>4019</v>
      </c>
      <c r="F686">
        <v>25</v>
      </c>
      <c r="G686">
        <v>51684</v>
      </c>
      <c r="H686" s="11">
        <v>41678.66034722222</v>
      </c>
      <c r="I686" t="s">
        <v>8236</v>
      </c>
      <c r="J686">
        <v>51684</v>
      </c>
      <c r="K686" s="11">
        <v>41678.66034722222</v>
      </c>
      <c r="L686" s="10">
        <v>3019</v>
      </c>
    </row>
    <row r="687" spans="4:12" x14ac:dyDescent="0.25">
      <c r="D687" s="5" t="s">
        <v>6217</v>
      </c>
      <c r="E687" s="10">
        <v>4019</v>
      </c>
      <c r="F687">
        <v>24</v>
      </c>
      <c r="G687">
        <v>51685</v>
      </c>
      <c r="H687" s="11">
        <v>41678.66034722222</v>
      </c>
      <c r="I687" t="s">
        <v>8237</v>
      </c>
      <c r="J687">
        <v>51685</v>
      </c>
      <c r="K687" s="11">
        <v>41678.66034722222</v>
      </c>
      <c r="L687" s="10">
        <v>3019</v>
      </c>
    </row>
    <row r="688" spans="4:12" x14ac:dyDescent="0.25">
      <c r="D688" s="5" t="s">
        <v>6218</v>
      </c>
      <c r="E688" s="10">
        <v>4019</v>
      </c>
      <c r="F688">
        <v>24</v>
      </c>
      <c r="G688">
        <v>51686</v>
      </c>
      <c r="H688" s="11">
        <v>41678.66034722222</v>
      </c>
      <c r="I688" t="s">
        <v>8238</v>
      </c>
      <c r="J688">
        <v>51686</v>
      </c>
      <c r="K688" s="11">
        <v>41678.66034722222</v>
      </c>
      <c r="L688" s="10">
        <v>3019</v>
      </c>
    </row>
    <row r="689" spans="4:12" x14ac:dyDescent="0.25">
      <c r="D689" s="5" t="s">
        <v>6219</v>
      </c>
      <c r="E689" s="10">
        <v>4019</v>
      </c>
      <c r="F689">
        <v>25</v>
      </c>
      <c r="G689">
        <v>51687</v>
      </c>
      <c r="H689" s="11">
        <v>41678.66034722222</v>
      </c>
      <c r="I689" t="s">
        <v>8239</v>
      </c>
      <c r="J689">
        <v>51687</v>
      </c>
      <c r="K689" s="11">
        <v>41678.66034722222</v>
      </c>
      <c r="L689" s="10">
        <v>3019</v>
      </c>
    </row>
    <row r="690" spans="4:12" x14ac:dyDescent="0.25">
      <c r="D690" s="5" t="s">
        <v>6220</v>
      </c>
      <c r="E690" s="10">
        <v>4019</v>
      </c>
      <c r="F690">
        <v>25</v>
      </c>
      <c r="G690">
        <v>51688</v>
      </c>
      <c r="H690" s="11">
        <v>41678.66034722222</v>
      </c>
      <c r="I690" t="s">
        <v>8240</v>
      </c>
      <c r="J690">
        <v>51688</v>
      </c>
      <c r="K690" s="11">
        <v>41678.66034722222</v>
      </c>
      <c r="L690" s="10">
        <v>3019</v>
      </c>
    </row>
    <row r="691" spans="4:12" x14ac:dyDescent="0.25">
      <c r="D691" s="5" t="s">
        <v>6221</v>
      </c>
      <c r="E691" s="10">
        <v>4019</v>
      </c>
      <c r="F691">
        <v>24</v>
      </c>
      <c r="G691">
        <v>51689</v>
      </c>
      <c r="H691" s="11">
        <v>41678.66034722222</v>
      </c>
      <c r="I691" t="s">
        <v>8241</v>
      </c>
      <c r="J691">
        <v>51689</v>
      </c>
      <c r="K691" s="11">
        <v>41678.66034722222</v>
      </c>
      <c r="L691" s="10">
        <v>3019</v>
      </c>
    </row>
    <row r="692" spans="4:12" x14ac:dyDescent="0.25">
      <c r="D692" s="5" t="s">
        <v>6222</v>
      </c>
      <c r="E692" s="10">
        <v>4019</v>
      </c>
      <c r="F692">
        <v>24</v>
      </c>
      <c r="G692">
        <v>51690</v>
      </c>
      <c r="H692" s="11">
        <v>41678.66034722222</v>
      </c>
      <c r="I692" t="s">
        <v>8242</v>
      </c>
      <c r="J692">
        <v>51690</v>
      </c>
      <c r="K692" s="11">
        <v>41678.66034722222</v>
      </c>
      <c r="L692" s="10">
        <v>3019</v>
      </c>
    </row>
    <row r="693" spans="4:12" x14ac:dyDescent="0.25">
      <c r="D693" s="5" t="s">
        <v>6223</v>
      </c>
      <c r="E693" s="10">
        <v>4019</v>
      </c>
      <c r="F693">
        <v>25</v>
      </c>
      <c r="G693">
        <v>51691</v>
      </c>
      <c r="H693" s="11">
        <v>41678.66034722222</v>
      </c>
      <c r="I693" t="s">
        <v>8243</v>
      </c>
      <c r="J693">
        <v>51691</v>
      </c>
      <c r="K693" s="11">
        <v>41678.66034722222</v>
      </c>
      <c r="L693" s="10">
        <v>3019</v>
      </c>
    </row>
    <row r="694" spans="4:12" x14ac:dyDescent="0.25">
      <c r="D694" s="5" t="s">
        <v>6224</v>
      </c>
      <c r="E694" s="10">
        <v>4019</v>
      </c>
      <c r="F694">
        <v>25</v>
      </c>
      <c r="G694">
        <v>51692</v>
      </c>
      <c r="H694" s="11">
        <v>41678.66034722222</v>
      </c>
      <c r="I694" t="s">
        <v>8244</v>
      </c>
      <c r="J694">
        <v>51692</v>
      </c>
      <c r="K694" s="11">
        <v>41678.66034722222</v>
      </c>
      <c r="L694" s="10">
        <v>3019</v>
      </c>
    </row>
    <row r="695" spans="4:12" x14ac:dyDescent="0.25">
      <c r="D695" s="5" t="s">
        <v>6225</v>
      </c>
      <c r="E695" s="10">
        <v>4019</v>
      </c>
      <c r="F695">
        <v>24</v>
      </c>
      <c r="G695">
        <v>51693</v>
      </c>
      <c r="H695" s="11">
        <v>41678.66034722222</v>
      </c>
      <c r="I695" t="s">
        <v>8245</v>
      </c>
      <c r="J695">
        <v>51693</v>
      </c>
      <c r="K695" s="11">
        <v>41678.66034722222</v>
      </c>
      <c r="L695" s="10">
        <v>3019</v>
      </c>
    </row>
    <row r="696" spans="4:12" x14ac:dyDescent="0.25">
      <c r="D696" s="5" t="s">
        <v>6226</v>
      </c>
      <c r="E696" s="10">
        <v>4019</v>
      </c>
      <c r="F696">
        <v>24</v>
      </c>
      <c r="G696">
        <v>51694</v>
      </c>
      <c r="H696" s="11">
        <v>41678.66034722222</v>
      </c>
      <c r="I696" t="s">
        <v>8246</v>
      </c>
      <c r="J696">
        <v>51694</v>
      </c>
      <c r="K696" s="11">
        <v>41678.66034722222</v>
      </c>
      <c r="L696" s="10">
        <v>3019</v>
      </c>
    </row>
    <row r="697" spans="4:12" x14ac:dyDescent="0.25">
      <c r="D697" s="5" t="s">
        <v>6227</v>
      </c>
      <c r="E697" s="10">
        <v>4019</v>
      </c>
      <c r="F697">
        <v>25</v>
      </c>
      <c r="G697">
        <v>51695</v>
      </c>
      <c r="H697" s="11">
        <v>41678.66034722222</v>
      </c>
      <c r="I697" t="s">
        <v>8247</v>
      </c>
      <c r="J697">
        <v>51695</v>
      </c>
      <c r="K697" s="11">
        <v>41678.66034722222</v>
      </c>
      <c r="L697" s="10">
        <v>3019</v>
      </c>
    </row>
    <row r="698" spans="4:12" x14ac:dyDescent="0.25">
      <c r="D698" s="5" t="s">
        <v>6228</v>
      </c>
      <c r="E698" s="10">
        <v>4019</v>
      </c>
      <c r="F698">
        <v>25</v>
      </c>
      <c r="G698">
        <v>51696</v>
      </c>
      <c r="H698" s="11">
        <v>41678.66034722222</v>
      </c>
      <c r="I698" t="s">
        <v>8248</v>
      </c>
      <c r="J698">
        <v>51696</v>
      </c>
      <c r="K698" s="11">
        <v>41678.66034722222</v>
      </c>
      <c r="L698" s="10">
        <v>3019</v>
      </c>
    </row>
    <row r="699" spans="4:12" x14ac:dyDescent="0.25">
      <c r="D699" s="5" t="s">
        <v>6229</v>
      </c>
      <c r="E699" s="10">
        <v>4019</v>
      </c>
      <c r="F699">
        <v>24</v>
      </c>
      <c r="G699">
        <v>51697</v>
      </c>
      <c r="H699" s="11">
        <v>41678.66034722222</v>
      </c>
      <c r="I699" t="s">
        <v>8249</v>
      </c>
      <c r="J699">
        <v>51697</v>
      </c>
      <c r="K699" s="11">
        <v>41678.66034722222</v>
      </c>
      <c r="L699" s="10">
        <v>3019</v>
      </c>
    </row>
    <row r="700" spans="4:12" x14ac:dyDescent="0.25">
      <c r="D700" s="5" t="s">
        <v>6230</v>
      </c>
      <c r="E700" s="10">
        <v>4019</v>
      </c>
      <c r="F700">
        <v>24</v>
      </c>
      <c r="G700">
        <v>51698</v>
      </c>
      <c r="H700" s="11">
        <v>41678.66034722222</v>
      </c>
      <c r="I700" t="s">
        <v>8250</v>
      </c>
      <c r="J700">
        <v>51698</v>
      </c>
      <c r="K700" s="11">
        <v>41678.66034722222</v>
      </c>
      <c r="L700" s="10">
        <v>3019</v>
      </c>
    </row>
    <row r="701" spans="4:12" x14ac:dyDescent="0.25">
      <c r="D701" s="5" t="s">
        <v>6231</v>
      </c>
      <c r="E701" s="10">
        <v>4019</v>
      </c>
      <c r="F701">
        <v>25</v>
      </c>
      <c r="G701">
        <v>51699</v>
      </c>
      <c r="H701" s="11">
        <v>41678.66034722222</v>
      </c>
      <c r="I701" t="s">
        <v>8251</v>
      </c>
      <c r="J701">
        <v>51699</v>
      </c>
      <c r="K701" s="11">
        <v>41678.66034722222</v>
      </c>
      <c r="L701" s="10">
        <v>3019</v>
      </c>
    </row>
    <row r="702" spans="4:12" x14ac:dyDescent="0.25">
      <c r="D702" s="5" t="s">
        <v>6232</v>
      </c>
      <c r="E702" s="10">
        <v>4019</v>
      </c>
      <c r="F702">
        <v>25</v>
      </c>
      <c r="G702">
        <v>51700</v>
      </c>
      <c r="H702" s="11">
        <v>41678.66034722222</v>
      </c>
      <c r="I702" t="s">
        <v>8252</v>
      </c>
      <c r="J702">
        <v>51700</v>
      </c>
      <c r="K702" s="11">
        <v>41678.66034722222</v>
      </c>
      <c r="L702" s="10">
        <v>3019</v>
      </c>
    </row>
    <row r="703" spans="4:12" x14ac:dyDescent="0.25">
      <c r="D703" s="5" t="s">
        <v>6233</v>
      </c>
      <c r="E703" s="10">
        <v>4019</v>
      </c>
      <c r="F703">
        <v>24</v>
      </c>
      <c r="G703">
        <v>51701</v>
      </c>
      <c r="H703" s="11">
        <v>41678.66034722222</v>
      </c>
      <c r="I703" t="s">
        <v>8253</v>
      </c>
      <c r="J703">
        <v>51701</v>
      </c>
      <c r="K703" s="11">
        <v>41678.66034722222</v>
      </c>
      <c r="L703" s="10">
        <v>3019</v>
      </c>
    </row>
    <row r="704" spans="4:12" x14ac:dyDescent="0.25">
      <c r="D704" s="5" t="s">
        <v>6234</v>
      </c>
      <c r="E704" s="10">
        <v>4019</v>
      </c>
      <c r="F704">
        <v>24</v>
      </c>
      <c r="G704">
        <v>51702</v>
      </c>
      <c r="H704" s="11">
        <v>41678.66034722222</v>
      </c>
      <c r="I704" t="s">
        <v>8254</v>
      </c>
      <c r="J704">
        <v>51702</v>
      </c>
      <c r="K704" s="11">
        <v>41678.66034722222</v>
      </c>
      <c r="L704" s="10">
        <v>3019</v>
      </c>
    </row>
    <row r="705" spans="4:12" x14ac:dyDescent="0.25">
      <c r="D705" s="5" t="s">
        <v>6235</v>
      </c>
      <c r="E705" s="10">
        <v>4019</v>
      </c>
      <c r="F705">
        <v>25</v>
      </c>
      <c r="G705">
        <v>51703</v>
      </c>
      <c r="H705" s="11">
        <v>41678.66034722222</v>
      </c>
      <c r="I705" t="s">
        <v>8255</v>
      </c>
      <c r="J705">
        <v>51703</v>
      </c>
      <c r="K705" s="11">
        <v>41678.66034722222</v>
      </c>
      <c r="L705" s="10">
        <v>3019</v>
      </c>
    </row>
    <row r="706" spans="4:12" x14ac:dyDescent="0.25">
      <c r="D706" s="5" t="s">
        <v>6236</v>
      </c>
      <c r="E706" s="10">
        <v>4019</v>
      </c>
      <c r="F706">
        <v>25</v>
      </c>
      <c r="G706">
        <v>51704</v>
      </c>
      <c r="H706" s="11">
        <v>41678.66034722222</v>
      </c>
      <c r="I706" t="s">
        <v>8256</v>
      </c>
      <c r="J706">
        <v>51704</v>
      </c>
      <c r="K706" s="11">
        <v>41678.66034722222</v>
      </c>
      <c r="L706" s="10">
        <v>3019</v>
      </c>
    </row>
    <row r="707" spans="4:12" x14ac:dyDescent="0.25">
      <c r="D707" s="5" t="s">
        <v>6237</v>
      </c>
      <c r="E707" s="10">
        <v>4019</v>
      </c>
      <c r="F707">
        <v>24</v>
      </c>
      <c r="G707">
        <v>51705</v>
      </c>
      <c r="H707" s="11">
        <v>41678.66034722222</v>
      </c>
      <c r="I707" t="s">
        <v>8257</v>
      </c>
      <c r="J707">
        <v>51705</v>
      </c>
      <c r="K707" s="11">
        <v>41678.66034722222</v>
      </c>
      <c r="L707" s="10">
        <v>3019</v>
      </c>
    </row>
    <row r="708" spans="4:12" x14ac:dyDescent="0.25">
      <c r="D708" s="5" t="s">
        <v>6238</v>
      </c>
      <c r="E708" s="10">
        <v>4019</v>
      </c>
      <c r="F708">
        <v>24</v>
      </c>
      <c r="G708">
        <v>51706</v>
      </c>
      <c r="H708" s="11">
        <v>41678.66034722222</v>
      </c>
      <c r="I708" t="s">
        <v>8258</v>
      </c>
      <c r="J708">
        <v>51706</v>
      </c>
      <c r="K708" s="11">
        <v>41678.66034722222</v>
      </c>
      <c r="L708" s="10">
        <v>3019</v>
      </c>
    </row>
    <row r="709" spans="4:12" x14ac:dyDescent="0.25">
      <c r="D709" s="5" t="s">
        <v>6239</v>
      </c>
      <c r="E709" s="10">
        <v>4019</v>
      </c>
      <c r="F709">
        <v>25</v>
      </c>
      <c r="G709">
        <v>51707</v>
      </c>
      <c r="H709" s="11">
        <v>41678.66034722222</v>
      </c>
      <c r="I709" t="s">
        <v>8259</v>
      </c>
      <c r="J709">
        <v>51707</v>
      </c>
      <c r="K709" s="11">
        <v>41678.66034722222</v>
      </c>
      <c r="L709" s="10">
        <v>3019</v>
      </c>
    </row>
    <row r="710" spans="4:12" x14ac:dyDescent="0.25">
      <c r="D710" s="5" t="s">
        <v>6240</v>
      </c>
      <c r="E710" s="10">
        <v>4019</v>
      </c>
      <c r="F710">
        <v>25</v>
      </c>
      <c r="G710">
        <v>51708</v>
      </c>
      <c r="H710" s="11">
        <v>41678.66034722222</v>
      </c>
      <c r="I710" t="s">
        <v>8260</v>
      </c>
      <c r="J710">
        <v>51708</v>
      </c>
      <c r="K710" s="11">
        <v>41678.66034722222</v>
      </c>
      <c r="L710" s="10">
        <v>3019</v>
      </c>
    </row>
    <row r="711" spans="4:12" x14ac:dyDescent="0.25">
      <c r="D711" s="5" t="s">
        <v>6241</v>
      </c>
      <c r="E711" s="10">
        <v>4019</v>
      </c>
      <c r="F711">
        <v>24</v>
      </c>
      <c r="G711">
        <v>51709</v>
      </c>
      <c r="H711" s="11">
        <v>41678.66034722222</v>
      </c>
      <c r="I711" t="s">
        <v>8261</v>
      </c>
      <c r="J711">
        <v>51709</v>
      </c>
      <c r="K711" s="11">
        <v>41678.66034722222</v>
      </c>
      <c r="L711" s="10">
        <v>3019</v>
      </c>
    </row>
    <row r="712" spans="4:12" x14ac:dyDescent="0.25">
      <c r="D712" s="5" t="s">
        <v>6242</v>
      </c>
      <c r="E712" s="10">
        <v>4019</v>
      </c>
      <c r="F712">
        <v>24</v>
      </c>
      <c r="G712">
        <v>51710</v>
      </c>
      <c r="H712" s="11">
        <v>41678.66034722222</v>
      </c>
      <c r="I712" t="s">
        <v>8262</v>
      </c>
      <c r="J712">
        <v>51710</v>
      </c>
      <c r="K712" s="11">
        <v>41678.66034722222</v>
      </c>
      <c r="L712" s="10">
        <v>3019</v>
      </c>
    </row>
    <row r="713" spans="4:12" x14ac:dyDescent="0.25">
      <c r="D713" s="5" t="s">
        <v>6243</v>
      </c>
      <c r="E713" s="10">
        <v>4019</v>
      </c>
      <c r="F713">
        <v>25</v>
      </c>
      <c r="G713">
        <v>51711</v>
      </c>
      <c r="H713" s="11">
        <v>41678.66034722222</v>
      </c>
      <c r="I713" t="s">
        <v>8263</v>
      </c>
      <c r="J713">
        <v>51711</v>
      </c>
      <c r="K713" s="11">
        <v>41678.66034722222</v>
      </c>
      <c r="L713" s="10">
        <v>3019</v>
      </c>
    </row>
    <row r="714" spans="4:12" x14ac:dyDescent="0.25">
      <c r="D714" s="5" t="s">
        <v>6244</v>
      </c>
      <c r="E714" s="10">
        <v>4019</v>
      </c>
      <c r="F714">
        <v>25</v>
      </c>
      <c r="G714">
        <v>51712</v>
      </c>
      <c r="H714" s="11">
        <v>41678.66034722222</v>
      </c>
      <c r="I714" t="s">
        <v>8264</v>
      </c>
      <c r="J714">
        <v>51712</v>
      </c>
      <c r="K714" s="11">
        <v>41678.66034722222</v>
      </c>
      <c r="L714" s="10">
        <v>3019</v>
      </c>
    </row>
    <row r="715" spans="4:12" x14ac:dyDescent="0.25">
      <c r="D715" s="5" t="s">
        <v>6245</v>
      </c>
      <c r="E715" s="10">
        <v>4019</v>
      </c>
      <c r="F715">
        <v>24</v>
      </c>
      <c r="G715">
        <v>51713</v>
      </c>
      <c r="H715" s="11">
        <v>41678.66034722222</v>
      </c>
      <c r="I715" t="s">
        <v>8265</v>
      </c>
      <c r="J715">
        <v>51713</v>
      </c>
      <c r="K715" s="11">
        <v>41678.66034722222</v>
      </c>
      <c r="L715" s="10">
        <v>3019</v>
      </c>
    </row>
    <row r="716" spans="4:12" x14ac:dyDescent="0.25">
      <c r="D716" s="5" t="s">
        <v>6246</v>
      </c>
      <c r="E716" s="10">
        <v>4019</v>
      </c>
      <c r="F716">
        <v>24</v>
      </c>
      <c r="G716">
        <v>51714</v>
      </c>
      <c r="H716" s="11">
        <v>41678.66034722222</v>
      </c>
      <c r="I716" t="s">
        <v>8266</v>
      </c>
      <c r="J716">
        <v>51714</v>
      </c>
      <c r="K716" s="11">
        <v>41678.66034722222</v>
      </c>
      <c r="L716" s="10">
        <v>3019</v>
      </c>
    </row>
    <row r="717" spans="4:12" x14ac:dyDescent="0.25">
      <c r="D717" s="5" t="s">
        <v>6247</v>
      </c>
      <c r="E717" s="10">
        <v>4019</v>
      </c>
      <c r="F717">
        <v>25</v>
      </c>
      <c r="G717">
        <v>51715</v>
      </c>
      <c r="H717" s="11">
        <v>41678.66034722222</v>
      </c>
      <c r="I717" t="s">
        <v>8267</v>
      </c>
      <c r="J717">
        <v>51715</v>
      </c>
      <c r="K717" s="11">
        <v>41678.66034722222</v>
      </c>
      <c r="L717" s="10">
        <v>3019</v>
      </c>
    </row>
    <row r="718" spans="4:12" x14ac:dyDescent="0.25">
      <c r="D718" s="5" t="s">
        <v>6248</v>
      </c>
      <c r="E718" s="10">
        <v>4019</v>
      </c>
      <c r="F718">
        <v>25</v>
      </c>
      <c r="G718">
        <v>51716</v>
      </c>
      <c r="H718" s="11">
        <v>41678.66034722222</v>
      </c>
      <c r="I718" t="s">
        <v>8268</v>
      </c>
      <c r="J718">
        <v>51716</v>
      </c>
      <c r="K718" s="11">
        <v>41678.66034722222</v>
      </c>
      <c r="L718" s="10">
        <v>3019</v>
      </c>
    </row>
    <row r="719" spans="4:12" x14ac:dyDescent="0.25">
      <c r="D719" s="5" t="s">
        <v>6249</v>
      </c>
      <c r="E719" s="10">
        <v>4019</v>
      </c>
      <c r="F719">
        <v>24</v>
      </c>
      <c r="G719">
        <v>51717</v>
      </c>
      <c r="H719" s="11">
        <v>41678.66034722222</v>
      </c>
      <c r="I719" t="s">
        <v>8269</v>
      </c>
      <c r="J719">
        <v>51717</v>
      </c>
      <c r="K719" s="11">
        <v>41678.66034722222</v>
      </c>
      <c r="L719" s="10">
        <v>3019</v>
      </c>
    </row>
    <row r="720" spans="4:12" x14ac:dyDescent="0.25">
      <c r="D720" s="5" t="s">
        <v>6250</v>
      </c>
      <c r="E720" s="10">
        <v>4019</v>
      </c>
      <c r="F720">
        <v>24</v>
      </c>
      <c r="G720">
        <v>51718</v>
      </c>
      <c r="H720" s="11">
        <v>41678.66034722222</v>
      </c>
      <c r="I720" t="s">
        <v>8270</v>
      </c>
      <c r="J720">
        <v>51718</v>
      </c>
      <c r="K720" s="11">
        <v>41678.66034722222</v>
      </c>
      <c r="L720" s="10">
        <v>3019</v>
      </c>
    </row>
    <row r="721" spans="4:12" x14ac:dyDescent="0.25">
      <c r="D721" s="5" t="s">
        <v>6251</v>
      </c>
      <c r="E721" s="10">
        <v>4019</v>
      </c>
      <c r="F721">
        <v>25</v>
      </c>
      <c r="G721">
        <v>51719</v>
      </c>
      <c r="H721" s="11">
        <v>41678.66034722222</v>
      </c>
      <c r="I721" t="s">
        <v>8271</v>
      </c>
      <c r="J721">
        <v>51719</v>
      </c>
      <c r="K721" s="11">
        <v>41678.66034722222</v>
      </c>
      <c r="L721" s="10">
        <v>3019</v>
      </c>
    </row>
    <row r="722" spans="4:12" x14ac:dyDescent="0.25">
      <c r="D722" s="5" t="s">
        <v>6252</v>
      </c>
      <c r="E722" s="10">
        <v>4019</v>
      </c>
      <c r="F722">
        <v>25</v>
      </c>
      <c r="G722">
        <v>51720</v>
      </c>
      <c r="H722" s="11">
        <v>41678.66034722222</v>
      </c>
      <c r="I722" t="s">
        <v>8272</v>
      </c>
      <c r="J722">
        <v>51720</v>
      </c>
      <c r="K722" s="11">
        <v>41678.66034722222</v>
      </c>
      <c r="L722" s="10">
        <v>3019</v>
      </c>
    </row>
    <row r="723" spans="4:12" x14ac:dyDescent="0.25">
      <c r="D723" s="5" t="s">
        <v>6253</v>
      </c>
      <c r="E723" s="10">
        <v>4019</v>
      </c>
      <c r="F723">
        <v>24</v>
      </c>
      <c r="G723">
        <v>51721</v>
      </c>
      <c r="H723" s="11">
        <v>41678.66034722222</v>
      </c>
      <c r="I723" t="s">
        <v>8273</v>
      </c>
      <c r="J723">
        <v>51721</v>
      </c>
      <c r="K723" s="11">
        <v>41678.66034722222</v>
      </c>
      <c r="L723" s="10">
        <v>3019</v>
      </c>
    </row>
    <row r="724" spans="4:12" x14ac:dyDescent="0.25">
      <c r="D724" s="5" t="s">
        <v>6254</v>
      </c>
      <c r="E724" s="10">
        <v>4019</v>
      </c>
      <c r="F724">
        <v>24</v>
      </c>
      <c r="G724">
        <v>51722</v>
      </c>
      <c r="H724" s="11">
        <v>41678.66034722222</v>
      </c>
      <c r="I724" t="s">
        <v>8274</v>
      </c>
      <c r="J724">
        <v>51722</v>
      </c>
      <c r="K724" s="11">
        <v>41678.66034722222</v>
      </c>
      <c r="L724" s="10">
        <v>3019</v>
      </c>
    </row>
    <row r="725" spans="4:12" x14ac:dyDescent="0.25">
      <c r="D725" s="5" t="s">
        <v>6255</v>
      </c>
      <c r="E725" s="10">
        <v>4019</v>
      </c>
      <c r="F725">
        <v>25</v>
      </c>
      <c r="G725">
        <v>51723</v>
      </c>
      <c r="H725" s="11">
        <v>41678.66034722222</v>
      </c>
      <c r="I725" t="s">
        <v>8275</v>
      </c>
      <c r="J725">
        <v>51723</v>
      </c>
      <c r="K725" s="11">
        <v>41678.66034722222</v>
      </c>
      <c r="L725" s="10">
        <v>3019</v>
      </c>
    </row>
    <row r="726" spans="4:12" x14ac:dyDescent="0.25">
      <c r="D726" s="5" t="s">
        <v>6256</v>
      </c>
      <c r="E726" s="10">
        <v>4019</v>
      </c>
      <c r="F726">
        <v>25</v>
      </c>
      <c r="G726">
        <v>51724</v>
      </c>
      <c r="H726" s="11">
        <v>41678.66034722222</v>
      </c>
      <c r="I726" t="s">
        <v>8276</v>
      </c>
      <c r="J726">
        <v>51724</v>
      </c>
      <c r="K726" s="11">
        <v>41678.66034722222</v>
      </c>
      <c r="L726" s="10">
        <v>3019</v>
      </c>
    </row>
    <row r="727" spans="4:12" x14ac:dyDescent="0.25">
      <c r="D727" s="5" t="s">
        <v>6257</v>
      </c>
      <c r="E727" s="10">
        <v>4019</v>
      </c>
      <c r="F727">
        <v>24</v>
      </c>
      <c r="G727">
        <v>51725</v>
      </c>
      <c r="H727" s="11">
        <v>41678.66034722222</v>
      </c>
      <c r="I727" t="s">
        <v>8277</v>
      </c>
      <c r="J727">
        <v>51725</v>
      </c>
      <c r="K727" s="11">
        <v>41678.66034722222</v>
      </c>
      <c r="L727" s="10">
        <v>3019</v>
      </c>
    </row>
    <row r="728" spans="4:12" x14ac:dyDescent="0.25">
      <c r="D728" s="5" t="s">
        <v>6258</v>
      </c>
      <c r="E728" s="10">
        <v>4019</v>
      </c>
      <c r="F728">
        <v>24</v>
      </c>
      <c r="G728">
        <v>51726</v>
      </c>
      <c r="H728" s="11">
        <v>41678.66034722222</v>
      </c>
      <c r="I728" t="s">
        <v>8278</v>
      </c>
      <c r="J728">
        <v>51726</v>
      </c>
      <c r="K728" s="11">
        <v>41678.66034722222</v>
      </c>
      <c r="L728" s="10">
        <v>3019</v>
      </c>
    </row>
    <row r="729" spans="4:12" x14ac:dyDescent="0.25">
      <c r="D729" s="5" t="s">
        <v>6259</v>
      </c>
      <c r="E729" s="10">
        <v>4019</v>
      </c>
      <c r="F729">
        <v>25</v>
      </c>
      <c r="G729">
        <v>51727</v>
      </c>
      <c r="H729" s="11">
        <v>41678.66034722222</v>
      </c>
      <c r="I729" t="s">
        <v>8279</v>
      </c>
      <c r="J729">
        <v>51727</v>
      </c>
      <c r="K729" s="11">
        <v>41678.66034722222</v>
      </c>
      <c r="L729" s="10">
        <v>3019</v>
      </c>
    </row>
    <row r="730" spans="4:12" x14ac:dyDescent="0.25">
      <c r="D730" s="5" t="s">
        <v>6260</v>
      </c>
      <c r="E730" s="10">
        <v>4019</v>
      </c>
      <c r="F730">
        <v>25</v>
      </c>
      <c r="G730">
        <v>51728</v>
      </c>
      <c r="H730" s="11">
        <v>41678.66034722222</v>
      </c>
      <c r="I730" t="s">
        <v>8280</v>
      </c>
      <c r="J730">
        <v>51728</v>
      </c>
      <c r="K730" s="11">
        <v>41678.66034722222</v>
      </c>
      <c r="L730" s="10">
        <v>3019</v>
      </c>
    </row>
    <row r="731" spans="4:12" x14ac:dyDescent="0.25">
      <c r="D731" s="5" t="s">
        <v>6261</v>
      </c>
      <c r="E731" s="10">
        <v>4019</v>
      </c>
      <c r="F731">
        <v>24</v>
      </c>
      <c r="G731">
        <v>51729</v>
      </c>
      <c r="H731" s="11">
        <v>41678.66034722222</v>
      </c>
      <c r="I731" t="s">
        <v>8281</v>
      </c>
      <c r="J731">
        <v>51729</v>
      </c>
      <c r="K731" s="11">
        <v>41678.66034722222</v>
      </c>
      <c r="L731" s="10">
        <v>3019</v>
      </c>
    </row>
    <row r="732" spans="4:12" x14ac:dyDescent="0.25">
      <c r="D732" s="5" t="s">
        <v>6262</v>
      </c>
      <c r="E732" s="10">
        <v>4019</v>
      </c>
      <c r="F732">
        <v>24</v>
      </c>
      <c r="G732">
        <v>51730</v>
      </c>
      <c r="H732" s="11">
        <v>41678.66034722222</v>
      </c>
      <c r="I732" t="s">
        <v>8282</v>
      </c>
      <c r="J732">
        <v>51730</v>
      </c>
      <c r="K732" s="11">
        <v>41678.66034722222</v>
      </c>
      <c r="L732" s="10">
        <v>3019</v>
      </c>
    </row>
    <row r="733" spans="4:12" x14ac:dyDescent="0.25">
      <c r="D733" s="5" t="s">
        <v>6263</v>
      </c>
      <c r="E733" s="10">
        <v>4019</v>
      </c>
      <c r="F733">
        <v>25</v>
      </c>
      <c r="G733">
        <v>51731</v>
      </c>
      <c r="H733" s="11">
        <v>41678.66034722222</v>
      </c>
      <c r="I733" t="s">
        <v>8283</v>
      </c>
      <c r="J733">
        <v>51731</v>
      </c>
      <c r="K733" s="11">
        <v>41678.66034722222</v>
      </c>
      <c r="L733" s="10">
        <v>3019</v>
      </c>
    </row>
    <row r="734" spans="4:12" x14ac:dyDescent="0.25">
      <c r="D734" s="5" t="s">
        <v>6264</v>
      </c>
      <c r="E734" s="10">
        <v>4019</v>
      </c>
      <c r="F734">
        <v>25</v>
      </c>
      <c r="G734">
        <v>51732</v>
      </c>
      <c r="H734" s="11">
        <v>41678.66034722222</v>
      </c>
      <c r="I734" t="s">
        <v>8284</v>
      </c>
      <c r="J734">
        <v>51732</v>
      </c>
      <c r="K734" s="11">
        <v>41678.66034722222</v>
      </c>
      <c r="L734" s="10">
        <v>3019</v>
      </c>
    </row>
    <row r="735" spans="4:12" x14ac:dyDescent="0.25">
      <c r="D735" s="5" t="s">
        <v>6265</v>
      </c>
      <c r="E735" s="10">
        <v>4019</v>
      </c>
      <c r="F735">
        <v>24</v>
      </c>
      <c r="G735">
        <v>51733</v>
      </c>
      <c r="H735" s="11">
        <v>41678.66034722222</v>
      </c>
      <c r="I735" t="s">
        <v>8285</v>
      </c>
      <c r="J735">
        <v>51733</v>
      </c>
      <c r="K735" s="11">
        <v>41678.66034722222</v>
      </c>
      <c r="L735" s="10">
        <v>3019</v>
      </c>
    </row>
    <row r="736" spans="4:12" x14ac:dyDescent="0.25">
      <c r="D736" s="5" t="s">
        <v>6266</v>
      </c>
      <c r="E736" s="10">
        <v>4019</v>
      </c>
      <c r="F736">
        <v>24</v>
      </c>
      <c r="G736">
        <v>51734</v>
      </c>
      <c r="H736" s="11">
        <v>41678.66034722222</v>
      </c>
      <c r="I736" t="s">
        <v>8286</v>
      </c>
      <c r="J736">
        <v>51734</v>
      </c>
      <c r="K736" s="11">
        <v>41678.66034722222</v>
      </c>
      <c r="L736" s="10">
        <v>3019</v>
      </c>
    </row>
    <row r="737" spans="4:12" x14ac:dyDescent="0.25">
      <c r="D737" s="5" t="s">
        <v>6267</v>
      </c>
      <c r="E737" s="10">
        <v>4019</v>
      </c>
      <c r="F737">
        <v>25</v>
      </c>
      <c r="G737">
        <v>51735</v>
      </c>
      <c r="H737" s="11">
        <v>41678.66034722222</v>
      </c>
      <c r="I737" t="s">
        <v>8287</v>
      </c>
      <c r="J737">
        <v>51735</v>
      </c>
      <c r="K737" s="11">
        <v>41678.66034722222</v>
      </c>
      <c r="L737" s="10">
        <v>3019</v>
      </c>
    </row>
    <row r="738" spans="4:12" x14ac:dyDescent="0.25">
      <c r="D738" s="5" t="s">
        <v>6268</v>
      </c>
      <c r="E738" s="10">
        <v>4019</v>
      </c>
      <c r="F738">
        <v>25</v>
      </c>
      <c r="G738">
        <v>51736</v>
      </c>
      <c r="H738" s="11">
        <v>41678.66034722222</v>
      </c>
      <c r="I738" t="s">
        <v>8288</v>
      </c>
      <c r="J738">
        <v>51736</v>
      </c>
      <c r="K738" s="11">
        <v>41678.66034722222</v>
      </c>
      <c r="L738" s="10">
        <v>3019</v>
      </c>
    </row>
    <row r="739" spans="4:12" x14ac:dyDescent="0.25">
      <c r="D739" s="5" t="s">
        <v>6269</v>
      </c>
      <c r="E739" s="10">
        <v>4019</v>
      </c>
      <c r="F739">
        <v>24</v>
      </c>
      <c r="G739">
        <v>51737</v>
      </c>
      <c r="H739" s="11">
        <v>41678.66034722222</v>
      </c>
      <c r="I739" t="s">
        <v>8289</v>
      </c>
      <c r="J739">
        <v>51737</v>
      </c>
      <c r="K739" s="11">
        <v>41678.66034722222</v>
      </c>
      <c r="L739" s="10">
        <v>3019</v>
      </c>
    </row>
    <row r="740" spans="4:12" x14ac:dyDescent="0.25">
      <c r="D740" s="5" t="s">
        <v>6270</v>
      </c>
      <c r="E740" s="10">
        <v>4019</v>
      </c>
      <c r="F740">
        <v>24</v>
      </c>
      <c r="G740">
        <v>51738</v>
      </c>
      <c r="H740" s="11">
        <v>41678.66034722222</v>
      </c>
      <c r="I740" t="s">
        <v>8290</v>
      </c>
      <c r="J740">
        <v>51738</v>
      </c>
      <c r="K740" s="11">
        <v>41678.66034722222</v>
      </c>
      <c r="L740" s="10">
        <v>3019</v>
      </c>
    </row>
    <row r="741" spans="4:12" x14ac:dyDescent="0.25">
      <c r="D741" s="5" t="s">
        <v>6271</v>
      </c>
      <c r="E741" s="10">
        <v>4019</v>
      </c>
      <c r="F741">
        <v>25</v>
      </c>
      <c r="G741">
        <v>51739</v>
      </c>
      <c r="H741" s="11">
        <v>41678.66034722222</v>
      </c>
      <c r="I741" t="s">
        <v>8291</v>
      </c>
      <c r="J741">
        <v>51739</v>
      </c>
      <c r="K741" s="11">
        <v>41678.66034722222</v>
      </c>
      <c r="L741" s="10">
        <v>3019</v>
      </c>
    </row>
    <row r="742" spans="4:12" x14ac:dyDescent="0.25">
      <c r="D742" s="5" t="s">
        <v>6272</v>
      </c>
      <c r="E742" s="10">
        <v>4019</v>
      </c>
      <c r="F742">
        <v>25</v>
      </c>
      <c r="G742">
        <v>51740</v>
      </c>
      <c r="H742" s="11">
        <v>41678.66034722222</v>
      </c>
      <c r="I742" t="s">
        <v>8292</v>
      </c>
      <c r="J742">
        <v>51740</v>
      </c>
      <c r="K742" s="11">
        <v>41678.66034722222</v>
      </c>
      <c r="L742" s="10">
        <v>3019</v>
      </c>
    </row>
    <row r="743" spans="4:12" x14ac:dyDescent="0.25">
      <c r="D743" s="5" t="s">
        <v>6273</v>
      </c>
      <c r="E743" s="10">
        <v>4019</v>
      </c>
      <c r="F743">
        <v>24</v>
      </c>
      <c r="G743">
        <v>51741</v>
      </c>
      <c r="H743" s="11">
        <v>41678.66034722222</v>
      </c>
      <c r="I743" t="s">
        <v>8293</v>
      </c>
      <c r="J743">
        <v>51741</v>
      </c>
      <c r="K743" s="11">
        <v>41678.66034722222</v>
      </c>
      <c r="L743" s="10">
        <v>3019</v>
      </c>
    </row>
    <row r="744" spans="4:12" x14ac:dyDescent="0.25">
      <c r="D744" s="5" t="s">
        <v>6274</v>
      </c>
      <c r="E744" s="10">
        <v>4019</v>
      </c>
      <c r="F744">
        <v>24</v>
      </c>
      <c r="G744">
        <v>51742</v>
      </c>
      <c r="H744" s="11">
        <v>41678.66034722222</v>
      </c>
      <c r="I744" t="s">
        <v>8294</v>
      </c>
      <c r="J744">
        <v>51742</v>
      </c>
      <c r="K744" s="11">
        <v>41678.66034722222</v>
      </c>
      <c r="L744" s="10">
        <v>3019</v>
      </c>
    </row>
    <row r="745" spans="4:12" x14ac:dyDescent="0.25">
      <c r="D745" s="5" t="s">
        <v>6275</v>
      </c>
      <c r="E745" s="10">
        <v>4019</v>
      </c>
      <c r="F745">
        <v>25</v>
      </c>
      <c r="G745">
        <v>51743</v>
      </c>
      <c r="H745" s="11">
        <v>41678.66034722222</v>
      </c>
      <c r="I745" t="s">
        <v>8295</v>
      </c>
      <c r="J745">
        <v>51743</v>
      </c>
      <c r="K745" s="11">
        <v>41678.66034722222</v>
      </c>
      <c r="L745" s="10">
        <v>3019</v>
      </c>
    </row>
    <row r="746" spans="4:12" x14ac:dyDescent="0.25">
      <c r="D746" s="5" t="s">
        <v>6276</v>
      </c>
      <c r="E746" s="10">
        <v>4019</v>
      </c>
      <c r="F746">
        <v>25</v>
      </c>
      <c r="G746">
        <v>51744</v>
      </c>
      <c r="H746" s="11">
        <v>41678.66034722222</v>
      </c>
      <c r="I746" t="s">
        <v>8296</v>
      </c>
      <c r="J746">
        <v>51744</v>
      </c>
      <c r="K746" s="11">
        <v>41678.66034722222</v>
      </c>
      <c r="L746" s="10">
        <v>3019</v>
      </c>
    </row>
    <row r="747" spans="4:12" x14ac:dyDescent="0.25">
      <c r="D747" s="5" t="s">
        <v>6277</v>
      </c>
      <c r="E747" s="10">
        <v>4019</v>
      </c>
      <c r="F747">
        <v>24</v>
      </c>
      <c r="G747">
        <v>51745</v>
      </c>
      <c r="H747" s="11">
        <v>41678.66034722222</v>
      </c>
      <c r="I747" t="s">
        <v>8297</v>
      </c>
      <c r="J747">
        <v>51745</v>
      </c>
      <c r="K747" s="11">
        <v>41678.66034722222</v>
      </c>
      <c r="L747" s="10">
        <v>3019</v>
      </c>
    </row>
    <row r="748" spans="4:12" x14ac:dyDescent="0.25">
      <c r="D748" s="5" t="s">
        <v>6278</v>
      </c>
      <c r="E748" s="10">
        <v>4019</v>
      </c>
      <c r="F748">
        <v>24</v>
      </c>
      <c r="G748">
        <v>51746</v>
      </c>
      <c r="H748" s="11">
        <v>41678.66034722222</v>
      </c>
      <c r="I748" t="s">
        <v>8298</v>
      </c>
      <c r="J748">
        <v>51746</v>
      </c>
      <c r="K748" s="11">
        <v>41678.66034722222</v>
      </c>
      <c r="L748" s="10">
        <v>3019</v>
      </c>
    </row>
    <row r="749" spans="4:12" x14ac:dyDescent="0.25">
      <c r="D749" s="5" t="s">
        <v>6279</v>
      </c>
      <c r="E749" s="10">
        <v>4019</v>
      </c>
      <c r="F749">
        <v>25</v>
      </c>
      <c r="G749">
        <v>51747</v>
      </c>
      <c r="H749" s="11">
        <v>41678.66034722222</v>
      </c>
      <c r="I749" t="s">
        <v>8299</v>
      </c>
      <c r="J749">
        <v>51747</v>
      </c>
      <c r="K749" s="11">
        <v>41678.66034722222</v>
      </c>
      <c r="L749" s="10">
        <v>3019</v>
      </c>
    </row>
    <row r="750" spans="4:12" x14ac:dyDescent="0.25">
      <c r="D750" s="5" t="s">
        <v>6280</v>
      </c>
      <c r="E750" s="10">
        <v>4019</v>
      </c>
      <c r="F750">
        <v>25</v>
      </c>
      <c r="G750">
        <v>51748</v>
      </c>
      <c r="H750" s="11">
        <v>41678.66034722222</v>
      </c>
      <c r="I750" t="s">
        <v>8300</v>
      </c>
      <c r="J750">
        <v>51748</v>
      </c>
      <c r="K750" s="11">
        <v>41678.66034722222</v>
      </c>
      <c r="L750" s="10">
        <v>3019</v>
      </c>
    </row>
    <row r="751" spans="4:12" x14ac:dyDescent="0.25">
      <c r="D751" s="5" t="s">
        <v>6281</v>
      </c>
      <c r="E751" s="10">
        <v>4019</v>
      </c>
      <c r="F751">
        <v>24</v>
      </c>
      <c r="G751">
        <v>51749</v>
      </c>
      <c r="H751" s="11">
        <v>41678.66034722222</v>
      </c>
      <c r="I751" t="s">
        <v>8301</v>
      </c>
      <c r="J751">
        <v>51749</v>
      </c>
      <c r="K751" s="11">
        <v>41678.66034722222</v>
      </c>
      <c r="L751" s="10">
        <v>3019</v>
      </c>
    </row>
    <row r="752" spans="4:12" x14ac:dyDescent="0.25">
      <c r="D752" s="5" t="s">
        <v>6282</v>
      </c>
      <c r="E752" s="10">
        <v>4019</v>
      </c>
      <c r="F752">
        <v>24</v>
      </c>
      <c r="G752">
        <v>51750</v>
      </c>
      <c r="H752" s="11">
        <v>41678.66034722222</v>
      </c>
      <c r="I752" t="s">
        <v>8302</v>
      </c>
      <c r="J752">
        <v>51750</v>
      </c>
      <c r="K752" s="11">
        <v>41678.66034722222</v>
      </c>
      <c r="L752" s="10">
        <v>3019</v>
      </c>
    </row>
    <row r="753" spans="4:12" x14ac:dyDescent="0.25">
      <c r="D753" s="5" t="s">
        <v>6283</v>
      </c>
      <c r="E753" s="10">
        <v>4019</v>
      </c>
      <c r="F753">
        <v>25</v>
      </c>
      <c r="G753">
        <v>51751</v>
      </c>
      <c r="H753" s="11">
        <v>41678.66034722222</v>
      </c>
      <c r="I753" t="s">
        <v>8303</v>
      </c>
      <c r="J753">
        <v>51751</v>
      </c>
      <c r="K753" s="11">
        <v>41678.66034722222</v>
      </c>
      <c r="L753" s="10">
        <v>3019</v>
      </c>
    </row>
    <row r="754" spans="4:12" x14ac:dyDescent="0.25">
      <c r="D754" s="5" t="s">
        <v>6284</v>
      </c>
      <c r="E754" s="10">
        <v>4019</v>
      </c>
      <c r="F754">
        <v>25</v>
      </c>
      <c r="G754">
        <v>51752</v>
      </c>
      <c r="H754" s="11">
        <v>41678.66034722222</v>
      </c>
      <c r="I754" t="s">
        <v>8304</v>
      </c>
      <c r="J754">
        <v>51752</v>
      </c>
      <c r="K754" s="11">
        <v>41678.66034722222</v>
      </c>
      <c r="L754" s="10">
        <v>3019</v>
      </c>
    </row>
    <row r="755" spans="4:12" x14ac:dyDescent="0.25">
      <c r="D755" s="5" t="s">
        <v>6285</v>
      </c>
      <c r="E755" s="10">
        <v>4019</v>
      </c>
      <c r="F755">
        <v>24</v>
      </c>
      <c r="G755">
        <v>51753</v>
      </c>
      <c r="H755" s="11">
        <v>41678.66034722222</v>
      </c>
      <c r="I755" t="s">
        <v>8305</v>
      </c>
      <c r="J755">
        <v>51753</v>
      </c>
      <c r="K755" s="11">
        <v>41678.66034722222</v>
      </c>
      <c r="L755" s="10">
        <v>3019</v>
      </c>
    </row>
    <row r="756" spans="4:12" x14ac:dyDescent="0.25">
      <c r="D756" s="5" t="s">
        <v>6286</v>
      </c>
      <c r="E756" s="10">
        <v>4019</v>
      </c>
      <c r="F756">
        <v>24</v>
      </c>
      <c r="G756">
        <v>51754</v>
      </c>
      <c r="H756" s="11">
        <v>41678.66034722222</v>
      </c>
      <c r="I756" t="s">
        <v>8306</v>
      </c>
      <c r="J756">
        <v>51754</v>
      </c>
      <c r="K756" s="11">
        <v>41678.66034722222</v>
      </c>
      <c r="L756" s="10">
        <v>3019</v>
      </c>
    </row>
    <row r="757" spans="4:12" x14ac:dyDescent="0.25">
      <c r="D757" s="5" t="s">
        <v>6287</v>
      </c>
      <c r="E757" s="10">
        <v>4019</v>
      </c>
      <c r="F757">
        <v>25</v>
      </c>
      <c r="G757">
        <v>51755</v>
      </c>
      <c r="H757" s="11">
        <v>41678.66034722222</v>
      </c>
      <c r="I757" t="s">
        <v>8307</v>
      </c>
      <c r="J757">
        <v>51755</v>
      </c>
      <c r="K757" s="11">
        <v>41678.66034722222</v>
      </c>
      <c r="L757" s="10">
        <v>3019</v>
      </c>
    </row>
    <row r="758" spans="4:12" x14ac:dyDescent="0.25">
      <c r="D758" s="5" t="s">
        <v>6288</v>
      </c>
      <c r="E758" s="10">
        <v>4019</v>
      </c>
      <c r="F758">
        <v>25</v>
      </c>
      <c r="G758">
        <v>51756</v>
      </c>
      <c r="H758" s="11">
        <v>41678.66034722222</v>
      </c>
      <c r="I758" t="s">
        <v>8308</v>
      </c>
      <c r="J758">
        <v>51756</v>
      </c>
      <c r="K758" s="11">
        <v>41678.66034722222</v>
      </c>
      <c r="L758" s="10">
        <v>3019</v>
      </c>
    </row>
    <row r="759" spans="4:12" x14ac:dyDescent="0.25">
      <c r="D759" s="5" t="s">
        <v>6289</v>
      </c>
      <c r="E759" s="10">
        <v>4019</v>
      </c>
      <c r="F759">
        <v>24</v>
      </c>
      <c r="G759">
        <v>51757</v>
      </c>
      <c r="H759" s="11">
        <v>41678.66034722222</v>
      </c>
      <c r="I759" t="s">
        <v>8309</v>
      </c>
      <c r="J759">
        <v>51757</v>
      </c>
      <c r="K759" s="11">
        <v>41678.66034722222</v>
      </c>
      <c r="L759" s="10">
        <v>3019</v>
      </c>
    </row>
    <row r="760" spans="4:12" x14ac:dyDescent="0.25">
      <c r="D760" s="5" t="s">
        <v>6290</v>
      </c>
      <c r="E760" s="10">
        <v>4019</v>
      </c>
      <c r="F760">
        <v>24</v>
      </c>
      <c r="G760">
        <v>51758</v>
      </c>
      <c r="H760" s="11">
        <v>41678.66034722222</v>
      </c>
      <c r="I760" t="s">
        <v>8310</v>
      </c>
      <c r="J760">
        <v>51758</v>
      </c>
      <c r="K760" s="11">
        <v>41678.66034722222</v>
      </c>
      <c r="L760" s="10">
        <v>3019</v>
      </c>
    </row>
    <row r="761" spans="4:12" x14ac:dyDescent="0.25">
      <c r="D761" s="5" t="s">
        <v>6291</v>
      </c>
      <c r="E761" s="10">
        <v>4019</v>
      </c>
      <c r="F761">
        <v>25</v>
      </c>
      <c r="G761">
        <v>51759</v>
      </c>
      <c r="H761" s="11">
        <v>41678.66034722222</v>
      </c>
      <c r="I761" t="s">
        <v>8311</v>
      </c>
      <c r="J761">
        <v>51759</v>
      </c>
      <c r="K761" s="11">
        <v>41678.66034722222</v>
      </c>
      <c r="L761" s="10">
        <v>3019</v>
      </c>
    </row>
    <row r="762" spans="4:12" x14ac:dyDescent="0.25">
      <c r="D762" s="5" t="s">
        <v>6292</v>
      </c>
      <c r="E762" s="10">
        <v>4019</v>
      </c>
      <c r="F762">
        <v>25</v>
      </c>
      <c r="G762">
        <v>51760</v>
      </c>
      <c r="H762" s="11">
        <v>41678.66034722222</v>
      </c>
      <c r="I762" t="s">
        <v>8312</v>
      </c>
      <c r="J762">
        <v>51760</v>
      </c>
      <c r="K762" s="11">
        <v>41678.66034722222</v>
      </c>
      <c r="L762" s="10">
        <v>3019</v>
      </c>
    </row>
    <row r="763" spans="4:12" x14ac:dyDescent="0.25">
      <c r="D763" s="5" t="s">
        <v>6293</v>
      </c>
      <c r="E763" s="10">
        <v>4019</v>
      </c>
      <c r="F763">
        <v>24</v>
      </c>
      <c r="G763">
        <v>51761</v>
      </c>
      <c r="H763" s="11">
        <v>41678.66034722222</v>
      </c>
      <c r="I763" t="s">
        <v>8313</v>
      </c>
      <c r="J763">
        <v>51761</v>
      </c>
      <c r="K763" s="11">
        <v>41678.66034722222</v>
      </c>
      <c r="L763" s="10">
        <v>3019</v>
      </c>
    </row>
    <row r="764" spans="4:12" x14ac:dyDescent="0.25">
      <c r="D764" s="5" t="s">
        <v>6294</v>
      </c>
      <c r="E764" s="10">
        <v>4019</v>
      </c>
      <c r="F764">
        <v>24</v>
      </c>
      <c r="G764">
        <v>51762</v>
      </c>
      <c r="H764" s="11">
        <v>41678.66034722222</v>
      </c>
      <c r="I764" t="s">
        <v>8314</v>
      </c>
      <c r="J764">
        <v>51762</v>
      </c>
      <c r="K764" s="11">
        <v>41678.66034722222</v>
      </c>
      <c r="L764" s="10">
        <v>3019</v>
      </c>
    </row>
    <row r="765" spans="4:12" x14ac:dyDescent="0.25">
      <c r="D765" s="5" t="s">
        <v>6295</v>
      </c>
      <c r="E765" s="10">
        <v>4019</v>
      </c>
      <c r="F765">
        <v>25</v>
      </c>
      <c r="G765">
        <v>51763</v>
      </c>
      <c r="H765" s="11">
        <v>41678.66034722222</v>
      </c>
      <c r="I765" t="s">
        <v>8315</v>
      </c>
      <c r="J765">
        <v>51763</v>
      </c>
      <c r="K765" s="11">
        <v>41678.66034722222</v>
      </c>
      <c r="L765" s="10">
        <v>3019</v>
      </c>
    </row>
    <row r="766" spans="4:12" x14ac:dyDescent="0.25">
      <c r="D766" s="5" t="s">
        <v>6296</v>
      </c>
      <c r="E766" s="10">
        <v>4019</v>
      </c>
      <c r="F766">
        <v>25</v>
      </c>
      <c r="G766">
        <v>51764</v>
      </c>
      <c r="H766" s="11">
        <v>41678.66034722222</v>
      </c>
      <c r="I766" t="s">
        <v>8316</v>
      </c>
      <c r="J766">
        <v>51764</v>
      </c>
      <c r="K766" s="11">
        <v>41678.66034722222</v>
      </c>
      <c r="L766" s="10">
        <v>3019</v>
      </c>
    </row>
    <row r="767" spans="4:12" x14ac:dyDescent="0.25">
      <c r="D767" s="5" t="s">
        <v>6297</v>
      </c>
      <c r="E767" s="10">
        <v>4019</v>
      </c>
      <c r="F767">
        <v>24</v>
      </c>
      <c r="G767">
        <v>51765</v>
      </c>
      <c r="H767" s="11">
        <v>41678.66034722222</v>
      </c>
      <c r="I767" t="s">
        <v>8317</v>
      </c>
      <c r="J767">
        <v>51765</v>
      </c>
      <c r="K767" s="11">
        <v>41678.66034722222</v>
      </c>
      <c r="L767" s="10">
        <v>3019</v>
      </c>
    </row>
    <row r="768" spans="4:12" x14ac:dyDescent="0.25">
      <c r="D768" s="5" t="s">
        <v>6298</v>
      </c>
      <c r="E768" s="10">
        <v>4019</v>
      </c>
      <c r="F768">
        <v>24</v>
      </c>
      <c r="G768">
        <v>51766</v>
      </c>
      <c r="H768" s="11">
        <v>41678.66034722222</v>
      </c>
      <c r="I768" t="s">
        <v>8318</v>
      </c>
      <c r="J768">
        <v>51766</v>
      </c>
      <c r="K768" s="11">
        <v>41678.66034722222</v>
      </c>
      <c r="L768" s="10">
        <v>3019</v>
      </c>
    </row>
    <row r="769" spans="4:12" x14ac:dyDescent="0.25">
      <c r="D769" s="5" t="s">
        <v>6299</v>
      </c>
      <c r="E769" s="10">
        <v>4019</v>
      </c>
      <c r="F769">
        <v>25</v>
      </c>
      <c r="G769">
        <v>51767</v>
      </c>
      <c r="H769" s="11">
        <v>41678.66034722222</v>
      </c>
      <c r="I769" t="s">
        <v>8319</v>
      </c>
      <c r="J769">
        <v>51767</v>
      </c>
      <c r="K769" s="11">
        <v>41678.66034722222</v>
      </c>
      <c r="L769" s="10">
        <v>3019</v>
      </c>
    </row>
    <row r="770" spans="4:12" x14ac:dyDescent="0.25">
      <c r="D770" s="5" t="s">
        <v>6300</v>
      </c>
      <c r="E770" s="10">
        <v>4019</v>
      </c>
      <c r="F770">
        <v>25</v>
      </c>
      <c r="G770">
        <v>51768</v>
      </c>
      <c r="H770" s="11">
        <v>41678.66034722222</v>
      </c>
      <c r="I770" t="s">
        <v>8320</v>
      </c>
      <c r="J770">
        <v>51768</v>
      </c>
      <c r="K770" s="11">
        <v>41678.66034722222</v>
      </c>
      <c r="L770" s="10">
        <v>3019</v>
      </c>
    </row>
    <row r="771" spans="4:12" x14ac:dyDescent="0.25">
      <c r="D771" s="5" t="s">
        <v>6301</v>
      </c>
      <c r="E771" s="10">
        <v>4019</v>
      </c>
      <c r="F771">
        <v>24</v>
      </c>
      <c r="G771">
        <v>51769</v>
      </c>
      <c r="H771" s="11">
        <v>41678.66034722222</v>
      </c>
      <c r="I771" t="s">
        <v>8321</v>
      </c>
      <c r="J771">
        <v>51769</v>
      </c>
      <c r="K771" s="11">
        <v>41678.66034722222</v>
      </c>
      <c r="L771" s="10">
        <v>3019</v>
      </c>
    </row>
    <row r="772" spans="4:12" x14ac:dyDescent="0.25">
      <c r="D772" s="5" t="s">
        <v>6302</v>
      </c>
      <c r="E772" s="10">
        <v>4019</v>
      </c>
      <c r="F772">
        <v>24</v>
      </c>
      <c r="G772">
        <v>51770</v>
      </c>
      <c r="H772" s="11">
        <v>41678.66034722222</v>
      </c>
      <c r="I772" t="s">
        <v>8322</v>
      </c>
      <c r="J772">
        <v>51770</v>
      </c>
      <c r="K772" s="11">
        <v>41678.66034722222</v>
      </c>
      <c r="L772" s="10">
        <v>3019</v>
      </c>
    </row>
    <row r="773" spans="4:12" x14ac:dyDescent="0.25">
      <c r="D773" s="5" t="s">
        <v>6303</v>
      </c>
      <c r="E773" s="10">
        <v>4019</v>
      </c>
      <c r="F773">
        <v>25</v>
      </c>
      <c r="G773">
        <v>51771</v>
      </c>
      <c r="H773" s="11">
        <v>41678.66034722222</v>
      </c>
      <c r="I773" t="s">
        <v>8323</v>
      </c>
      <c r="J773">
        <v>51771</v>
      </c>
      <c r="K773" s="11">
        <v>41678.66034722222</v>
      </c>
      <c r="L773" s="10">
        <v>3019</v>
      </c>
    </row>
    <row r="774" spans="4:12" x14ac:dyDescent="0.25">
      <c r="D774" s="5" t="s">
        <v>6304</v>
      </c>
      <c r="E774" s="10">
        <v>4019</v>
      </c>
      <c r="F774">
        <v>25</v>
      </c>
      <c r="G774">
        <v>51772</v>
      </c>
      <c r="H774" s="11">
        <v>41678.66034722222</v>
      </c>
      <c r="I774" t="s">
        <v>8324</v>
      </c>
      <c r="J774">
        <v>51772</v>
      </c>
      <c r="K774" s="11">
        <v>41678.66034722222</v>
      </c>
      <c r="L774" s="10">
        <v>3019</v>
      </c>
    </row>
    <row r="775" spans="4:12" x14ac:dyDescent="0.25">
      <c r="D775" s="5" t="s">
        <v>6305</v>
      </c>
      <c r="E775" s="10">
        <v>4019</v>
      </c>
      <c r="F775">
        <v>24</v>
      </c>
      <c r="G775">
        <v>51773</v>
      </c>
      <c r="H775" s="11">
        <v>41678.66034722222</v>
      </c>
      <c r="I775" t="s">
        <v>8325</v>
      </c>
      <c r="J775">
        <v>51773</v>
      </c>
      <c r="K775" s="11">
        <v>41678.66034722222</v>
      </c>
      <c r="L775" s="10">
        <v>3019</v>
      </c>
    </row>
    <row r="776" spans="4:12" x14ac:dyDescent="0.25">
      <c r="D776" s="5" t="s">
        <v>6306</v>
      </c>
      <c r="E776" s="10">
        <v>4019</v>
      </c>
      <c r="F776">
        <v>24</v>
      </c>
      <c r="G776">
        <v>51774</v>
      </c>
      <c r="H776" s="11">
        <v>41678.66034722222</v>
      </c>
      <c r="I776" t="s">
        <v>8326</v>
      </c>
      <c r="J776">
        <v>51774</v>
      </c>
      <c r="K776" s="11">
        <v>41678.66034722222</v>
      </c>
      <c r="L776" s="10">
        <v>3019</v>
      </c>
    </row>
    <row r="777" spans="4:12" x14ac:dyDescent="0.25">
      <c r="D777" s="5" t="s">
        <v>6307</v>
      </c>
      <c r="E777" s="10">
        <v>4019</v>
      </c>
      <c r="F777">
        <v>25</v>
      </c>
      <c r="G777">
        <v>51775</v>
      </c>
      <c r="H777" s="11">
        <v>41678.66034722222</v>
      </c>
      <c r="I777" t="s">
        <v>8327</v>
      </c>
      <c r="J777">
        <v>51775</v>
      </c>
      <c r="K777" s="11">
        <v>41678.66034722222</v>
      </c>
      <c r="L777" s="10">
        <v>3019</v>
      </c>
    </row>
    <row r="778" spans="4:12" x14ac:dyDescent="0.25">
      <c r="D778" s="5" t="s">
        <v>6308</v>
      </c>
      <c r="E778" s="10">
        <v>4019</v>
      </c>
      <c r="F778">
        <v>25</v>
      </c>
      <c r="G778">
        <v>51776</v>
      </c>
      <c r="H778" s="11">
        <v>41678.66034722222</v>
      </c>
      <c r="I778" t="s">
        <v>8328</v>
      </c>
      <c r="J778">
        <v>51776</v>
      </c>
      <c r="K778" s="11">
        <v>41678.66034722222</v>
      </c>
      <c r="L778" s="10">
        <v>3019</v>
      </c>
    </row>
    <row r="779" spans="4:12" x14ac:dyDescent="0.25">
      <c r="D779" s="5" t="s">
        <v>6309</v>
      </c>
      <c r="E779" s="10">
        <v>4019</v>
      </c>
      <c r="F779">
        <v>24</v>
      </c>
      <c r="G779">
        <v>51777</v>
      </c>
      <c r="H779" s="11">
        <v>41678.66034722222</v>
      </c>
      <c r="I779" t="s">
        <v>8329</v>
      </c>
      <c r="J779">
        <v>51777</v>
      </c>
      <c r="K779" s="11">
        <v>41678.66034722222</v>
      </c>
      <c r="L779" s="10">
        <v>3019</v>
      </c>
    </row>
    <row r="780" spans="4:12" x14ac:dyDescent="0.25">
      <c r="D780" s="5" t="s">
        <v>6310</v>
      </c>
      <c r="E780" s="10">
        <v>4019</v>
      </c>
      <c r="F780">
        <v>24</v>
      </c>
      <c r="G780">
        <v>51778</v>
      </c>
      <c r="H780" s="11">
        <v>41678.66034722222</v>
      </c>
      <c r="I780" t="s">
        <v>8330</v>
      </c>
      <c r="J780">
        <v>51778</v>
      </c>
      <c r="K780" s="11">
        <v>41678.66034722222</v>
      </c>
      <c r="L780" s="10">
        <v>3019</v>
      </c>
    </row>
    <row r="781" spans="4:12" x14ac:dyDescent="0.25">
      <c r="D781" s="5" t="s">
        <v>6311</v>
      </c>
      <c r="E781" s="10">
        <v>4019</v>
      </c>
      <c r="F781">
        <v>25</v>
      </c>
      <c r="G781">
        <v>51779</v>
      </c>
      <c r="H781" s="11">
        <v>41678.66034722222</v>
      </c>
      <c r="I781" t="s">
        <v>8331</v>
      </c>
      <c r="J781">
        <v>51779</v>
      </c>
      <c r="K781" s="11">
        <v>41678.66034722222</v>
      </c>
      <c r="L781" s="10">
        <v>3019</v>
      </c>
    </row>
    <row r="782" spans="4:12" x14ac:dyDescent="0.25">
      <c r="D782" s="5" t="s">
        <v>6312</v>
      </c>
      <c r="E782" s="10">
        <v>4019</v>
      </c>
      <c r="F782">
        <v>25</v>
      </c>
      <c r="G782">
        <v>51780</v>
      </c>
      <c r="H782" s="11">
        <v>41678.66034722222</v>
      </c>
      <c r="I782" t="s">
        <v>8332</v>
      </c>
      <c r="J782">
        <v>51780</v>
      </c>
      <c r="K782" s="11">
        <v>41678.66034722222</v>
      </c>
      <c r="L782" s="10">
        <v>3019</v>
      </c>
    </row>
    <row r="783" spans="4:12" x14ac:dyDescent="0.25">
      <c r="D783" s="5" t="s">
        <v>6313</v>
      </c>
      <c r="E783" s="10">
        <v>4019</v>
      </c>
      <c r="F783">
        <v>24</v>
      </c>
      <c r="G783">
        <v>51781</v>
      </c>
      <c r="H783" s="11">
        <v>41678.66034722222</v>
      </c>
      <c r="I783" t="s">
        <v>8333</v>
      </c>
      <c r="J783">
        <v>51781</v>
      </c>
      <c r="K783" s="11">
        <v>41678.66034722222</v>
      </c>
      <c r="L783" s="10">
        <v>3019</v>
      </c>
    </row>
    <row r="784" spans="4:12" x14ac:dyDescent="0.25">
      <c r="D784" s="5" t="s">
        <v>6314</v>
      </c>
      <c r="E784" s="10">
        <v>4019</v>
      </c>
      <c r="F784">
        <v>24</v>
      </c>
      <c r="G784">
        <v>51782</v>
      </c>
      <c r="H784" s="11">
        <v>41678.66034722222</v>
      </c>
      <c r="I784" t="s">
        <v>8334</v>
      </c>
      <c r="J784">
        <v>51782</v>
      </c>
      <c r="K784" s="11">
        <v>41678.66034722222</v>
      </c>
      <c r="L784" s="10">
        <v>3019</v>
      </c>
    </row>
    <row r="785" spans="4:12" x14ac:dyDescent="0.25">
      <c r="D785" s="5" t="s">
        <v>6315</v>
      </c>
      <c r="E785" s="10">
        <v>4019</v>
      </c>
      <c r="F785">
        <v>25</v>
      </c>
      <c r="G785">
        <v>51783</v>
      </c>
      <c r="H785" s="11">
        <v>41678.66034722222</v>
      </c>
      <c r="I785" t="s">
        <v>8335</v>
      </c>
      <c r="J785">
        <v>51783</v>
      </c>
      <c r="K785" s="11">
        <v>41678.66034722222</v>
      </c>
      <c r="L785" s="10">
        <v>3019</v>
      </c>
    </row>
    <row r="786" spans="4:12" x14ac:dyDescent="0.25">
      <c r="D786" s="5" t="s">
        <v>6316</v>
      </c>
      <c r="E786" s="10">
        <v>4019</v>
      </c>
      <c r="F786">
        <v>25</v>
      </c>
      <c r="G786">
        <v>51784</v>
      </c>
      <c r="H786" s="11">
        <v>41678.66034722222</v>
      </c>
      <c r="I786" t="s">
        <v>8336</v>
      </c>
      <c r="J786">
        <v>51784</v>
      </c>
      <c r="K786" s="11">
        <v>41678.66034722222</v>
      </c>
      <c r="L786" s="10">
        <v>3019</v>
      </c>
    </row>
    <row r="787" spans="4:12" x14ac:dyDescent="0.25">
      <c r="D787" s="5" t="s">
        <v>6317</v>
      </c>
      <c r="E787" s="10">
        <v>4019</v>
      </c>
      <c r="F787">
        <v>24</v>
      </c>
      <c r="G787">
        <v>51785</v>
      </c>
      <c r="H787" s="11">
        <v>41678.66034722222</v>
      </c>
      <c r="I787" t="s">
        <v>8337</v>
      </c>
      <c r="J787">
        <v>51785</v>
      </c>
      <c r="K787" s="11">
        <v>41678.66034722222</v>
      </c>
      <c r="L787" s="10">
        <v>3019</v>
      </c>
    </row>
    <row r="788" spans="4:12" x14ac:dyDescent="0.25">
      <c r="D788" s="5" t="s">
        <v>6318</v>
      </c>
      <c r="E788" s="10">
        <v>4019</v>
      </c>
      <c r="F788">
        <v>24</v>
      </c>
      <c r="G788">
        <v>51786</v>
      </c>
      <c r="H788" s="11">
        <v>41678.66034722222</v>
      </c>
      <c r="I788" t="s">
        <v>8338</v>
      </c>
      <c r="J788">
        <v>51786</v>
      </c>
      <c r="K788" s="11">
        <v>41678.66034722222</v>
      </c>
      <c r="L788" s="10">
        <v>3019</v>
      </c>
    </row>
    <row r="789" spans="4:12" x14ac:dyDescent="0.25">
      <c r="D789" s="5" t="s">
        <v>6319</v>
      </c>
      <c r="E789" s="10">
        <v>4019</v>
      </c>
      <c r="F789">
        <v>25</v>
      </c>
      <c r="G789">
        <v>51787</v>
      </c>
      <c r="H789" s="11">
        <v>41678.66034722222</v>
      </c>
      <c r="I789" t="s">
        <v>8339</v>
      </c>
      <c r="J789">
        <v>51787</v>
      </c>
      <c r="K789" s="11">
        <v>41678.66034722222</v>
      </c>
      <c r="L789" s="10">
        <v>3019</v>
      </c>
    </row>
    <row r="790" spans="4:12" x14ac:dyDescent="0.25">
      <c r="D790" s="5" t="s">
        <v>6320</v>
      </c>
      <c r="E790" s="10">
        <v>4019</v>
      </c>
      <c r="F790">
        <v>25</v>
      </c>
      <c r="G790">
        <v>51788</v>
      </c>
      <c r="H790" s="11">
        <v>41678.66034722222</v>
      </c>
      <c r="I790" t="s">
        <v>8340</v>
      </c>
      <c r="J790">
        <v>51788</v>
      </c>
      <c r="K790" s="11">
        <v>41678.66034722222</v>
      </c>
      <c r="L790" s="10">
        <v>3019</v>
      </c>
    </row>
    <row r="791" spans="4:12" x14ac:dyDescent="0.25">
      <c r="D791" s="5" t="s">
        <v>6321</v>
      </c>
      <c r="E791" s="10">
        <v>4019</v>
      </c>
      <c r="F791">
        <v>24</v>
      </c>
      <c r="G791">
        <v>51789</v>
      </c>
      <c r="H791" s="11">
        <v>41678.66034722222</v>
      </c>
      <c r="I791" t="s">
        <v>8341</v>
      </c>
      <c r="J791">
        <v>51789</v>
      </c>
      <c r="K791" s="11">
        <v>41678.66034722222</v>
      </c>
      <c r="L791" s="10">
        <v>3019</v>
      </c>
    </row>
    <row r="792" spans="4:12" x14ac:dyDescent="0.25">
      <c r="D792" s="5" t="s">
        <v>6322</v>
      </c>
      <c r="E792" s="10">
        <v>4019</v>
      </c>
      <c r="F792">
        <v>24</v>
      </c>
      <c r="G792">
        <v>51790</v>
      </c>
      <c r="H792" s="11">
        <v>41678.66034722222</v>
      </c>
      <c r="I792" t="s">
        <v>8342</v>
      </c>
      <c r="J792">
        <v>51790</v>
      </c>
      <c r="K792" s="11">
        <v>41678.66034722222</v>
      </c>
      <c r="L792" s="10">
        <v>3019</v>
      </c>
    </row>
    <row r="793" spans="4:12" x14ac:dyDescent="0.25">
      <c r="D793" s="5" t="s">
        <v>6323</v>
      </c>
      <c r="E793" s="10">
        <v>4019</v>
      </c>
      <c r="F793">
        <v>25</v>
      </c>
      <c r="G793">
        <v>51791</v>
      </c>
      <c r="H793" s="11">
        <v>41678.66034722222</v>
      </c>
      <c r="I793" t="s">
        <v>8343</v>
      </c>
      <c r="J793">
        <v>51791</v>
      </c>
      <c r="K793" s="11">
        <v>41678.66034722222</v>
      </c>
      <c r="L793" s="10">
        <v>3019</v>
      </c>
    </row>
    <row r="794" spans="4:12" x14ac:dyDescent="0.25">
      <c r="D794" s="5" t="s">
        <v>6324</v>
      </c>
      <c r="E794" s="10">
        <v>4019</v>
      </c>
      <c r="F794">
        <v>25</v>
      </c>
      <c r="G794">
        <v>51792</v>
      </c>
      <c r="H794" s="11">
        <v>41678.66034722222</v>
      </c>
      <c r="I794" t="s">
        <v>8344</v>
      </c>
      <c r="J794">
        <v>51792</v>
      </c>
      <c r="K794" s="11">
        <v>41678.66034722222</v>
      </c>
      <c r="L794" s="10">
        <v>3019</v>
      </c>
    </row>
    <row r="795" spans="4:12" x14ac:dyDescent="0.25">
      <c r="D795" s="5" t="s">
        <v>6325</v>
      </c>
      <c r="E795" s="10">
        <v>4019</v>
      </c>
      <c r="F795">
        <v>24</v>
      </c>
      <c r="G795">
        <v>51793</v>
      </c>
      <c r="H795" s="11">
        <v>41678.66034722222</v>
      </c>
      <c r="I795" t="s">
        <v>8345</v>
      </c>
      <c r="J795">
        <v>51793</v>
      </c>
      <c r="K795" s="11">
        <v>41678.66034722222</v>
      </c>
      <c r="L795" s="10">
        <v>3019</v>
      </c>
    </row>
    <row r="796" spans="4:12" x14ac:dyDescent="0.25">
      <c r="D796" s="5" t="s">
        <v>6326</v>
      </c>
      <c r="E796" s="10">
        <v>4019</v>
      </c>
      <c r="F796">
        <v>24</v>
      </c>
      <c r="G796">
        <v>51794</v>
      </c>
      <c r="H796" s="11">
        <v>41678.66034722222</v>
      </c>
      <c r="I796" t="s">
        <v>8346</v>
      </c>
      <c r="J796">
        <v>51794</v>
      </c>
      <c r="K796" s="11">
        <v>41678.66034722222</v>
      </c>
      <c r="L796" s="10">
        <v>3019</v>
      </c>
    </row>
    <row r="797" spans="4:12" x14ac:dyDescent="0.25">
      <c r="D797" s="5" t="s">
        <v>6327</v>
      </c>
      <c r="E797" s="10">
        <v>4019</v>
      </c>
      <c r="F797">
        <v>25</v>
      </c>
      <c r="G797">
        <v>51795</v>
      </c>
      <c r="H797" s="11">
        <v>41678.66034722222</v>
      </c>
      <c r="I797" t="s">
        <v>8347</v>
      </c>
      <c r="J797">
        <v>51795</v>
      </c>
      <c r="K797" s="11">
        <v>41678.66034722222</v>
      </c>
      <c r="L797" s="10">
        <v>3019</v>
      </c>
    </row>
    <row r="798" spans="4:12" x14ac:dyDescent="0.25">
      <c r="D798" s="5" t="s">
        <v>6328</v>
      </c>
      <c r="E798" s="10">
        <v>4019</v>
      </c>
      <c r="F798">
        <v>25</v>
      </c>
      <c r="G798">
        <v>51796</v>
      </c>
      <c r="H798" s="11">
        <v>41678.66034722222</v>
      </c>
      <c r="I798" t="s">
        <v>8348</v>
      </c>
      <c r="J798">
        <v>51796</v>
      </c>
      <c r="K798" s="11">
        <v>41678.66034722222</v>
      </c>
      <c r="L798" s="10">
        <v>3019</v>
      </c>
    </row>
    <row r="799" spans="4:12" x14ac:dyDescent="0.25">
      <c r="D799" s="5" t="s">
        <v>6329</v>
      </c>
      <c r="E799" s="10">
        <v>4019</v>
      </c>
      <c r="F799">
        <v>24</v>
      </c>
      <c r="G799">
        <v>51797</v>
      </c>
      <c r="H799" s="11">
        <v>41678.66034722222</v>
      </c>
      <c r="I799" t="s">
        <v>8349</v>
      </c>
      <c r="J799">
        <v>51797</v>
      </c>
      <c r="K799" s="11">
        <v>41678.66034722222</v>
      </c>
      <c r="L799" s="10">
        <v>3019</v>
      </c>
    </row>
    <row r="800" spans="4:12" x14ac:dyDescent="0.25">
      <c r="D800" s="5" t="s">
        <v>6330</v>
      </c>
      <c r="E800" s="10">
        <v>4019</v>
      </c>
      <c r="F800">
        <v>24</v>
      </c>
      <c r="G800">
        <v>51798</v>
      </c>
      <c r="H800" s="11">
        <v>41678.66034722222</v>
      </c>
      <c r="I800" t="s">
        <v>8350</v>
      </c>
      <c r="J800">
        <v>51798</v>
      </c>
      <c r="K800" s="11">
        <v>41678.66034722222</v>
      </c>
      <c r="L800" s="10">
        <v>3019</v>
      </c>
    </row>
    <row r="801" spans="4:12" x14ac:dyDescent="0.25">
      <c r="D801" s="5" t="s">
        <v>6331</v>
      </c>
      <c r="E801" s="10">
        <v>4019</v>
      </c>
      <c r="F801">
        <v>25</v>
      </c>
      <c r="G801">
        <v>51799</v>
      </c>
      <c r="H801" s="11">
        <v>41678.66034722222</v>
      </c>
      <c r="I801" t="s">
        <v>8351</v>
      </c>
      <c r="J801">
        <v>51799</v>
      </c>
      <c r="K801" s="11">
        <v>41678.66034722222</v>
      </c>
      <c r="L801" s="10">
        <v>3019</v>
      </c>
    </row>
    <row r="802" spans="4:12" x14ac:dyDescent="0.25">
      <c r="D802" s="5" t="s">
        <v>6332</v>
      </c>
      <c r="E802" s="10">
        <v>4019</v>
      </c>
      <c r="F802">
        <v>25</v>
      </c>
      <c r="G802">
        <v>51800</v>
      </c>
      <c r="H802" s="11">
        <v>41678.66034722222</v>
      </c>
      <c r="I802" t="s">
        <v>8352</v>
      </c>
      <c r="J802">
        <v>51800</v>
      </c>
      <c r="K802" s="11">
        <v>41678.66034722222</v>
      </c>
      <c r="L802" s="10">
        <v>3019</v>
      </c>
    </row>
    <row r="803" spans="4:12" x14ac:dyDescent="0.25">
      <c r="D803" s="5" t="s">
        <v>6333</v>
      </c>
      <c r="E803" s="10">
        <v>4019</v>
      </c>
      <c r="F803">
        <v>24</v>
      </c>
      <c r="G803">
        <v>51801</v>
      </c>
      <c r="H803" s="11">
        <v>41678.66034722222</v>
      </c>
      <c r="I803" t="s">
        <v>8353</v>
      </c>
      <c r="J803">
        <v>51801</v>
      </c>
      <c r="K803" s="11">
        <v>41678.66034722222</v>
      </c>
      <c r="L803" s="10">
        <v>3019</v>
      </c>
    </row>
    <row r="804" spans="4:12" x14ac:dyDescent="0.25">
      <c r="D804" s="5" t="s">
        <v>6334</v>
      </c>
      <c r="E804" s="10">
        <v>4019</v>
      </c>
      <c r="F804">
        <v>24</v>
      </c>
      <c r="G804">
        <v>51802</v>
      </c>
      <c r="H804" s="11">
        <v>41678.66034722222</v>
      </c>
      <c r="I804" t="s">
        <v>8354</v>
      </c>
      <c r="J804">
        <v>51802</v>
      </c>
      <c r="K804" s="11">
        <v>41678.66034722222</v>
      </c>
      <c r="L804" s="10">
        <v>3019</v>
      </c>
    </row>
    <row r="805" spans="4:12" x14ac:dyDescent="0.25">
      <c r="D805" s="5" t="s">
        <v>6335</v>
      </c>
      <c r="E805" s="10">
        <v>4019</v>
      </c>
      <c r="F805">
        <v>25</v>
      </c>
      <c r="G805">
        <v>51803</v>
      </c>
      <c r="H805" s="11">
        <v>41678.66034722222</v>
      </c>
      <c r="I805" t="s">
        <v>8355</v>
      </c>
      <c r="J805">
        <v>51803</v>
      </c>
      <c r="K805" s="11">
        <v>41678.66034722222</v>
      </c>
      <c r="L805" s="10">
        <v>3019</v>
      </c>
    </row>
    <row r="806" spans="4:12" x14ac:dyDescent="0.25">
      <c r="D806" s="5" t="s">
        <v>6336</v>
      </c>
      <c r="E806" s="10">
        <v>4019</v>
      </c>
      <c r="F806">
        <v>25</v>
      </c>
      <c r="G806">
        <v>51804</v>
      </c>
      <c r="H806" s="11">
        <v>41678.66034722222</v>
      </c>
      <c r="I806" t="s">
        <v>8356</v>
      </c>
      <c r="J806">
        <v>51804</v>
      </c>
      <c r="K806" s="11">
        <v>41678.66034722222</v>
      </c>
      <c r="L806" s="10">
        <v>3019</v>
      </c>
    </row>
    <row r="807" spans="4:12" x14ac:dyDescent="0.25">
      <c r="D807" s="5" t="s">
        <v>6337</v>
      </c>
      <c r="E807" s="10">
        <v>4019</v>
      </c>
      <c r="F807">
        <v>24</v>
      </c>
      <c r="G807">
        <v>51805</v>
      </c>
      <c r="H807" s="11">
        <v>41678.66034722222</v>
      </c>
      <c r="I807" t="s">
        <v>8357</v>
      </c>
      <c r="J807">
        <v>51805</v>
      </c>
      <c r="K807" s="11">
        <v>41678.66034722222</v>
      </c>
      <c r="L807" s="10">
        <v>3019</v>
      </c>
    </row>
    <row r="808" spans="4:12" x14ac:dyDescent="0.25">
      <c r="D808" s="5" t="s">
        <v>6338</v>
      </c>
      <c r="E808" s="10">
        <v>4019</v>
      </c>
      <c r="F808">
        <v>24</v>
      </c>
      <c r="G808">
        <v>51806</v>
      </c>
      <c r="H808" s="11">
        <v>41678.66034722222</v>
      </c>
      <c r="I808" t="s">
        <v>8358</v>
      </c>
      <c r="J808">
        <v>51806</v>
      </c>
      <c r="K808" s="11">
        <v>41678.66034722222</v>
      </c>
      <c r="L808" s="10">
        <v>3019</v>
      </c>
    </row>
    <row r="809" spans="4:12" x14ac:dyDescent="0.25">
      <c r="D809" s="5" t="s">
        <v>6339</v>
      </c>
      <c r="E809" s="10">
        <v>4019</v>
      </c>
      <c r="F809">
        <v>25</v>
      </c>
      <c r="G809">
        <v>51807</v>
      </c>
      <c r="H809" s="11">
        <v>41678.66034722222</v>
      </c>
      <c r="I809" t="s">
        <v>8359</v>
      </c>
      <c r="J809">
        <v>51807</v>
      </c>
      <c r="K809" s="11">
        <v>41678.66034722222</v>
      </c>
      <c r="L809" s="10">
        <v>3019</v>
      </c>
    </row>
    <row r="810" spans="4:12" x14ac:dyDescent="0.25">
      <c r="D810" s="5" t="s">
        <v>6340</v>
      </c>
      <c r="E810" s="10">
        <v>4019</v>
      </c>
      <c r="F810">
        <v>25</v>
      </c>
      <c r="G810">
        <v>51808</v>
      </c>
      <c r="H810" s="11">
        <v>41678.66034722222</v>
      </c>
      <c r="I810" t="s">
        <v>8360</v>
      </c>
      <c r="J810">
        <v>51808</v>
      </c>
      <c r="K810" s="11">
        <v>41678.66034722222</v>
      </c>
      <c r="L810" s="10">
        <v>3019</v>
      </c>
    </row>
    <row r="811" spans="4:12" x14ac:dyDescent="0.25">
      <c r="D811" s="5" t="s">
        <v>6341</v>
      </c>
      <c r="E811" s="10">
        <v>4019</v>
      </c>
      <c r="F811">
        <v>24</v>
      </c>
      <c r="G811">
        <v>51809</v>
      </c>
      <c r="H811" s="11">
        <v>41678.66034722222</v>
      </c>
      <c r="I811" t="s">
        <v>8361</v>
      </c>
      <c r="J811">
        <v>51809</v>
      </c>
      <c r="K811" s="11">
        <v>41678.66034722222</v>
      </c>
      <c r="L811" s="10">
        <v>3019</v>
      </c>
    </row>
    <row r="812" spans="4:12" x14ac:dyDescent="0.25">
      <c r="D812" s="5" t="s">
        <v>6342</v>
      </c>
      <c r="E812" s="10">
        <v>4019</v>
      </c>
      <c r="F812">
        <v>24</v>
      </c>
      <c r="G812">
        <v>51810</v>
      </c>
      <c r="H812" s="11">
        <v>41678.66034722222</v>
      </c>
      <c r="I812" t="s">
        <v>8362</v>
      </c>
      <c r="J812">
        <v>51810</v>
      </c>
      <c r="K812" s="11">
        <v>41678.66034722222</v>
      </c>
      <c r="L812" s="10">
        <v>3019</v>
      </c>
    </row>
    <row r="813" spans="4:12" x14ac:dyDescent="0.25">
      <c r="D813" s="5" t="s">
        <v>6343</v>
      </c>
      <c r="E813" s="10">
        <v>4019</v>
      </c>
      <c r="F813">
        <v>25</v>
      </c>
      <c r="G813">
        <v>51811</v>
      </c>
      <c r="H813" s="11">
        <v>41678.66034722222</v>
      </c>
      <c r="I813" t="s">
        <v>8363</v>
      </c>
      <c r="J813">
        <v>51811</v>
      </c>
      <c r="K813" s="11">
        <v>41678.66034722222</v>
      </c>
      <c r="L813" s="10">
        <v>3019</v>
      </c>
    </row>
    <row r="814" spans="4:12" x14ac:dyDescent="0.25">
      <c r="D814" s="5" t="s">
        <v>6344</v>
      </c>
      <c r="E814" s="10">
        <v>4019</v>
      </c>
      <c r="F814">
        <v>25</v>
      </c>
      <c r="G814">
        <v>51812</v>
      </c>
      <c r="H814" s="11">
        <v>41678.66034722222</v>
      </c>
      <c r="I814" t="s">
        <v>8364</v>
      </c>
      <c r="J814">
        <v>51812</v>
      </c>
      <c r="K814" s="11">
        <v>41678.66034722222</v>
      </c>
      <c r="L814" s="10">
        <v>3019</v>
      </c>
    </row>
    <row r="815" spans="4:12" x14ac:dyDescent="0.25">
      <c r="D815" s="5" t="s">
        <v>6345</v>
      </c>
      <c r="E815" s="10">
        <v>4019</v>
      </c>
      <c r="F815">
        <v>24</v>
      </c>
      <c r="G815">
        <v>51813</v>
      </c>
      <c r="H815" s="11">
        <v>41678.66034722222</v>
      </c>
      <c r="I815" t="s">
        <v>8365</v>
      </c>
      <c r="J815">
        <v>51813</v>
      </c>
      <c r="K815" s="11">
        <v>41678.66034722222</v>
      </c>
      <c r="L815" s="10">
        <v>3019</v>
      </c>
    </row>
    <row r="816" spans="4:12" x14ac:dyDescent="0.25">
      <c r="D816" s="5" t="s">
        <v>6346</v>
      </c>
      <c r="E816" s="10">
        <v>4019</v>
      </c>
      <c r="F816">
        <v>24</v>
      </c>
      <c r="G816">
        <v>51814</v>
      </c>
      <c r="H816" s="11">
        <v>41678.66034722222</v>
      </c>
      <c r="I816" t="s">
        <v>8366</v>
      </c>
      <c r="J816">
        <v>51814</v>
      </c>
      <c r="K816" s="11">
        <v>41678.66034722222</v>
      </c>
      <c r="L816" s="10">
        <v>3019</v>
      </c>
    </row>
    <row r="817" spans="4:12" x14ac:dyDescent="0.25">
      <c r="D817" s="5" t="s">
        <v>6347</v>
      </c>
      <c r="E817" s="10">
        <v>4019</v>
      </c>
      <c r="F817">
        <v>25</v>
      </c>
      <c r="G817">
        <v>51815</v>
      </c>
      <c r="H817" s="11">
        <v>41678.66034722222</v>
      </c>
      <c r="I817" t="s">
        <v>8367</v>
      </c>
      <c r="J817">
        <v>51815</v>
      </c>
      <c r="K817" s="11">
        <v>41678.66034722222</v>
      </c>
      <c r="L817" s="10">
        <v>3019</v>
      </c>
    </row>
    <row r="818" spans="4:12" x14ac:dyDescent="0.25">
      <c r="D818" s="5" t="s">
        <v>6348</v>
      </c>
      <c r="E818" s="10">
        <v>4019</v>
      </c>
      <c r="F818">
        <v>25</v>
      </c>
      <c r="G818">
        <v>51816</v>
      </c>
      <c r="H818" s="11">
        <v>41678.66034722222</v>
      </c>
      <c r="I818" t="s">
        <v>8368</v>
      </c>
      <c r="J818">
        <v>51816</v>
      </c>
      <c r="K818" s="11">
        <v>41678.66034722222</v>
      </c>
      <c r="L818" s="10">
        <v>3019</v>
      </c>
    </row>
    <row r="819" spans="4:12" x14ac:dyDescent="0.25">
      <c r="D819" s="5" t="s">
        <v>6349</v>
      </c>
      <c r="E819" s="10">
        <v>4019</v>
      </c>
      <c r="F819">
        <v>24</v>
      </c>
      <c r="G819">
        <v>51817</v>
      </c>
      <c r="H819" s="11">
        <v>41678.66034722222</v>
      </c>
      <c r="I819" t="s">
        <v>8369</v>
      </c>
      <c r="J819">
        <v>51817</v>
      </c>
      <c r="K819" s="11">
        <v>41678.66034722222</v>
      </c>
      <c r="L819" s="10">
        <v>3019</v>
      </c>
    </row>
    <row r="820" spans="4:12" x14ac:dyDescent="0.25">
      <c r="D820" s="5" t="s">
        <v>6350</v>
      </c>
      <c r="E820" s="10">
        <v>4019</v>
      </c>
      <c r="F820">
        <v>24</v>
      </c>
      <c r="G820">
        <v>51818</v>
      </c>
      <c r="H820" s="11">
        <v>41678.66034722222</v>
      </c>
      <c r="I820" t="s">
        <v>8370</v>
      </c>
      <c r="J820">
        <v>51818</v>
      </c>
      <c r="K820" s="11">
        <v>41678.66034722222</v>
      </c>
      <c r="L820" s="10">
        <v>3019</v>
      </c>
    </row>
    <row r="821" spans="4:12" x14ac:dyDescent="0.25">
      <c r="D821" s="5" t="s">
        <v>6351</v>
      </c>
      <c r="E821" s="10">
        <v>4019</v>
      </c>
      <c r="F821">
        <v>25</v>
      </c>
      <c r="G821">
        <v>51819</v>
      </c>
      <c r="H821" s="11">
        <v>41678.66034722222</v>
      </c>
      <c r="I821" t="s">
        <v>8371</v>
      </c>
      <c r="J821">
        <v>51819</v>
      </c>
      <c r="K821" s="11">
        <v>41678.66034722222</v>
      </c>
      <c r="L821" s="10">
        <v>3019</v>
      </c>
    </row>
    <row r="822" spans="4:12" x14ac:dyDescent="0.25">
      <c r="D822" s="5" t="s">
        <v>6352</v>
      </c>
      <c r="E822" s="10">
        <v>4019</v>
      </c>
      <c r="F822">
        <v>25</v>
      </c>
      <c r="G822">
        <v>51820</v>
      </c>
      <c r="H822" s="11">
        <v>41678.66034722222</v>
      </c>
      <c r="I822" t="s">
        <v>8372</v>
      </c>
      <c r="J822">
        <v>51820</v>
      </c>
      <c r="K822" s="11">
        <v>41678.66034722222</v>
      </c>
      <c r="L822" s="10">
        <v>3019</v>
      </c>
    </row>
    <row r="823" spans="4:12" x14ac:dyDescent="0.25">
      <c r="D823" s="5" t="s">
        <v>6353</v>
      </c>
      <c r="E823" s="10">
        <v>4019</v>
      </c>
      <c r="F823">
        <v>24</v>
      </c>
      <c r="G823">
        <v>51821</v>
      </c>
      <c r="H823" s="11">
        <v>41678.66034722222</v>
      </c>
      <c r="I823" t="s">
        <v>8373</v>
      </c>
      <c r="J823">
        <v>51821</v>
      </c>
      <c r="K823" s="11">
        <v>41678.66034722222</v>
      </c>
      <c r="L823" s="10">
        <v>3019</v>
      </c>
    </row>
    <row r="824" spans="4:12" x14ac:dyDescent="0.25">
      <c r="D824" s="5" t="s">
        <v>6354</v>
      </c>
      <c r="E824" s="10">
        <v>4019</v>
      </c>
      <c r="F824">
        <v>24</v>
      </c>
      <c r="G824">
        <v>51822</v>
      </c>
      <c r="H824" s="11">
        <v>41678.66034722222</v>
      </c>
      <c r="I824" t="s">
        <v>8374</v>
      </c>
      <c r="J824">
        <v>51822</v>
      </c>
      <c r="K824" s="11">
        <v>41678.66034722222</v>
      </c>
      <c r="L824" s="10">
        <v>3019</v>
      </c>
    </row>
    <row r="825" spans="4:12" x14ac:dyDescent="0.25">
      <c r="D825" s="5" t="s">
        <v>6355</v>
      </c>
      <c r="E825" s="10">
        <v>4019</v>
      </c>
      <c r="F825">
        <v>25</v>
      </c>
      <c r="G825">
        <v>51823</v>
      </c>
      <c r="H825" s="11">
        <v>41678.66034722222</v>
      </c>
      <c r="I825" t="s">
        <v>8375</v>
      </c>
      <c r="J825">
        <v>51823</v>
      </c>
      <c r="K825" s="11">
        <v>41678.66034722222</v>
      </c>
      <c r="L825" s="10">
        <v>3019</v>
      </c>
    </row>
    <row r="826" spans="4:12" x14ac:dyDescent="0.25">
      <c r="D826" s="5" t="s">
        <v>6356</v>
      </c>
      <c r="E826" s="10">
        <v>4019</v>
      </c>
      <c r="F826">
        <v>25</v>
      </c>
      <c r="G826">
        <v>51824</v>
      </c>
      <c r="H826" s="11">
        <v>41678.66034722222</v>
      </c>
      <c r="I826" t="s">
        <v>8376</v>
      </c>
      <c r="J826">
        <v>51824</v>
      </c>
      <c r="K826" s="11">
        <v>41678.66034722222</v>
      </c>
      <c r="L826" s="10">
        <v>3019</v>
      </c>
    </row>
    <row r="827" spans="4:12" x14ac:dyDescent="0.25">
      <c r="D827" s="5" t="s">
        <v>6357</v>
      </c>
      <c r="E827" s="10">
        <v>4019</v>
      </c>
      <c r="F827">
        <v>24</v>
      </c>
      <c r="G827">
        <v>51825</v>
      </c>
      <c r="H827" s="11">
        <v>41678.66034722222</v>
      </c>
      <c r="I827" t="s">
        <v>8377</v>
      </c>
      <c r="J827">
        <v>51825</v>
      </c>
      <c r="K827" s="11">
        <v>41678.66034722222</v>
      </c>
      <c r="L827" s="10">
        <v>3019</v>
      </c>
    </row>
    <row r="828" spans="4:12" x14ac:dyDescent="0.25">
      <c r="D828" s="5" t="s">
        <v>6358</v>
      </c>
      <c r="E828" s="10">
        <v>4019</v>
      </c>
      <c r="F828">
        <v>24</v>
      </c>
      <c r="G828">
        <v>51826</v>
      </c>
      <c r="H828" s="11">
        <v>41678.66034722222</v>
      </c>
      <c r="I828" t="s">
        <v>8378</v>
      </c>
      <c r="J828">
        <v>51826</v>
      </c>
      <c r="K828" s="11">
        <v>41678.66034722222</v>
      </c>
      <c r="L828" s="10">
        <v>3019</v>
      </c>
    </row>
    <row r="829" spans="4:12" x14ac:dyDescent="0.25">
      <c r="D829" s="5" t="s">
        <v>6359</v>
      </c>
      <c r="E829" s="10">
        <v>4019</v>
      </c>
      <c r="F829">
        <v>25</v>
      </c>
      <c r="G829">
        <v>51827</v>
      </c>
      <c r="H829" s="11">
        <v>41678.66034722222</v>
      </c>
      <c r="I829" t="s">
        <v>8379</v>
      </c>
      <c r="J829">
        <v>51827</v>
      </c>
      <c r="K829" s="11">
        <v>41678.66034722222</v>
      </c>
      <c r="L829" s="10">
        <v>3019</v>
      </c>
    </row>
    <row r="830" spans="4:12" x14ac:dyDescent="0.25">
      <c r="D830" s="5" t="s">
        <v>6360</v>
      </c>
      <c r="E830" s="10">
        <v>4019</v>
      </c>
      <c r="F830">
        <v>25</v>
      </c>
      <c r="G830">
        <v>51828</v>
      </c>
      <c r="H830" s="11">
        <v>41678.66034722222</v>
      </c>
      <c r="I830" t="s">
        <v>8380</v>
      </c>
      <c r="J830">
        <v>51828</v>
      </c>
      <c r="K830" s="11">
        <v>41678.66034722222</v>
      </c>
      <c r="L830" s="10">
        <v>3019</v>
      </c>
    </row>
    <row r="831" spans="4:12" x14ac:dyDescent="0.25">
      <c r="D831" s="5" t="s">
        <v>6361</v>
      </c>
      <c r="E831" s="10">
        <v>4019</v>
      </c>
      <c r="F831">
        <v>24</v>
      </c>
      <c r="G831">
        <v>51829</v>
      </c>
      <c r="H831" s="11">
        <v>41678.66034722222</v>
      </c>
      <c r="I831" t="s">
        <v>8381</v>
      </c>
      <c r="J831">
        <v>51829</v>
      </c>
      <c r="K831" s="11">
        <v>41678.66034722222</v>
      </c>
      <c r="L831" s="10">
        <v>3019</v>
      </c>
    </row>
    <row r="832" spans="4:12" x14ac:dyDescent="0.25">
      <c r="D832" s="5" t="s">
        <v>6362</v>
      </c>
      <c r="E832" s="10">
        <v>4019</v>
      </c>
      <c r="F832">
        <v>24</v>
      </c>
      <c r="G832">
        <v>51830</v>
      </c>
      <c r="H832" s="11">
        <v>41678.66034722222</v>
      </c>
      <c r="I832" t="s">
        <v>8382</v>
      </c>
      <c r="J832">
        <v>51830</v>
      </c>
      <c r="K832" s="11">
        <v>41678.66034722222</v>
      </c>
      <c r="L832" s="10">
        <v>3019</v>
      </c>
    </row>
    <row r="833" spans="4:12" x14ac:dyDescent="0.25">
      <c r="D833" s="5" t="s">
        <v>6363</v>
      </c>
      <c r="E833" s="10">
        <v>4019</v>
      </c>
      <c r="F833">
        <v>25</v>
      </c>
      <c r="G833">
        <v>51831</v>
      </c>
      <c r="H833" s="11">
        <v>41678.66034722222</v>
      </c>
      <c r="I833" t="s">
        <v>8383</v>
      </c>
      <c r="J833">
        <v>51831</v>
      </c>
      <c r="K833" s="11">
        <v>41678.66034722222</v>
      </c>
      <c r="L833" s="10">
        <v>3019</v>
      </c>
    </row>
    <row r="834" spans="4:12" x14ac:dyDescent="0.25">
      <c r="D834" s="5" t="s">
        <v>6364</v>
      </c>
      <c r="E834" s="10">
        <v>4019</v>
      </c>
      <c r="F834">
        <v>25</v>
      </c>
      <c r="G834">
        <v>51832</v>
      </c>
      <c r="H834" s="11">
        <v>41678.66034722222</v>
      </c>
      <c r="I834" t="s">
        <v>8384</v>
      </c>
      <c r="J834">
        <v>51832</v>
      </c>
      <c r="K834" s="11">
        <v>41678.66034722222</v>
      </c>
      <c r="L834" s="10">
        <v>3019</v>
      </c>
    </row>
    <row r="835" spans="4:12" x14ac:dyDescent="0.25">
      <c r="D835" s="5" t="s">
        <v>6365</v>
      </c>
      <c r="E835" s="10">
        <v>4019</v>
      </c>
      <c r="F835">
        <v>24</v>
      </c>
      <c r="G835">
        <v>51833</v>
      </c>
      <c r="H835" s="11">
        <v>41678.66034722222</v>
      </c>
      <c r="I835" t="s">
        <v>8385</v>
      </c>
      <c r="J835">
        <v>51833</v>
      </c>
      <c r="K835" s="11">
        <v>41678.66034722222</v>
      </c>
      <c r="L835" s="10">
        <v>3019</v>
      </c>
    </row>
    <row r="836" spans="4:12" x14ac:dyDescent="0.25">
      <c r="D836" s="5" t="s">
        <v>6366</v>
      </c>
      <c r="E836" s="10">
        <v>4019</v>
      </c>
      <c r="F836">
        <v>24</v>
      </c>
      <c r="G836">
        <v>51834</v>
      </c>
      <c r="H836" s="11">
        <v>41678.66034722222</v>
      </c>
      <c r="I836" t="s">
        <v>8386</v>
      </c>
      <c r="J836">
        <v>51834</v>
      </c>
      <c r="K836" s="11">
        <v>41678.66034722222</v>
      </c>
      <c r="L836" s="10">
        <v>3019</v>
      </c>
    </row>
    <row r="837" spans="4:12" x14ac:dyDescent="0.25">
      <c r="D837" s="5" t="s">
        <v>6367</v>
      </c>
      <c r="E837" s="10">
        <v>4019</v>
      </c>
      <c r="F837">
        <v>25</v>
      </c>
      <c r="G837">
        <v>51835</v>
      </c>
      <c r="H837" s="11">
        <v>41678.66034722222</v>
      </c>
      <c r="I837" t="s">
        <v>8387</v>
      </c>
      <c r="J837">
        <v>51835</v>
      </c>
      <c r="K837" s="11">
        <v>41678.66034722222</v>
      </c>
      <c r="L837" s="10">
        <v>3019</v>
      </c>
    </row>
    <row r="838" spans="4:12" x14ac:dyDescent="0.25">
      <c r="D838" s="5" t="s">
        <v>6368</v>
      </c>
      <c r="E838" s="10">
        <v>4019</v>
      </c>
      <c r="F838">
        <v>25</v>
      </c>
      <c r="G838">
        <v>51836</v>
      </c>
      <c r="H838" s="11">
        <v>41678.66034722222</v>
      </c>
      <c r="I838" t="s">
        <v>8388</v>
      </c>
      <c r="J838">
        <v>51836</v>
      </c>
      <c r="K838" s="11">
        <v>41678.66034722222</v>
      </c>
      <c r="L838" s="10">
        <v>3019</v>
      </c>
    </row>
    <row r="839" spans="4:12" x14ac:dyDescent="0.25">
      <c r="D839" s="5" t="s">
        <v>6369</v>
      </c>
      <c r="E839" s="10">
        <v>4019</v>
      </c>
      <c r="F839">
        <v>24</v>
      </c>
      <c r="G839">
        <v>51837</v>
      </c>
      <c r="H839" s="11">
        <v>41678.66034722222</v>
      </c>
      <c r="I839" t="s">
        <v>8389</v>
      </c>
      <c r="J839">
        <v>51837</v>
      </c>
      <c r="K839" s="11">
        <v>41678.66034722222</v>
      </c>
      <c r="L839" s="10">
        <v>3019</v>
      </c>
    </row>
    <row r="840" spans="4:12" x14ac:dyDescent="0.25">
      <c r="D840" s="5" t="s">
        <v>6370</v>
      </c>
      <c r="E840" s="10">
        <v>4019</v>
      </c>
      <c r="F840">
        <v>24</v>
      </c>
      <c r="G840">
        <v>51838</v>
      </c>
      <c r="H840" s="11">
        <v>41678.66034722222</v>
      </c>
      <c r="I840" t="s">
        <v>8390</v>
      </c>
      <c r="J840">
        <v>51838</v>
      </c>
      <c r="K840" s="11">
        <v>41678.66034722222</v>
      </c>
      <c r="L840" s="10">
        <v>3019</v>
      </c>
    </row>
    <row r="841" spans="4:12" x14ac:dyDescent="0.25">
      <c r="D841" s="5" t="s">
        <v>6371</v>
      </c>
      <c r="E841" s="10">
        <v>4019</v>
      </c>
      <c r="F841">
        <v>25</v>
      </c>
      <c r="G841">
        <v>51839</v>
      </c>
      <c r="H841" s="11">
        <v>41678.66034722222</v>
      </c>
      <c r="I841" t="s">
        <v>8391</v>
      </c>
      <c r="J841">
        <v>51839</v>
      </c>
      <c r="K841" s="11">
        <v>41678.66034722222</v>
      </c>
      <c r="L841" s="10">
        <v>3019</v>
      </c>
    </row>
    <row r="842" spans="4:12" x14ac:dyDescent="0.25">
      <c r="D842" s="5" t="s">
        <v>6372</v>
      </c>
      <c r="E842" s="10">
        <v>4019</v>
      </c>
      <c r="F842">
        <v>25</v>
      </c>
      <c r="G842">
        <v>51840</v>
      </c>
      <c r="H842" s="11">
        <v>41678.66034722222</v>
      </c>
      <c r="I842" t="s">
        <v>8392</v>
      </c>
      <c r="J842">
        <v>51840</v>
      </c>
      <c r="K842" s="11">
        <v>41678.66034722222</v>
      </c>
      <c r="L842" s="10">
        <v>3019</v>
      </c>
    </row>
    <row r="843" spans="4:12" x14ac:dyDescent="0.25">
      <c r="D843" s="5" t="s">
        <v>6373</v>
      </c>
      <c r="E843" s="10">
        <v>4019</v>
      </c>
      <c r="F843">
        <v>24</v>
      </c>
      <c r="G843">
        <v>51841</v>
      </c>
      <c r="H843" s="11">
        <v>41678.66034722222</v>
      </c>
      <c r="I843" t="s">
        <v>8393</v>
      </c>
      <c r="J843">
        <v>51841</v>
      </c>
      <c r="K843" s="11">
        <v>41678.66034722222</v>
      </c>
      <c r="L843" s="10">
        <v>3019</v>
      </c>
    </row>
    <row r="844" spans="4:12" x14ac:dyDescent="0.25">
      <c r="D844" s="5" t="s">
        <v>6374</v>
      </c>
      <c r="E844" s="10">
        <v>4019</v>
      </c>
      <c r="F844">
        <v>24</v>
      </c>
      <c r="G844">
        <v>51842</v>
      </c>
      <c r="H844" s="11">
        <v>41678.66034722222</v>
      </c>
      <c r="I844" t="s">
        <v>8394</v>
      </c>
      <c r="J844">
        <v>51842</v>
      </c>
      <c r="K844" s="11">
        <v>41678.66034722222</v>
      </c>
      <c r="L844" s="10">
        <v>3019</v>
      </c>
    </row>
    <row r="845" spans="4:12" x14ac:dyDescent="0.25">
      <c r="D845" s="5" t="s">
        <v>6375</v>
      </c>
      <c r="E845" s="10">
        <v>4019</v>
      </c>
      <c r="F845">
        <v>25</v>
      </c>
      <c r="G845">
        <v>51843</v>
      </c>
      <c r="H845" s="11">
        <v>41678.66034722222</v>
      </c>
      <c r="I845" t="s">
        <v>8395</v>
      </c>
      <c r="J845">
        <v>51843</v>
      </c>
      <c r="K845" s="11">
        <v>41678.66034722222</v>
      </c>
      <c r="L845" s="10">
        <v>3019</v>
      </c>
    </row>
    <row r="846" spans="4:12" x14ac:dyDescent="0.25">
      <c r="D846" s="5" t="s">
        <v>6376</v>
      </c>
      <c r="E846" s="10">
        <v>4019</v>
      </c>
      <c r="F846">
        <v>25</v>
      </c>
      <c r="G846">
        <v>51844</v>
      </c>
      <c r="H846" s="11">
        <v>41678.66034722222</v>
      </c>
      <c r="I846" t="s">
        <v>8396</v>
      </c>
      <c r="J846">
        <v>51844</v>
      </c>
      <c r="K846" s="11">
        <v>41678.66034722222</v>
      </c>
      <c r="L846" s="10">
        <v>3019</v>
      </c>
    </row>
    <row r="847" spans="4:12" x14ac:dyDescent="0.25">
      <c r="D847" s="5" t="s">
        <v>6377</v>
      </c>
      <c r="E847" s="10">
        <v>4019</v>
      </c>
      <c r="F847">
        <v>24</v>
      </c>
      <c r="G847">
        <v>51845</v>
      </c>
      <c r="H847" s="11">
        <v>41678.66034722222</v>
      </c>
      <c r="I847" t="s">
        <v>8397</v>
      </c>
      <c r="J847">
        <v>51845</v>
      </c>
      <c r="K847" s="11">
        <v>41678.66034722222</v>
      </c>
      <c r="L847" s="10">
        <v>3019</v>
      </c>
    </row>
    <row r="848" spans="4:12" x14ac:dyDescent="0.25">
      <c r="D848" s="5" t="s">
        <v>6378</v>
      </c>
      <c r="E848" s="10">
        <v>4019</v>
      </c>
      <c r="F848">
        <v>24</v>
      </c>
      <c r="G848">
        <v>51846</v>
      </c>
      <c r="H848" s="11">
        <v>41678.66034722222</v>
      </c>
      <c r="I848" t="s">
        <v>8398</v>
      </c>
      <c r="J848">
        <v>51846</v>
      </c>
      <c r="K848" s="11">
        <v>41678.66034722222</v>
      </c>
      <c r="L848" s="10">
        <v>3019</v>
      </c>
    </row>
    <row r="849" spans="4:12" x14ac:dyDescent="0.25">
      <c r="D849" s="5" t="s">
        <v>6379</v>
      </c>
      <c r="E849" s="10">
        <v>4019</v>
      </c>
      <c r="F849">
        <v>25</v>
      </c>
      <c r="G849">
        <v>51847</v>
      </c>
      <c r="H849" s="11">
        <v>41678.66034722222</v>
      </c>
      <c r="I849" t="s">
        <v>8399</v>
      </c>
      <c r="J849">
        <v>51847</v>
      </c>
      <c r="K849" s="11">
        <v>41678.66034722222</v>
      </c>
      <c r="L849" s="10">
        <v>3019</v>
      </c>
    </row>
    <row r="850" spans="4:12" x14ac:dyDescent="0.25">
      <c r="D850" s="5" t="s">
        <v>6380</v>
      </c>
      <c r="E850" s="10">
        <v>4019</v>
      </c>
      <c r="F850">
        <v>25</v>
      </c>
      <c r="G850">
        <v>51848</v>
      </c>
      <c r="H850" s="11">
        <v>41678.66034722222</v>
      </c>
      <c r="I850" t="s">
        <v>8400</v>
      </c>
      <c r="J850">
        <v>51848</v>
      </c>
      <c r="K850" s="11">
        <v>41678.66034722222</v>
      </c>
      <c r="L850" s="10">
        <v>3019</v>
      </c>
    </row>
    <row r="851" spans="4:12" x14ac:dyDescent="0.25">
      <c r="D851" s="5" t="s">
        <v>6381</v>
      </c>
      <c r="E851" s="10">
        <v>4019</v>
      </c>
      <c r="F851">
        <v>24</v>
      </c>
      <c r="G851">
        <v>51849</v>
      </c>
      <c r="H851" s="11">
        <v>41678.66034722222</v>
      </c>
      <c r="I851" t="s">
        <v>8401</v>
      </c>
      <c r="J851">
        <v>51849</v>
      </c>
      <c r="K851" s="11">
        <v>41678.66034722222</v>
      </c>
      <c r="L851" s="10">
        <v>3019</v>
      </c>
    </row>
    <row r="852" spans="4:12" x14ac:dyDescent="0.25">
      <c r="D852" s="5" t="s">
        <v>6382</v>
      </c>
      <c r="E852" s="10">
        <v>4019</v>
      </c>
      <c r="F852">
        <v>24</v>
      </c>
      <c r="G852">
        <v>51850</v>
      </c>
      <c r="H852" s="11">
        <v>41678.66034722222</v>
      </c>
      <c r="I852" t="s">
        <v>8402</v>
      </c>
      <c r="J852">
        <v>51850</v>
      </c>
      <c r="K852" s="11">
        <v>41678.66034722222</v>
      </c>
      <c r="L852" s="10">
        <v>3019</v>
      </c>
    </row>
    <row r="853" spans="4:12" x14ac:dyDescent="0.25">
      <c r="D853" s="5" t="s">
        <v>6383</v>
      </c>
      <c r="E853" s="10">
        <v>4019</v>
      </c>
      <c r="F853">
        <v>25</v>
      </c>
      <c r="G853">
        <v>51851</v>
      </c>
      <c r="H853" s="11">
        <v>41678.66034722222</v>
      </c>
      <c r="I853" t="s">
        <v>8403</v>
      </c>
      <c r="J853">
        <v>51851</v>
      </c>
      <c r="K853" s="11">
        <v>41678.66034722222</v>
      </c>
      <c r="L853" s="10">
        <v>3019</v>
      </c>
    </row>
    <row r="854" spans="4:12" x14ac:dyDescent="0.25">
      <c r="D854" s="5" t="s">
        <v>6384</v>
      </c>
      <c r="E854" s="10">
        <v>4019</v>
      </c>
      <c r="F854">
        <v>25</v>
      </c>
      <c r="G854">
        <v>51852</v>
      </c>
      <c r="H854" s="11">
        <v>41678.66034722222</v>
      </c>
      <c r="I854" t="s">
        <v>8404</v>
      </c>
      <c r="J854">
        <v>51852</v>
      </c>
      <c r="K854" s="11">
        <v>41678.66034722222</v>
      </c>
      <c r="L854" s="10">
        <v>3019</v>
      </c>
    </row>
    <row r="855" spans="4:12" x14ac:dyDescent="0.25">
      <c r="D855" s="5" t="s">
        <v>6385</v>
      </c>
      <c r="E855" s="10">
        <v>4019</v>
      </c>
      <c r="F855">
        <v>24</v>
      </c>
      <c r="G855">
        <v>51853</v>
      </c>
      <c r="H855" s="11">
        <v>41678.66034722222</v>
      </c>
      <c r="I855" t="s">
        <v>8405</v>
      </c>
      <c r="J855">
        <v>51853</v>
      </c>
      <c r="K855" s="11">
        <v>41678.66034722222</v>
      </c>
      <c r="L855" s="10">
        <v>3019</v>
      </c>
    </row>
    <row r="856" spans="4:12" x14ac:dyDescent="0.25">
      <c r="D856" s="5" t="s">
        <v>6386</v>
      </c>
      <c r="E856" s="10">
        <v>4019</v>
      </c>
      <c r="F856">
        <v>24</v>
      </c>
      <c r="G856">
        <v>51854</v>
      </c>
      <c r="H856" s="11">
        <v>41678.66034722222</v>
      </c>
      <c r="I856" t="s">
        <v>8406</v>
      </c>
      <c r="J856">
        <v>51854</v>
      </c>
      <c r="K856" s="11">
        <v>41678.66034722222</v>
      </c>
      <c r="L856" s="10">
        <v>3019</v>
      </c>
    </row>
    <row r="857" spans="4:12" x14ac:dyDescent="0.25">
      <c r="D857" s="5" t="s">
        <v>6387</v>
      </c>
      <c r="E857" s="10">
        <v>4019</v>
      </c>
      <c r="F857">
        <v>25</v>
      </c>
      <c r="G857">
        <v>51855</v>
      </c>
      <c r="H857" s="11">
        <v>41678.66034722222</v>
      </c>
      <c r="I857" t="s">
        <v>8407</v>
      </c>
      <c r="J857">
        <v>51855</v>
      </c>
      <c r="K857" s="11">
        <v>41678.66034722222</v>
      </c>
      <c r="L857" s="10">
        <v>3019</v>
      </c>
    </row>
    <row r="858" spans="4:12" x14ac:dyDescent="0.25">
      <c r="D858" s="5" t="s">
        <v>6388</v>
      </c>
      <c r="E858" s="10">
        <v>4019</v>
      </c>
      <c r="F858">
        <v>25</v>
      </c>
      <c r="G858">
        <v>51856</v>
      </c>
      <c r="H858" s="11">
        <v>41678.66034722222</v>
      </c>
      <c r="I858" t="s">
        <v>8408</v>
      </c>
      <c r="J858">
        <v>51856</v>
      </c>
      <c r="K858" s="11">
        <v>41678.66034722222</v>
      </c>
      <c r="L858" s="10">
        <v>3019</v>
      </c>
    </row>
    <row r="859" spans="4:12" x14ac:dyDescent="0.25">
      <c r="D859" s="5" t="s">
        <v>6389</v>
      </c>
      <c r="E859" s="10">
        <v>4019</v>
      </c>
      <c r="F859">
        <v>24</v>
      </c>
      <c r="G859">
        <v>51857</v>
      </c>
      <c r="H859" s="11">
        <v>41678.66034722222</v>
      </c>
      <c r="I859" t="s">
        <v>8409</v>
      </c>
      <c r="J859">
        <v>51857</v>
      </c>
      <c r="K859" s="11">
        <v>41678.66034722222</v>
      </c>
      <c r="L859" s="10">
        <v>3019</v>
      </c>
    </row>
    <row r="860" spans="4:12" x14ac:dyDescent="0.25">
      <c r="D860" s="5" t="s">
        <v>6390</v>
      </c>
      <c r="E860" s="10">
        <v>4019</v>
      </c>
      <c r="F860">
        <v>24</v>
      </c>
      <c r="G860">
        <v>51858</v>
      </c>
      <c r="H860" s="11">
        <v>41678.66034722222</v>
      </c>
      <c r="I860" t="s">
        <v>8410</v>
      </c>
      <c r="J860">
        <v>51858</v>
      </c>
      <c r="K860" s="11">
        <v>41678.66034722222</v>
      </c>
      <c r="L860" s="10">
        <v>3019</v>
      </c>
    </row>
    <row r="861" spans="4:12" x14ac:dyDescent="0.25">
      <c r="D861" s="5" t="s">
        <v>6391</v>
      </c>
      <c r="E861" s="10">
        <v>4019</v>
      </c>
      <c r="F861">
        <v>25</v>
      </c>
      <c r="G861">
        <v>51859</v>
      </c>
      <c r="H861" s="11">
        <v>41678.66034722222</v>
      </c>
      <c r="I861" t="s">
        <v>8411</v>
      </c>
      <c r="J861">
        <v>51859</v>
      </c>
      <c r="K861" s="11">
        <v>41678.66034722222</v>
      </c>
      <c r="L861" s="10">
        <v>3019</v>
      </c>
    </row>
    <row r="862" spans="4:12" x14ac:dyDescent="0.25">
      <c r="D862" s="5" t="s">
        <v>6392</v>
      </c>
      <c r="E862" s="10">
        <v>4019</v>
      </c>
      <c r="F862">
        <v>25</v>
      </c>
      <c r="G862">
        <v>51860</v>
      </c>
      <c r="H862" s="11">
        <v>41678.66034722222</v>
      </c>
      <c r="I862" t="s">
        <v>8412</v>
      </c>
      <c r="J862">
        <v>51860</v>
      </c>
      <c r="K862" s="11">
        <v>41678.66034722222</v>
      </c>
      <c r="L862" s="10">
        <v>3019</v>
      </c>
    </row>
    <row r="863" spans="4:12" x14ac:dyDescent="0.25">
      <c r="D863" s="5" t="s">
        <v>6393</v>
      </c>
      <c r="E863" s="10">
        <v>4019</v>
      </c>
      <c r="F863">
        <v>24</v>
      </c>
      <c r="G863">
        <v>51861</v>
      </c>
      <c r="H863" s="11">
        <v>41678.66034722222</v>
      </c>
      <c r="I863" t="s">
        <v>8413</v>
      </c>
      <c r="J863">
        <v>51861</v>
      </c>
      <c r="K863" s="11">
        <v>41678.66034722222</v>
      </c>
      <c r="L863" s="10">
        <v>3019</v>
      </c>
    </row>
    <row r="864" spans="4:12" x14ac:dyDescent="0.25">
      <c r="D864" s="5" t="s">
        <v>6394</v>
      </c>
      <c r="E864" s="10">
        <v>4019</v>
      </c>
      <c r="F864">
        <v>24</v>
      </c>
      <c r="G864">
        <v>51862</v>
      </c>
      <c r="H864" s="11">
        <v>41678.66034722222</v>
      </c>
      <c r="I864" t="s">
        <v>8414</v>
      </c>
      <c r="J864">
        <v>51862</v>
      </c>
      <c r="K864" s="11">
        <v>41678.66034722222</v>
      </c>
      <c r="L864" s="10">
        <v>3019</v>
      </c>
    </row>
    <row r="865" spans="4:12" x14ac:dyDescent="0.25">
      <c r="D865" s="5" t="s">
        <v>6395</v>
      </c>
      <c r="E865" s="10">
        <v>4019</v>
      </c>
      <c r="F865">
        <v>25</v>
      </c>
      <c r="G865">
        <v>51863</v>
      </c>
      <c r="H865" s="11">
        <v>41678.66034722222</v>
      </c>
      <c r="I865" t="s">
        <v>8415</v>
      </c>
      <c r="J865">
        <v>51863</v>
      </c>
      <c r="K865" s="11">
        <v>41678.66034722222</v>
      </c>
      <c r="L865" s="10">
        <v>3019</v>
      </c>
    </row>
    <row r="866" spans="4:12" x14ac:dyDescent="0.25">
      <c r="D866" s="5" t="s">
        <v>6396</v>
      </c>
      <c r="E866" s="10">
        <v>4019</v>
      </c>
      <c r="F866">
        <v>25</v>
      </c>
      <c r="G866">
        <v>51864</v>
      </c>
      <c r="H866" s="11">
        <v>41678.66034722222</v>
      </c>
      <c r="I866" t="s">
        <v>8416</v>
      </c>
      <c r="J866">
        <v>51864</v>
      </c>
      <c r="K866" s="11">
        <v>41678.66034722222</v>
      </c>
      <c r="L866" s="10">
        <v>3019</v>
      </c>
    </row>
    <row r="867" spans="4:12" x14ac:dyDescent="0.25">
      <c r="D867" s="5" t="s">
        <v>6397</v>
      </c>
      <c r="E867" s="10">
        <v>4019</v>
      </c>
      <c r="F867">
        <v>24</v>
      </c>
      <c r="G867">
        <v>51865</v>
      </c>
      <c r="H867" s="11">
        <v>41678.66034722222</v>
      </c>
      <c r="I867" t="s">
        <v>8417</v>
      </c>
      <c r="J867">
        <v>51865</v>
      </c>
      <c r="K867" s="11">
        <v>41678.66034722222</v>
      </c>
      <c r="L867" s="10">
        <v>3019</v>
      </c>
    </row>
    <row r="868" spans="4:12" x14ac:dyDescent="0.25">
      <c r="D868" s="5" t="s">
        <v>6398</v>
      </c>
      <c r="E868" s="10">
        <v>4019</v>
      </c>
      <c r="F868">
        <v>24</v>
      </c>
      <c r="G868">
        <v>51866</v>
      </c>
      <c r="H868" s="11">
        <v>41678.66034722222</v>
      </c>
      <c r="I868" t="s">
        <v>8418</v>
      </c>
      <c r="J868">
        <v>51866</v>
      </c>
      <c r="K868" s="11">
        <v>41678.66034722222</v>
      </c>
      <c r="L868" s="10">
        <v>3019</v>
      </c>
    </row>
    <row r="869" spans="4:12" x14ac:dyDescent="0.25">
      <c r="D869" s="5" t="s">
        <v>6399</v>
      </c>
      <c r="E869" s="10">
        <v>4019</v>
      </c>
      <c r="F869">
        <v>25</v>
      </c>
      <c r="G869">
        <v>51867</v>
      </c>
      <c r="H869" s="11">
        <v>41678.66034722222</v>
      </c>
      <c r="I869" t="s">
        <v>8419</v>
      </c>
      <c r="J869">
        <v>51867</v>
      </c>
      <c r="K869" s="11">
        <v>41678.66034722222</v>
      </c>
      <c r="L869" s="10">
        <v>3019</v>
      </c>
    </row>
    <row r="870" spans="4:12" x14ac:dyDescent="0.25">
      <c r="D870" s="5" t="s">
        <v>6400</v>
      </c>
      <c r="E870" s="10">
        <v>4019</v>
      </c>
      <c r="F870">
        <v>25</v>
      </c>
      <c r="G870">
        <v>51868</v>
      </c>
      <c r="H870" s="11">
        <v>41678.66034722222</v>
      </c>
      <c r="I870" t="s">
        <v>8420</v>
      </c>
      <c r="J870">
        <v>51868</v>
      </c>
      <c r="K870" s="11">
        <v>41678.66034722222</v>
      </c>
      <c r="L870" s="10">
        <v>3019</v>
      </c>
    </row>
    <row r="871" spans="4:12" x14ac:dyDescent="0.25">
      <c r="D871" s="5" t="s">
        <v>6401</v>
      </c>
      <c r="E871" s="10">
        <v>4019</v>
      </c>
      <c r="F871">
        <v>24</v>
      </c>
      <c r="G871">
        <v>51869</v>
      </c>
      <c r="H871" s="11">
        <v>41678.66034722222</v>
      </c>
      <c r="I871" t="s">
        <v>8421</v>
      </c>
      <c r="J871">
        <v>51869</v>
      </c>
      <c r="K871" s="11">
        <v>41678.66034722222</v>
      </c>
      <c r="L871" s="10">
        <v>3019</v>
      </c>
    </row>
    <row r="872" spans="4:12" x14ac:dyDescent="0.25">
      <c r="D872" s="5" t="s">
        <v>6402</v>
      </c>
      <c r="E872" s="10">
        <v>4019</v>
      </c>
      <c r="F872">
        <v>24</v>
      </c>
      <c r="G872">
        <v>51870</v>
      </c>
      <c r="H872" s="11">
        <v>41678.66034722222</v>
      </c>
      <c r="I872" t="s">
        <v>8422</v>
      </c>
      <c r="J872">
        <v>51870</v>
      </c>
      <c r="K872" s="11">
        <v>41678.66034722222</v>
      </c>
      <c r="L872" s="10">
        <v>3019</v>
      </c>
    </row>
    <row r="873" spans="4:12" x14ac:dyDescent="0.25">
      <c r="D873" s="5" t="s">
        <v>6403</v>
      </c>
      <c r="E873" s="10">
        <v>4019</v>
      </c>
      <c r="F873">
        <v>25</v>
      </c>
      <c r="G873">
        <v>51871</v>
      </c>
      <c r="H873" s="11">
        <v>41678.66034722222</v>
      </c>
      <c r="I873" t="s">
        <v>8423</v>
      </c>
      <c r="J873">
        <v>51871</v>
      </c>
      <c r="K873" s="11">
        <v>41678.66034722222</v>
      </c>
      <c r="L873" s="10">
        <v>3019</v>
      </c>
    </row>
    <row r="874" spans="4:12" x14ac:dyDescent="0.25">
      <c r="D874" s="5" t="s">
        <v>6404</v>
      </c>
      <c r="E874" s="10">
        <v>4019</v>
      </c>
      <c r="F874">
        <v>25</v>
      </c>
      <c r="G874">
        <v>51872</v>
      </c>
      <c r="H874" s="11">
        <v>41678.66034722222</v>
      </c>
      <c r="I874" t="s">
        <v>8424</v>
      </c>
      <c r="J874">
        <v>51872</v>
      </c>
      <c r="K874" s="11">
        <v>41678.66034722222</v>
      </c>
      <c r="L874" s="10">
        <v>3019</v>
      </c>
    </row>
    <row r="875" spans="4:12" x14ac:dyDescent="0.25">
      <c r="D875" s="5" t="s">
        <v>6405</v>
      </c>
      <c r="E875" s="10">
        <v>4019</v>
      </c>
      <c r="F875">
        <v>24</v>
      </c>
      <c r="G875">
        <v>51873</v>
      </c>
      <c r="H875" s="11">
        <v>41678.66034722222</v>
      </c>
      <c r="I875" t="s">
        <v>8425</v>
      </c>
      <c r="J875">
        <v>51873</v>
      </c>
      <c r="K875" s="11">
        <v>41678.66034722222</v>
      </c>
      <c r="L875" s="10">
        <v>3019</v>
      </c>
    </row>
    <row r="876" spans="4:12" x14ac:dyDescent="0.25">
      <c r="D876" s="5" t="s">
        <v>6406</v>
      </c>
      <c r="E876" s="10">
        <v>4019</v>
      </c>
      <c r="F876">
        <v>24</v>
      </c>
      <c r="G876">
        <v>51874</v>
      </c>
      <c r="H876" s="11">
        <v>41678.66034722222</v>
      </c>
      <c r="I876" t="s">
        <v>8426</v>
      </c>
      <c r="J876">
        <v>51874</v>
      </c>
      <c r="K876" s="11">
        <v>41678.66034722222</v>
      </c>
      <c r="L876" s="10">
        <v>3019</v>
      </c>
    </row>
    <row r="877" spans="4:12" x14ac:dyDescent="0.25">
      <c r="D877" s="5" t="s">
        <v>6407</v>
      </c>
      <c r="E877" s="10">
        <v>4019</v>
      </c>
      <c r="F877">
        <v>25</v>
      </c>
      <c r="G877">
        <v>51875</v>
      </c>
      <c r="H877" s="11">
        <v>41678.66034722222</v>
      </c>
      <c r="I877" t="s">
        <v>8427</v>
      </c>
      <c r="J877">
        <v>51875</v>
      </c>
      <c r="K877" s="11">
        <v>41678.66034722222</v>
      </c>
      <c r="L877" s="10">
        <v>3019</v>
      </c>
    </row>
    <row r="878" spans="4:12" x14ac:dyDescent="0.25">
      <c r="D878" s="5" t="s">
        <v>6408</v>
      </c>
      <c r="E878" s="10">
        <v>4019</v>
      </c>
      <c r="F878">
        <v>25</v>
      </c>
      <c r="G878">
        <v>51876</v>
      </c>
      <c r="H878" s="11">
        <v>41678.66034722222</v>
      </c>
      <c r="I878" t="s">
        <v>8428</v>
      </c>
      <c r="J878">
        <v>51876</v>
      </c>
      <c r="K878" s="11">
        <v>41678.66034722222</v>
      </c>
      <c r="L878" s="10">
        <v>3019</v>
      </c>
    </row>
    <row r="879" spans="4:12" x14ac:dyDescent="0.25">
      <c r="D879" s="5" t="s">
        <v>6409</v>
      </c>
      <c r="E879" s="10">
        <v>4019</v>
      </c>
      <c r="F879">
        <v>24</v>
      </c>
      <c r="G879">
        <v>51877</v>
      </c>
      <c r="H879" s="11">
        <v>41678.66034722222</v>
      </c>
      <c r="I879" t="s">
        <v>8429</v>
      </c>
      <c r="J879">
        <v>51877</v>
      </c>
      <c r="K879" s="11">
        <v>41678.66034722222</v>
      </c>
      <c r="L879" s="10">
        <v>3019</v>
      </c>
    </row>
    <row r="880" spans="4:12" x14ac:dyDescent="0.25">
      <c r="D880" s="5" t="s">
        <v>6410</v>
      </c>
      <c r="E880" s="10">
        <v>4019</v>
      </c>
      <c r="F880">
        <v>24</v>
      </c>
      <c r="G880">
        <v>51878</v>
      </c>
      <c r="H880" s="11">
        <v>41678.66034722222</v>
      </c>
      <c r="I880" t="s">
        <v>8430</v>
      </c>
      <c r="J880">
        <v>51878</v>
      </c>
      <c r="K880" s="11">
        <v>41678.66034722222</v>
      </c>
      <c r="L880" s="10">
        <v>3019</v>
      </c>
    </row>
    <row r="881" spans="4:12" x14ac:dyDescent="0.25">
      <c r="D881" s="5" t="s">
        <v>6411</v>
      </c>
      <c r="E881" s="10">
        <v>4019</v>
      </c>
      <c r="F881">
        <v>25</v>
      </c>
      <c r="G881">
        <v>51879</v>
      </c>
      <c r="H881" s="11">
        <v>41678.66034722222</v>
      </c>
      <c r="I881" t="s">
        <v>8431</v>
      </c>
      <c r="J881">
        <v>51879</v>
      </c>
      <c r="K881" s="11">
        <v>41678.66034722222</v>
      </c>
      <c r="L881" s="10">
        <v>3019</v>
      </c>
    </row>
    <row r="882" spans="4:12" x14ac:dyDescent="0.25">
      <c r="D882" s="5" t="s">
        <v>6412</v>
      </c>
      <c r="E882" s="10">
        <v>4019</v>
      </c>
      <c r="F882">
        <v>25</v>
      </c>
      <c r="G882">
        <v>51880</v>
      </c>
      <c r="H882" s="11">
        <v>41678.66034722222</v>
      </c>
      <c r="I882" t="s">
        <v>8432</v>
      </c>
      <c r="J882">
        <v>51880</v>
      </c>
      <c r="K882" s="11">
        <v>41678.66034722222</v>
      </c>
      <c r="L882" s="10">
        <v>3019</v>
      </c>
    </row>
    <row r="883" spans="4:12" x14ac:dyDescent="0.25">
      <c r="D883" s="5" t="s">
        <v>6413</v>
      </c>
      <c r="E883" s="10">
        <v>4019</v>
      </c>
      <c r="F883">
        <v>24</v>
      </c>
      <c r="G883">
        <v>51881</v>
      </c>
      <c r="H883" s="11">
        <v>41678.66034722222</v>
      </c>
      <c r="I883" t="s">
        <v>8433</v>
      </c>
      <c r="J883">
        <v>51881</v>
      </c>
      <c r="K883" s="11">
        <v>41678.66034722222</v>
      </c>
      <c r="L883" s="10">
        <v>3019</v>
      </c>
    </row>
    <row r="884" spans="4:12" x14ac:dyDescent="0.25">
      <c r="D884" s="5" t="s">
        <v>6414</v>
      </c>
      <c r="E884" s="10">
        <v>4019</v>
      </c>
      <c r="F884">
        <v>24</v>
      </c>
      <c r="G884">
        <v>51882</v>
      </c>
      <c r="H884" s="11">
        <v>41678.66034722222</v>
      </c>
      <c r="I884" t="s">
        <v>8434</v>
      </c>
      <c r="J884">
        <v>51882</v>
      </c>
      <c r="K884" s="11">
        <v>41678.66034722222</v>
      </c>
      <c r="L884" s="10">
        <v>3019</v>
      </c>
    </row>
    <row r="885" spans="4:12" x14ac:dyDescent="0.25">
      <c r="D885" s="5" t="s">
        <v>6415</v>
      </c>
      <c r="E885" s="10">
        <v>4019</v>
      </c>
      <c r="F885">
        <v>25</v>
      </c>
      <c r="G885">
        <v>51883</v>
      </c>
      <c r="H885" s="11">
        <v>41678.66034722222</v>
      </c>
      <c r="I885" t="s">
        <v>8435</v>
      </c>
      <c r="J885">
        <v>51883</v>
      </c>
      <c r="K885" s="11">
        <v>41678.66034722222</v>
      </c>
      <c r="L885" s="10">
        <v>3019</v>
      </c>
    </row>
    <row r="886" spans="4:12" x14ac:dyDescent="0.25">
      <c r="D886" s="5" t="s">
        <v>6416</v>
      </c>
      <c r="E886" s="10">
        <v>4019</v>
      </c>
      <c r="F886">
        <v>25</v>
      </c>
      <c r="G886">
        <v>51884</v>
      </c>
      <c r="H886" s="11">
        <v>41678.66034722222</v>
      </c>
      <c r="I886" t="s">
        <v>8436</v>
      </c>
      <c r="J886">
        <v>51884</v>
      </c>
      <c r="K886" s="11">
        <v>41678.66034722222</v>
      </c>
      <c r="L886" s="10">
        <v>3019</v>
      </c>
    </row>
    <row r="887" spans="4:12" x14ac:dyDescent="0.25">
      <c r="D887" s="5" t="s">
        <v>6417</v>
      </c>
      <c r="E887" s="10">
        <v>4019</v>
      </c>
      <c r="F887">
        <v>24</v>
      </c>
      <c r="G887">
        <v>51885</v>
      </c>
      <c r="H887" s="11">
        <v>41678.66034722222</v>
      </c>
      <c r="I887" t="s">
        <v>8437</v>
      </c>
      <c r="J887">
        <v>51885</v>
      </c>
      <c r="K887" s="11">
        <v>41678.66034722222</v>
      </c>
      <c r="L887" s="10">
        <v>3019</v>
      </c>
    </row>
    <row r="888" spans="4:12" x14ac:dyDescent="0.25">
      <c r="D888" s="5" t="s">
        <v>6418</v>
      </c>
      <c r="E888" s="10">
        <v>4019</v>
      </c>
      <c r="F888">
        <v>24</v>
      </c>
      <c r="G888">
        <v>51886</v>
      </c>
      <c r="H888" s="11">
        <v>41678.66034722222</v>
      </c>
      <c r="I888" t="s">
        <v>8438</v>
      </c>
      <c r="J888">
        <v>51886</v>
      </c>
      <c r="K888" s="11">
        <v>41678.66034722222</v>
      </c>
      <c r="L888" s="10">
        <v>3019</v>
      </c>
    </row>
    <row r="889" spans="4:12" x14ac:dyDescent="0.25">
      <c r="D889" s="5" t="s">
        <v>6419</v>
      </c>
      <c r="E889" s="10">
        <v>4019</v>
      </c>
      <c r="F889">
        <v>25</v>
      </c>
      <c r="G889">
        <v>51887</v>
      </c>
      <c r="H889" s="11">
        <v>41678.66034722222</v>
      </c>
      <c r="I889" t="s">
        <v>8439</v>
      </c>
      <c r="J889">
        <v>51887</v>
      </c>
      <c r="K889" s="11">
        <v>41678.66034722222</v>
      </c>
      <c r="L889" s="10">
        <v>3019</v>
      </c>
    </row>
    <row r="890" spans="4:12" x14ac:dyDescent="0.25">
      <c r="D890" s="5" t="s">
        <v>6420</v>
      </c>
      <c r="E890" s="10">
        <v>4019</v>
      </c>
      <c r="F890">
        <v>25</v>
      </c>
      <c r="G890">
        <v>51888</v>
      </c>
      <c r="H890" s="11">
        <v>41678.66034722222</v>
      </c>
      <c r="I890" t="s">
        <v>8440</v>
      </c>
      <c r="J890">
        <v>51888</v>
      </c>
      <c r="K890" s="11">
        <v>41678.66034722222</v>
      </c>
      <c r="L890" s="10">
        <v>3019</v>
      </c>
    </row>
    <row r="891" spans="4:12" x14ac:dyDescent="0.25">
      <c r="D891" s="5" t="s">
        <v>6421</v>
      </c>
      <c r="E891" s="10">
        <v>4019</v>
      </c>
      <c r="F891">
        <v>24</v>
      </c>
      <c r="G891">
        <v>51889</v>
      </c>
      <c r="H891" s="11">
        <v>41678.66034722222</v>
      </c>
      <c r="I891" t="s">
        <v>8441</v>
      </c>
      <c r="J891">
        <v>51889</v>
      </c>
      <c r="K891" s="11">
        <v>41678.66034722222</v>
      </c>
      <c r="L891" s="10">
        <v>3019</v>
      </c>
    </row>
    <row r="892" spans="4:12" x14ac:dyDescent="0.25">
      <c r="D892" s="5" t="s">
        <v>6422</v>
      </c>
      <c r="E892" s="10">
        <v>4019</v>
      </c>
      <c r="F892">
        <v>24</v>
      </c>
      <c r="G892">
        <v>51890</v>
      </c>
      <c r="H892" s="11">
        <v>41678.66034722222</v>
      </c>
      <c r="I892" t="s">
        <v>8442</v>
      </c>
      <c r="J892">
        <v>51890</v>
      </c>
      <c r="K892" s="11">
        <v>41678.66034722222</v>
      </c>
      <c r="L892" s="10">
        <v>3019</v>
      </c>
    </row>
    <row r="893" spans="4:12" x14ac:dyDescent="0.25">
      <c r="D893" s="5" t="s">
        <v>6423</v>
      </c>
      <c r="E893" s="10">
        <v>4019</v>
      </c>
      <c r="F893">
        <v>25</v>
      </c>
      <c r="G893">
        <v>51891</v>
      </c>
      <c r="H893" s="11">
        <v>41678.66034722222</v>
      </c>
      <c r="I893" t="s">
        <v>8443</v>
      </c>
      <c r="J893">
        <v>51891</v>
      </c>
      <c r="K893" s="11">
        <v>41678.66034722222</v>
      </c>
      <c r="L893" s="10">
        <v>3019</v>
      </c>
    </row>
    <row r="894" spans="4:12" x14ac:dyDescent="0.25">
      <c r="D894" s="5" t="s">
        <v>6424</v>
      </c>
      <c r="E894" s="10">
        <v>4019</v>
      </c>
      <c r="F894">
        <v>25</v>
      </c>
      <c r="G894">
        <v>51892</v>
      </c>
      <c r="H894" s="11">
        <v>41678.66034722222</v>
      </c>
      <c r="I894" t="s">
        <v>8444</v>
      </c>
      <c r="J894">
        <v>51892</v>
      </c>
      <c r="K894" s="11">
        <v>41678.66034722222</v>
      </c>
      <c r="L894" s="10">
        <v>3019</v>
      </c>
    </row>
    <row r="895" spans="4:12" x14ac:dyDescent="0.25">
      <c r="D895" s="5" t="s">
        <v>6425</v>
      </c>
      <c r="E895" s="10">
        <v>4019</v>
      </c>
      <c r="F895">
        <v>24</v>
      </c>
      <c r="G895">
        <v>51893</v>
      </c>
      <c r="H895" s="11">
        <v>41678.66034722222</v>
      </c>
      <c r="I895" t="s">
        <v>8445</v>
      </c>
      <c r="J895">
        <v>51893</v>
      </c>
      <c r="K895" s="11">
        <v>41678.66034722222</v>
      </c>
      <c r="L895" s="10">
        <v>3019</v>
      </c>
    </row>
    <row r="896" spans="4:12" x14ac:dyDescent="0.25">
      <c r="D896" s="5" t="s">
        <v>6426</v>
      </c>
      <c r="E896" s="10">
        <v>4019</v>
      </c>
      <c r="F896">
        <v>24</v>
      </c>
      <c r="G896">
        <v>51894</v>
      </c>
      <c r="H896" s="11">
        <v>41678.66034722222</v>
      </c>
      <c r="I896" t="s">
        <v>8446</v>
      </c>
      <c r="J896">
        <v>51894</v>
      </c>
      <c r="K896" s="11">
        <v>41678.66034722222</v>
      </c>
      <c r="L896" s="10">
        <v>3019</v>
      </c>
    </row>
    <row r="897" spans="4:12" x14ac:dyDescent="0.25">
      <c r="D897" s="5" t="s">
        <v>6427</v>
      </c>
      <c r="E897" s="10">
        <v>4019</v>
      </c>
      <c r="F897">
        <v>25</v>
      </c>
      <c r="G897">
        <v>51895</v>
      </c>
      <c r="H897" s="11">
        <v>41678.66034722222</v>
      </c>
      <c r="I897" t="s">
        <v>8447</v>
      </c>
      <c r="J897">
        <v>51895</v>
      </c>
      <c r="K897" s="11">
        <v>41678.66034722222</v>
      </c>
      <c r="L897" s="10">
        <v>3019</v>
      </c>
    </row>
    <row r="898" spans="4:12" x14ac:dyDescent="0.25">
      <c r="D898" s="5" t="s">
        <v>6428</v>
      </c>
      <c r="E898" s="10">
        <v>4019</v>
      </c>
      <c r="F898">
        <v>25</v>
      </c>
      <c r="G898">
        <v>51896</v>
      </c>
      <c r="H898" s="11">
        <v>41678.66034722222</v>
      </c>
      <c r="I898" t="s">
        <v>8448</v>
      </c>
      <c r="J898">
        <v>51896</v>
      </c>
      <c r="K898" s="11">
        <v>41678.66034722222</v>
      </c>
      <c r="L898" s="10">
        <v>3019</v>
      </c>
    </row>
    <row r="899" spans="4:12" x14ac:dyDescent="0.25">
      <c r="D899" s="5" t="s">
        <v>6429</v>
      </c>
      <c r="E899" s="10">
        <v>4019</v>
      </c>
      <c r="F899">
        <v>24</v>
      </c>
      <c r="G899">
        <v>51897</v>
      </c>
      <c r="H899" s="11">
        <v>41678.66034722222</v>
      </c>
      <c r="I899" t="s">
        <v>8449</v>
      </c>
      <c r="J899">
        <v>51897</v>
      </c>
      <c r="K899" s="11">
        <v>41678.66034722222</v>
      </c>
      <c r="L899" s="10">
        <v>3019</v>
      </c>
    </row>
    <row r="900" spans="4:12" x14ac:dyDescent="0.25">
      <c r="D900" s="5" t="s">
        <v>6430</v>
      </c>
      <c r="E900" s="10">
        <v>4019</v>
      </c>
      <c r="F900">
        <v>24</v>
      </c>
      <c r="G900">
        <v>51898</v>
      </c>
      <c r="H900" s="11">
        <v>41678.66034722222</v>
      </c>
      <c r="I900" t="s">
        <v>8450</v>
      </c>
      <c r="J900">
        <v>51898</v>
      </c>
      <c r="K900" s="11">
        <v>41678.66034722222</v>
      </c>
      <c r="L900" s="10">
        <v>3019</v>
      </c>
    </row>
    <row r="901" spans="4:12" x14ac:dyDescent="0.25">
      <c r="D901" s="5" t="s">
        <v>6431</v>
      </c>
      <c r="E901" s="10">
        <v>4019</v>
      </c>
      <c r="F901">
        <v>25</v>
      </c>
      <c r="G901">
        <v>51899</v>
      </c>
      <c r="H901" s="11">
        <v>41678.66034722222</v>
      </c>
      <c r="I901" t="s">
        <v>8451</v>
      </c>
      <c r="J901">
        <v>51899</v>
      </c>
      <c r="K901" s="11">
        <v>41678.66034722222</v>
      </c>
      <c r="L901" s="10">
        <v>3019</v>
      </c>
    </row>
    <row r="902" spans="4:12" x14ac:dyDescent="0.25">
      <c r="D902" s="5" t="s">
        <v>6432</v>
      </c>
      <c r="E902" s="10">
        <v>4019</v>
      </c>
      <c r="F902">
        <v>25</v>
      </c>
      <c r="G902">
        <v>51900</v>
      </c>
      <c r="H902" s="11">
        <v>41678.66034722222</v>
      </c>
      <c r="I902" t="s">
        <v>8452</v>
      </c>
      <c r="J902">
        <v>51900</v>
      </c>
      <c r="K902" s="11">
        <v>41678.66034722222</v>
      </c>
      <c r="L902" s="10">
        <v>3019</v>
      </c>
    </row>
    <row r="903" spans="4:12" x14ac:dyDescent="0.25">
      <c r="D903" s="5" t="s">
        <v>6433</v>
      </c>
      <c r="E903" s="10">
        <v>4019</v>
      </c>
      <c r="F903">
        <v>24</v>
      </c>
      <c r="G903">
        <v>51901</v>
      </c>
      <c r="H903" s="11">
        <v>41678.66034722222</v>
      </c>
      <c r="I903" t="s">
        <v>8453</v>
      </c>
      <c r="J903">
        <v>51901</v>
      </c>
      <c r="K903" s="11">
        <v>41678.66034722222</v>
      </c>
      <c r="L903" s="10">
        <v>3019</v>
      </c>
    </row>
    <row r="904" spans="4:12" x14ac:dyDescent="0.25">
      <c r="D904" s="5" t="s">
        <v>6434</v>
      </c>
      <c r="E904" s="10">
        <v>4019</v>
      </c>
      <c r="F904">
        <v>24</v>
      </c>
      <c r="G904">
        <v>51902</v>
      </c>
      <c r="H904" s="11">
        <v>41678.66034722222</v>
      </c>
      <c r="I904" t="s">
        <v>8454</v>
      </c>
      <c r="J904">
        <v>51902</v>
      </c>
      <c r="K904" s="11">
        <v>41678.66034722222</v>
      </c>
      <c r="L904" s="10">
        <v>3019</v>
      </c>
    </row>
    <row r="905" spans="4:12" x14ac:dyDescent="0.25">
      <c r="D905" s="5" t="s">
        <v>6435</v>
      </c>
      <c r="E905" s="10">
        <v>4019</v>
      </c>
      <c r="F905">
        <v>25</v>
      </c>
      <c r="G905">
        <v>51903</v>
      </c>
      <c r="H905" s="11">
        <v>41678.66034722222</v>
      </c>
      <c r="I905" t="s">
        <v>8455</v>
      </c>
      <c r="J905">
        <v>51903</v>
      </c>
      <c r="K905" s="11">
        <v>41678.66034722222</v>
      </c>
      <c r="L905" s="10">
        <v>3019</v>
      </c>
    </row>
    <row r="906" spans="4:12" x14ac:dyDescent="0.25">
      <c r="D906" s="5" t="s">
        <v>6436</v>
      </c>
      <c r="E906" s="10">
        <v>4019</v>
      </c>
      <c r="F906">
        <v>25</v>
      </c>
      <c r="G906">
        <v>51904</v>
      </c>
      <c r="H906" s="11">
        <v>41678.66034722222</v>
      </c>
      <c r="I906" t="s">
        <v>8456</v>
      </c>
      <c r="J906">
        <v>51904</v>
      </c>
      <c r="K906" s="11">
        <v>41678.66034722222</v>
      </c>
      <c r="L906" s="10">
        <v>3019</v>
      </c>
    </row>
    <row r="907" spans="4:12" x14ac:dyDescent="0.25">
      <c r="D907" s="5" t="s">
        <v>6437</v>
      </c>
      <c r="E907" s="10">
        <v>4019</v>
      </c>
      <c r="F907">
        <v>24</v>
      </c>
      <c r="G907">
        <v>51905</v>
      </c>
      <c r="H907" s="11">
        <v>41678.66034722222</v>
      </c>
      <c r="I907" t="s">
        <v>8457</v>
      </c>
      <c r="J907">
        <v>51905</v>
      </c>
      <c r="K907" s="11">
        <v>41678.66034722222</v>
      </c>
      <c r="L907" s="10">
        <v>3019</v>
      </c>
    </row>
    <row r="908" spans="4:12" x14ac:dyDescent="0.25">
      <c r="D908" s="5" t="s">
        <v>6438</v>
      </c>
      <c r="E908" s="10">
        <v>4019</v>
      </c>
      <c r="F908">
        <v>24</v>
      </c>
      <c r="G908">
        <v>51906</v>
      </c>
      <c r="H908" s="11">
        <v>41678.66034722222</v>
      </c>
      <c r="I908" t="s">
        <v>8458</v>
      </c>
      <c r="J908">
        <v>51906</v>
      </c>
      <c r="K908" s="11">
        <v>41678.66034722222</v>
      </c>
      <c r="L908" s="10">
        <v>3019</v>
      </c>
    </row>
    <row r="909" spans="4:12" x14ac:dyDescent="0.25">
      <c r="D909" s="5" t="s">
        <v>6439</v>
      </c>
      <c r="E909" s="10">
        <v>4019</v>
      </c>
      <c r="F909">
        <v>25</v>
      </c>
      <c r="G909">
        <v>51907</v>
      </c>
      <c r="H909" s="11">
        <v>41678.66034722222</v>
      </c>
      <c r="I909" t="s">
        <v>8459</v>
      </c>
      <c r="J909">
        <v>51907</v>
      </c>
      <c r="K909" s="11">
        <v>41678.66034722222</v>
      </c>
      <c r="L909" s="10">
        <v>3019</v>
      </c>
    </row>
    <row r="910" spans="4:12" x14ac:dyDescent="0.25">
      <c r="D910" s="5" t="s">
        <v>6440</v>
      </c>
      <c r="E910" s="10">
        <v>4019</v>
      </c>
      <c r="F910">
        <v>25</v>
      </c>
      <c r="G910">
        <v>51908</v>
      </c>
      <c r="H910" s="11">
        <v>41678.66034722222</v>
      </c>
      <c r="I910" t="s">
        <v>8460</v>
      </c>
      <c r="J910">
        <v>51908</v>
      </c>
      <c r="K910" s="11">
        <v>41678.66034722222</v>
      </c>
      <c r="L910" s="10">
        <v>3019</v>
      </c>
    </row>
    <row r="911" spans="4:12" x14ac:dyDescent="0.25">
      <c r="D911" s="5" t="s">
        <v>6441</v>
      </c>
      <c r="E911" s="10">
        <v>4019</v>
      </c>
      <c r="F911">
        <v>24</v>
      </c>
      <c r="G911">
        <v>51909</v>
      </c>
      <c r="H911" s="11">
        <v>41678.66034722222</v>
      </c>
      <c r="I911" t="s">
        <v>8461</v>
      </c>
      <c r="J911">
        <v>51909</v>
      </c>
      <c r="K911" s="11">
        <v>41678.66034722222</v>
      </c>
      <c r="L911" s="10">
        <v>3019</v>
      </c>
    </row>
    <row r="912" spans="4:12" x14ac:dyDescent="0.25">
      <c r="D912" s="5" t="s">
        <v>6442</v>
      </c>
      <c r="E912" s="10">
        <v>4019</v>
      </c>
      <c r="F912">
        <v>24</v>
      </c>
      <c r="G912">
        <v>51910</v>
      </c>
      <c r="H912" s="11">
        <v>41678.66034722222</v>
      </c>
      <c r="I912" t="s">
        <v>8462</v>
      </c>
      <c r="J912">
        <v>51910</v>
      </c>
      <c r="K912" s="11">
        <v>41678.66034722222</v>
      </c>
      <c r="L912" s="10">
        <v>3019</v>
      </c>
    </row>
    <row r="913" spans="4:12" x14ac:dyDescent="0.25">
      <c r="D913" s="5" t="s">
        <v>6443</v>
      </c>
      <c r="E913" s="10">
        <v>4019</v>
      </c>
      <c r="F913">
        <v>25</v>
      </c>
      <c r="G913">
        <v>51911</v>
      </c>
      <c r="H913" s="11">
        <v>41678.66034722222</v>
      </c>
      <c r="I913" t="s">
        <v>8463</v>
      </c>
      <c r="J913">
        <v>51911</v>
      </c>
      <c r="K913" s="11">
        <v>41678.66034722222</v>
      </c>
      <c r="L913" s="10">
        <v>3019</v>
      </c>
    </row>
    <row r="914" spans="4:12" x14ac:dyDescent="0.25">
      <c r="D914" s="5" t="s">
        <v>6444</v>
      </c>
      <c r="E914" s="10">
        <v>4019</v>
      </c>
      <c r="F914">
        <v>25</v>
      </c>
      <c r="G914">
        <v>51912</v>
      </c>
      <c r="H914" s="11">
        <v>41678.66034722222</v>
      </c>
      <c r="I914" t="s">
        <v>8464</v>
      </c>
      <c r="J914">
        <v>51912</v>
      </c>
      <c r="K914" s="11">
        <v>41678.66034722222</v>
      </c>
      <c r="L914" s="10">
        <v>3019</v>
      </c>
    </row>
    <row r="915" spans="4:12" x14ac:dyDescent="0.25">
      <c r="D915" s="5" t="s">
        <v>6445</v>
      </c>
      <c r="E915" s="10">
        <v>4019</v>
      </c>
      <c r="F915">
        <v>24</v>
      </c>
      <c r="G915">
        <v>51913</v>
      </c>
      <c r="H915" s="11">
        <v>41678.66034722222</v>
      </c>
      <c r="I915" t="s">
        <v>8465</v>
      </c>
      <c r="J915">
        <v>51913</v>
      </c>
      <c r="K915" s="11">
        <v>41678.66034722222</v>
      </c>
      <c r="L915" s="10">
        <v>3019</v>
      </c>
    </row>
    <row r="916" spans="4:12" x14ac:dyDescent="0.25">
      <c r="D916" s="5" t="s">
        <v>6446</v>
      </c>
      <c r="E916" s="10">
        <v>4019</v>
      </c>
      <c r="F916">
        <v>24</v>
      </c>
      <c r="G916">
        <v>51914</v>
      </c>
      <c r="H916" s="11">
        <v>41678.66034722222</v>
      </c>
      <c r="I916" t="s">
        <v>8466</v>
      </c>
      <c r="J916">
        <v>51914</v>
      </c>
      <c r="K916" s="11">
        <v>41678.66034722222</v>
      </c>
      <c r="L916" s="10">
        <v>3019</v>
      </c>
    </row>
    <row r="917" spans="4:12" x14ac:dyDescent="0.25">
      <c r="D917" s="5" t="s">
        <v>6447</v>
      </c>
      <c r="E917" s="10">
        <v>4019</v>
      </c>
      <c r="F917">
        <v>25</v>
      </c>
      <c r="G917">
        <v>51915</v>
      </c>
      <c r="H917" s="11">
        <v>41678.66034722222</v>
      </c>
      <c r="I917" t="s">
        <v>8467</v>
      </c>
      <c r="J917">
        <v>51915</v>
      </c>
      <c r="K917" s="11">
        <v>41678.66034722222</v>
      </c>
      <c r="L917" s="10">
        <v>3019</v>
      </c>
    </row>
    <row r="918" spans="4:12" x14ac:dyDescent="0.25">
      <c r="D918" s="5" t="s">
        <v>6448</v>
      </c>
      <c r="E918" s="10">
        <v>4019</v>
      </c>
      <c r="F918">
        <v>25</v>
      </c>
      <c r="G918">
        <v>51916</v>
      </c>
      <c r="H918" s="11">
        <v>41678.66034722222</v>
      </c>
      <c r="I918" t="s">
        <v>8468</v>
      </c>
      <c r="J918">
        <v>51916</v>
      </c>
      <c r="K918" s="11">
        <v>41678.66034722222</v>
      </c>
      <c r="L918" s="10">
        <v>3019</v>
      </c>
    </row>
    <row r="919" spans="4:12" x14ac:dyDescent="0.25">
      <c r="D919" s="5" t="s">
        <v>6449</v>
      </c>
      <c r="E919" s="10">
        <v>4019</v>
      </c>
      <c r="F919">
        <v>24</v>
      </c>
      <c r="G919">
        <v>51917</v>
      </c>
      <c r="H919" s="11">
        <v>41678.66034722222</v>
      </c>
      <c r="I919" t="s">
        <v>8469</v>
      </c>
      <c r="J919">
        <v>51917</v>
      </c>
      <c r="K919" s="11">
        <v>41678.66034722222</v>
      </c>
      <c r="L919" s="10">
        <v>3019</v>
      </c>
    </row>
    <row r="920" spans="4:12" x14ac:dyDescent="0.25">
      <c r="D920" s="5" t="s">
        <v>6450</v>
      </c>
      <c r="E920" s="10">
        <v>4019</v>
      </c>
      <c r="F920">
        <v>24</v>
      </c>
      <c r="G920">
        <v>51918</v>
      </c>
      <c r="H920" s="11">
        <v>41678.66034722222</v>
      </c>
      <c r="I920" t="s">
        <v>8470</v>
      </c>
      <c r="J920">
        <v>51918</v>
      </c>
      <c r="K920" s="11">
        <v>41678.66034722222</v>
      </c>
      <c r="L920" s="10">
        <v>3019</v>
      </c>
    </row>
    <row r="921" spans="4:12" x14ac:dyDescent="0.25">
      <c r="D921" s="5" t="s">
        <v>6451</v>
      </c>
      <c r="E921" s="10">
        <v>4019</v>
      </c>
      <c r="F921">
        <v>25</v>
      </c>
      <c r="G921">
        <v>51919</v>
      </c>
      <c r="H921" s="11">
        <v>41678.66034722222</v>
      </c>
      <c r="I921" t="s">
        <v>8471</v>
      </c>
      <c r="J921">
        <v>51919</v>
      </c>
      <c r="K921" s="11">
        <v>41678.66034722222</v>
      </c>
      <c r="L921" s="10">
        <v>3019</v>
      </c>
    </row>
    <row r="922" spans="4:12" x14ac:dyDescent="0.25">
      <c r="D922" s="5" t="s">
        <v>6452</v>
      </c>
      <c r="E922" s="10">
        <v>4019</v>
      </c>
      <c r="F922">
        <v>25</v>
      </c>
      <c r="G922">
        <v>51920</v>
      </c>
      <c r="H922" s="11">
        <v>41678.66034722222</v>
      </c>
      <c r="I922" t="s">
        <v>8472</v>
      </c>
      <c r="J922">
        <v>51920</v>
      </c>
      <c r="K922" s="11">
        <v>41678.66034722222</v>
      </c>
      <c r="L922" s="10">
        <v>3019</v>
      </c>
    </row>
    <row r="923" spans="4:12" x14ac:dyDescent="0.25">
      <c r="D923" s="5" t="s">
        <v>6453</v>
      </c>
      <c r="E923" s="10">
        <v>4019</v>
      </c>
      <c r="F923">
        <v>24</v>
      </c>
      <c r="G923">
        <v>51921</v>
      </c>
      <c r="H923" s="11">
        <v>41678.66034722222</v>
      </c>
      <c r="I923" t="s">
        <v>8473</v>
      </c>
      <c r="J923">
        <v>51921</v>
      </c>
      <c r="K923" s="11">
        <v>41678.66034722222</v>
      </c>
      <c r="L923" s="10">
        <v>3019</v>
      </c>
    </row>
    <row r="924" spans="4:12" x14ac:dyDescent="0.25">
      <c r="D924" s="5" t="s">
        <v>6454</v>
      </c>
      <c r="E924" s="10">
        <v>4019</v>
      </c>
      <c r="F924">
        <v>24</v>
      </c>
      <c r="G924">
        <v>51922</v>
      </c>
      <c r="H924" s="11">
        <v>41678.66034722222</v>
      </c>
      <c r="I924" t="s">
        <v>8474</v>
      </c>
      <c r="J924">
        <v>51922</v>
      </c>
      <c r="K924" s="11">
        <v>41678.66034722222</v>
      </c>
      <c r="L924" s="10">
        <v>3019</v>
      </c>
    </row>
    <row r="925" spans="4:12" x14ac:dyDescent="0.25">
      <c r="D925" s="5" t="s">
        <v>6455</v>
      </c>
      <c r="E925" s="10">
        <v>4019</v>
      </c>
      <c r="F925">
        <v>25</v>
      </c>
      <c r="G925">
        <v>51923</v>
      </c>
      <c r="H925" s="11">
        <v>41678.66034722222</v>
      </c>
      <c r="I925" t="s">
        <v>8475</v>
      </c>
      <c r="J925">
        <v>51923</v>
      </c>
      <c r="K925" s="11">
        <v>41678.66034722222</v>
      </c>
      <c r="L925" s="10">
        <v>3019</v>
      </c>
    </row>
    <row r="926" spans="4:12" x14ac:dyDescent="0.25">
      <c r="D926" s="5" t="s">
        <v>6456</v>
      </c>
      <c r="E926" s="10">
        <v>4019</v>
      </c>
      <c r="F926">
        <v>25</v>
      </c>
      <c r="G926">
        <v>51924</v>
      </c>
      <c r="H926" s="11">
        <v>41678.66034722222</v>
      </c>
      <c r="I926" t="s">
        <v>8476</v>
      </c>
      <c r="J926">
        <v>51924</v>
      </c>
      <c r="K926" s="11">
        <v>41678.66034722222</v>
      </c>
      <c r="L926" s="10">
        <v>3019</v>
      </c>
    </row>
    <row r="927" spans="4:12" x14ac:dyDescent="0.25">
      <c r="D927" s="5" t="s">
        <v>6457</v>
      </c>
      <c r="E927" s="10">
        <v>4019</v>
      </c>
      <c r="F927">
        <v>24</v>
      </c>
      <c r="G927">
        <v>51925</v>
      </c>
      <c r="H927" s="11">
        <v>41678.66034722222</v>
      </c>
      <c r="I927" t="s">
        <v>8477</v>
      </c>
      <c r="J927">
        <v>51925</v>
      </c>
      <c r="K927" s="11">
        <v>41678.66034722222</v>
      </c>
      <c r="L927" s="10">
        <v>3019</v>
      </c>
    </row>
    <row r="928" spans="4:12" x14ac:dyDescent="0.25">
      <c r="D928" s="5" t="s">
        <v>6458</v>
      </c>
      <c r="E928" s="10">
        <v>4019</v>
      </c>
      <c r="F928">
        <v>24</v>
      </c>
      <c r="G928">
        <v>51926</v>
      </c>
      <c r="H928" s="11">
        <v>41678.66034722222</v>
      </c>
      <c r="I928" t="s">
        <v>8478</v>
      </c>
      <c r="J928">
        <v>51926</v>
      </c>
      <c r="K928" s="11">
        <v>41678.66034722222</v>
      </c>
      <c r="L928" s="10">
        <v>3019</v>
      </c>
    </row>
    <row r="929" spans="4:12" x14ac:dyDescent="0.25">
      <c r="D929" s="5" t="s">
        <v>6459</v>
      </c>
      <c r="E929" s="10">
        <v>4019</v>
      </c>
      <c r="F929">
        <v>25</v>
      </c>
      <c r="G929">
        <v>51927</v>
      </c>
      <c r="H929" s="11">
        <v>41678.66034722222</v>
      </c>
      <c r="I929" t="s">
        <v>8479</v>
      </c>
      <c r="J929">
        <v>51927</v>
      </c>
      <c r="K929" s="11">
        <v>41678.66034722222</v>
      </c>
      <c r="L929" s="10">
        <v>3019</v>
      </c>
    </row>
    <row r="930" spans="4:12" x14ac:dyDescent="0.25">
      <c r="D930" s="5" t="s">
        <v>6460</v>
      </c>
      <c r="E930" s="10">
        <v>4019</v>
      </c>
      <c r="F930">
        <v>25</v>
      </c>
      <c r="G930">
        <v>51928</v>
      </c>
      <c r="H930" s="11">
        <v>41678.66034722222</v>
      </c>
      <c r="I930" t="s">
        <v>8480</v>
      </c>
      <c r="J930">
        <v>51928</v>
      </c>
      <c r="K930" s="11">
        <v>41678.66034722222</v>
      </c>
      <c r="L930" s="10">
        <v>3019</v>
      </c>
    </row>
    <row r="931" spans="4:12" x14ac:dyDescent="0.25">
      <c r="D931" s="5" t="s">
        <v>6461</v>
      </c>
      <c r="E931" s="10">
        <v>4019</v>
      </c>
      <c r="F931">
        <v>24</v>
      </c>
      <c r="G931">
        <v>51929</v>
      </c>
      <c r="H931" s="11">
        <v>41678.66034722222</v>
      </c>
      <c r="I931" t="s">
        <v>8481</v>
      </c>
      <c r="J931">
        <v>51929</v>
      </c>
      <c r="K931" s="11">
        <v>41678.66034722222</v>
      </c>
      <c r="L931" s="10">
        <v>3019</v>
      </c>
    </row>
    <row r="932" spans="4:12" x14ac:dyDescent="0.25">
      <c r="D932" s="5" t="s">
        <v>6462</v>
      </c>
      <c r="E932" s="10">
        <v>4019</v>
      </c>
      <c r="F932">
        <v>24</v>
      </c>
      <c r="G932">
        <v>51930</v>
      </c>
      <c r="H932" s="11">
        <v>41678.66034722222</v>
      </c>
      <c r="I932" t="s">
        <v>8482</v>
      </c>
      <c r="J932">
        <v>51930</v>
      </c>
      <c r="K932" s="11">
        <v>41678.66034722222</v>
      </c>
      <c r="L932" s="10">
        <v>3019</v>
      </c>
    </row>
    <row r="933" spans="4:12" x14ac:dyDescent="0.25">
      <c r="D933" s="5" t="s">
        <v>6463</v>
      </c>
      <c r="E933" s="10">
        <v>4019</v>
      </c>
      <c r="F933">
        <v>25</v>
      </c>
      <c r="G933">
        <v>51931</v>
      </c>
      <c r="H933" s="11">
        <v>41678.66034722222</v>
      </c>
      <c r="I933" t="s">
        <v>8483</v>
      </c>
      <c r="J933">
        <v>51931</v>
      </c>
      <c r="K933" s="11">
        <v>41678.66034722222</v>
      </c>
      <c r="L933" s="10">
        <v>3019</v>
      </c>
    </row>
    <row r="934" spans="4:12" x14ac:dyDescent="0.25">
      <c r="D934" s="5" t="s">
        <v>6464</v>
      </c>
      <c r="E934" s="10">
        <v>4019</v>
      </c>
      <c r="F934">
        <v>25</v>
      </c>
      <c r="G934">
        <v>51932</v>
      </c>
      <c r="H934" s="11">
        <v>41678.66034722222</v>
      </c>
      <c r="I934" t="s">
        <v>8484</v>
      </c>
      <c r="J934">
        <v>51932</v>
      </c>
      <c r="K934" s="11">
        <v>41678.66034722222</v>
      </c>
      <c r="L934" s="10">
        <v>3019</v>
      </c>
    </row>
    <row r="935" spans="4:12" x14ac:dyDescent="0.25">
      <c r="D935" s="5" t="s">
        <v>6465</v>
      </c>
      <c r="E935" s="10">
        <v>4019</v>
      </c>
      <c r="F935">
        <v>24</v>
      </c>
      <c r="G935">
        <v>51933</v>
      </c>
      <c r="H935" s="11">
        <v>41678.66034722222</v>
      </c>
      <c r="I935" t="s">
        <v>8485</v>
      </c>
      <c r="J935">
        <v>51933</v>
      </c>
      <c r="K935" s="11">
        <v>41678.66034722222</v>
      </c>
      <c r="L935" s="10">
        <v>3019</v>
      </c>
    </row>
    <row r="936" spans="4:12" x14ac:dyDescent="0.25">
      <c r="D936" s="5" t="s">
        <v>6466</v>
      </c>
      <c r="E936" s="10">
        <v>4019</v>
      </c>
      <c r="F936">
        <v>24</v>
      </c>
      <c r="G936">
        <v>51934</v>
      </c>
      <c r="H936" s="11">
        <v>41678.66034722222</v>
      </c>
      <c r="I936" t="s">
        <v>8486</v>
      </c>
      <c r="J936">
        <v>51934</v>
      </c>
      <c r="K936" s="11">
        <v>41678.66034722222</v>
      </c>
      <c r="L936" s="10">
        <v>3019</v>
      </c>
    </row>
    <row r="937" spans="4:12" x14ac:dyDescent="0.25">
      <c r="D937" s="5" t="s">
        <v>6467</v>
      </c>
      <c r="E937" s="10">
        <v>4019</v>
      </c>
      <c r="F937">
        <v>25</v>
      </c>
      <c r="G937">
        <v>51935</v>
      </c>
      <c r="H937" s="11">
        <v>41678.66034722222</v>
      </c>
      <c r="I937" t="s">
        <v>8487</v>
      </c>
      <c r="J937">
        <v>51935</v>
      </c>
      <c r="K937" s="11">
        <v>41678.66034722222</v>
      </c>
      <c r="L937" s="10">
        <v>3019</v>
      </c>
    </row>
    <row r="938" spans="4:12" x14ac:dyDescent="0.25">
      <c r="D938" s="5" t="s">
        <v>6468</v>
      </c>
      <c r="E938" s="10">
        <v>4019</v>
      </c>
      <c r="F938">
        <v>25</v>
      </c>
      <c r="G938">
        <v>51936</v>
      </c>
      <c r="H938" s="11">
        <v>41678.66034722222</v>
      </c>
      <c r="I938" t="s">
        <v>8488</v>
      </c>
      <c r="J938">
        <v>51936</v>
      </c>
      <c r="K938" s="11">
        <v>41678.66034722222</v>
      </c>
      <c r="L938" s="10">
        <v>3019</v>
      </c>
    </row>
    <row r="939" spans="4:12" x14ac:dyDescent="0.25">
      <c r="D939" s="5" t="s">
        <v>6469</v>
      </c>
      <c r="E939" s="10">
        <v>4019</v>
      </c>
      <c r="F939">
        <v>24</v>
      </c>
      <c r="G939">
        <v>51937</v>
      </c>
      <c r="H939" s="11">
        <v>41678.66034722222</v>
      </c>
      <c r="I939" t="s">
        <v>8489</v>
      </c>
      <c r="J939">
        <v>51937</v>
      </c>
      <c r="K939" s="11">
        <v>41678.66034722222</v>
      </c>
      <c r="L939" s="10">
        <v>3019</v>
      </c>
    </row>
    <row r="940" spans="4:12" x14ac:dyDescent="0.25">
      <c r="D940" s="5" t="s">
        <v>6470</v>
      </c>
      <c r="E940" s="10">
        <v>4019</v>
      </c>
      <c r="F940">
        <v>24</v>
      </c>
      <c r="G940">
        <v>51938</v>
      </c>
      <c r="H940" s="11">
        <v>41678.66034722222</v>
      </c>
      <c r="I940" t="s">
        <v>8490</v>
      </c>
      <c r="J940">
        <v>51938</v>
      </c>
      <c r="K940" s="11">
        <v>41678.66034722222</v>
      </c>
      <c r="L940" s="10">
        <v>3019</v>
      </c>
    </row>
    <row r="941" spans="4:12" x14ac:dyDescent="0.25">
      <c r="D941" s="5" t="s">
        <v>6471</v>
      </c>
      <c r="E941" s="10">
        <v>4019</v>
      </c>
      <c r="F941">
        <v>25</v>
      </c>
      <c r="G941">
        <v>51939</v>
      </c>
      <c r="H941" s="11">
        <v>41678.66034722222</v>
      </c>
      <c r="I941" t="s">
        <v>8491</v>
      </c>
      <c r="J941">
        <v>51939</v>
      </c>
      <c r="K941" s="11">
        <v>41678.66034722222</v>
      </c>
      <c r="L941" s="10">
        <v>3019</v>
      </c>
    </row>
    <row r="942" spans="4:12" x14ac:dyDescent="0.25">
      <c r="D942" s="5" t="s">
        <v>6472</v>
      </c>
      <c r="E942" s="10">
        <v>4019</v>
      </c>
      <c r="F942">
        <v>25</v>
      </c>
      <c r="G942">
        <v>51940</v>
      </c>
      <c r="H942" s="11">
        <v>41678.66034722222</v>
      </c>
      <c r="I942" t="s">
        <v>8492</v>
      </c>
      <c r="J942">
        <v>51940</v>
      </c>
      <c r="K942" s="11">
        <v>41678.66034722222</v>
      </c>
      <c r="L942" s="10">
        <v>3019</v>
      </c>
    </row>
    <row r="943" spans="4:12" x14ac:dyDescent="0.25">
      <c r="D943" s="5" t="s">
        <v>6473</v>
      </c>
      <c r="E943" s="10">
        <v>4019</v>
      </c>
      <c r="F943">
        <v>24</v>
      </c>
      <c r="G943">
        <v>51941</v>
      </c>
      <c r="H943" s="11">
        <v>41678.66034722222</v>
      </c>
      <c r="I943" t="s">
        <v>8493</v>
      </c>
      <c r="J943">
        <v>51941</v>
      </c>
      <c r="K943" s="11">
        <v>41678.66034722222</v>
      </c>
      <c r="L943" s="10">
        <v>3019</v>
      </c>
    </row>
    <row r="944" spans="4:12" x14ac:dyDescent="0.25">
      <c r="D944" s="5" t="s">
        <v>6474</v>
      </c>
      <c r="E944" s="10">
        <v>4019</v>
      </c>
      <c r="F944">
        <v>24</v>
      </c>
      <c r="G944">
        <v>51942</v>
      </c>
      <c r="H944" s="11">
        <v>41678.66034722222</v>
      </c>
      <c r="I944" t="s">
        <v>8494</v>
      </c>
      <c r="J944">
        <v>51942</v>
      </c>
      <c r="K944" s="11">
        <v>41678.66034722222</v>
      </c>
      <c r="L944" s="10">
        <v>3019</v>
      </c>
    </row>
    <row r="945" spans="4:12" x14ac:dyDescent="0.25">
      <c r="D945" s="5" t="s">
        <v>6475</v>
      </c>
      <c r="E945" s="10">
        <v>4019</v>
      </c>
      <c r="F945">
        <v>25</v>
      </c>
      <c r="G945">
        <v>51943</v>
      </c>
      <c r="H945" s="11">
        <v>41678.66034722222</v>
      </c>
      <c r="I945" t="s">
        <v>8495</v>
      </c>
      <c r="J945">
        <v>51943</v>
      </c>
      <c r="K945" s="11">
        <v>41678.66034722222</v>
      </c>
      <c r="L945" s="10">
        <v>3019</v>
      </c>
    </row>
    <row r="946" spans="4:12" x14ac:dyDescent="0.25">
      <c r="D946" s="5" t="s">
        <v>6476</v>
      </c>
      <c r="E946" s="10">
        <v>4019</v>
      </c>
      <c r="F946">
        <v>25</v>
      </c>
      <c r="G946">
        <v>51944</v>
      </c>
      <c r="H946" s="11">
        <v>41678.66034722222</v>
      </c>
      <c r="I946" t="s">
        <v>8496</v>
      </c>
      <c r="J946">
        <v>51944</v>
      </c>
      <c r="K946" s="11">
        <v>41678.66034722222</v>
      </c>
      <c r="L946" s="10">
        <v>3019</v>
      </c>
    </row>
    <row r="947" spans="4:12" x14ac:dyDescent="0.25">
      <c r="D947" s="5" t="s">
        <v>6477</v>
      </c>
      <c r="E947" s="10">
        <v>4019</v>
      </c>
      <c r="F947">
        <v>24</v>
      </c>
      <c r="G947">
        <v>51945</v>
      </c>
      <c r="H947" s="11">
        <v>41678.66034722222</v>
      </c>
      <c r="I947" t="s">
        <v>8497</v>
      </c>
      <c r="J947">
        <v>51945</v>
      </c>
      <c r="K947" s="11">
        <v>41678.66034722222</v>
      </c>
      <c r="L947" s="10">
        <v>3019</v>
      </c>
    </row>
    <row r="948" spans="4:12" x14ac:dyDescent="0.25">
      <c r="D948" s="5" t="s">
        <v>6478</v>
      </c>
      <c r="E948" s="10">
        <v>4019</v>
      </c>
      <c r="F948">
        <v>24</v>
      </c>
      <c r="G948">
        <v>51946</v>
      </c>
      <c r="H948" s="11">
        <v>41678.66034722222</v>
      </c>
      <c r="I948" t="s">
        <v>8498</v>
      </c>
      <c r="J948">
        <v>51946</v>
      </c>
      <c r="K948" s="11">
        <v>41678.66034722222</v>
      </c>
      <c r="L948" s="10">
        <v>3019</v>
      </c>
    </row>
    <row r="949" spans="4:12" x14ac:dyDescent="0.25">
      <c r="D949" s="5" t="s">
        <v>6479</v>
      </c>
      <c r="E949" s="10">
        <v>4019</v>
      </c>
      <c r="F949">
        <v>25</v>
      </c>
      <c r="G949">
        <v>51947</v>
      </c>
      <c r="H949" s="11">
        <v>41678.66034722222</v>
      </c>
      <c r="I949" t="s">
        <v>8499</v>
      </c>
      <c r="J949">
        <v>51947</v>
      </c>
      <c r="K949" s="11">
        <v>41678.66034722222</v>
      </c>
      <c r="L949" s="10">
        <v>3019</v>
      </c>
    </row>
    <row r="950" spans="4:12" x14ac:dyDescent="0.25">
      <c r="D950" s="5" t="s">
        <v>6480</v>
      </c>
      <c r="E950" s="10">
        <v>4019</v>
      </c>
      <c r="F950">
        <v>25</v>
      </c>
      <c r="G950">
        <v>51948</v>
      </c>
      <c r="H950" s="11">
        <v>41678.66034722222</v>
      </c>
      <c r="I950" t="s">
        <v>8500</v>
      </c>
      <c r="J950">
        <v>51948</v>
      </c>
      <c r="K950" s="11">
        <v>41678.66034722222</v>
      </c>
      <c r="L950" s="10">
        <v>3019</v>
      </c>
    </row>
    <row r="951" spans="4:12" x14ac:dyDescent="0.25">
      <c r="D951" s="5" t="s">
        <v>6481</v>
      </c>
      <c r="E951" s="10">
        <v>4019</v>
      </c>
      <c r="F951">
        <v>24</v>
      </c>
      <c r="G951">
        <v>51949</v>
      </c>
      <c r="H951" s="11">
        <v>41678.66034722222</v>
      </c>
      <c r="I951" t="s">
        <v>8501</v>
      </c>
      <c r="J951">
        <v>51949</v>
      </c>
      <c r="K951" s="11">
        <v>41678.66034722222</v>
      </c>
      <c r="L951" s="10">
        <v>3019</v>
      </c>
    </row>
    <row r="952" spans="4:12" x14ac:dyDescent="0.25">
      <c r="D952" s="5" t="s">
        <v>6482</v>
      </c>
      <c r="E952" s="10">
        <v>4019</v>
      </c>
      <c r="F952">
        <v>24</v>
      </c>
      <c r="G952">
        <v>51950</v>
      </c>
      <c r="H952" s="11">
        <v>41678.66034722222</v>
      </c>
      <c r="I952" t="s">
        <v>8502</v>
      </c>
      <c r="J952">
        <v>51950</v>
      </c>
      <c r="K952" s="11">
        <v>41678.66034722222</v>
      </c>
      <c r="L952" s="10">
        <v>3019</v>
      </c>
    </row>
    <row r="953" spans="4:12" x14ac:dyDescent="0.25">
      <c r="D953" s="5" t="s">
        <v>6483</v>
      </c>
      <c r="E953" s="10">
        <v>4019</v>
      </c>
      <c r="F953">
        <v>25</v>
      </c>
      <c r="G953">
        <v>51951</v>
      </c>
      <c r="H953" s="11">
        <v>41678.66034722222</v>
      </c>
      <c r="I953" t="s">
        <v>8503</v>
      </c>
      <c r="J953">
        <v>51951</v>
      </c>
      <c r="K953" s="11">
        <v>41678.66034722222</v>
      </c>
      <c r="L953" s="10">
        <v>3019</v>
      </c>
    </row>
    <row r="954" spans="4:12" x14ac:dyDescent="0.25">
      <c r="D954" s="5" t="s">
        <v>6484</v>
      </c>
      <c r="E954" s="10">
        <v>4019</v>
      </c>
      <c r="F954">
        <v>25</v>
      </c>
      <c r="G954">
        <v>51952</v>
      </c>
      <c r="H954" s="11">
        <v>41678.66034722222</v>
      </c>
      <c r="I954" t="s">
        <v>8504</v>
      </c>
      <c r="J954">
        <v>51952</v>
      </c>
      <c r="K954" s="11">
        <v>41678.66034722222</v>
      </c>
      <c r="L954" s="10">
        <v>3019</v>
      </c>
    </row>
    <row r="955" spans="4:12" x14ac:dyDescent="0.25">
      <c r="D955" s="5" t="s">
        <v>6485</v>
      </c>
      <c r="E955" s="10">
        <v>4019</v>
      </c>
      <c r="F955">
        <v>24</v>
      </c>
      <c r="G955">
        <v>51953</v>
      </c>
      <c r="H955" s="11">
        <v>41678.66034722222</v>
      </c>
      <c r="I955" t="s">
        <v>8505</v>
      </c>
      <c r="J955">
        <v>51953</v>
      </c>
      <c r="K955" s="11">
        <v>41678.66034722222</v>
      </c>
      <c r="L955" s="10">
        <v>3019</v>
      </c>
    </row>
    <row r="956" spans="4:12" x14ac:dyDescent="0.25">
      <c r="D956" s="5" t="s">
        <v>6486</v>
      </c>
      <c r="E956" s="10">
        <v>4019</v>
      </c>
      <c r="F956">
        <v>24</v>
      </c>
      <c r="G956">
        <v>51954</v>
      </c>
      <c r="H956" s="11">
        <v>41678.66034722222</v>
      </c>
      <c r="I956" t="s">
        <v>8506</v>
      </c>
      <c r="J956">
        <v>51954</v>
      </c>
      <c r="K956" s="11">
        <v>41678.66034722222</v>
      </c>
      <c r="L956" s="10">
        <v>3019</v>
      </c>
    </row>
    <row r="957" spans="4:12" x14ac:dyDescent="0.25">
      <c r="D957" s="5" t="s">
        <v>6487</v>
      </c>
      <c r="E957" s="10">
        <v>4019</v>
      </c>
      <c r="F957">
        <v>25</v>
      </c>
      <c r="G957">
        <v>51955</v>
      </c>
      <c r="H957" s="11">
        <v>41678.66034722222</v>
      </c>
      <c r="I957" t="s">
        <v>8507</v>
      </c>
      <c r="J957">
        <v>51955</v>
      </c>
      <c r="K957" s="11">
        <v>41678.66034722222</v>
      </c>
      <c r="L957" s="10">
        <v>3019</v>
      </c>
    </row>
    <row r="958" spans="4:12" x14ac:dyDescent="0.25">
      <c r="D958" s="5" t="s">
        <v>6488</v>
      </c>
      <c r="E958" s="10">
        <v>4019</v>
      </c>
      <c r="F958">
        <v>25</v>
      </c>
      <c r="G958">
        <v>51956</v>
      </c>
      <c r="H958" s="11">
        <v>41678.66034722222</v>
      </c>
      <c r="I958" t="s">
        <v>8508</v>
      </c>
      <c r="J958">
        <v>51956</v>
      </c>
      <c r="K958" s="11">
        <v>41678.66034722222</v>
      </c>
      <c r="L958" s="10">
        <v>3019</v>
      </c>
    </row>
    <row r="959" spans="4:12" x14ac:dyDescent="0.25">
      <c r="D959" s="5" t="s">
        <v>6489</v>
      </c>
      <c r="E959" s="10">
        <v>4019</v>
      </c>
      <c r="F959">
        <v>24</v>
      </c>
      <c r="G959">
        <v>51957</v>
      </c>
      <c r="H959" s="11">
        <v>41678.66034722222</v>
      </c>
      <c r="I959" t="s">
        <v>8509</v>
      </c>
      <c r="J959">
        <v>51957</v>
      </c>
      <c r="K959" s="11">
        <v>41678.66034722222</v>
      </c>
      <c r="L959" s="10">
        <v>3019</v>
      </c>
    </row>
    <row r="960" spans="4:12" x14ac:dyDescent="0.25">
      <c r="D960" s="5" t="s">
        <v>6490</v>
      </c>
      <c r="E960" s="10">
        <v>4019</v>
      </c>
      <c r="F960">
        <v>24</v>
      </c>
      <c r="G960">
        <v>51958</v>
      </c>
      <c r="H960" s="11">
        <v>41678.66034722222</v>
      </c>
      <c r="I960" t="s">
        <v>8510</v>
      </c>
      <c r="J960">
        <v>51958</v>
      </c>
      <c r="K960" s="11">
        <v>41678.66034722222</v>
      </c>
      <c r="L960" s="10">
        <v>3019</v>
      </c>
    </row>
    <row r="961" spans="4:12" x14ac:dyDescent="0.25">
      <c r="D961" s="5" t="s">
        <v>6491</v>
      </c>
      <c r="E961" s="10">
        <v>4019</v>
      </c>
      <c r="F961">
        <v>25</v>
      </c>
      <c r="G961">
        <v>51959</v>
      </c>
      <c r="H961" s="11">
        <v>41678.66034722222</v>
      </c>
      <c r="I961" t="s">
        <v>8511</v>
      </c>
      <c r="J961">
        <v>51959</v>
      </c>
      <c r="K961" s="11">
        <v>41678.66034722222</v>
      </c>
      <c r="L961" s="10">
        <v>3019</v>
      </c>
    </row>
    <row r="962" spans="4:12" x14ac:dyDescent="0.25">
      <c r="D962" s="5" t="s">
        <v>6492</v>
      </c>
      <c r="E962" s="10">
        <v>4019</v>
      </c>
      <c r="F962">
        <v>25</v>
      </c>
      <c r="G962">
        <v>51960</v>
      </c>
      <c r="H962" s="11">
        <v>41678.66034722222</v>
      </c>
      <c r="I962" t="s">
        <v>8512</v>
      </c>
      <c r="J962">
        <v>51960</v>
      </c>
      <c r="K962" s="11">
        <v>41678.66034722222</v>
      </c>
      <c r="L962" s="10">
        <v>3019</v>
      </c>
    </row>
    <row r="963" spans="4:12" x14ac:dyDescent="0.25">
      <c r="D963" s="5" t="s">
        <v>6493</v>
      </c>
      <c r="E963" s="10">
        <v>4019</v>
      </c>
      <c r="F963">
        <v>24</v>
      </c>
      <c r="G963">
        <v>51961</v>
      </c>
      <c r="H963" s="11">
        <v>41678.66034722222</v>
      </c>
      <c r="I963" t="s">
        <v>8513</v>
      </c>
      <c r="J963">
        <v>51961</v>
      </c>
      <c r="K963" s="11">
        <v>41678.66034722222</v>
      </c>
      <c r="L963" s="10">
        <v>3019</v>
      </c>
    </row>
    <row r="964" spans="4:12" x14ac:dyDescent="0.25">
      <c r="D964" s="5" t="s">
        <v>6494</v>
      </c>
      <c r="E964" s="10">
        <v>4019</v>
      </c>
      <c r="F964">
        <v>24</v>
      </c>
      <c r="G964">
        <v>51962</v>
      </c>
      <c r="H964" s="11">
        <v>41678.66034722222</v>
      </c>
      <c r="I964" t="s">
        <v>8514</v>
      </c>
      <c r="J964">
        <v>51962</v>
      </c>
      <c r="K964" s="11">
        <v>41678.66034722222</v>
      </c>
      <c r="L964" s="10">
        <v>3019</v>
      </c>
    </row>
    <row r="965" spans="4:12" x14ac:dyDescent="0.25">
      <c r="D965" s="5" t="s">
        <v>6495</v>
      </c>
      <c r="E965" s="10">
        <v>4019</v>
      </c>
      <c r="F965">
        <v>25</v>
      </c>
      <c r="G965">
        <v>51963</v>
      </c>
      <c r="H965" s="11">
        <v>41678.66034722222</v>
      </c>
      <c r="I965" t="s">
        <v>8515</v>
      </c>
      <c r="J965">
        <v>51963</v>
      </c>
      <c r="K965" s="11">
        <v>41678.66034722222</v>
      </c>
      <c r="L965" s="10">
        <v>3019</v>
      </c>
    </row>
    <row r="966" spans="4:12" x14ac:dyDescent="0.25">
      <c r="D966" s="5" t="s">
        <v>6496</v>
      </c>
      <c r="E966" s="10">
        <v>4019</v>
      </c>
      <c r="F966">
        <v>25</v>
      </c>
      <c r="G966">
        <v>51964</v>
      </c>
      <c r="H966" s="11">
        <v>41678.66034722222</v>
      </c>
      <c r="I966" t="s">
        <v>8516</v>
      </c>
      <c r="J966">
        <v>51964</v>
      </c>
      <c r="K966" s="11">
        <v>41678.66034722222</v>
      </c>
      <c r="L966" s="10">
        <v>3019</v>
      </c>
    </row>
    <row r="967" spans="4:12" x14ac:dyDescent="0.25">
      <c r="D967" s="5" t="s">
        <v>6497</v>
      </c>
      <c r="E967" s="10">
        <v>4019</v>
      </c>
      <c r="F967">
        <v>24</v>
      </c>
      <c r="G967">
        <v>51965</v>
      </c>
      <c r="H967" s="11">
        <v>41678.66034722222</v>
      </c>
      <c r="I967" t="s">
        <v>8517</v>
      </c>
      <c r="J967">
        <v>51965</v>
      </c>
      <c r="K967" s="11">
        <v>41678.66034722222</v>
      </c>
      <c r="L967" s="10">
        <v>3019</v>
      </c>
    </row>
    <row r="968" spans="4:12" x14ac:dyDescent="0.25">
      <c r="D968" s="5" t="s">
        <v>6498</v>
      </c>
      <c r="E968" s="10">
        <v>4019</v>
      </c>
      <c r="F968">
        <v>24</v>
      </c>
      <c r="G968">
        <v>51966</v>
      </c>
      <c r="H968" s="11">
        <v>41678.66034722222</v>
      </c>
      <c r="I968" t="s">
        <v>8518</v>
      </c>
      <c r="J968">
        <v>51966</v>
      </c>
      <c r="K968" s="11">
        <v>41678.66034722222</v>
      </c>
      <c r="L968" s="10">
        <v>3019</v>
      </c>
    </row>
    <row r="969" spans="4:12" x14ac:dyDescent="0.25">
      <c r="D969" s="5" t="s">
        <v>6499</v>
      </c>
      <c r="E969" s="10">
        <v>4019</v>
      </c>
      <c r="F969">
        <v>25</v>
      </c>
      <c r="G969">
        <v>51967</v>
      </c>
      <c r="H969" s="11">
        <v>41678.66034722222</v>
      </c>
      <c r="I969" t="s">
        <v>8519</v>
      </c>
      <c r="J969">
        <v>51967</v>
      </c>
      <c r="K969" s="11">
        <v>41678.66034722222</v>
      </c>
      <c r="L969" s="10">
        <v>3019</v>
      </c>
    </row>
    <row r="970" spans="4:12" x14ac:dyDescent="0.25">
      <c r="D970" s="5" t="s">
        <v>6500</v>
      </c>
      <c r="E970" s="10">
        <v>4019</v>
      </c>
      <c r="F970">
        <v>25</v>
      </c>
      <c r="G970">
        <v>51968</v>
      </c>
      <c r="H970" s="11">
        <v>41678.66034722222</v>
      </c>
      <c r="I970" t="s">
        <v>8520</v>
      </c>
      <c r="J970">
        <v>51968</v>
      </c>
      <c r="K970" s="11">
        <v>41678.66034722222</v>
      </c>
      <c r="L970" s="10">
        <v>3019</v>
      </c>
    </row>
    <row r="971" spans="4:12" x14ac:dyDescent="0.25">
      <c r="D971" s="5" t="s">
        <v>6501</v>
      </c>
      <c r="E971" s="10">
        <v>4019</v>
      </c>
      <c r="F971">
        <v>24</v>
      </c>
      <c r="G971">
        <v>51969</v>
      </c>
      <c r="H971" s="11">
        <v>41678.66034722222</v>
      </c>
      <c r="I971" t="s">
        <v>8521</v>
      </c>
      <c r="J971">
        <v>51969</v>
      </c>
      <c r="K971" s="11">
        <v>41678.66034722222</v>
      </c>
      <c r="L971" s="10">
        <v>3019</v>
      </c>
    </row>
    <row r="972" spans="4:12" x14ac:dyDescent="0.25">
      <c r="D972" s="5" t="s">
        <v>6502</v>
      </c>
      <c r="E972" s="10">
        <v>4019</v>
      </c>
      <c r="F972">
        <v>24</v>
      </c>
      <c r="G972">
        <v>51970</v>
      </c>
      <c r="H972" s="11">
        <v>41678.66034722222</v>
      </c>
      <c r="I972" t="s">
        <v>8522</v>
      </c>
      <c r="J972">
        <v>51970</v>
      </c>
      <c r="K972" s="11">
        <v>41678.66034722222</v>
      </c>
      <c r="L972" s="10">
        <v>3019</v>
      </c>
    </row>
    <row r="973" spans="4:12" x14ac:dyDescent="0.25">
      <c r="D973" s="5" t="s">
        <v>6503</v>
      </c>
      <c r="E973" s="10">
        <v>4019</v>
      </c>
      <c r="F973">
        <v>25</v>
      </c>
      <c r="G973">
        <v>51971</v>
      </c>
      <c r="H973" s="11">
        <v>41678.66034722222</v>
      </c>
      <c r="I973" t="s">
        <v>8523</v>
      </c>
      <c r="J973">
        <v>51971</v>
      </c>
      <c r="K973" s="11">
        <v>41678.66034722222</v>
      </c>
      <c r="L973" s="10">
        <v>3019</v>
      </c>
    </row>
    <row r="974" spans="4:12" x14ac:dyDescent="0.25">
      <c r="D974" s="5" t="s">
        <v>6504</v>
      </c>
      <c r="E974" s="10">
        <v>4019</v>
      </c>
      <c r="F974">
        <v>25</v>
      </c>
      <c r="G974">
        <v>51972</v>
      </c>
      <c r="H974" s="11">
        <v>41678.66034722222</v>
      </c>
      <c r="I974" t="s">
        <v>8524</v>
      </c>
      <c r="J974">
        <v>51972</v>
      </c>
      <c r="K974" s="11">
        <v>41678.66034722222</v>
      </c>
      <c r="L974" s="10">
        <v>3019</v>
      </c>
    </row>
    <row r="975" spans="4:12" x14ac:dyDescent="0.25">
      <c r="D975" s="5" t="s">
        <v>6505</v>
      </c>
      <c r="E975" s="10">
        <v>4019</v>
      </c>
      <c r="F975">
        <v>24</v>
      </c>
      <c r="G975">
        <v>51973</v>
      </c>
      <c r="H975" s="11">
        <v>41678.66034722222</v>
      </c>
      <c r="I975" t="s">
        <v>8525</v>
      </c>
      <c r="J975">
        <v>51973</v>
      </c>
      <c r="K975" s="11">
        <v>41678.66034722222</v>
      </c>
      <c r="L975" s="10">
        <v>3019</v>
      </c>
    </row>
    <row r="976" spans="4:12" x14ac:dyDescent="0.25">
      <c r="D976" s="5" t="s">
        <v>6506</v>
      </c>
      <c r="E976" s="10">
        <v>4019</v>
      </c>
      <c r="F976">
        <v>24</v>
      </c>
      <c r="G976">
        <v>51974</v>
      </c>
      <c r="H976" s="11">
        <v>41678.66034722222</v>
      </c>
      <c r="I976" t="s">
        <v>8526</v>
      </c>
      <c r="J976">
        <v>51974</v>
      </c>
      <c r="K976" s="11">
        <v>41678.66034722222</v>
      </c>
      <c r="L976" s="10">
        <v>3019</v>
      </c>
    </row>
    <row r="977" spans="4:12" x14ac:dyDescent="0.25">
      <c r="D977" s="5" t="s">
        <v>6507</v>
      </c>
      <c r="E977" s="10">
        <v>4019</v>
      </c>
      <c r="F977">
        <v>25</v>
      </c>
      <c r="G977">
        <v>51975</v>
      </c>
      <c r="H977" s="11">
        <v>41678.66034722222</v>
      </c>
      <c r="I977" t="s">
        <v>8527</v>
      </c>
      <c r="J977">
        <v>51975</v>
      </c>
      <c r="K977" s="11">
        <v>41678.66034722222</v>
      </c>
      <c r="L977" s="10">
        <v>3019</v>
      </c>
    </row>
    <row r="978" spans="4:12" x14ac:dyDescent="0.25">
      <c r="D978" s="5" t="s">
        <v>6508</v>
      </c>
      <c r="E978" s="10">
        <v>4019</v>
      </c>
      <c r="F978">
        <v>25</v>
      </c>
      <c r="G978">
        <v>51976</v>
      </c>
      <c r="H978" s="11">
        <v>41678.66034722222</v>
      </c>
      <c r="I978" t="s">
        <v>8528</v>
      </c>
      <c r="J978">
        <v>51976</v>
      </c>
      <c r="K978" s="11">
        <v>41678.66034722222</v>
      </c>
      <c r="L978" s="10">
        <v>3019</v>
      </c>
    </row>
    <row r="979" spans="4:12" x14ac:dyDescent="0.25">
      <c r="D979" s="5" t="s">
        <v>6509</v>
      </c>
      <c r="E979" s="10">
        <v>4019</v>
      </c>
      <c r="F979">
        <v>24</v>
      </c>
      <c r="G979">
        <v>51977</v>
      </c>
      <c r="H979" s="11">
        <v>41678.66034722222</v>
      </c>
      <c r="I979" t="s">
        <v>8529</v>
      </c>
      <c r="J979">
        <v>51977</v>
      </c>
      <c r="K979" s="11">
        <v>41678.66034722222</v>
      </c>
      <c r="L979" s="10">
        <v>3019</v>
      </c>
    </row>
    <row r="980" spans="4:12" x14ac:dyDescent="0.25">
      <c r="D980" s="5" t="s">
        <v>6510</v>
      </c>
      <c r="E980" s="10">
        <v>4019</v>
      </c>
      <c r="F980">
        <v>24</v>
      </c>
      <c r="G980">
        <v>51978</v>
      </c>
      <c r="H980" s="11">
        <v>41678.66034722222</v>
      </c>
      <c r="I980" t="s">
        <v>8530</v>
      </c>
      <c r="J980">
        <v>51978</v>
      </c>
      <c r="K980" s="11">
        <v>41678.66034722222</v>
      </c>
      <c r="L980" s="10">
        <v>3019</v>
      </c>
    </row>
    <row r="981" spans="4:12" x14ac:dyDescent="0.25">
      <c r="D981" s="5" t="s">
        <v>6511</v>
      </c>
      <c r="E981" s="10">
        <v>4019</v>
      </c>
      <c r="F981">
        <v>25</v>
      </c>
      <c r="G981">
        <v>51979</v>
      </c>
      <c r="H981" s="11">
        <v>41678.66034722222</v>
      </c>
      <c r="I981" t="s">
        <v>8531</v>
      </c>
      <c r="J981">
        <v>51979</v>
      </c>
      <c r="K981" s="11">
        <v>41678.66034722222</v>
      </c>
      <c r="L981" s="10">
        <v>3019</v>
      </c>
    </row>
    <row r="982" spans="4:12" x14ac:dyDescent="0.25">
      <c r="D982" s="5" t="s">
        <v>6512</v>
      </c>
      <c r="E982" s="10">
        <v>4019</v>
      </c>
      <c r="F982">
        <v>25</v>
      </c>
      <c r="G982">
        <v>51980</v>
      </c>
      <c r="H982" s="11">
        <v>41678.66034722222</v>
      </c>
      <c r="I982" t="s">
        <v>8532</v>
      </c>
      <c r="J982">
        <v>51980</v>
      </c>
      <c r="K982" s="11">
        <v>41678.66034722222</v>
      </c>
      <c r="L982" s="10">
        <v>3019</v>
      </c>
    </row>
    <row r="983" spans="4:12" x14ac:dyDescent="0.25">
      <c r="D983" s="5" t="s">
        <v>6513</v>
      </c>
      <c r="E983" s="10">
        <v>4019</v>
      </c>
      <c r="F983">
        <v>24</v>
      </c>
      <c r="G983">
        <v>51981</v>
      </c>
      <c r="H983" s="11">
        <v>41678.66034722222</v>
      </c>
      <c r="I983" t="s">
        <v>8533</v>
      </c>
      <c r="J983">
        <v>51981</v>
      </c>
      <c r="K983" s="11">
        <v>41678.66034722222</v>
      </c>
      <c r="L983" s="10">
        <v>3019</v>
      </c>
    </row>
    <row r="984" spans="4:12" x14ac:dyDescent="0.25">
      <c r="D984" s="5" t="s">
        <v>6514</v>
      </c>
      <c r="E984" s="10">
        <v>4019</v>
      </c>
      <c r="F984">
        <v>24</v>
      </c>
      <c r="G984">
        <v>51982</v>
      </c>
      <c r="H984" s="11">
        <v>41678.66034722222</v>
      </c>
      <c r="I984" t="s">
        <v>8534</v>
      </c>
      <c r="J984">
        <v>51982</v>
      </c>
      <c r="K984" s="11">
        <v>41678.66034722222</v>
      </c>
      <c r="L984" s="10">
        <v>3019</v>
      </c>
    </row>
    <row r="985" spans="4:12" x14ac:dyDescent="0.25">
      <c r="D985" s="5" t="s">
        <v>6515</v>
      </c>
      <c r="E985" s="10">
        <v>4019</v>
      </c>
      <c r="F985">
        <v>25</v>
      </c>
      <c r="G985">
        <v>51983</v>
      </c>
      <c r="H985" s="11">
        <v>41678.66034722222</v>
      </c>
      <c r="I985" t="s">
        <v>8535</v>
      </c>
      <c r="J985">
        <v>51983</v>
      </c>
      <c r="K985" s="11">
        <v>41678.66034722222</v>
      </c>
      <c r="L985" s="10">
        <v>3019</v>
      </c>
    </row>
    <row r="986" spans="4:12" x14ac:dyDescent="0.25">
      <c r="D986" s="5" t="s">
        <v>6516</v>
      </c>
      <c r="E986" s="10">
        <v>4019</v>
      </c>
      <c r="F986">
        <v>25</v>
      </c>
      <c r="G986">
        <v>51984</v>
      </c>
      <c r="H986" s="11">
        <v>41678.66034722222</v>
      </c>
      <c r="I986" t="s">
        <v>8536</v>
      </c>
      <c r="J986">
        <v>51984</v>
      </c>
      <c r="K986" s="11">
        <v>41678.66034722222</v>
      </c>
      <c r="L986" s="10">
        <v>3019</v>
      </c>
    </row>
    <row r="987" spans="4:12" x14ac:dyDescent="0.25">
      <c r="D987" s="5" t="s">
        <v>6517</v>
      </c>
      <c r="E987" s="10">
        <v>4019</v>
      </c>
      <c r="F987">
        <v>24</v>
      </c>
      <c r="G987">
        <v>51985</v>
      </c>
      <c r="H987" s="11">
        <v>41678.66034722222</v>
      </c>
      <c r="I987" t="s">
        <v>8537</v>
      </c>
      <c r="J987">
        <v>51985</v>
      </c>
      <c r="K987" s="11">
        <v>41678.66034722222</v>
      </c>
      <c r="L987" s="10">
        <v>3019</v>
      </c>
    </row>
    <row r="988" spans="4:12" x14ac:dyDescent="0.25">
      <c r="D988" s="5" t="s">
        <v>6518</v>
      </c>
      <c r="E988" s="10">
        <v>4019</v>
      </c>
      <c r="F988">
        <v>24</v>
      </c>
      <c r="G988">
        <v>51986</v>
      </c>
      <c r="H988" s="11">
        <v>41678.66034722222</v>
      </c>
      <c r="I988" t="s">
        <v>8538</v>
      </c>
      <c r="J988">
        <v>51986</v>
      </c>
      <c r="K988" s="11">
        <v>41678.66034722222</v>
      </c>
      <c r="L988" s="10">
        <v>3019</v>
      </c>
    </row>
    <row r="989" spans="4:12" x14ac:dyDescent="0.25">
      <c r="D989" s="5" t="s">
        <v>6519</v>
      </c>
      <c r="E989" s="10">
        <v>4019</v>
      </c>
      <c r="F989">
        <v>25</v>
      </c>
      <c r="G989">
        <v>51987</v>
      </c>
      <c r="H989" s="11">
        <v>41678.66034722222</v>
      </c>
      <c r="I989" t="s">
        <v>8539</v>
      </c>
      <c r="J989">
        <v>51987</v>
      </c>
      <c r="K989" s="11">
        <v>41678.66034722222</v>
      </c>
      <c r="L989" s="10">
        <v>3019</v>
      </c>
    </row>
    <row r="990" spans="4:12" x14ac:dyDescent="0.25">
      <c r="D990" s="5" t="s">
        <v>6520</v>
      </c>
      <c r="E990" s="10">
        <v>4019</v>
      </c>
      <c r="F990">
        <v>25</v>
      </c>
      <c r="G990">
        <v>51988</v>
      </c>
      <c r="H990" s="11">
        <v>41678.66034722222</v>
      </c>
      <c r="I990" t="s">
        <v>8540</v>
      </c>
      <c r="J990">
        <v>51988</v>
      </c>
      <c r="K990" s="11">
        <v>41678.66034722222</v>
      </c>
      <c r="L990" s="10">
        <v>3019</v>
      </c>
    </row>
    <row r="991" spans="4:12" x14ac:dyDescent="0.25">
      <c r="D991" s="5" t="s">
        <v>6521</v>
      </c>
      <c r="E991" s="10">
        <v>4019</v>
      </c>
      <c r="F991">
        <v>24</v>
      </c>
      <c r="G991">
        <v>51989</v>
      </c>
      <c r="H991" s="11">
        <v>41678.66034722222</v>
      </c>
      <c r="I991" t="s">
        <v>8541</v>
      </c>
      <c r="J991">
        <v>51989</v>
      </c>
      <c r="K991" s="11">
        <v>41678.66034722222</v>
      </c>
      <c r="L991" s="10">
        <v>3019</v>
      </c>
    </row>
    <row r="992" spans="4:12" x14ac:dyDescent="0.25">
      <c r="D992" s="5" t="s">
        <v>6522</v>
      </c>
      <c r="E992" s="10">
        <v>4019</v>
      </c>
      <c r="F992">
        <v>24</v>
      </c>
      <c r="G992">
        <v>51990</v>
      </c>
      <c r="H992" s="11">
        <v>41678.66034722222</v>
      </c>
      <c r="I992" t="s">
        <v>8542</v>
      </c>
      <c r="J992">
        <v>51990</v>
      </c>
      <c r="K992" s="11">
        <v>41678.66034722222</v>
      </c>
      <c r="L992" s="10">
        <v>3019</v>
      </c>
    </row>
    <row r="993" spans="4:12" x14ac:dyDescent="0.25">
      <c r="D993" s="5" t="s">
        <v>6523</v>
      </c>
      <c r="E993" s="10">
        <v>4019</v>
      </c>
      <c r="F993">
        <v>25</v>
      </c>
      <c r="G993">
        <v>51991</v>
      </c>
      <c r="H993" s="11">
        <v>41678.66034722222</v>
      </c>
      <c r="I993" t="s">
        <v>8543</v>
      </c>
      <c r="J993">
        <v>51991</v>
      </c>
      <c r="K993" s="11">
        <v>41678.66034722222</v>
      </c>
      <c r="L993" s="10">
        <v>3019</v>
      </c>
    </row>
    <row r="994" spans="4:12" x14ac:dyDescent="0.25">
      <c r="D994" s="5" t="s">
        <v>6524</v>
      </c>
      <c r="E994" s="10">
        <v>4019</v>
      </c>
      <c r="F994">
        <v>25</v>
      </c>
      <c r="G994">
        <v>51992</v>
      </c>
      <c r="H994" s="11">
        <v>41678.66034722222</v>
      </c>
      <c r="I994" t="s">
        <v>8544</v>
      </c>
      <c r="J994">
        <v>51992</v>
      </c>
      <c r="K994" s="11">
        <v>41678.66034722222</v>
      </c>
      <c r="L994" s="10">
        <v>3019</v>
      </c>
    </row>
    <row r="995" spans="4:12" x14ac:dyDescent="0.25">
      <c r="D995" s="5" t="s">
        <v>6525</v>
      </c>
      <c r="E995" s="10">
        <v>4019</v>
      </c>
      <c r="F995">
        <v>24</v>
      </c>
      <c r="G995">
        <v>51993</v>
      </c>
      <c r="H995" s="11">
        <v>41678.66034722222</v>
      </c>
      <c r="I995" t="s">
        <v>8545</v>
      </c>
      <c r="J995">
        <v>51993</v>
      </c>
      <c r="K995" s="11">
        <v>41678.66034722222</v>
      </c>
      <c r="L995" s="10">
        <v>3019</v>
      </c>
    </row>
    <row r="996" spans="4:12" x14ac:dyDescent="0.25">
      <c r="D996" s="5" t="s">
        <v>6526</v>
      </c>
      <c r="E996" s="10">
        <v>4019</v>
      </c>
      <c r="F996">
        <v>24</v>
      </c>
      <c r="G996">
        <v>51994</v>
      </c>
      <c r="H996" s="11">
        <v>41678.66034722222</v>
      </c>
      <c r="I996" t="s">
        <v>8546</v>
      </c>
      <c r="J996">
        <v>51994</v>
      </c>
      <c r="K996" s="11">
        <v>41678.66034722222</v>
      </c>
      <c r="L996" s="10">
        <v>3019</v>
      </c>
    </row>
    <row r="997" spans="4:12" x14ac:dyDescent="0.25">
      <c r="D997" s="5" t="s">
        <v>6527</v>
      </c>
      <c r="E997" s="10">
        <v>4019</v>
      </c>
      <c r="F997">
        <v>25</v>
      </c>
      <c r="G997">
        <v>51995</v>
      </c>
      <c r="H997" s="11">
        <v>41678.66034722222</v>
      </c>
      <c r="I997" t="s">
        <v>8547</v>
      </c>
      <c r="J997">
        <v>51995</v>
      </c>
      <c r="K997" s="11">
        <v>41678.66034722222</v>
      </c>
      <c r="L997" s="10">
        <v>3019</v>
      </c>
    </row>
    <row r="998" spans="4:12" x14ac:dyDescent="0.25">
      <c r="D998" s="5" t="s">
        <v>6528</v>
      </c>
      <c r="E998" s="10">
        <v>4019</v>
      </c>
      <c r="F998">
        <v>25</v>
      </c>
      <c r="G998">
        <v>51996</v>
      </c>
      <c r="H998" s="11">
        <v>41678.66034722222</v>
      </c>
      <c r="I998" t="s">
        <v>8548</v>
      </c>
      <c r="J998">
        <v>51996</v>
      </c>
      <c r="K998" s="11">
        <v>41678.66034722222</v>
      </c>
      <c r="L998" s="10">
        <v>3019</v>
      </c>
    </row>
    <row r="999" spans="4:12" x14ac:dyDescent="0.25">
      <c r="D999" s="5" t="s">
        <v>6529</v>
      </c>
      <c r="E999" s="10">
        <v>4019</v>
      </c>
      <c r="F999">
        <v>24</v>
      </c>
      <c r="G999">
        <v>51997</v>
      </c>
      <c r="H999" s="11">
        <v>41678.66034722222</v>
      </c>
      <c r="I999" t="s">
        <v>8549</v>
      </c>
      <c r="J999">
        <v>51997</v>
      </c>
      <c r="K999" s="11">
        <v>41678.66034722222</v>
      </c>
      <c r="L999" s="10">
        <v>3019</v>
      </c>
    </row>
    <row r="1000" spans="4:12" x14ac:dyDescent="0.25">
      <c r="D1000" s="5" t="s">
        <v>6530</v>
      </c>
      <c r="E1000" s="10">
        <v>4019</v>
      </c>
      <c r="F1000">
        <v>24</v>
      </c>
      <c r="G1000">
        <v>51998</v>
      </c>
      <c r="H1000" s="11">
        <v>41678.66034722222</v>
      </c>
      <c r="I1000" t="s">
        <v>8550</v>
      </c>
      <c r="J1000">
        <v>51998</v>
      </c>
      <c r="K1000" s="11">
        <v>41678.66034722222</v>
      </c>
      <c r="L1000" s="10">
        <v>3019</v>
      </c>
    </row>
    <row r="1001" spans="4:12" x14ac:dyDescent="0.25">
      <c r="D1001" s="5" t="s">
        <v>6531</v>
      </c>
      <c r="E1001" s="10">
        <v>4019</v>
      </c>
      <c r="F1001">
        <v>25</v>
      </c>
      <c r="G1001">
        <v>51999</v>
      </c>
      <c r="H1001" s="11">
        <v>41678.66034722222</v>
      </c>
      <c r="I1001" t="s">
        <v>8551</v>
      </c>
      <c r="J1001">
        <v>51999</v>
      </c>
      <c r="K1001" s="11">
        <v>41678.66034722222</v>
      </c>
      <c r="L1001" s="10">
        <v>3019</v>
      </c>
    </row>
    <row r="1002" spans="4:12" x14ac:dyDescent="0.25">
      <c r="D1002" s="5" t="s">
        <v>6532</v>
      </c>
      <c r="E1002" s="10">
        <v>4019</v>
      </c>
      <c r="F1002">
        <v>25</v>
      </c>
      <c r="G1002">
        <v>52000</v>
      </c>
      <c r="H1002" s="11">
        <v>41678.66034722222</v>
      </c>
      <c r="I1002" t="s">
        <v>8552</v>
      </c>
      <c r="J1002">
        <v>52000</v>
      </c>
      <c r="K1002" s="11">
        <v>41678.66034722222</v>
      </c>
      <c r="L1002" s="10">
        <v>3019</v>
      </c>
    </row>
    <row r="1003" spans="4:12" x14ac:dyDescent="0.25">
      <c r="D1003" s="5" t="s">
        <v>6533</v>
      </c>
      <c r="E1003" s="10">
        <v>4019</v>
      </c>
      <c r="F1003">
        <v>24</v>
      </c>
      <c r="G1003">
        <v>52001</v>
      </c>
      <c r="H1003" s="11">
        <v>41678.66034722222</v>
      </c>
      <c r="I1003" t="s">
        <v>8553</v>
      </c>
      <c r="J1003">
        <v>52001</v>
      </c>
      <c r="K1003" s="11">
        <v>41678.66034722222</v>
      </c>
      <c r="L1003" s="10">
        <v>3019</v>
      </c>
    </row>
    <row r="1004" spans="4:12" x14ac:dyDescent="0.25">
      <c r="D1004" s="5" t="s">
        <v>6534</v>
      </c>
      <c r="E1004" s="10">
        <v>4019</v>
      </c>
      <c r="F1004">
        <v>24</v>
      </c>
      <c r="G1004">
        <v>52002</v>
      </c>
      <c r="H1004" s="11">
        <v>41678.66034722222</v>
      </c>
      <c r="I1004" t="s">
        <v>8554</v>
      </c>
      <c r="J1004">
        <v>52002</v>
      </c>
      <c r="K1004" s="11">
        <v>41678.66034722222</v>
      </c>
      <c r="L1004" s="10">
        <v>3019</v>
      </c>
    </row>
    <row r="1005" spans="4:12" x14ac:dyDescent="0.25">
      <c r="D1005" s="5" t="s">
        <v>6535</v>
      </c>
      <c r="E1005" s="10">
        <v>4019</v>
      </c>
      <c r="F1005">
        <v>25</v>
      </c>
      <c r="G1005">
        <v>52003</v>
      </c>
      <c r="H1005" s="11">
        <v>41678.66034722222</v>
      </c>
      <c r="I1005" t="s">
        <v>8555</v>
      </c>
      <c r="J1005">
        <v>52003</v>
      </c>
      <c r="K1005" s="11">
        <v>41678.66034722222</v>
      </c>
      <c r="L1005" s="10">
        <v>3019</v>
      </c>
    </row>
    <row r="1006" spans="4:12" x14ac:dyDescent="0.25">
      <c r="D1006" s="5" t="s">
        <v>6536</v>
      </c>
      <c r="E1006" s="10">
        <v>4019</v>
      </c>
      <c r="F1006">
        <v>25</v>
      </c>
      <c r="G1006">
        <v>52004</v>
      </c>
      <c r="H1006" s="11">
        <v>41678.66034722222</v>
      </c>
      <c r="I1006" t="s">
        <v>8556</v>
      </c>
      <c r="J1006">
        <v>52004</v>
      </c>
      <c r="K1006" s="11">
        <v>41678.66034722222</v>
      </c>
      <c r="L1006" s="10">
        <v>3019</v>
      </c>
    </row>
    <row r="1007" spans="4:12" x14ac:dyDescent="0.25">
      <c r="D1007" s="5" t="s">
        <v>6537</v>
      </c>
      <c r="E1007" s="10">
        <v>4019</v>
      </c>
      <c r="F1007">
        <v>24</v>
      </c>
      <c r="G1007">
        <v>52005</v>
      </c>
      <c r="H1007" s="11">
        <v>41678.66034722222</v>
      </c>
      <c r="I1007" t="s">
        <v>8557</v>
      </c>
      <c r="J1007">
        <v>52005</v>
      </c>
      <c r="K1007" s="11">
        <v>41678.66034722222</v>
      </c>
      <c r="L1007" s="10">
        <v>3019</v>
      </c>
    </row>
    <row r="1008" spans="4:12" x14ac:dyDescent="0.25">
      <c r="D1008" s="5" t="s">
        <v>6538</v>
      </c>
      <c r="E1008" s="10">
        <v>4019</v>
      </c>
      <c r="F1008">
        <v>24</v>
      </c>
      <c r="G1008">
        <v>52006</v>
      </c>
      <c r="H1008" s="11">
        <v>41678.66034722222</v>
      </c>
      <c r="I1008" t="s">
        <v>8558</v>
      </c>
      <c r="J1008">
        <v>52006</v>
      </c>
      <c r="K1008" s="11">
        <v>41678.66034722222</v>
      </c>
      <c r="L1008" s="10">
        <v>3019</v>
      </c>
    </row>
    <row r="1009" spans="4:12" x14ac:dyDescent="0.25">
      <c r="D1009" s="5" t="s">
        <v>6539</v>
      </c>
      <c r="E1009" s="10">
        <v>4019</v>
      </c>
      <c r="F1009">
        <v>25</v>
      </c>
      <c r="G1009">
        <v>52007</v>
      </c>
      <c r="H1009" s="11">
        <v>41678.66034722222</v>
      </c>
      <c r="I1009" t="s">
        <v>8559</v>
      </c>
      <c r="J1009">
        <v>52007</v>
      </c>
      <c r="K1009" s="11">
        <v>41678.66034722222</v>
      </c>
      <c r="L1009" s="10">
        <v>3019</v>
      </c>
    </row>
    <row r="1010" spans="4:12" x14ac:dyDescent="0.25">
      <c r="D1010" s="5" t="s">
        <v>6540</v>
      </c>
      <c r="E1010" s="10">
        <v>4019</v>
      </c>
      <c r="F1010">
        <v>25</v>
      </c>
      <c r="G1010">
        <v>52008</v>
      </c>
      <c r="H1010" s="11">
        <v>41678.66034722222</v>
      </c>
      <c r="I1010" t="s">
        <v>8560</v>
      </c>
      <c r="J1010">
        <v>52008</v>
      </c>
      <c r="K1010" s="11">
        <v>41678.66034722222</v>
      </c>
      <c r="L1010" s="10">
        <v>3019</v>
      </c>
    </row>
    <row r="1011" spans="4:12" x14ac:dyDescent="0.25">
      <c r="D1011" s="5" t="s">
        <v>6541</v>
      </c>
      <c r="E1011" s="10">
        <v>4019</v>
      </c>
      <c r="F1011">
        <v>24</v>
      </c>
      <c r="G1011">
        <v>52009</v>
      </c>
      <c r="H1011" s="11">
        <v>41678.66034722222</v>
      </c>
      <c r="I1011" t="s">
        <v>8561</v>
      </c>
      <c r="J1011">
        <v>52009</v>
      </c>
      <c r="K1011" s="11">
        <v>41678.66034722222</v>
      </c>
      <c r="L1011" s="10">
        <v>3019</v>
      </c>
    </row>
    <row r="1012" spans="4:12" x14ac:dyDescent="0.25">
      <c r="D1012" s="5" t="s">
        <v>6542</v>
      </c>
      <c r="E1012" s="10">
        <v>4019</v>
      </c>
      <c r="F1012">
        <v>24</v>
      </c>
      <c r="G1012">
        <v>52010</v>
      </c>
      <c r="H1012" s="11">
        <v>41678.66034722222</v>
      </c>
      <c r="I1012" t="s">
        <v>8562</v>
      </c>
      <c r="J1012">
        <v>52010</v>
      </c>
      <c r="K1012" s="11">
        <v>41678.66034722222</v>
      </c>
      <c r="L1012" s="10">
        <v>3019</v>
      </c>
    </row>
    <row r="1013" spans="4:12" x14ac:dyDescent="0.25">
      <c r="E1013" s="10">
        <v>4019</v>
      </c>
    </row>
  </sheetData>
  <phoneticPr fontId="1" type="noConversion"/>
  <hyperlinks>
    <hyperlink ref="A3" r:id="rId1"/>
    <hyperlink ref="A4" r:id="rId2"/>
    <hyperlink ref="A5" r:id="rId3"/>
    <hyperlink ref="A6" r:id="rId4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4" sqref="L14"/>
    </sheetView>
  </sheetViews>
  <sheetFormatPr defaultRowHeight="14.4" x14ac:dyDescent="0.25"/>
  <cols>
    <col min="2" max="2" width="20.44140625" bestFit="1" customWidth="1"/>
    <col min="3" max="3" width="7.5546875" bestFit="1" customWidth="1"/>
    <col min="4" max="4" width="12.77734375" bestFit="1" customWidth="1"/>
    <col min="5" max="5" width="9.5546875" bestFit="1" customWidth="1"/>
    <col min="6" max="6" width="23.6640625" customWidth="1"/>
    <col min="7" max="7" width="12.77734375" bestFit="1" customWidth="1"/>
    <col min="9" max="9" width="17.21875" bestFit="1" customWidth="1"/>
    <col min="10" max="10" width="11.6640625" bestFit="1" customWidth="1"/>
  </cols>
  <sheetData>
    <row r="1" spans="1:12" x14ac:dyDescent="0.25">
      <c r="A1" t="s">
        <v>9048</v>
      </c>
    </row>
    <row r="2" spans="1:12" x14ac:dyDescent="0.25">
      <c r="A2" t="s">
        <v>8905</v>
      </c>
    </row>
    <row r="3" spans="1:12" x14ac:dyDescent="0.25">
      <c r="A3" s="35" t="s">
        <v>76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2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2" x14ac:dyDescent="0.25">
      <c r="A5" s="33" t="s">
        <v>3</v>
      </c>
      <c r="B5" s="33" t="s">
        <v>77</v>
      </c>
      <c r="C5" s="33" t="s">
        <v>73</v>
      </c>
      <c r="D5" s="33" t="s">
        <v>15</v>
      </c>
      <c r="E5" s="33" t="s">
        <v>78</v>
      </c>
      <c r="F5" s="33" t="s">
        <v>79</v>
      </c>
      <c r="G5" s="33" t="s">
        <v>80</v>
      </c>
      <c r="H5" s="33" t="s">
        <v>81</v>
      </c>
      <c r="I5" s="33" t="s">
        <v>82</v>
      </c>
      <c r="J5" s="33" t="s">
        <v>83</v>
      </c>
      <c r="K5" s="33" t="s">
        <v>8897</v>
      </c>
      <c r="L5" t="s">
        <v>8900</v>
      </c>
    </row>
    <row r="6" spans="1:12" x14ac:dyDescent="0.25">
      <c r="A6" s="33">
        <v>1</v>
      </c>
      <c r="B6" s="33" t="s">
        <v>8895</v>
      </c>
      <c r="C6" s="33">
        <f>基本数据!$C$17</f>
        <v>4001</v>
      </c>
      <c r="D6" s="33">
        <v>3122131234</v>
      </c>
      <c r="E6" s="33">
        <v>1000</v>
      </c>
      <c r="F6" s="34">
        <f ca="1">NOW()-1</f>
        <v>41770.665889814816</v>
      </c>
      <c r="G6" s="35" t="s">
        <v>8896</v>
      </c>
      <c r="H6" s="33">
        <v>1000</v>
      </c>
      <c r="I6" s="34">
        <f ca="1">F6</f>
        <v>41770.665889814816</v>
      </c>
      <c r="J6" s="33">
        <f>基本数据!$C$44</f>
        <v>3001</v>
      </c>
      <c r="K6" s="33">
        <v>0</v>
      </c>
      <c r="L6">
        <v>0</v>
      </c>
    </row>
    <row r="7" spans="1:12" x14ac:dyDescent="0.25">
      <c r="A7" s="33"/>
      <c r="B7" s="33"/>
      <c r="C7" s="33"/>
      <c r="D7" s="33"/>
      <c r="E7" s="33"/>
      <c r="F7" s="34"/>
      <c r="G7" s="33"/>
      <c r="H7" s="33"/>
      <c r="I7" s="34"/>
      <c r="J7" s="33"/>
      <c r="K7" s="33"/>
    </row>
    <row r="8" spans="1:12" x14ac:dyDescent="0.25">
      <c r="A8" s="33"/>
      <c r="B8" s="33"/>
      <c r="C8" s="33"/>
      <c r="D8" s="33"/>
      <c r="E8" s="33"/>
      <c r="F8" s="34"/>
      <c r="G8" s="33"/>
      <c r="H8" s="33"/>
      <c r="I8" s="34"/>
      <c r="J8" s="33"/>
      <c r="K8" s="33"/>
    </row>
    <row r="9" spans="1:12" x14ac:dyDescent="0.25">
      <c r="A9" s="33"/>
      <c r="B9" s="33"/>
      <c r="C9" s="33"/>
      <c r="D9" s="33"/>
      <c r="E9" s="33"/>
      <c r="F9" s="34"/>
      <c r="G9" s="33"/>
      <c r="H9" s="33"/>
      <c r="I9" s="34"/>
      <c r="J9" s="33"/>
      <c r="K9" s="33"/>
    </row>
    <row r="10" spans="1:12" x14ac:dyDescent="0.25">
      <c r="A10" s="33"/>
      <c r="B10" s="33"/>
      <c r="C10" s="33"/>
      <c r="D10" s="33"/>
      <c r="E10" s="33"/>
      <c r="F10" s="34"/>
      <c r="G10" s="33"/>
      <c r="H10" s="33"/>
      <c r="I10" s="34"/>
      <c r="J10" s="33"/>
      <c r="K10" s="33"/>
    </row>
    <row r="11" spans="1:12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2" x14ac:dyDescent="0.25">
      <c r="A12" s="35" t="s">
        <v>88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2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2" x14ac:dyDescent="0.25">
      <c r="A14" s="33" t="s">
        <v>3</v>
      </c>
      <c r="B14" s="33" t="s">
        <v>77</v>
      </c>
      <c r="C14" s="33" t="s">
        <v>73</v>
      </c>
      <c r="D14" s="33" t="s">
        <v>89</v>
      </c>
      <c r="E14" s="33" t="s">
        <v>78</v>
      </c>
      <c r="F14" s="33" t="s">
        <v>79</v>
      </c>
      <c r="G14" s="33" t="s">
        <v>80</v>
      </c>
      <c r="H14" s="33" t="s">
        <v>81</v>
      </c>
      <c r="I14" s="33" t="s">
        <v>82</v>
      </c>
      <c r="J14" s="33" t="s">
        <v>83</v>
      </c>
      <c r="K14" s="33" t="s">
        <v>8897</v>
      </c>
      <c r="L14" s="33" t="s">
        <v>8900</v>
      </c>
    </row>
    <row r="15" spans="1:12" x14ac:dyDescent="0.25">
      <c r="A15" s="33">
        <v>1</v>
      </c>
      <c r="B15" s="33" t="s">
        <v>8888</v>
      </c>
      <c r="C15" s="33">
        <f>基本数据!$C$17</f>
        <v>4001</v>
      </c>
      <c r="D15" s="33">
        <v>24</v>
      </c>
      <c r="E15" s="33">
        <v>2000</v>
      </c>
      <c r="F15" s="8">
        <v>41708.66034722222</v>
      </c>
      <c r="G15" s="38" t="s">
        <v>8889</v>
      </c>
      <c r="H15" s="33">
        <v>2000</v>
      </c>
      <c r="I15" s="8">
        <v>41708.66034722222</v>
      </c>
      <c r="J15" s="33">
        <f>基本数据!$C$44</f>
        <v>3001</v>
      </c>
      <c r="K15" s="33">
        <v>2</v>
      </c>
      <c r="L15" s="33">
        <v>0</v>
      </c>
    </row>
    <row r="16" spans="1:12" x14ac:dyDescent="0.25">
      <c r="A16" s="33">
        <v>2</v>
      </c>
      <c r="B16" s="33" t="s">
        <v>8891</v>
      </c>
      <c r="C16" s="33">
        <f>基本数据!$C$17</f>
        <v>4001</v>
      </c>
      <c r="D16" s="33">
        <v>24</v>
      </c>
      <c r="E16" s="33">
        <v>52000</v>
      </c>
      <c r="F16" s="8">
        <v>41708.660034722219</v>
      </c>
      <c r="G16" s="38" t="s">
        <v>8890</v>
      </c>
      <c r="H16" s="33">
        <v>52000</v>
      </c>
      <c r="I16" s="8">
        <v>41708.660034722219</v>
      </c>
      <c r="J16" s="33">
        <f>基本数据!$C$44</f>
        <v>3001</v>
      </c>
      <c r="K16" s="33">
        <v>2</v>
      </c>
      <c r="L16" s="33">
        <v>0</v>
      </c>
    </row>
    <row r="17" spans="1:12" x14ac:dyDescent="0.25">
      <c r="B17" s="33" t="s">
        <v>8892</v>
      </c>
      <c r="C17" s="33">
        <f>基本数据!$C$17</f>
        <v>4001</v>
      </c>
      <c r="D17" s="33">
        <v>25</v>
      </c>
      <c r="E17" s="33">
        <v>60000</v>
      </c>
      <c r="F17" s="8">
        <v>41709.66034722222</v>
      </c>
      <c r="G17" s="38" t="s">
        <v>8898</v>
      </c>
      <c r="H17" s="33">
        <v>60000</v>
      </c>
      <c r="I17" s="8">
        <v>41709.66034722222</v>
      </c>
      <c r="J17" s="33">
        <f>基本数据!$C$44</f>
        <v>3001</v>
      </c>
      <c r="K17" s="33">
        <v>0</v>
      </c>
      <c r="L17" s="33">
        <v>0</v>
      </c>
    </row>
    <row r="18" spans="1:12" x14ac:dyDescent="0.25">
      <c r="B18" s="33" t="s">
        <v>8893</v>
      </c>
      <c r="C18" s="33">
        <f>基本数据!$C$17</f>
        <v>4001</v>
      </c>
      <c r="D18" s="33">
        <v>25</v>
      </c>
      <c r="E18" s="33">
        <v>5000</v>
      </c>
      <c r="F18" s="8">
        <v>41709.660034722219</v>
      </c>
      <c r="G18" s="38" t="s">
        <v>8894</v>
      </c>
      <c r="H18" s="33">
        <v>5000</v>
      </c>
      <c r="I18" s="8">
        <v>41709.660034722219</v>
      </c>
      <c r="J18" s="33">
        <f>基本数据!$C$44</f>
        <v>3001</v>
      </c>
      <c r="K18" s="33">
        <v>0</v>
      </c>
      <c r="L18" s="33">
        <v>0</v>
      </c>
    </row>
    <row r="19" spans="1:12" s="33" customFormat="1" x14ac:dyDescent="0.25">
      <c r="F19" s="8"/>
      <c r="G19" s="38"/>
      <c r="I19" s="8"/>
    </row>
    <row r="21" spans="1:12" x14ac:dyDescent="0.25">
      <c r="A21" s="33"/>
      <c r="B21" s="33" t="s">
        <v>9012</v>
      </c>
      <c r="C21" s="33">
        <f>基本数据!$C$17</f>
        <v>4001</v>
      </c>
      <c r="D21" s="33">
        <v>25</v>
      </c>
      <c r="E21" s="33">
        <v>51000</v>
      </c>
      <c r="F21" s="34">
        <f ca="1">NOW()-1</f>
        <v>41770.665889814816</v>
      </c>
      <c r="G21" s="106" t="s">
        <v>8899</v>
      </c>
      <c r="H21" s="33">
        <v>51000</v>
      </c>
      <c r="I21" s="34">
        <f ca="1">F21</f>
        <v>41770.665889814816</v>
      </c>
      <c r="J21" s="33">
        <f>基本数据!$C$44</f>
        <v>3001</v>
      </c>
      <c r="K21" s="33">
        <v>0</v>
      </c>
      <c r="L21" s="3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>
      <selection activeCell="G24" sqref="G24"/>
    </sheetView>
  </sheetViews>
  <sheetFormatPr defaultRowHeight="14.4" x14ac:dyDescent="0.25"/>
  <cols>
    <col min="2" max="2" width="21" customWidth="1"/>
    <col min="6" max="6" width="17.44140625" customWidth="1"/>
    <col min="7" max="7" width="12.44140625" customWidth="1"/>
    <col min="8" max="8" width="10.21875" customWidth="1"/>
    <col min="9" max="9" width="19.21875" customWidth="1"/>
  </cols>
  <sheetData>
    <row r="3" spans="1:12" x14ac:dyDescent="0.25">
      <c r="A3" s="35" t="s">
        <v>88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33" t="s">
        <v>3</v>
      </c>
      <c r="B5" s="33" t="s">
        <v>77</v>
      </c>
      <c r="C5" s="33" t="s">
        <v>73</v>
      </c>
      <c r="D5" s="33" t="s">
        <v>89</v>
      </c>
      <c r="E5" s="33" t="s">
        <v>78</v>
      </c>
      <c r="F5" s="33" t="s">
        <v>79</v>
      </c>
      <c r="G5" s="33" t="s">
        <v>80</v>
      </c>
      <c r="H5" s="33" t="s">
        <v>81</v>
      </c>
      <c r="I5" s="33" t="s">
        <v>82</v>
      </c>
      <c r="J5" s="33" t="s">
        <v>83</v>
      </c>
      <c r="K5" s="33" t="s">
        <v>8897</v>
      </c>
      <c r="L5" s="33" t="s">
        <v>8900</v>
      </c>
    </row>
    <row r="6" spans="1:12" x14ac:dyDescent="0.25">
      <c r="A6" s="33">
        <v>1</v>
      </c>
      <c r="B6" s="33" t="s">
        <v>9105</v>
      </c>
      <c r="C6" s="33">
        <f>基本数据!$C$17</f>
        <v>4001</v>
      </c>
      <c r="D6" s="33">
        <v>24</v>
      </c>
      <c r="E6" s="33">
        <v>75000</v>
      </c>
      <c r="F6" s="8">
        <v>41699.66034722222</v>
      </c>
      <c r="G6" s="38" t="s">
        <v>9103</v>
      </c>
      <c r="H6" s="33">
        <v>75000</v>
      </c>
      <c r="I6" s="8">
        <v>41699.66034722222</v>
      </c>
      <c r="J6" s="33">
        <f>基本数据!$C$44</f>
        <v>3001</v>
      </c>
      <c r="K6" s="33">
        <v>2</v>
      </c>
      <c r="L6" s="33">
        <v>0</v>
      </c>
    </row>
    <row r="8" spans="1:12" x14ac:dyDescent="0.25">
      <c r="A8" s="33">
        <v>1</v>
      </c>
      <c r="B8" s="33" t="s">
        <v>9106</v>
      </c>
      <c r="C8" s="33">
        <f>基本数据!$C$17</f>
        <v>4001</v>
      </c>
      <c r="D8" s="33">
        <v>24</v>
      </c>
      <c r="E8" s="33">
        <v>4000</v>
      </c>
      <c r="F8" s="8">
        <v>41700.66034722222</v>
      </c>
      <c r="G8" s="38" t="s">
        <v>9104</v>
      </c>
      <c r="H8" s="33">
        <v>4000</v>
      </c>
      <c r="I8" s="8">
        <v>41700.66034722222</v>
      </c>
      <c r="J8" s="33">
        <f>基本数据!$C$44</f>
        <v>3001</v>
      </c>
      <c r="K8" s="33">
        <v>0</v>
      </c>
      <c r="L8" s="33">
        <v>0</v>
      </c>
    </row>
    <row r="9" spans="1:12" x14ac:dyDescent="0.25">
      <c r="A9" s="33">
        <v>1</v>
      </c>
      <c r="B9" s="33" t="s">
        <v>9107</v>
      </c>
      <c r="C9" s="33">
        <f>基本数据!$C$17</f>
        <v>4001</v>
      </c>
      <c r="D9" s="33">
        <v>24</v>
      </c>
      <c r="E9" s="33">
        <v>80000</v>
      </c>
      <c r="F9" s="8">
        <v>41700.661041666666</v>
      </c>
      <c r="G9" s="38" t="s">
        <v>9104</v>
      </c>
      <c r="H9" s="33">
        <v>80000</v>
      </c>
      <c r="I9" s="8">
        <v>41700.661041666666</v>
      </c>
      <c r="J9" s="33">
        <f>基本数据!$C$44</f>
        <v>3001</v>
      </c>
      <c r="K9" s="33">
        <v>0</v>
      </c>
      <c r="L9" s="33">
        <v>0</v>
      </c>
    </row>
    <row r="11" spans="1:12" x14ac:dyDescent="0.25">
      <c r="A11" s="33">
        <v>1</v>
      </c>
      <c r="B11" s="33" t="s">
        <v>9108</v>
      </c>
      <c r="C11" s="33">
        <f>基本数据!$C$17</f>
        <v>4001</v>
      </c>
      <c r="D11" s="33">
        <v>24</v>
      </c>
      <c r="E11" s="33">
        <v>5000</v>
      </c>
      <c r="F11" s="8">
        <v>41701.661041666666</v>
      </c>
      <c r="G11" s="38" t="s">
        <v>9109</v>
      </c>
      <c r="H11" s="33">
        <v>5000</v>
      </c>
      <c r="I11" s="8">
        <v>41701.661041666666</v>
      </c>
      <c r="J11" s="33">
        <f>基本数据!$C$44</f>
        <v>3001</v>
      </c>
      <c r="K11" s="33">
        <v>0</v>
      </c>
      <c r="L11" s="33">
        <v>0</v>
      </c>
    </row>
    <row r="12" spans="1:12" x14ac:dyDescent="0.25">
      <c r="A12" s="33">
        <v>1</v>
      </c>
      <c r="B12" s="33" t="s">
        <v>9110</v>
      </c>
      <c r="C12" s="33">
        <f>基本数据!$C$17</f>
        <v>4001</v>
      </c>
      <c r="D12" s="33">
        <v>24</v>
      </c>
      <c r="E12" s="33">
        <v>55000</v>
      </c>
      <c r="F12" s="8">
        <v>41701.661041666666</v>
      </c>
      <c r="G12" s="38" t="s">
        <v>9109</v>
      </c>
      <c r="H12" s="33">
        <v>55000</v>
      </c>
      <c r="I12" s="8">
        <v>41701.661041666666</v>
      </c>
      <c r="J12" s="33">
        <f>基本数据!$C$44</f>
        <v>3001</v>
      </c>
      <c r="K12" s="33">
        <v>0</v>
      </c>
      <c r="L12" s="33"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6" sqref="A16:L16"/>
    </sheetView>
  </sheetViews>
  <sheetFormatPr defaultRowHeight="14.4" x14ac:dyDescent="0.25"/>
  <cols>
    <col min="1" max="1" width="21.44140625" bestFit="1" customWidth="1"/>
    <col min="2" max="2" width="20.44140625" bestFit="1" customWidth="1"/>
    <col min="4" max="4" width="12.77734375" bestFit="1" customWidth="1"/>
    <col min="6" max="6" width="17.21875" bestFit="1" customWidth="1"/>
    <col min="9" max="9" width="17.21875" bestFit="1" customWidth="1"/>
    <col min="12" max="12" width="7.5546875" bestFit="1" customWidth="1"/>
  </cols>
  <sheetData>
    <row r="1" spans="1:12" x14ac:dyDescent="0.25">
      <c r="A1" t="s">
        <v>9049</v>
      </c>
    </row>
    <row r="2" spans="1:12" x14ac:dyDescent="0.25">
      <c r="A2" s="33" t="s">
        <v>8906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5">
      <c r="A3" s="35" t="s">
        <v>76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33" t="s">
        <v>3</v>
      </c>
      <c r="B5" s="33" t="s">
        <v>77</v>
      </c>
      <c r="C5" s="33" t="s">
        <v>73</v>
      </c>
      <c r="D5" s="33" t="s">
        <v>15</v>
      </c>
      <c r="E5" s="33" t="s">
        <v>78</v>
      </c>
      <c r="F5" s="33" t="s">
        <v>79</v>
      </c>
      <c r="G5" s="33" t="s">
        <v>80</v>
      </c>
      <c r="H5" s="33" t="s">
        <v>81</v>
      </c>
      <c r="I5" s="33" t="s">
        <v>82</v>
      </c>
      <c r="J5" s="33" t="s">
        <v>83</v>
      </c>
      <c r="K5" s="33" t="s">
        <v>8897</v>
      </c>
      <c r="L5" s="33" t="s">
        <v>8900</v>
      </c>
    </row>
    <row r="6" spans="1:12" x14ac:dyDescent="0.25">
      <c r="A6" s="33">
        <v>1</v>
      </c>
      <c r="B6" s="33" t="s">
        <v>8901</v>
      </c>
      <c r="C6" s="33">
        <f>基本数据!$C$18</f>
        <v>4002</v>
      </c>
      <c r="D6" s="33">
        <v>3122131234</v>
      </c>
      <c r="E6" s="33">
        <v>5000</v>
      </c>
      <c r="F6" s="34">
        <v>41707.243981481479</v>
      </c>
      <c r="G6" s="33" t="s">
        <v>9111</v>
      </c>
      <c r="H6" s="33">
        <v>5000</v>
      </c>
      <c r="I6" s="34">
        <v>41707.243981481479</v>
      </c>
      <c r="J6" s="33">
        <f>基本数据!$C$45</f>
        <v>3002</v>
      </c>
      <c r="K6" s="33">
        <v>2</v>
      </c>
      <c r="L6" s="33">
        <v>0</v>
      </c>
    </row>
    <row r="7" spans="1:12" x14ac:dyDescent="0.25">
      <c r="A7" s="33"/>
      <c r="B7" s="33"/>
      <c r="C7" s="33"/>
      <c r="D7" s="33"/>
      <c r="E7" s="33"/>
      <c r="F7" s="34"/>
      <c r="G7" s="33"/>
      <c r="H7" s="33"/>
      <c r="I7" s="34"/>
      <c r="J7" s="33"/>
      <c r="K7" s="33"/>
      <c r="L7" s="33"/>
    </row>
    <row r="8" spans="1:12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5">
      <c r="A9" s="35" t="s">
        <v>88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25">
      <c r="A11" s="33" t="s">
        <v>3</v>
      </c>
      <c r="B11" s="33" t="s">
        <v>77</v>
      </c>
      <c r="C11" s="33" t="s">
        <v>73</v>
      </c>
      <c r="D11" s="33" t="s">
        <v>89</v>
      </c>
      <c r="E11" s="33" t="s">
        <v>78</v>
      </c>
      <c r="F11" s="33" t="s">
        <v>79</v>
      </c>
      <c r="G11" s="33" t="s">
        <v>80</v>
      </c>
      <c r="H11" s="33" t="s">
        <v>81</v>
      </c>
      <c r="I11" s="33" t="s">
        <v>82</v>
      </c>
      <c r="J11" s="33" t="s">
        <v>83</v>
      </c>
      <c r="K11" s="33" t="s">
        <v>8897</v>
      </c>
      <c r="L11" s="33" t="s">
        <v>8900</v>
      </c>
    </row>
    <row r="12" spans="1:12" x14ac:dyDescent="0.25">
      <c r="A12" s="33">
        <v>1</v>
      </c>
      <c r="B12" s="33" t="s">
        <v>9116</v>
      </c>
      <c r="C12" s="33">
        <f>基本数据!$C$18</f>
        <v>4002</v>
      </c>
      <c r="D12" s="33">
        <v>24</v>
      </c>
      <c r="E12" s="33">
        <v>1000</v>
      </c>
      <c r="F12" s="39">
        <v>41707.66034722222</v>
      </c>
      <c r="G12" s="38" t="s">
        <v>9112</v>
      </c>
      <c r="H12" s="38">
        <v>1000</v>
      </c>
      <c r="I12" s="39">
        <v>41707.66034722222</v>
      </c>
      <c r="J12" s="33">
        <f>基本数据!$C$45</f>
        <v>3002</v>
      </c>
      <c r="K12" s="33">
        <v>2</v>
      </c>
      <c r="L12" s="33">
        <v>0</v>
      </c>
    </row>
    <row r="13" spans="1:12" x14ac:dyDescent="0.25">
      <c r="A13" s="33">
        <v>2</v>
      </c>
      <c r="B13" s="33" t="s">
        <v>9117</v>
      </c>
      <c r="C13" s="33">
        <f>基本数据!$C$18</f>
        <v>4002</v>
      </c>
      <c r="D13" s="33">
        <v>24</v>
      </c>
      <c r="E13" s="33">
        <v>60000</v>
      </c>
      <c r="F13" s="39">
        <v>41707.701701388891</v>
      </c>
      <c r="G13" s="38" t="s">
        <v>9113</v>
      </c>
      <c r="H13" s="38">
        <v>60000</v>
      </c>
      <c r="I13" s="39">
        <v>41707.701701388891</v>
      </c>
      <c r="J13" s="33">
        <f>基本数据!$C$45</f>
        <v>3002</v>
      </c>
      <c r="K13" s="33">
        <v>2</v>
      </c>
      <c r="L13" s="33">
        <v>0</v>
      </c>
    </row>
    <row r="14" spans="1:12" s="33" customFormat="1" x14ac:dyDescent="0.25">
      <c r="F14" s="39"/>
      <c r="G14" s="38"/>
      <c r="H14" s="38"/>
      <c r="I14" s="39"/>
    </row>
    <row r="15" spans="1:12" x14ac:dyDescent="0.25">
      <c r="A15" s="33" t="s">
        <v>8907</v>
      </c>
      <c r="B15" s="33" t="s">
        <v>8902</v>
      </c>
      <c r="C15" s="33">
        <f>基本数据!$C$18</f>
        <v>4002</v>
      </c>
      <c r="D15" s="33">
        <v>25</v>
      </c>
      <c r="E15" s="33">
        <v>7000</v>
      </c>
      <c r="F15" s="39">
        <f ca="1">NOW()</f>
        <v>41771.665889814816</v>
      </c>
      <c r="G15" s="38" t="s">
        <v>9115</v>
      </c>
      <c r="H15" s="33">
        <v>7000</v>
      </c>
      <c r="I15" s="39">
        <f ca="1">F15</f>
        <v>41771.665889814816</v>
      </c>
      <c r="J15" s="33">
        <f>基本数据!$C$45</f>
        <v>3002</v>
      </c>
      <c r="K15" s="33">
        <v>0</v>
      </c>
      <c r="L15" s="33">
        <v>0</v>
      </c>
    </row>
    <row r="16" spans="1:12" x14ac:dyDescent="0.25">
      <c r="A16" s="33" t="s">
        <v>8907</v>
      </c>
      <c r="B16" s="33" t="s">
        <v>8903</v>
      </c>
      <c r="C16" s="33">
        <f>基本数据!$C$18</f>
        <v>4002</v>
      </c>
      <c r="D16" s="33">
        <v>25</v>
      </c>
      <c r="E16" s="33">
        <v>70000</v>
      </c>
      <c r="F16" s="39">
        <f ca="1">NOW()</f>
        <v>41771.665889814816</v>
      </c>
      <c r="G16" s="38" t="s">
        <v>8904</v>
      </c>
      <c r="H16" s="33">
        <v>70000</v>
      </c>
      <c r="I16" s="39">
        <f ca="1">NOW()</f>
        <v>41771.665889814816</v>
      </c>
      <c r="J16" s="33">
        <f>基本数据!$C$45</f>
        <v>3002</v>
      </c>
      <c r="K16" s="33">
        <v>0</v>
      </c>
      <c r="L16" s="33">
        <v>0</v>
      </c>
    </row>
    <row r="17" spans="1:12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9" spans="1:12" x14ac:dyDescent="0.25">
      <c r="A19" s="33" t="s">
        <v>8956</v>
      </c>
      <c r="B19" s="33" t="s">
        <v>8957</v>
      </c>
      <c r="C19" s="33">
        <f>基本数据!$C$18</f>
        <v>4002</v>
      </c>
      <c r="D19" s="33">
        <v>24</v>
      </c>
      <c r="E19" s="33">
        <v>9000</v>
      </c>
      <c r="F19" s="39">
        <v>41709.701701388891</v>
      </c>
      <c r="G19" s="38" t="s">
        <v>9114</v>
      </c>
      <c r="H19" s="38">
        <v>60000</v>
      </c>
      <c r="I19" s="39">
        <v>41709.701701388891</v>
      </c>
      <c r="J19" s="33">
        <f>基本数据!$C$45</f>
        <v>3002</v>
      </c>
      <c r="K19" s="33">
        <v>0</v>
      </c>
    </row>
    <row r="20" spans="1:12" x14ac:dyDescent="0.25">
      <c r="B20" s="33" t="s">
        <v>8958</v>
      </c>
      <c r="C20" s="33">
        <f>基本数据!$C$18</f>
        <v>4002</v>
      </c>
      <c r="D20" s="33">
        <v>24</v>
      </c>
      <c r="E20" s="33">
        <v>58000</v>
      </c>
      <c r="F20" s="39">
        <v>41709.701701388891</v>
      </c>
      <c r="G20" s="38" t="s">
        <v>9114</v>
      </c>
      <c r="H20" s="38">
        <v>60000</v>
      </c>
      <c r="I20" s="39">
        <v>41709.701701388891</v>
      </c>
      <c r="J20" s="33">
        <f>基本数据!$C$45</f>
        <v>3002</v>
      </c>
      <c r="K20" s="3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22" workbookViewId="0"/>
  </sheetViews>
  <sheetFormatPr defaultRowHeight="14.4" x14ac:dyDescent="0.25"/>
  <cols>
    <col min="1" max="1" width="21.77734375" style="33" customWidth="1"/>
    <col min="3" max="3" width="21.44140625" customWidth="1"/>
    <col min="4" max="4" width="6.88671875" customWidth="1"/>
    <col min="5" max="5" width="12.77734375" customWidth="1"/>
    <col min="6" max="6" width="14" customWidth="1"/>
    <col min="7" max="7" width="17.77734375" customWidth="1"/>
    <col min="8" max="8" width="15.6640625" customWidth="1"/>
    <col min="9" max="9" width="13.6640625" customWidth="1"/>
    <col min="10" max="10" width="18.44140625" customWidth="1"/>
    <col min="16" max="16" width="12.109375" customWidth="1"/>
    <col min="17" max="17" width="10.44140625" customWidth="1"/>
  </cols>
  <sheetData>
    <row r="1" spans="1:17" x14ac:dyDescent="0.25">
      <c r="A1" s="33" t="s">
        <v>9050</v>
      </c>
    </row>
    <row r="2" spans="1:17" x14ac:dyDescent="0.25">
      <c r="B2" s="33" t="s">
        <v>8908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7" x14ac:dyDescent="0.25">
      <c r="B3" s="35" t="s">
        <v>76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7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7" x14ac:dyDescent="0.25">
      <c r="B5" s="33" t="s">
        <v>3</v>
      </c>
      <c r="C5" s="33" t="s">
        <v>77</v>
      </c>
      <c r="D5" s="33" t="s">
        <v>73</v>
      </c>
      <c r="E5" s="33" t="s">
        <v>15</v>
      </c>
      <c r="F5" s="33" t="s">
        <v>78</v>
      </c>
      <c r="G5" s="33" t="s">
        <v>79</v>
      </c>
      <c r="H5" s="33" t="s">
        <v>80</v>
      </c>
      <c r="I5" s="33" t="s">
        <v>81</v>
      </c>
      <c r="J5" s="33" t="s">
        <v>82</v>
      </c>
      <c r="K5" s="33" t="s">
        <v>83</v>
      </c>
      <c r="L5" s="33" t="s">
        <v>8897</v>
      </c>
      <c r="M5" s="33" t="s">
        <v>8900</v>
      </c>
    </row>
    <row r="6" spans="1:17" x14ac:dyDescent="0.25">
      <c r="B6" s="33">
        <v>1</v>
      </c>
      <c r="C6" s="33" t="s">
        <v>8909</v>
      </c>
      <c r="D6" s="33">
        <f>基本数据!$C$22</f>
        <v>4011</v>
      </c>
      <c r="E6" s="33">
        <v>3122131234</v>
      </c>
      <c r="F6" s="33">
        <v>50000</v>
      </c>
      <c r="G6" s="34">
        <v>41715.243981481479</v>
      </c>
      <c r="H6" s="33" t="s">
        <v>8910</v>
      </c>
      <c r="I6" s="33">
        <v>50000</v>
      </c>
      <c r="J6" s="34">
        <v>41715.243981481479</v>
      </c>
      <c r="K6" s="33">
        <f>基本数据!$C$48</f>
        <v>3011</v>
      </c>
      <c r="L6" s="33">
        <v>2</v>
      </c>
      <c r="M6" s="33">
        <v>0</v>
      </c>
    </row>
    <row r="7" spans="1:17" x14ac:dyDescent="0.25">
      <c r="B7" s="33"/>
      <c r="C7" s="33"/>
      <c r="D7" s="33"/>
      <c r="E7" s="33"/>
      <c r="F7" s="33"/>
      <c r="G7" s="34"/>
      <c r="H7" s="33"/>
      <c r="I7" s="33"/>
      <c r="J7" s="34"/>
      <c r="K7" s="33"/>
      <c r="L7" s="33"/>
      <c r="M7" s="33"/>
      <c r="P7">
        <v>51000.01</v>
      </c>
      <c r="Q7">
        <f>ROUND(P7*0.05,2)</f>
        <v>2550</v>
      </c>
    </row>
    <row r="8" spans="1:17" x14ac:dyDescent="0.25">
      <c r="B8" s="33"/>
      <c r="C8" s="33"/>
      <c r="D8" s="33"/>
      <c r="E8" s="33"/>
      <c r="F8" s="33"/>
      <c r="G8" s="34"/>
      <c r="H8" s="33"/>
      <c r="I8" s="33"/>
      <c r="J8" s="34"/>
      <c r="K8" s="33"/>
      <c r="L8" s="33"/>
      <c r="M8" s="33"/>
      <c r="P8">
        <v>88123.56</v>
      </c>
      <c r="Q8" s="33">
        <f t="shared" ref="Q8:Q12" si="0">ROUND(P8*0.05,2)</f>
        <v>4406.18</v>
      </c>
    </row>
    <row r="9" spans="1:17" x14ac:dyDescent="0.25">
      <c r="B9" s="33"/>
      <c r="C9" s="33"/>
      <c r="D9" s="33"/>
      <c r="E9" s="33"/>
      <c r="F9" s="33"/>
      <c r="G9" s="34"/>
      <c r="H9" s="33"/>
      <c r="I9" s="33"/>
      <c r="J9" s="34"/>
      <c r="K9" s="33"/>
      <c r="L9" s="33"/>
      <c r="M9" s="33"/>
      <c r="P9">
        <v>60000.12</v>
      </c>
      <c r="Q9" s="33">
        <f t="shared" si="0"/>
        <v>3000.01</v>
      </c>
    </row>
    <row r="10" spans="1:17" x14ac:dyDescent="0.25">
      <c r="B10" s="33"/>
      <c r="C10" s="33"/>
      <c r="D10" s="33"/>
      <c r="E10" s="33"/>
      <c r="F10" s="33"/>
      <c r="G10" s="34"/>
      <c r="H10" s="33"/>
      <c r="I10" s="33"/>
      <c r="J10" s="34"/>
      <c r="K10" s="33"/>
      <c r="L10" s="33"/>
      <c r="M10" s="33"/>
      <c r="P10">
        <v>50000</v>
      </c>
      <c r="Q10" s="33">
        <f t="shared" si="0"/>
        <v>2500</v>
      </c>
    </row>
    <row r="11" spans="1:17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P11">
        <v>223.56</v>
      </c>
      <c r="Q11" s="33">
        <f t="shared" si="0"/>
        <v>11.18</v>
      </c>
    </row>
    <row r="12" spans="1:17" x14ac:dyDescent="0.25">
      <c r="B12" s="35" t="s">
        <v>88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P12">
        <v>850.32</v>
      </c>
      <c r="Q12" s="33">
        <f t="shared" si="0"/>
        <v>42.52</v>
      </c>
    </row>
    <row r="13" spans="1:17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7" x14ac:dyDescent="0.25">
      <c r="B14" s="33" t="s">
        <v>3</v>
      </c>
      <c r="C14" s="33" t="s">
        <v>77</v>
      </c>
      <c r="D14" s="33" t="s">
        <v>73</v>
      </c>
      <c r="E14" s="33" t="s">
        <v>89</v>
      </c>
      <c r="F14" s="33" t="s">
        <v>78</v>
      </c>
      <c r="G14" s="33" t="s">
        <v>79</v>
      </c>
      <c r="H14" s="33" t="s">
        <v>80</v>
      </c>
      <c r="I14" s="33" t="s">
        <v>81</v>
      </c>
      <c r="J14" s="33" t="s">
        <v>82</v>
      </c>
      <c r="K14" s="33" t="s">
        <v>83</v>
      </c>
      <c r="L14" s="33" t="s">
        <v>8897</v>
      </c>
      <c r="M14" s="33" t="s">
        <v>8900</v>
      </c>
      <c r="Q14" s="33">
        <f>ROUND(SUM(Q7:Q12),2)</f>
        <v>12509.89</v>
      </c>
    </row>
    <row r="15" spans="1:17" x14ac:dyDescent="0.25">
      <c r="B15" s="33">
        <v>1</v>
      </c>
      <c r="C15" s="33" t="s">
        <v>8913</v>
      </c>
      <c r="D15" s="33">
        <f>基本数据!$C$22</f>
        <v>4011</v>
      </c>
      <c r="E15" s="33">
        <v>24</v>
      </c>
      <c r="F15" s="33">
        <v>50000.05</v>
      </c>
      <c r="G15" s="39">
        <v>41715.66034722222</v>
      </c>
      <c r="H15" s="38" t="s">
        <v>8911</v>
      </c>
      <c r="I15" s="33">
        <v>50000.05</v>
      </c>
      <c r="J15" s="39">
        <v>41715.66034722222</v>
      </c>
      <c r="K15" s="33">
        <f>基本数据!$C$48</f>
        <v>3011</v>
      </c>
      <c r="L15" s="33">
        <v>2</v>
      </c>
      <c r="M15" s="33">
        <v>0</v>
      </c>
    </row>
    <row r="16" spans="1:17" x14ac:dyDescent="0.25">
      <c r="B16" s="33">
        <v>2</v>
      </c>
      <c r="C16" s="33" t="s">
        <v>8914</v>
      </c>
      <c r="D16" s="33">
        <f>基本数据!$C$22</f>
        <v>4011</v>
      </c>
      <c r="E16" s="33">
        <v>25</v>
      </c>
      <c r="F16" s="33">
        <v>55000</v>
      </c>
      <c r="G16" s="39">
        <v>41715.701701388891</v>
      </c>
      <c r="H16" s="38" t="s">
        <v>8912</v>
      </c>
      <c r="I16" s="33">
        <v>55000</v>
      </c>
      <c r="J16" s="39">
        <v>41715.701701388891</v>
      </c>
      <c r="K16" s="33">
        <f>基本数据!$C$48</f>
        <v>3011</v>
      </c>
      <c r="L16" s="33">
        <v>2</v>
      </c>
      <c r="M16" s="33">
        <v>1</v>
      </c>
    </row>
    <row r="17" spans="1:13" x14ac:dyDescent="0.25">
      <c r="C17" s="33" t="s">
        <v>8915</v>
      </c>
      <c r="D17" s="33">
        <f>基本数据!$C$22</f>
        <v>4011</v>
      </c>
      <c r="E17" s="33">
        <v>25</v>
      </c>
      <c r="F17" s="33">
        <v>5000</v>
      </c>
      <c r="G17" s="39">
        <v>41715.70239583333</v>
      </c>
      <c r="H17" s="38" t="s">
        <v>8912</v>
      </c>
      <c r="I17" s="33">
        <v>5000</v>
      </c>
      <c r="J17" s="39">
        <v>41715.70239583333</v>
      </c>
      <c r="K17" s="33">
        <f>基本数据!$C$48</f>
        <v>3011</v>
      </c>
      <c r="L17" s="33">
        <v>2</v>
      </c>
      <c r="M17" s="33">
        <v>1</v>
      </c>
    </row>
    <row r="19" spans="1:13" ht="28.8" x14ac:dyDescent="0.25">
      <c r="A19" s="92" t="s">
        <v>8944</v>
      </c>
      <c r="B19" s="33">
        <v>1</v>
      </c>
      <c r="C19" s="33" t="s">
        <v>8943</v>
      </c>
      <c r="D19" s="33">
        <f>基本数据!$C$22</f>
        <v>4011</v>
      </c>
      <c r="E19" s="33">
        <v>24</v>
      </c>
      <c r="F19" s="33">
        <v>100000.05</v>
      </c>
      <c r="G19" s="39">
        <v>41718.66034722222</v>
      </c>
      <c r="H19" s="38" t="s">
        <v>8947</v>
      </c>
      <c r="I19" s="33">
        <v>100000.05</v>
      </c>
      <c r="J19" s="39">
        <v>41718.66034722222</v>
      </c>
      <c r="K19" s="33">
        <f>基本数据!$C$48</f>
        <v>3011</v>
      </c>
      <c r="L19" s="33">
        <v>0</v>
      </c>
      <c r="M19" s="33">
        <v>0</v>
      </c>
    </row>
    <row r="21" spans="1:13" ht="28.8" x14ac:dyDescent="0.25">
      <c r="A21" s="92" t="s">
        <v>8945</v>
      </c>
      <c r="B21" s="33">
        <v>1</v>
      </c>
      <c r="C21" s="33" t="s">
        <v>8946</v>
      </c>
      <c r="D21" s="33">
        <f>基本数据!$C$22</f>
        <v>4011</v>
      </c>
      <c r="E21" s="33">
        <v>24</v>
      </c>
      <c r="F21" s="33">
        <v>60000</v>
      </c>
      <c r="G21" s="39">
        <v>41718.66034722222</v>
      </c>
      <c r="H21" s="38" t="s">
        <v>8948</v>
      </c>
      <c r="I21" s="33">
        <v>60000</v>
      </c>
      <c r="J21" s="39">
        <v>41718.66034722222</v>
      </c>
      <c r="K21" s="33">
        <f>基本数据!$C$48</f>
        <v>3011</v>
      </c>
      <c r="L21" s="33">
        <v>0</v>
      </c>
      <c r="M21" s="3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25" workbookViewId="0">
      <selection activeCell="A9" sqref="A9"/>
    </sheetView>
  </sheetViews>
  <sheetFormatPr defaultRowHeight="14.4" x14ac:dyDescent="0.25"/>
  <cols>
    <col min="1" max="1" width="13.5546875" customWidth="1"/>
    <col min="3" max="3" width="20.44140625" bestFit="1" customWidth="1"/>
    <col min="7" max="7" width="17.77734375" customWidth="1"/>
    <col min="8" max="8" width="16.33203125" customWidth="1"/>
    <col min="10" max="10" width="19.33203125" customWidth="1"/>
    <col min="11" max="11" width="11.77734375" customWidth="1"/>
  </cols>
  <sheetData>
    <row r="1" spans="1:13" x14ac:dyDescent="0.25">
      <c r="A1" t="s">
        <v>8965</v>
      </c>
    </row>
    <row r="2" spans="1:13" x14ac:dyDescent="0.25">
      <c r="A2" t="s">
        <v>8959</v>
      </c>
    </row>
    <row r="3" spans="1:13" x14ac:dyDescent="0.25">
      <c r="A3" t="s">
        <v>9047</v>
      </c>
      <c r="B3" s="35" t="s">
        <v>88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 t="s">
        <v>8964</v>
      </c>
      <c r="B5" s="33" t="s">
        <v>3</v>
      </c>
      <c r="C5" s="33" t="s">
        <v>77</v>
      </c>
      <c r="D5" s="33" t="s">
        <v>73</v>
      </c>
      <c r="E5" s="33" t="s">
        <v>89</v>
      </c>
      <c r="F5" s="33" t="s">
        <v>78</v>
      </c>
      <c r="G5" s="33" t="s">
        <v>79</v>
      </c>
      <c r="H5" s="33" t="s">
        <v>80</v>
      </c>
      <c r="I5" s="33" t="s">
        <v>81</v>
      </c>
      <c r="J5" s="33" t="s">
        <v>82</v>
      </c>
      <c r="K5" s="33" t="s">
        <v>83</v>
      </c>
      <c r="L5" s="33" t="s">
        <v>8897</v>
      </c>
      <c r="M5" s="33" t="s">
        <v>8900</v>
      </c>
    </row>
    <row r="6" spans="1:13" x14ac:dyDescent="0.25">
      <c r="B6" s="33">
        <v>1</v>
      </c>
      <c r="C6" s="33" t="s">
        <v>8960</v>
      </c>
      <c r="D6" s="33">
        <f>基本数据!$C$31</f>
        <v>4039</v>
      </c>
      <c r="E6" s="33">
        <v>24</v>
      </c>
      <c r="F6" s="33">
        <v>50000.05</v>
      </c>
      <c r="G6" s="39">
        <v>41687.66034722222</v>
      </c>
      <c r="H6" s="38" t="s">
        <v>8961</v>
      </c>
      <c r="I6" s="33">
        <v>50000.05</v>
      </c>
      <c r="J6" s="39">
        <v>41687.66034722222</v>
      </c>
      <c r="K6" s="33">
        <f>基本数据!$C$59</f>
        <v>3039</v>
      </c>
      <c r="L6" s="33">
        <v>2</v>
      </c>
      <c r="M6" s="33">
        <v>0</v>
      </c>
    </row>
    <row r="7" spans="1:13" x14ac:dyDescent="0.25">
      <c r="B7" s="33">
        <v>2</v>
      </c>
      <c r="C7" s="33" t="s">
        <v>8963</v>
      </c>
      <c r="D7" s="33">
        <f>基本数据!$C$31</f>
        <v>4039</v>
      </c>
      <c r="E7" s="33">
        <v>24</v>
      </c>
      <c r="F7" s="33">
        <v>5000</v>
      </c>
      <c r="G7" s="39">
        <v>41688.66034722222</v>
      </c>
      <c r="H7" s="38" t="s">
        <v>8962</v>
      </c>
      <c r="I7" s="33">
        <v>5000</v>
      </c>
      <c r="J7" s="39">
        <v>41688.66034722222</v>
      </c>
      <c r="K7" s="33">
        <f>基本数据!$C$59</f>
        <v>3039</v>
      </c>
      <c r="L7" s="33">
        <v>2</v>
      </c>
      <c r="M7" s="33">
        <v>0</v>
      </c>
    </row>
    <row r="11" spans="1:13" x14ac:dyDescent="0.25">
      <c r="B11" s="33">
        <v>2</v>
      </c>
      <c r="C11" s="33" t="s">
        <v>8966</v>
      </c>
      <c r="D11" s="33">
        <f>基本数据!$C$31</f>
        <v>4039</v>
      </c>
      <c r="E11" s="33">
        <v>24</v>
      </c>
      <c r="F11" s="33">
        <v>4000</v>
      </c>
      <c r="G11" s="39">
        <v>41694.66034722222</v>
      </c>
      <c r="H11" s="38" t="s">
        <v>8968</v>
      </c>
      <c r="I11" s="33">
        <v>4000</v>
      </c>
      <c r="J11" s="39">
        <v>41694.66034722222</v>
      </c>
      <c r="K11" s="33">
        <f>基本数据!$C$59</f>
        <v>3039</v>
      </c>
      <c r="L11" s="33">
        <v>0</v>
      </c>
      <c r="M11" s="33">
        <v>0</v>
      </c>
    </row>
    <row r="12" spans="1:13" x14ac:dyDescent="0.25">
      <c r="B12" s="33">
        <v>2</v>
      </c>
      <c r="C12" s="33" t="s">
        <v>8967</v>
      </c>
      <c r="D12" s="33">
        <f>基本数据!$C$31</f>
        <v>4039</v>
      </c>
      <c r="E12" s="33">
        <v>24</v>
      </c>
      <c r="F12" s="33">
        <v>60000</v>
      </c>
      <c r="G12" s="39">
        <v>41721.66034722222</v>
      </c>
      <c r="H12" s="38" t="s">
        <v>8969</v>
      </c>
      <c r="I12" s="33">
        <v>60000</v>
      </c>
      <c r="J12" s="39">
        <v>41721.66034722222</v>
      </c>
      <c r="K12" s="33">
        <f>基本数据!$C$59</f>
        <v>3039</v>
      </c>
      <c r="L12" s="33">
        <v>0</v>
      </c>
      <c r="M12" s="33">
        <v>0</v>
      </c>
    </row>
    <row r="13" spans="1:13" x14ac:dyDescent="0.25">
      <c r="B13" s="33">
        <v>2</v>
      </c>
      <c r="C13" s="33" t="s">
        <v>8972</v>
      </c>
      <c r="D13" s="33">
        <f>基本数据!$C$31</f>
        <v>4039</v>
      </c>
      <c r="E13" s="33">
        <v>24</v>
      </c>
      <c r="F13" s="33">
        <v>100</v>
      </c>
      <c r="G13" s="39">
        <v>41693.66034722222</v>
      </c>
      <c r="H13" s="38" t="s">
        <v>8970</v>
      </c>
      <c r="I13" s="33">
        <v>100</v>
      </c>
      <c r="J13" s="39">
        <v>41693.66034722222</v>
      </c>
      <c r="K13" s="33">
        <f>基本数据!$C$59</f>
        <v>3039</v>
      </c>
      <c r="L13" s="33">
        <v>0</v>
      </c>
      <c r="M13" s="33">
        <v>0</v>
      </c>
    </row>
    <row r="14" spans="1:13" x14ac:dyDescent="0.25">
      <c r="B14" s="33">
        <v>2</v>
      </c>
      <c r="C14" s="33" t="s">
        <v>8973</v>
      </c>
      <c r="D14" s="33">
        <f>基本数据!$C$31</f>
        <v>4039</v>
      </c>
      <c r="E14" s="33">
        <v>24</v>
      </c>
      <c r="F14" s="33">
        <v>200</v>
      </c>
      <c r="G14" s="39">
        <v>41722.66034722222</v>
      </c>
      <c r="H14" s="38" t="s">
        <v>8971</v>
      </c>
      <c r="I14" s="33">
        <v>200</v>
      </c>
      <c r="J14" s="39">
        <v>41722.66034722222</v>
      </c>
      <c r="K14" s="33">
        <f>基本数据!$C$59</f>
        <v>3039</v>
      </c>
      <c r="L14" s="33">
        <v>0</v>
      </c>
      <c r="M14" s="3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0" workbookViewId="0">
      <selection activeCell="E15" sqref="E15"/>
    </sheetView>
  </sheetViews>
  <sheetFormatPr defaultRowHeight="14.4" x14ac:dyDescent="0.25"/>
  <cols>
    <col min="2" max="2" width="10.77734375" customWidth="1"/>
    <col min="3" max="3" width="21.44140625" customWidth="1"/>
    <col min="5" max="5" width="12.33203125" customWidth="1"/>
    <col min="6" max="6" width="13.109375" customWidth="1"/>
    <col min="7" max="7" width="17.44140625" customWidth="1"/>
    <col min="8" max="8" width="20.77734375" customWidth="1"/>
    <col min="10" max="10" width="18.109375" customWidth="1"/>
  </cols>
  <sheetData>
    <row r="1" spans="1:13" x14ac:dyDescent="0.25">
      <c r="A1" t="s">
        <v>9013</v>
      </c>
    </row>
    <row r="2" spans="1:13" x14ac:dyDescent="0.25">
      <c r="A2" t="s">
        <v>9046</v>
      </c>
    </row>
    <row r="3" spans="1:13" x14ac:dyDescent="0.25">
      <c r="B3" s="35" t="s">
        <v>76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B5" s="33" t="s">
        <v>3</v>
      </c>
      <c r="C5" s="33" t="s">
        <v>77</v>
      </c>
      <c r="D5" s="33" t="s">
        <v>73</v>
      </c>
      <c r="E5" s="33" t="s">
        <v>15</v>
      </c>
      <c r="F5" s="33" t="s">
        <v>78</v>
      </c>
      <c r="G5" s="33" t="s">
        <v>79</v>
      </c>
      <c r="H5" s="33" t="s">
        <v>80</v>
      </c>
      <c r="I5" s="33" t="s">
        <v>81</v>
      </c>
      <c r="J5" s="33" t="s">
        <v>82</v>
      </c>
      <c r="K5" s="33" t="s">
        <v>83</v>
      </c>
      <c r="L5" s="33" t="s">
        <v>8897</v>
      </c>
      <c r="M5" s="33" t="s">
        <v>8900</v>
      </c>
    </row>
    <row r="6" spans="1:13" x14ac:dyDescent="0.25">
      <c r="B6" s="33">
        <v>1</v>
      </c>
      <c r="C6" s="33" t="s">
        <v>9016</v>
      </c>
      <c r="D6" s="33">
        <v>4032</v>
      </c>
      <c r="E6" s="33">
        <v>3122131234</v>
      </c>
      <c r="F6" s="33">
        <v>50000</v>
      </c>
      <c r="G6" s="34">
        <v>41694.000231481485</v>
      </c>
      <c r="H6" s="33" t="s">
        <v>9030</v>
      </c>
      <c r="I6" s="33">
        <v>50000</v>
      </c>
      <c r="J6" s="34">
        <v>41694.000231481485</v>
      </c>
      <c r="K6" s="33">
        <v>3032</v>
      </c>
      <c r="L6" s="33">
        <v>0</v>
      </c>
      <c r="M6" s="33">
        <v>0</v>
      </c>
    </row>
    <row r="7" spans="1:13" x14ac:dyDescent="0.25">
      <c r="B7" s="33">
        <v>1</v>
      </c>
      <c r="C7" s="33" t="s">
        <v>9017</v>
      </c>
      <c r="D7" s="33">
        <v>4032</v>
      </c>
      <c r="E7" s="33">
        <v>3122131234</v>
      </c>
      <c r="F7" s="33">
        <v>50001</v>
      </c>
      <c r="G7" s="34">
        <v>41695.000231481485</v>
      </c>
      <c r="H7" s="33" t="s">
        <v>9030</v>
      </c>
      <c r="I7" s="33">
        <v>50001</v>
      </c>
      <c r="J7" s="34">
        <v>41695.000231481485</v>
      </c>
      <c r="K7" s="33">
        <v>3032</v>
      </c>
      <c r="L7" s="33">
        <v>0</v>
      </c>
      <c r="M7" s="33">
        <v>0</v>
      </c>
    </row>
    <row r="9" spans="1:13" x14ac:dyDescent="0.25">
      <c r="B9" s="35" t="s">
        <v>88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x14ac:dyDescent="0.25">
      <c r="B11" s="33" t="s">
        <v>3</v>
      </c>
      <c r="C11" s="33" t="s">
        <v>77</v>
      </c>
      <c r="D11" s="33" t="s">
        <v>73</v>
      </c>
      <c r="E11" s="33" t="s">
        <v>89</v>
      </c>
      <c r="F11" s="33" t="s">
        <v>78</v>
      </c>
      <c r="G11" s="33" t="s">
        <v>79</v>
      </c>
      <c r="H11" s="33" t="s">
        <v>80</v>
      </c>
      <c r="I11" s="33" t="s">
        <v>81</v>
      </c>
      <c r="J11" s="33" t="s">
        <v>82</v>
      </c>
      <c r="K11" s="33" t="s">
        <v>83</v>
      </c>
      <c r="L11" s="33" t="s">
        <v>8897</v>
      </c>
      <c r="M11" s="33" t="s">
        <v>8900</v>
      </c>
    </row>
    <row r="12" spans="1:13" x14ac:dyDescent="0.25">
      <c r="B12" s="33">
        <v>1</v>
      </c>
      <c r="C12" s="33" t="s">
        <v>9014</v>
      </c>
      <c r="D12" s="33">
        <v>4032</v>
      </c>
      <c r="E12" s="33">
        <v>24</v>
      </c>
      <c r="F12" s="33">
        <v>40000</v>
      </c>
      <c r="G12" s="34">
        <v>41720.000231481485</v>
      </c>
      <c r="H12" s="33" t="s">
        <v>9031</v>
      </c>
      <c r="I12" s="33">
        <v>40000</v>
      </c>
      <c r="J12" s="34">
        <v>41720.000231481485</v>
      </c>
      <c r="K12" s="33">
        <v>3032</v>
      </c>
      <c r="L12" s="33">
        <v>0</v>
      </c>
      <c r="M12" s="33">
        <v>0</v>
      </c>
    </row>
    <row r="13" spans="1:13" x14ac:dyDescent="0.25">
      <c r="B13" s="33">
        <v>2</v>
      </c>
      <c r="C13" s="33" t="s">
        <v>9015</v>
      </c>
      <c r="D13" s="33">
        <v>4032</v>
      </c>
      <c r="E13" s="33">
        <v>24</v>
      </c>
      <c r="F13" s="33">
        <v>60000</v>
      </c>
      <c r="G13" s="34">
        <v>41721.999988425923</v>
      </c>
      <c r="H13" s="33" t="s">
        <v>9031</v>
      </c>
      <c r="I13" s="33">
        <v>60000</v>
      </c>
      <c r="J13" s="34">
        <v>41721.999988425923</v>
      </c>
      <c r="K13" s="33">
        <v>3032</v>
      </c>
      <c r="L13" s="33">
        <v>0</v>
      </c>
      <c r="M13" s="33">
        <v>0</v>
      </c>
    </row>
    <row r="14" spans="1:13" s="33" customFormat="1" x14ac:dyDescent="0.25">
      <c r="G14" s="34"/>
      <c r="J14" s="34"/>
    </row>
    <row r="15" spans="1:13" x14ac:dyDescent="0.25">
      <c r="B15" t="s">
        <v>9018</v>
      </c>
      <c r="C15" s="33" t="s">
        <v>9022</v>
      </c>
      <c r="D15" s="33">
        <v>4032</v>
      </c>
      <c r="E15" s="33">
        <v>24</v>
      </c>
      <c r="F15" s="33">
        <v>30000</v>
      </c>
      <c r="G15" s="34">
        <v>41699.041898148149</v>
      </c>
      <c r="H15" s="33" t="s">
        <v>9032</v>
      </c>
      <c r="I15" s="33">
        <v>30000</v>
      </c>
      <c r="J15" s="34">
        <v>41699.041898148149</v>
      </c>
      <c r="K15" s="33">
        <v>3032</v>
      </c>
      <c r="L15" s="33">
        <v>0</v>
      </c>
      <c r="M15" s="33">
        <v>0</v>
      </c>
    </row>
    <row r="16" spans="1:13" x14ac:dyDescent="0.25">
      <c r="C16" s="33" t="s">
        <v>9023</v>
      </c>
      <c r="D16" s="33">
        <v>4032</v>
      </c>
      <c r="E16" s="33">
        <v>24</v>
      </c>
      <c r="F16" s="33">
        <v>70000</v>
      </c>
      <c r="G16" s="34">
        <v>41700.041898148149</v>
      </c>
      <c r="H16" s="33" t="s">
        <v>9032</v>
      </c>
      <c r="I16" s="33">
        <v>70000</v>
      </c>
      <c r="J16" s="34">
        <v>41700.041898148149</v>
      </c>
      <c r="K16" s="33">
        <v>3032</v>
      </c>
      <c r="L16" s="33">
        <v>0</v>
      </c>
      <c r="M16" s="33">
        <v>0</v>
      </c>
    </row>
    <row r="17" spans="2:14" x14ac:dyDescent="0.25">
      <c r="B17" t="s">
        <v>9019</v>
      </c>
      <c r="C17" s="33" t="s">
        <v>9024</v>
      </c>
      <c r="D17" s="33">
        <v>4032</v>
      </c>
      <c r="E17" s="33">
        <v>24</v>
      </c>
      <c r="F17" s="33">
        <v>40000</v>
      </c>
      <c r="G17" s="34">
        <v>41701.041898148149</v>
      </c>
      <c r="H17" s="33" t="s">
        <v>9033</v>
      </c>
      <c r="I17" s="33">
        <v>40000</v>
      </c>
      <c r="J17" s="34">
        <v>41701.041898148149</v>
      </c>
      <c r="K17" s="33">
        <v>3032</v>
      </c>
      <c r="L17" s="33">
        <v>0</v>
      </c>
      <c r="M17" s="33">
        <v>0</v>
      </c>
    </row>
    <row r="18" spans="2:14" x14ac:dyDescent="0.25">
      <c r="C18" s="33" t="s">
        <v>9025</v>
      </c>
      <c r="D18" s="33">
        <v>4032</v>
      </c>
      <c r="E18" s="33">
        <v>24</v>
      </c>
      <c r="F18" s="33">
        <v>60000</v>
      </c>
      <c r="G18" s="34">
        <v>41702.041898148149</v>
      </c>
      <c r="H18" s="33" t="s">
        <v>9033</v>
      </c>
      <c r="I18" s="33">
        <v>60000</v>
      </c>
      <c r="J18" s="34">
        <v>41702.041898148149</v>
      </c>
      <c r="K18" s="33">
        <v>3032</v>
      </c>
      <c r="L18" s="33">
        <v>0</v>
      </c>
      <c r="M18" s="33">
        <v>0</v>
      </c>
    </row>
    <row r="19" spans="2:14" x14ac:dyDescent="0.25">
      <c r="B19" t="s">
        <v>9020</v>
      </c>
      <c r="C19" s="33" t="s">
        <v>9026</v>
      </c>
      <c r="D19" s="33">
        <v>4032</v>
      </c>
      <c r="E19" s="33">
        <v>24</v>
      </c>
      <c r="F19" s="33">
        <v>1000</v>
      </c>
      <c r="G19" s="34">
        <v>41703.041898148149</v>
      </c>
      <c r="H19" s="33" t="s">
        <v>9034</v>
      </c>
      <c r="I19" s="33">
        <v>1000</v>
      </c>
      <c r="J19" s="34">
        <v>41703.041898148149</v>
      </c>
      <c r="K19" s="33">
        <v>3032</v>
      </c>
      <c r="L19" s="33">
        <v>0</v>
      </c>
      <c r="M19" s="33">
        <v>0</v>
      </c>
    </row>
    <row r="20" spans="2:14" x14ac:dyDescent="0.25">
      <c r="C20" s="33" t="s">
        <v>9027</v>
      </c>
      <c r="D20" s="33">
        <v>4032</v>
      </c>
      <c r="E20" s="33">
        <v>24</v>
      </c>
      <c r="F20" s="33">
        <v>51000</v>
      </c>
      <c r="G20" s="34">
        <v>41704.041898148149</v>
      </c>
      <c r="H20" s="33" t="s">
        <v>9034</v>
      </c>
      <c r="I20" s="33">
        <v>51000</v>
      </c>
      <c r="J20" s="34">
        <v>41704.041898148149</v>
      </c>
      <c r="K20" s="33">
        <v>3032</v>
      </c>
      <c r="L20" s="33">
        <v>0</v>
      </c>
      <c r="M20" s="33">
        <v>0</v>
      </c>
    </row>
    <row r="21" spans="2:14" x14ac:dyDescent="0.25">
      <c r="B21" t="s">
        <v>9021</v>
      </c>
      <c r="C21" s="33" t="s">
        <v>9028</v>
      </c>
      <c r="D21" s="33">
        <v>4032</v>
      </c>
      <c r="E21" s="33">
        <v>24</v>
      </c>
      <c r="F21" s="33">
        <v>2000</v>
      </c>
      <c r="G21" s="34">
        <v>41705.041898148149</v>
      </c>
      <c r="H21" s="33" t="s">
        <v>9035</v>
      </c>
      <c r="I21" s="33">
        <v>2000</v>
      </c>
      <c r="J21" s="34">
        <v>41705.041898148149</v>
      </c>
      <c r="K21" s="33">
        <v>3032</v>
      </c>
      <c r="L21" s="33">
        <v>0</v>
      </c>
      <c r="M21" s="33">
        <v>0</v>
      </c>
    </row>
    <row r="22" spans="2:14" x14ac:dyDescent="0.25">
      <c r="C22" s="33" t="s">
        <v>9029</v>
      </c>
      <c r="D22" s="33">
        <v>4032</v>
      </c>
      <c r="E22" s="33">
        <v>24</v>
      </c>
      <c r="F22" s="33">
        <v>80000</v>
      </c>
      <c r="G22" s="34">
        <v>41706.041898148149</v>
      </c>
      <c r="H22" s="33" t="s">
        <v>9035</v>
      </c>
      <c r="I22" s="33">
        <v>80000</v>
      </c>
      <c r="J22" s="34">
        <v>41706.041898148149</v>
      </c>
      <c r="K22" s="33">
        <v>3032</v>
      </c>
      <c r="L22" s="33">
        <v>0</v>
      </c>
      <c r="M22" s="33">
        <v>0</v>
      </c>
    </row>
    <row r="24" spans="2:14" x14ac:dyDescent="0.25">
      <c r="F24" s="33" t="s">
        <v>9036</v>
      </c>
      <c r="G24" s="105" t="s">
        <v>9041</v>
      </c>
      <c r="H24" s="105" t="s">
        <v>9042</v>
      </c>
      <c r="I24" t="s">
        <v>9037</v>
      </c>
    </row>
    <row r="25" spans="2:14" x14ac:dyDescent="0.25">
      <c r="E25" t="s">
        <v>9038</v>
      </c>
      <c r="F25">
        <f>SUM(F6:F7,F12:F22)</f>
        <v>534001</v>
      </c>
      <c r="G25" s="33">
        <f>SUMIF($F$6:$F$22,"&lt;=50000",$F$6:$F$22)</f>
        <v>163000</v>
      </c>
      <c r="H25" s="33">
        <f>SUMIF($F$6:$F$22,"&gt;50000",$F$6:$F$22)</f>
        <v>371001</v>
      </c>
      <c r="I25">
        <f>F25*10%</f>
        <v>53400.100000000006</v>
      </c>
    </row>
    <row r="26" spans="2:14" x14ac:dyDescent="0.25">
      <c r="E26" t="s">
        <v>9039</v>
      </c>
      <c r="F26">
        <f>SUM(F19:F20)</f>
        <v>52000</v>
      </c>
      <c r="G26" s="33">
        <f>SUMIF($F$19:$F$20,"&lt;=50000",$F19:$F20)</f>
        <v>1000</v>
      </c>
      <c r="H26" s="33">
        <f>SUMIF($F$19:$F$20,"&gt;50000",$F$19:$F$20)</f>
        <v>51000</v>
      </c>
      <c r="I26" s="33">
        <f>F26*10%</f>
        <v>5200</v>
      </c>
    </row>
    <row r="27" spans="2:14" x14ac:dyDescent="0.25">
      <c r="E27" t="s">
        <v>9040</v>
      </c>
      <c r="F27" s="35">
        <f>F25-F26</f>
        <v>482001</v>
      </c>
      <c r="G27" s="35">
        <f t="shared" ref="G27:H27" si="0">G25-G26</f>
        <v>162000</v>
      </c>
      <c r="H27" s="35">
        <f t="shared" si="0"/>
        <v>320001</v>
      </c>
      <c r="I27" s="35">
        <f>I25-I26</f>
        <v>48200.100000000006</v>
      </c>
      <c r="K27">
        <v>482</v>
      </c>
    </row>
    <row r="28" spans="2:14" x14ac:dyDescent="0.25">
      <c r="K28">
        <v>482</v>
      </c>
    </row>
    <row r="29" spans="2:14" x14ac:dyDescent="0.25">
      <c r="E29" t="s">
        <v>9043</v>
      </c>
      <c r="F29">
        <v>482</v>
      </c>
    </row>
    <row r="30" spans="2:14" x14ac:dyDescent="0.25">
      <c r="F30">
        <v>482</v>
      </c>
      <c r="M30">
        <v>8000</v>
      </c>
      <c r="N30">
        <f>M30*$F$35</f>
        <v>7118.4000033194943</v>
      </c>
    </row>
    <row r="31" spans="2:14" x14ac:dyDescent="0.25">
      <c r="M31">
        <v>200</v>
      </c>
      <c r="N31" s="33">
        <f t="shared" ref="N31:N39" si="1">M31*$F$35</f>
        <v>177.96000008298736</v>
      </c>
    </row>
    <row r="32" spans="2:14" x14ac:dyDescent="0.25">
      <c r="E32" t="s">
        <v>9044</v>
      </c>
      <c r="F32">
        <f>SUM(F29,F30,I27)*0.99</f>
        <v>48672.459000000003</v>
      </c>
      <c r="M32">
        <v>6000</v>
      </c>
      <c r="N32" s="33">
        <f t="shared" si="1"/>
        <v>5338.800002489621</v>
      </c>
    </row>
    <row r="33" spans="5:14" x14ac:dyDescent="0.25">
      <c r="M33">
        <v>4000</v>
      </c>
      <c r="N33" s="33">
        <f t="shared" si="1"/>
        <v>3559.2000016597472</v>
      </c>
    </row>
    <row r="34" spans="5:14" x14ac:dyDescent="0.25">
      <c r="M34">
        <v>7000</v>
      </c>
      <c r="N34" s="33">
        <f t="shared" si="1"/>
        <v>6228.6000029045572</v>
      </c>
    </row>
    <row r="35" spans="5:14" x14ac:dyDescent="0.25">
      <c r="E35" t="s">
        <v>9045</v>
      </c>
      <c r="F35">
        <f>(F32-F29-F30-F27*1%)/I27</f>
        <v>0.88980000041493679</v>
      </c>
      <c r="M35">
        <v>3000</v>
      </c>
      <c r="N35" s="33">
        <f t="shared" si="1"/>
        <v>2669.4000012448105</v>
      </c>
    </row>
    <row r="36" spans="5:14" x14ac:dyDescent="0.25">
      <c r="M36">
        <v>6000</v>
      </c>
      <c r="N36" s="33">
        <f t="shared" si="1"/>
        <v>5338.800002489621</v>
      </c>
    </row>
    <row r="37" spans="5:14" x14ac:dyDescent="0.25">
      <c r="M37">
        <v>4000</v>
      </c>
      <c r="N37" s="33">
        <f t="shared" si="1"/>
        <v>3559.2000016597472</v>
      </c>
    </row>
    <row r="38" spans="5:14" x14ac:dyDescent="0.25">
      <c r="M38">
        <v>5000.1000000000004</v>
      </c>
      <c r="N38" s="33">
        <f t="shared" si="1"/>
        <v>4449.0889820747261</v>
      </c>
    </row>
    <row r="39" spans="5:14" x14ac:dyDescent="0.25">
      <c r="M39">
        <v>5000</v>
      </c>
      <c r="N39" s="33">
        <f t="shared" si="1"/>
        <v>4449.0000020746838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workbookViewId="0">
      <selection activeCell="D39" sqref="D39:J44"/>
    </sheetView>
  </sheetViews>
  <sheetFormatPr defaultRowHeight="14.4" x14ac:dyDescent="0.25"/>
  <cols>
    <col min="3" max="3" width="27.44140625" customWidth="1"/>
    <col min="4" max="4" width="10" customWidth="1"/>
    <col min="7" max="7" width="19.6640625" customWidth="1"/>
    <col min="8" max="8" width="24.6640625" customWidth="1"/>
    <col min="9" max="9" width="17.109375" customWidth="1"/>
    <col min="10" max="10" width="21.6640625" customWidth="1"/>
  </cols>
  <sheetData>
    <row r="1" spans="2:11" x14ac:dyDescent="0.25">
      <c r="C1" s="22">
        <v>41680</v>
      </c>
    </row>
    <row r="2" spans="2:11" x14ac:dyDescent="0.25">
      <c r="B2" t="s">
        <v>0</v>
      </c>
    </row>
    <row r="3" spans="2:11" x14ac:dyDescent="0.25">
      <c r="C3" t="s">
        <v>256</v>
      </c>
    </row>
    <row r="5" spans="2:11" x14ac:dyDescent="0.25">
      <c r="B5" s="2" t="s">
        <v>76</v>
      </c>
    </row>
    <row r="7" spans="2:11" x14ac:dyDescent="0.25">
      <c r="B7" t="s">
        <v>3</v>
      </c>
      <c r="C7" t="s">
        <v>77</v>
      </c>
      <c r="D7" t="s">
        <v>73</v>
      </c>
      <c r="E7" t="s">
        <v>15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2:11" x14ac:dyDescent="0.25">
      <c r="B8">
        <v>1</v>
      </c>
      <c r="C8" t="s">
        <v>262</v>
      </c>
      <c r="D8">
        <f>基本数据!$C$22</f>
        <v>4011</v>
      </c>
      <c r="E8">
        <v>13641784900</v>
      </c>
      <c r="F8">
        <v>50000</v>
      </c>
      <c r="G8" s="1">
        <v>41680.66064814815</v>
      </c>
      <c r="H8" t="s">
        <v>2483</v>
      </c>
      <c r="I8">
        <v>50000</v>
      </c>
      <c r="J8" s="1">
        <v>41680.66064814815</v>
      </c>
      <c r="K8">
        <f>基本数据!$C$48</f>
        <v>3011</v>
      </c>
    </row>
    <row r="9" spans="2:11" x14ac:dyDescent="0.25">
      <c r="B9">
        <v>2</v>
      </c>
      <c r="C9" t="s">
        <v>263</v>
      </c>
      <c r="D9">
        <f>基本数据!$C$22</f>
        <v>4011</v>
      </c>
      <c r="E9">
        <v>13641784800</v>
      </c>
      <c r="F9">
        <v>50000.01</v>
      </c>
      <c r="G9" s="1">
        <v>41680.652511574073</v>
      </c>
      <c r="H9" t="s">
        <v>2478</v>
      </c>
      <c r="I9">
        <v>50000.01</v>
      </c>
      <c r="J9" s="1">
        <v>41680.652511574073</v>
      </c>
      <c r="K9">
        <f>基本数据!$C$48</f>
        <v>3011</v>
      </c>
    </row>
    <row r="10" spans="2:11" x14ac:dyDescent="0.25">
      <c r="B10">
        <v>3</v>
      </c>
      <c r="C10" t="s">
        <v>264</v>
      </c>
      <c r="D10">
        <f>基本数据!$C$22</f>
        <v>4011</v>
      </c>
      <c r="E10">
        <v>13641784900</v>
      </c>
      <c r="F10">
        <v>50000</v>
      </c>
      <c r="G10" s="1">
        <v>41678.66064814815</v>
      </c>
      <c r="H10" t="s">
        <v>2483</v>
      </c>
      <c r="I10">
        <v>50000</v>
      </c>
      <c r="J10" s="1">
        <v>41678.66064814815</v>
      </c>
      <c r="K10">
        <f>基本数据!$C$48</f>
        <v>3011</v>
      </c>
    </row>
    <row r="11" spans="2:11" x14ac:dyDescent="0.25">
      <c r="B11">
        <v>4</v>
      </c>
      <c r="C11" t="s">
        <v>265</v>
      </c>
      <c r="D11">
        <f>基本数据!$C$22</f>
        <v>4011</v>
      </c>
      <c r="E11">
        <v>13641784800</v>
      </c>
      <c r="F11">
        <v>50000.01</v>
      </c>
      <c r="G11" s="1">
        <v>41679.652511574073</v>
      </c>
      <c r="H11" t="s">
        <v>2478</v>
      </c>
      <c r="I11">
        <v>50000.01</v>
      </c>
      <c r="J11" s="1">
        <v>41679.652511574073</v>
      </c>
      <c r="K11">
        <f>基本数据!$C$48</f>
        <v>3011</v>
      </c>
    </row>
    <row r="12" spans="2:11" x14ac:dyDescent="0.25">
      <c r="B12" s="14"/>
      <c r="C12" t="s">
        <v>266</v>
      </c>
      <c r="D12">
        <f>基本数据!$C$23</f>
        <v>4012</v>
      </c>
      <c r="E12">
        <v>13641784800</v>
      </c>
      <c r="F12">
        <v>50000.01</v>
      </c>
      <c r="G12" s="1">
        <v>41679.652511574073</v>
      </c>
      <c r="H12" t="s">
        <v>2492</v>
      </c>
      <c r="I12">
        <v>50000.01</v>
      </c>
      <c r="J12" s="1">
        <v>41679.652511574073</v>
      </c>
      <c r="K12">
        <f>基本数据!$C$49</f>
        <v>3012</v>
      </c>
    </row>
    <row r="13" spans="2:11" x14ac:dyDescent="0.25">
      <c r="G13" s="1"/>
      <c r="J13" s="1"/>
    </row>
    <row r="14" spans="2:11" x14ac:dyDescent="0.25">
      <c r="G14" s="1"/>
      <c r="J14" s="1"/>
    </row>
    <row r="16" spans="2:11" x14ac:dyDescent="0.25">
      <c r="B16" s="2" t="s">
        <v>88</v>
      </c>
    </row>
    <row r="18" spans="2:11" x14ac:dyDescent="0.25">
      <c r="B18" t="s">
        <v>3</v>
      </c>
      <c r="C18" t="s">
        <v>77</v>
      </c>
      <c r="D18" t="s">
        <v>73</v>
      </c>
      <c r="E18" t="s">
        <v>89</v>
      </c>
      <c r="F18" t="s">
        <v>78</v>
      </c>
      <c r="G18" t="s">
        <v>79</v>
      </c>
      <c r="H18" t="s">
        <v>80</v>
      </c>
      <c r="I18" t="s">
        <v>81</v>
      </c>
      <c r="J18" t="s">
        <v>82</v>
      </c>
      <c r="K18" t="s">
        <v>83</v>
      </c>
    </row>
    <row r="19" spans="2:11" x14ac:dyDescent="0.25">
      <c r="B19">
        <v>1</v>
      </c>
      <c r="C19" t="s">
        <v>267</v>
      </c>
      <c r="D19">
        <f>基本数据!$C$22</f>
        <v>4011</v>
      </c>
      <c r="E19">
        <v>24</v>
      </c>
      <c r="F19">
        <v>8123.56</v>
      </c>
      <c r="G19" s="8">
        <v>41680.66034722222</v>
      </c>
      <c r="H19" t="s">
        <v>2484</v>
      </c>
      <c r="I19">
        <v>8123.56</v>
      </c>
      <c r="J19" s="8">
        <v>41680.66034722222</v>
      </c>
      <c r="K19">
        <f>基本数据!$C$48</f>
        <v>3011</v>
      </c>
    </row>
    <row r="20" spans="2:11" x14ac:dyDescent="0.25">
      <c r="B20">
        <v>2</v>
      </c>
      <c r="C20" t="s">
        <v>268</v>
      </c>
      <c r="D20">
        <f>基本数据!$C$22</f>
        <v>4011</v>
      </c>
      <c r="E20">
        <v>24</v>
      </c>
      <c r="F20">
        <v>6000.12</v>
      </c>
      <c r="G20" s="8">
        <v>41680.660034722219</v>
      </c>
      <c r="H20" s="6" t="s">
        <v>2485</v>
      </c>
      <c r="I20">
        <v>6000.12</v>
      </c>
      <c r="J20" s="8">
        <v>41680.660034722219</v>
      </c>
      <c r="K20">
        <f>基本数据!$C$48</f>
        <v>3011</v>
      </c>
    </row>
    <row r="21" spans="2:11" x14ac:dyDescent="0.25">
      <c r="B21">
        <v>3</v>
      </c>
      <c r="C21" t="s">
        <v>269</v>
      </c>
      <c r="D21">
        <f>基本数据!$C$22</f>
        <v>4011</v>
      </c>
      <c r="E21">
        <v>25</v>
      </c>
      <c r="F21">
        <v>268.23</v>
      </c>
      <c r="G21" s="8">
        <v>41680.659687500003</v>
      </c>
      <c r="H21" s="6" t="s">
        <v>2486</v>
      </c>
      <c r="I21">
        <v>268.23</v>
      </c>
      <c r="J21" s="8">
        <v>41680.659687500003</v>
      </c>
      <c r="K21">
        <f>基本数据!$C$48</f>
        <v>3011</v>
      </c>
    </row>
    <row r="22" spans="2:11" x14ac:dyDescent="0.25">
      <c r="B22">
        <v>4</v>
      </c>
      <c r="C22" t="s">
        <v>270</v>
      </c>
      <c r="D22">
        <f>基本数据!$C$22</f>
        <v>4011</v>
      </c>
      <c r="E22">
        <v>25</v>
      </c>
      <c r="F22">
        <v>378.23</v>
      </c>
      <c r="G22" s="8">
        <v>41680.659467592595</v>
      </c>
      <c r="H22" t="s">
        <v>2487</v>
      </c>
      <c r="I22">
        <v>378.23</v>
      </c>
      <c r="J22" s="8">
        <v>41680.659467592595</v>
      </c>
      <c r="K22">
        <f>基本数据!$C$48</f>
        <v>3011</v>
      </c>
    </row>
    <row r="23" spans="2:11" x14ac:dyDescent="0.25">
      <c r="B23">
        <v>5</v>
      </c>
      <c r="C23" t="s">
        <v>271</v>
      </c>
      <c r="D23">
        <f>基本数据!$C$22</f>
        <v>4011</v>
      </c>
      <c r="E23">
        <v>24</v>
      </c>
      <c r="F23" s="9">
        <v>120000.23</v>
      </c>
      <c r="G23" s="8">
        <v>41680.656273148146</v>
      </c>
      <c r="H23" t="s">
        <v>2479</v>
      </c>
      <c r="I23">
        <v>120000.23</v>
      </c>
      <c r="J23" s="8">
        <v>41680.656273148146</v>
      </c>
      <c r="K23">
        <f>基本数据!$C$48</f>
        <v>3011</v>
      </c>
    </row>
    <row r="24" spans="2:11" x14ac:dyDescent="0.25">
      <c r="B24">
        <v>6</v>
      </c>
      <c r="C24" t="s">
        <v>272</v>
      </c>
      <c r="D24">
        <f>基本数据!$C$22</f>
        <v>4011</v>
      </c>
      <c r="E24">
        <v>24</v>
      </c>
      <c r="F24" s="9">
        <v>110000.23</v>
      </c>
      <c r="G24" s="8">
        <v>41680.655277777776</v>
      </c>
      <c r="H24" s="6" t="s">
        <v>2480</v>
      </c>
      <c r="I24">
        <v>110000.23</v>
      </c>
      <c r="J24" s="8">
        <v>41680.655277777776</v>
      </c>
      <c r="K24">
        <f>基本数据!$C$48</f>
        <v>3011</v>
      </c>
    </row>
    <row r="25" spans="2:11" x14ac:dyDescent="0.25">
      <c r="B25">
        <v>7</v>
      </c>
      <c r="C25" t="s">
        <v>273</v>
      </c>
      <c r="D25">
        <f>基本数据!$C$22</f>
        <v>4011</v>
      </c>
      <c r="E25">
        <v>25</v>
      </c>
      <c r="F25" s="9">
        <v>60000.12</v>
      </c>
      <c r="G25" s="8">
        <v>41680.654722222222</v>
      </c>
      <c r="H25" s="6" t="s">
        <v>2481</v>
      </c>
      <c r="I25">
        <v>60000.12</v>
      </c>
      <c r="J25" s="8">
        <v>41680.654722222222</v>
      </c>
      <c r="K25">
        <f>基本数据!$C$48</f>
        <v>3011</v>
      </c>
    </row>
    <row r="26" spans="2:11" x14ac:dyDescent="0.25">
      <c r="B26">
        <v>8</v>
      </c>
      <c r="C26" t="s">
        <v>274</v>
      </c>
      <c r="D26">
        <f>基本数据!$C$22</f>
        <v>4011</v>
      </c>
      <c r="E26">
        <v>25</v>
      </c>
      <c r="F26" s="9">
        <v>88123.56</v>
      </c>
      <c r="G26" s="8">
        <v>41680.654131944444</v>
      </c>
      <c r="H26" t="s">
        <v>2482</v>
      </c>
      <c r="I26">
        <v>88123.56</v>
      </c>
      <c r="J26" s="8">
        <v>41680.654131944444</v>
      </c>
      <c r="K26">
        <f>基本数据!$C$48</f>
        <v>3011</v>
      </c>
    </row>
    <row r="27" spans="2:11" x14ac:dyDescent="0.25">
      <c r="B27">
        <v>9</v>
      </c>
      <c r="C27" t="s">
        <v>275</v>
      </c>
      <c r="D27">
        <f>基本数据!$C$22</f>
        <v>4011</v>
      </c>
      <c r="E27">
        <v>25</v>
      </c>
      <c r="F27">
        <v>8123.56</v>
      </c>
      <c r="G27" s="1">
        <v>41678.66034722222</v>
      </c>
      <c r="H27" t="s">
        <v>2484</v>
      </c>
      <c r="I27">
        <v>8123.56</v>
      </c>
      <c r="J27" s="1">
        <v>41678.66034722222</v>
      </c>
      <c r="K27">
        <f>基本数据!$C$48</f>
        <v>3011</v>
      </c>
    </row>
    <row r="28" spans="2:11" x14ac:dyDescent="0.25">
      <c r="B28">
        <v>10</v>
      </c>
      <c r="C28" t="s">
        <v>276</v>
      </c>
      <c r="D28">
        <f>基本数据!$C$22</f>
        <v>4011</v>
      </c>
      <c r="E28">
        <v>25</v>
      </c>
      <c r="F28">
        <v>6000.12</v>
      </c>
      <c r="G28" s="1">
        <v>41678.660034722219</v>
      </c>
      <c r="H28" s="6" t="s">
        <v>2485</v>
      </c>
      <c r="I28">
        <v>6000.12</v>
      </c>
      <c r="J28" s="1">
        <v>41678.660034722219</v>
      </c>
      <c r="K28">
        <f>基本数据!$C$48</f>
        <v>3011</v>
      </c>
    </row>
    <row r="29" spans="2:11" x14ac:dyDescent="0.25">
      <c r="B29">
        <v>11</v>
      </c>
      <c r="C29" t="s">
        <v>277</v>
      </c>
      <c r="D29">
        <f>基本数据!$C$22</f>
        <v>4011</v>
      </c>
      <c r="E29">
        <v>25</v>
      </c>
      <c r="F29">
        <v>268.23</v>
      </c>
      <c r="G29" s="1">
        <v>41678.659687500003</v>
      </c>
      <c r="H29" s="6" t="s">
        <v>2486</v>
      </c>
      <c r="I29">
        <v>268.23</v>
      </c>
      <c r="J29" s="1">
        <v>41678.659687500003</v>
      </c>
      <c r="K29">
        <f>基本数据!$C$48</f>
        <v>3011</v>
      </c>
    </row>
    <row r="30" spans="2:11" x14ac:dyDescent="0.25">
      <c r="B30">
        <v>12</v>
      </c>
      <c r="C30" t="s">
        <v>278</v>
      </c>
      <c r="D30">
        <f>基本数据!$C$22</f>
        <v>4011</v>
      </c>
      <c r="E30">
        <v>25</v>
      </c>
      <c r="F30">
        <v>378.23</v>
      </c>
      <c r="G30" s="1">
        <v>41678.659467592595</v>
      </c>
      <c r="H30" t="s">
        <v>2487</v>
      </c>
      <c r="I30">
        <v>378.23</v>
      </c>
      <c r="J30" s="1">
        <v>41678.659467592595</v>
      </c>
      <c r="K30">
        <f>基本数据!$C$48</f>
        <v>3011</v>
      </c>
    </row>
    <row r="31" spans="2:11" x14ac:dyDescent="0.25">
      <c r="B31">
        <v>13</v>
      </c>
      <c r="C31" t="s">
        <v>279</v>
      </c>
      <c r="D31">
        <f>基本数据!$C$22</f>
        <v>4011</v>
      </c>
      <c r="E31">
        <v>24</v>
      </c>
      <c r="F31" s="9">
        <v>120000.23</v>
      </c>
      <c r="G31" s="1">
        <v>41679.656273148146</v>
      </c>
      <c r="H31" t="s">
        <v>2479</v>
      </c>
      <c r="I31">
        <v>120000.23</v>
      </c>
      <c r="J31" s="1">
        <v>41679.656273148146</v>
      </c>
      <c r="K31">
        <f>基本数据!$C$48</f>
        <v>3011</v>
      </c>
    </row>
    <row r="32" spans="2:11" x14ac:dyDescent="0.25">
      <c r="B32">
        <v>14</v>
      </c>
      <c r="C32" t="s">
        <v>280</v>
      </c>
      <c r="D32">
        <f>基本数据!$C$22</f>
        <v>4011</v>
      </c>
      <c r="E32">
        <v>24</v>
      </c>
      <c r="F32" s="9">
        <v>110000.23</v>
      </c>
      <c r="G32" s="1">
        <v>41679.655277777776</v>
      </c>
      <c r="H32" s="6" t="s">
        <v>2480</v>
      </c>
      <c r="I32">
        <v>110000.23</v>
      </c>
      <c r="J32" s="1">
        <v>41679.655277777776</v>
      </c>
      <c r="K32">
        <f>基本数据!$C$48</f>
        <v>3011</v>
      </c>
    </row>
    <row r="33" spans="2:11" x14ac:dyDescent="0.25">
      <c r="B33">
        <v>15</v>
      </c>
      <c r="C33" t="s">
        <v>281</v>
      </c>
      <c r="D33">
        <f>基本数据!$C$22</f>
        <v>4011</v>
      </c>
      <c r="E33">
        <v>24</v>
      </c>
      <c r="F33" s="9">
        <v>60000.12</v>
      </c>
      <c r="G33" s="1">
        <v>41679.654722222222</v>
      </c>
      <c r="H33" s="6" t="s">
        <v>2481</v>
      </c>
      <c r="I33">
        <v>60000.12</v>
      </c>
      <c r="J33" s="1">
        <v>41679.654722222222</v>
      </c>
      <c r="K33">
        <f>基本数据!$C$48</f>
        <v>3011</v>
      </c>
    </row>
    <row r="34" spans="2:11" x14ac:dyDescent="0.25">
      <c r="B34">
        <v>16</v>
      </c>
      <c r="C34" t="s">
        <v>282</v>
      </c>
      <c r="D34">
        <f>基本数据!$C$22</f>
        <v>4011</v>
      </c>
      <c r="E34">
        <v>24</v>
      </c>
      <c r="F34" s="9">
        <v>88123.56</v>
      </c>
      <c r="G34" s="1">
        <v>41679.654131944444</v>
      </c>
      <c r="H34" t="s">
        <v>2482</v>
      </c>
      <c r="I34">
        <v>88123.56</v>
      </c>
      <c r="J34" s="1">
        <v>41679.654131944444</v>
      </c>
      <c r="K34">
        <f>基本数据!$C$48</f>
        <v>3011</v>
      </c>
    </row>
    <row r="35" spans="2:11" x14ac:dyDescent="0.25">
      <c r="C35" t="s">
        <v>283</v>
      </c>
      <c r="D35">
        <f>基本数据!$C$23</f>
        <v>4012</v>
      </c>
      <c r="E35">
        <v>25</v>
      </c>
      <c r="F35" s="9">
        <v>100</v>
      </c>
      <c r="G35" s="1">
        <v>41680.661076388889</v>
      </c>
      <c r="H35" t="s">
        <v>2492</v>
      </c>
      <c r="I35">
        <v>100</v>
      </c>
      <c r="J35" s="1">
        <v>41680.661076388889</v>
      </c>
      <c r="K35">
        <f>基本数据!$C$49</f>
        <v>3012</v>
      </c>
    </row>
    <row r="39" spans="2:11" x14ac:dyDescent="0.25">
      <c r="I39" s="2" t="s">
        <v>8569</v>
      </c>
    </row>
    <row r="40" spans="2:11" x14ac:dyDescent="0.25">
      <c r="D40" s="21">
        <v>41680</v>
      </c>
      <c r="E40">
        <v>4011</v>
      </c>
      <c r="F40" t="s">
        <v>2493</v>
      </c>
      <c r="G40">
        <f>ROUND(SUM(F8,F19,F21,F22,F20)*0.05,2)</f>
        <v>3238.51</v>
      </c>
      <c r="J40" s="27">
        <f>ROUND((I43-I44)*(G40/G42),2)</f>
        <v>2687.96</v>
      </c>
    </row>
    <row r="41" spans="2:11" x14ac:dyDescent="0.25">
      <c r="F41" t="s">
        <v>2494</v>
      </c>
      <c r="G41">
        <f>ROUND(SUM(F9,F24,F25,F26,F23)*0.05,2)</f>
        <v>21406.21</v>
      </c>
      <c r="J41" s="27">
        <f>ROUND((I43-I44)*(G41/G42),2)</f>
        <v>17767.150000000001</v>
      </c>
    </row>
    <row r="42" spans="2:11" x14ac:dyDescent="0.25">
      <c r="F42" s="2" t="s">
        <v>2495</v>
      </c>
      <c r="G42" s="2">
        <f>SUM(G40,G41)</f>
        <v>24644.720000000001</v>
      </c>
    </row>
    <row r="43" spans="2:11" x14ac:dyDescent="0.25">
      <c r="H43" s="28" t="s">
        <v>8570</v>
      </c>
      <c r="I43" s="29">
        <v>24398.27</v>
      </c>
    </row>
    <row r="44" spans="2:11" x14ac:dyDescent="0.25">
      <c r="H44" s="30" t="s">
        <v>8571</v>
      </c>
      <c r="I44" s="31">
        <f>ROUND((G42/0.05)*0.008,2)</f>
        <v>3943.16</v>
      </c>
    </row>
    <row r="45" spans="2:11" x14ac:dyDescent="0.25">
      <c r="D45" s="21">
        <v>41678</v>
      </c>
      <c r="E45">
        <v>4011</v>
      </c>
      <c r="F45" t="s">
        <v>2493</v>
      </c>
      <c r="G45">
        <f>SUM(F10,F29,F30,F28,F27)*0.05</f>
        <v>3238.5070000000005</v>
      </c>
    </row>
    <row r="46" spans="2:11" x14ac:dyDescent="0.25">
      <c r="D46" s="21">
        <v>41679</v>
      </c>
      <c r="E46">
        <v>4011</v>
      </c>
      <c r="F46" t="s">
        <v>2494</v>
      </c>
      <c r="G46">
        <f>SUM(F11,F32,F33,F34,F31)*0.05</f>
        <v>21406.2075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F11" sqref="F11"/>
    </sheetView>
  </sheetViews>
  <sheetFormatPr defaultRowHeight="14.4" x14ac:dyDescent="0.25"/>
  <cols>
    <col min="2" max="2" width="15.44140625" customWidth="1"/>
    <col min="3" max="3" width="11.6640625" customWidth="1"/>
  </cols>
  <sheetData>
    <row r="3" spans="2:6" x14ac:dyDescent="0.25">
      <c r="B3" t="s">
        <v>9051</v>
      </c>
      <c r="C3">
        <v>5.0000000000000001E-3</v>
      </c>
    </row>
    <row r="4" spans="2:6" x14ac:dyDescent="0.25">
      <c r="B4" t="s">
        <v>9052</v>
      </c>
      <c r="C4">
        <v>8.0000000000000002E-3</v>
      </c>
    </row>
    <row r="6" spans="2:6" s="33" customFormat="1" x14ac:dyDescent="0.25"/>
    <row r="7" spans="2:6" x14ac:dyDescent="0.25">
      <c r="C7" t="s">
        <v>9054</v>
      </c>
      <c r="D7" t="s">
        <v>9055</v>
      </c>
    </row>
    <row r="8" spans="2:6" x14ac:dyDescent="0.25">
      <c r="B8" t="s">
        <v>9053</v>
      </c>
      <c r="C8">
        <v>1100</v>
      </c>
      <c r="D8">
        <v>1100</v>
      </c>
    </row>
    <row r="9" spans="2:6" x14ac:dyDescent="0.25">
      <c r="B9" t="s">
        <v>9056</v>
      </c>
      <c r="C9">
        <f>C$8-C$8*$C$3-$C$4*C$8/0.1</f>
        <v>1006.5</v>
      </c>
      <c r="D9" s="33">
        <f>D$8-D$8*$C$3-$C$4*D$8/0.1</f>
        <v>1006.5</v>
      </c>
      <c r="E9" s="33"/>
    </row>
    <row r="11" spans="2:6" x14ac:dyDescent="0.25">
      <c r="F11">
        <v>90.99</v>
      </c>
    </row>
    <row r="13" spans="2:6" x14ac:dyDescent="0.25">
      <c r="F13">
        <f>1728.81-1006.5</f>
        <v>722.31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workbookViewId="0">
      <selection activeCell="D39" sqref="D39:J44"/>
    </sheetView>
  </sheetViews>
  <sheetFormatPr defaultRowHeight="14.4" x14ac:dyDescent="0.25"/>
  <cols>
    <col min="2" max="2" width="20.44140625" bestFit="1" customWidth="1"/>
    <col min="4" max="4" width="14.6640625" customWidth="1"/>
    <col min="6" max="6" width="15.109375" customWidth="1"/>
    <col min="7" max="7" width="21.5546875" bestFit="1" customWidth="1"/>
    <col min="8" max="8" width="18.109375" customWidth="1"/>
    <col min="9" max="9" width="17.6640625" customWidth="1"/>
  </cols>
  <sheetData>
    <row r="1" spans="1:11" x14ac:dyDescent="0.25">
      <c r="B1" s="22">
        <v>41676</v>
      </c>
    </row>
    <row r="2" spans="1:11" x14ac:dyDescent="0.25">
      <c r="A2" t="s">
        <v>137</v>
      </c>
    </row>
    <row r="4" spans="1:11" x14ac:dyDescent="0.25">
      <c r="A4" s="2" t="s">
        <v>76</v>
      </c>
    </row>
    <row r="6" spans="1:11" x14ac:dyDescent="0.25">
      <c r="A6" t="s">
        <v>3</v>
      </c>
      <c r="B6" t="s">
        <v>77</v>
      </c>
      <c r="C6" t="s">
        <v>73</v>
      </c>
      <c r="D6" t="s">
        <v>15</v>
      </c>
      <c r="E6" t="s">
        <v>109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20</v>
      </c>
    </row>
    <row r="7" spans="1:11" x14ac:dyDescent="0.25">
      <c r="A7">
        <v>1</v>
      </c>
      <c r="B7" s="3" t="s">
        <v>284</v>
      </c>
      <c r="C7">
        <f>基本数据!$C$18</f>
        <v>4002</v>
      </c>
      <c r="D7">
        <v>13641784900</v>
      </c>
      <c r="E7">
        <v>39000</v>
      </c>
      <c r="F7" s="1">
        <v>41676.66064814815</v>
      </c>
      <c r="G7" t="s">
        <v>302</v>
      </c>
      <c r="H7">
        <v>39000</v>
      </c>
      <c r="I7" s="1">
        <v>41676.66064814815</v>
      </c>
      <c r="J7">
        <f>基本数据!$C$45</f>
        <v>3002</v>
      </c>
      <c r="K7" t="s">
        <v>84</v>
      </c>
    </row>
    <row r="8" spans="1:11" x14ac:dyDescent="0.25">
      <c r="A8">
        <v>2</v>
      </c>
      <c r="B8" s="18" t="s">
        <v>285</v>
      </c>
      <c r="C8">
        <f>基本数据!$C$18</f>
        <v>4002</v>
      </c>
      <c r="D8">
        <v>13641784800</v>
      </c>
      <c r="E8">
        <v>29000</v>
      </c>
      <c r="F8" s="1">
        <v>41676.652511574073</v>
      </c>
      <c r="G8" t="s">
        <v>303</v>
      </c>
      <c r="H8">
        <v>29000</v>
      </c>
      <c r="I8" s="1">
        <v>41676.652511574073</v>
      </c>
      <c r="J8">
        <f>基本数据!$C$45</f>
        <v>3002</v>
      </c>
      <c r="K8" t="s">
        <v>85</v>
      </c>
    </row>
    <row r="9" spans="1:11" x14ac:dyDescent="0.25">
      <c r="B9" s="19" t="s">
        <v>286</v>
      </c>
      <c r="C9">
        <f>基本数据!$C$18</f>
        <v>4002</v>
      </c>
      <c r="D9">
        <v>13641784800</v>
      </c>
      <c r="E9">
        <v>70000</v>
      </c>
      <c r="F9" s="1">
        <v>41676.652511574073</v>
      </c>
      <c r="G9" t="s">
        <v>304</v>
      </c>
      <c r="H9">
        <v>70000</v>
      </c>
      <c r="I9" s="1">
        <v>41676.652511574073</v>
      </c>
      <c r="J9">
        <f>基本数据!$C$45</f>
        <v>3002</v>
      </c>
    </row>
    <row r="10" spans="1:11" x14ac:dyDescent="0.25">
      <c r="B10" s="3" t="s">
        <v>287</v>
      </c>
      <c r="C10">
        <f>基本数据!$C$18</f>
        <v>4002</v>
      </c>
      <c r="D10">
        <v>13641784800</v>
      </c>
      <c r="E10">
        <v>60000</v>
      </c>
      <c r="F10" s="1">
        <v>41676.652511574073</v>
      </c>
      <c r="G10" t="s">
        <v>305</v>
      </c>
      <c r="H10">
        <v>60000</v>
      </c>
      <c r="I10" s="1">
        <v>41676.652511574073</v>
      </c>
      <c r="J10">
        <f>基本数据!$C$45</f>
        <v>3002</v>
      </c>
    </row>
    <row r="11" spans="1:11" x14ac:dyDescent="0.25">
      <c r="A11">
        <v>3</v>
      </c>
      <c r="B11" s="3" t="s">
        <v>288</v>
      </c>
      <c r="C11">
        <f>基本数据!$C$18</f>
        <v>4002</v>
      </c>
      <c r="D11">
        <v>13641784900</v>
      </c>
      <c r="E11">
        <v>50000</v>
      </c>
      <c r="F11" s="1">
        <v>41675.66064814815</v>
      </c>
      <c r="G11" t="s">
        <v>306</v>
      </c>
      <c r="H11">
        <v>50000</v>
      </c>
      <c r="I11" s="1">
        <v>41675.66064814815</v>
      </c>
      <c r="J11">
        <f>基本数据!$C$45</f>
        <v>3002</v>
      </c>
      <c r="K11" t="s">
        <v>86</v>
      </c>
    </row>
    <row r="12" spans="1:11" x14ac:dyDescent="0.25">
      <c r="A12">
        <v>4</v>
      </c>
      <c r="B12" s="3" t="s">
        <v>289</v>
      </c>
      <c r="C12">
        <f>基本数据!$C$18</f>
        <v>4002</v>
      </c>
      <c r="D12">
        <v>13641784800</v>
      </c>
      <c r="E12">
        <v>50000.01</v>
      </c>
      <c r="F12" s="1">
        <v>41675.652511574073</v>
      </c>
      <c r="G12" t="s">
        <v>305</v>
      </c>
      <c r="H12">
        <v>50000.01</v>
      </c>
      <c r="I12" s="1">
        <v>41675.652511574073</v>
      </c>
      <c r="J12">
        <f>基本数据!$C$45</f>
        <v>3002</v>
      </c>
      <c r="K12" t="s">
        <v>87</v>
      </c>
    </row>
    <row r="13" spans="1:11" x14ac:dyDescent="0.25">
      <c r="B13" s="3" t="s">
        <v>8563</v>
      </c>
      <c r="C13">
        <f>基本数据!$C$18</f>
        <v>4002</v>
      </c>
      <c r="D13">
        <v>13641784900</v>
      </c>
      <c r="E13">
        <v>50000</v>
      </c>
      <c r="F13" s="1">
        <v>41675.66064814815</v>
      </c>
      <c r="G13" s="3" t="s">
        <v>8566</v>
      </c>
      <c r="H13">
        <v>50000</v>
      </c>
      <c r="I13" s="1">
        <v>41675.66064814815</v>
      </c>
      <c r="J13">
        <f>基本数据!$C$45</f>
        <v>3002</v>
      </c>
    </row>
    <row r="15" spans="1:11" x14ac:dyDescent="0.25">
      <c r="A15" s="2" t="s">
        <v>88</v>
      </c>
    </row>
    <row r="17" spans="1:11" x14ac:dyDescent="0.25">
      <c r="A17" t="s">
        <v>3</v>
      </c>
      <c r="B17" t="s">
        <v>77</v>
      </c>
      <c r="C17" t="s">
        <v>73</v>
      </c>
      <c r="D17" t="s">
        <v>89</v>
      </c>
      <c r="E17" t="s">
        <v>78</v>
      </c>
      <c r="F17" t="s">
        <v>79</v>
      </c>
      <c r="G17" t="s">
        <v>80</v>
      </c>
      <c r="H17" t="s">
        <v>81</v>
      </c>
      <c r="I17" t="s">
        <v>82</v>
      </c>
      <c r="J17" t="s">
        <v>83</v>
      </c>
      <c r="K17" t="s">
        <v>20</v>
      </c>
    </row>
    <row r="18" spans="1:11" x14ac:dyDescent="0.25">
      <c r="A18">
        <v>1</v>
      </c>
      <c r="B18" s="3" t="s">
        <v>290</v>
      </c>
      <c r="C18">
        <f>基本数据!$C$18</f>
        <v>4002</v>
      </c>
      <c r="D18">
        <v>24</v>
      </c>
      <c r="E18">
        <v>7123.56</v>
      </c>
      <c r="F18" s="11">
        <v>41676.66034722222</v>
      </c>
      <c r="G18" s="10" t="s">
        <v>307</v>
      </c>
      <c r="H18">
        <v>7123.56</v>
      </c>
      <c r="I18" s="11">
        <v>41676.66034722222</v>
      </c>
      <c r="J18">
        <f>基本数据!$C$45</f>
        <v>3002</v>
      </c>
      <c r="K18" t="s">
        <v>90</v>
      </c>
    </row>
    <row r="19" spans="1:11" x14ac:dyDescent="0.25">
      <c r="A19">
        <v>2</v>
      </c>
      <c r="B19" s="3" t="s">
        <v>291</v>
      </c>
      <c r="C19">
        <f>基本数据!$C$18</f>
        <v>4002</v>
      </c>
      <c r="D19">
        <v>25</v>
      </c>
      <c r="E19">
        <v>5000.12</v>
      </c>
      <c r="F19" s="11">
        <v>41676.660034722219</v>
      </c>
      <c r="G19" s="10" t="s">
        <v>308</v>
      </c>
      <c r="H19">
        <v>5000.05</v>
      </c>
      <c r="I19" s="11">
        <v>41676.660034722219</v>
      </c>
      <c r="J19">
        <f>基本数据!$C$45</f>
        <v>3002</v>
      </c>
      <c r="K19" t="s">
        <v>91</v>
      </c>
    </row>
    <row r="20" spans="1:11" x14ac:dyDescent="0.25">
      <c r="A20">
        <v>3</v>
      </c>
      <c r="B20" s="12" t="s">
        <v>292</v>
      </c>
      <c r="C20">
        <f>基本数据!$C$18</f>
        <v>4002</v>
      </c>
      <c r="D20">
        <v>25</v>
      </c>
      <c r="E20">
        <v>6123.56</v>
      </c>
      <c r="F20" s="11">
        <v>41676.659687500003</v>
      </c>
      <c r="G20" s="10" t="s">
        <v>309</v>
      </c>
      <c r="H20">
        <v>6123.56</v>
      </c>
      <c r="I20" s="11">
        <v>41676.659687500003</v>
      </c>
      <c r="J20">
        <f>基本数据!$C$45</f>
        <v>3002</v>
      </c>
      <c r="K20" t="s">
        <v>92</v>
      </c>
    </row>
    <row r="21" spans="1:11" x14ac:dyDescent="0.25">
      <c r="A21">
        <v>4</v>
      </c>
      <c r="B21" s="13" t="s">
        <v>293</v>
      </c>
      <c r="C21">
        <f>基本数据!$C$18</f>
        <v>4002</v>
      </c>
      <c r="D21">
        <v>25</v>
      </c>
      <c r="E21">
        <v>4000.12</v>
      </c>
      <c r="F21" s="11">
        <v>41676.659467592595</v>
      </c>
      <c r="G21" s="10" t="s">
        <v>310</v>
      </c>
      <c r="H21">
        <v>4000.12</v>
      </c>
      <c r="I21" s="11">
        <v>41676.659467592595</v>
      </c>
      <c r="J21">
        <f>基本数据!$C$45</f>
        <v>3002</v>
      </c>
      <c r="K21" t="s">
        <v>93</v>
      </c>
    </row>
    <row r="22" spans="1:11" x14ac:dyDescent="0.25">
      <c r="A22">
        <v>5</v>
      </c>
      <c r="B22" s="13" t="s">
        <v>294</v>
      </c>
      <c r="C22">
        <f>基本数据!$C$18</f>
        <v>4002</v>
      </c>
      <c r="D22">
        <v>25</v>
      </c>
      <c r="E22" s="9">
        <v>80000.12</v>
      </c>
      <c r="F22" s="11">
        <v>41676.656273148146</v>
      </c>
      <c r="G22" s="10" t="s">
        <v>311</v>
      </c>
      <c r="H22" s="9">
        <v>80000.12</v>
      </c>
      <c r="I22" s="11">
        <v>41676.656273148146</v>
      </c>
      <c r="J22">
        <f>基本数据!$C$45</f>
        <v>3002</v>
      </c>
      <c r="K22" t="s">
        <v>94</v>
      </c>
    </row>
    <row r="23" spans="1:11" x14ac:dyDescent="0.25">
      <c r="A23">
        <v>6</v>
      </c>
      <c r="B23" s="13" t="s">
        <v>295</v>
      </c>
      <c r="C23">
        <f>基本数据!$C$18</f>
        <v>4002</v>
      </c>
      <c r="D23">
        <v>25</v>
      </c>
      <c r="E23" s="9">
        <v>99123.56</v>
      </c>
      <c r="F23" s="11">
        <v>41676.655277777776</v>
      </c>
      <c r="G23" s="10" t="s">
        <v>312</v>
      </c>
      <c r="H23" s="9">
        <v>99123.56</v>
      </c>
      <c r="I23" s="11">
        <v>41676.655277777776</v>
      </c>
      <c r="J23">
        <f>基本数据!$C$45</f>
        <v>3002</v>
      </c>
      <c r="K23" t="s">
        <v>95</v>
      </c>
    </row>
    <row r="24" spans="1:11" x14ac:dyDescent="0.25">
      <c r="A24">
        <v>7</v>
      </c>
      <c r="B24" s="3" t="s">
        <v>296</v>
      </c>
      <c r="C24">
        <f>基本数据!$C$18</f>
        <v>4002</v>
      </c>
      <c r="D24">
        <v>25</v>
      </c>
      <c r="E24" s="9">
        <v>70000.12</v>
      </c>
      <c r="F24" s="11">
        <v>41676.654722222222</v>
      </c>
      <c r="G24" s="10" t="s">
        <v>313</v>
      </c>
      <c r="H24">
        <v>60000.12</v>
      </c>
      <c r="I24" s="11">
        <v>41676.654722222222</v>
      </c>
      <c r="J24">
        <f>基本数据!$C$45</f>
        <v>3002</v>
      </c>
      <c r="K24" t="s">
        <v>96</v>
      </c>
    </row>
    <row r="25" spans="1:11" x14ac:dyDescent="0.25">
      <c r="A25">
        <v>8</v>
      </c>
      <c r="B25" s="3" t="s">
        <v>297</v>
      </c>
      <c r="C25">
        <f>基本数据!$C$18</f>
        <v>4002</v>
      </c>
      <c r="D25">
        <v>24</v>
      </c>
      <c r="E25" s="9">
        <v>98123.56</v>
      </c>
      <c r="F25" s="11">
        <v>41676.654131944444</v>
      </c>
      <c r="G25" s="10" t="s">
        <v>314</v>
      </c>
      <c r="H25">
        <v>88123.56</v>
      </c>
      <c r="I25" s="11">
        <v>41676.654131944444</v>
      </c>
      <c r="J25">
        <f>基本数据!$C$45</f>
        <v>3002</v>
      </c>
      <c r="K25" t="s">
        <v>97</v>
      </c>
    </row>
    <row r="26" spans="1:11" x14ac:dyDescent="0.25">
      <c r="A26">
        <v>9</v>
      </c>
      <c r="B26" s="3" t="s">
        <v>298</v>
      </c>
      <c r="C26">
        <f>基本数据!$C$18</f>
        <v>4002</v>
      </c>
      <c r="D26">
        <v>24</v>
      </c>
      <c r="E26">
        <v>8123.56</v>
      </c>
      <c r="F26" s="1">
        <v>41675.66034722222</v>
      </c>
      <c r="G26" t="s">
        <v>307</v>
      </c>
      <c r="H26">
        <v>8123.56</v>
      </c>
      <c r="I26" s="1">
        <v>41675.66034722222</v>
      </c>
      <c r="J26">
        <f>基本数据!$C$45</f>
        <v>3002</v>
      </c>
      <c r="K26" t="s">
        <v>99</v>
      </c>
    </row>
    <row r="27" spans="1:11" x14ac:dyDescent="0.25">
      <c r="A27">
        <v>10</v>
      </c>
      <c r="B27" s="3" t="s">
        <v>299</v>
      </c>
      <c r="C27">
        <f>基本数据!$C$18</f>
        <v>4002</v>
      </c>
      <c r="D27">
        <v>25</v>
      </c>
      <c r="E27">
        <v>6000.12</v>
      </c>
      <c r="F27" s="1">
        <v>41675.660034722219</v>
      </c>
      <c r="G27" s="10" t="s">
        <v>315</v>
      </c>
      <c r="H27">
        <v>6000.12</v>
      </c>
      <c r="I27" s="1">
        <v>41675.660034722219</v>
      </c>
      <c r="J27">
        <f>基本数据!$C$45</f>
        <v>3002</v>
      </c>
      <c r="K27" t="s">
        <v>100</v>
      </c>
    </row>
    <row r="28" spans="1:11" x14ac:dyDescent="0.25">
      <c r="A28">
        <v>15</v>
      </c>
      <c r="B28" s="3" t="s">
        <v>300</v>
      </c>
      <c r="C28">
        <f>基本数据!$C$18</f>
        <v>4002</v>
      </c>
      <c r="D28">
        <v>25</v>
      </c>
      <c r="E28" s="9">
        <v>60000.12</v>
      </c>
      <c r="F28" s="1">
        <v>41675.654722222222</v>
      </c>
      <c r="G28" s="10" t="s">
        <v>313</v>
      </c>
      <c r="H28">
        <v>60000.12</v>
      </c>
      <c r="I28" s="1">
        <v>41675.654722222222</v>
      </c>
      <c r="J28">
        <f>基本数据!$C$45</f>
        <v>3002</v>
      </c>
      <c r="K28" t="s">
        <v>105</v>
      </c>
    </row>
    <row r="29" spans="1:11" x14ac:dyDescent="0.25">
      <c r="A29">
        <v>16</v>
      </c>
      <c r="B29" s="3" t="s">
        <v>301</v>
      </c>
      <c r="C29">
        <f>基本数据!$C$18</f>
        <v>4002</v>
      </c>
      <c r="D29">
        <v>24</v>
      </c>
      <c r="E29" s="9">
        <v>88123.56</v>
      </c>
      <c r="F29" s="1">
        <v>41675.654131944444</v>
      </c>
      <c r="G29" s="10" t="s">
        <v>314</v>
      </c>
      <c r="H29">
        <v>88123.56</v>
      </c>
      <c r="I29" s="1">
        <v>41675.654131944444</v>
      </c>
      <c r="J29">
        <f>基本数据!$C$45</f>
        <v>3002</v>
      </c>
      <c r="K29" t="s">
        <v>106</v>
      </c>
    </row>
    <row r="31" spans="1:11" x14ac:dyDescent="0.25">
      <c r="D31" s="20" t="s">
        <v>316</v>
      </c>
      <c r="E31" s="20" t="s">
        <v>319</v>
      </c>
      <c r="F31" s="20"/>
      <c r="H31" s="20" t="s">
        <v>317</v>
      </c>
      <c r="I31" s="20" t="s">
        <v>318</v>
      </c>
      <c r="J31" s="20"/>
    </row>
    <row r="32" spans="1:11" x14ac:dyDescent="0.25">
      <c r="A32" t="s">
        <v>107</v>
      </c>
      <c r="D32" s="20">
        <f>SUM(E8,E20,E21)</f>
        <v>39123.68</v>
      </c>
      <c r="E32" s="20">
        <f>SUM(E11,E26,E27)</f>
        <v>64123.68</v>
      </c>
      <c r="F32" s="20">
        <f>D32-E32</f>
        <v>-25000</v>
      </c>
      <c r="H32" s="20">
        <f>SUM(E22,E23,E9)</f>
        <v>249123.68</v>
      </c>
      <c r="I32" s="20">
        <f>SUM(E12,E28,E29)</f>
        <v>198123.69</v>
      </c>
      <c r="J32" s="20">
        <f>ROUND((H32-I32)*10%,2)</f>
        <v>5100</v>
      </c>
    </row>
    <row r="33" spans="2:10" ht="31.8" customHeight="1" x14ac:dyDescent="0.25">
      <c r="B33" s="7"/>
      <c r="G33">
        <f>F32+J32</f>
        <v>-19900</v>
      </c>
    </row>
    <row r="37" spans="2:10" x14ac:dyDescent="0.25">
      <c r="D37" s="33"/>
      <c r="E37" s="33"/>
      <c r="F37" s="33"/>
      <c r="G37" s="33"/>
      <c r="H37" s="33"/>
      <c r="I37" s="61" t="s">
        <v>8694</v>
      </c>
      <c r="J37" s="49"/>
    </row>
    <row r="38" spans="2:10" x14ac:dyDescent="0.25">
      <c r="D38" s="46">
        <v>41680</v>
      </c>
      <c r="E38" s="33">
        <v>4001</v>
      </c>
      <c r="F38" s="33" t="s">
        <v>226</v>
      </c>
      <c r="G38" s="67">
        <f>F32</f>
        <v>-25000</v>
      </c>
      <c r="H38" s="33"/>
      <c r="I38" s="57">
        <f>G38*0.91</f>
        <v>-22750</v>
      </c>
      <c r="J38" s="62">
        <f>ROUND((H41-H42)*(G38/G40),2)</f>
        <v>63302.19</v>
      </c>
    </row>
    <row r="39" spans="2:10" x14ac:dyDescent="0.25">
      <c r="D39" s="33"/>
      <c r="E39" s="33"/>
      <c r="F39" s="33" t="s">
        <v>228</v>
      </c>
      <c r="G39" s="67">
        <f>J32</f>
        <v>5100</v>
      </c>
      <c r="H39" s="33"/>
      <c r="I39" s="57">
        <f>G39*0.91</f>
        <v>4641</v>
      </c>
      <c r="J39" s="62">
        <f>ROUND((H41-H42)*(G39/G40),2)</f>
        <v>-12913.65</v>
      </c>
    </row>
    <row r="40" spans="2:10" x14ac:dyDescent="0.25">
      <c r="D40" s="33"/>
      <c r="E40" s="33"/>
      <c r="F40" s="35" t="s">
        <v>2495</v>
      </c>
      <c r="G40" s="35">
        <f>SUM(G38,G39)</f>
        <v>-19900</v>
      </c>
      <c r="H40" s="33"/>
      <c r="I40" s="50"/>
      <c r="J40" s="51"/>
    </row>
    <row r="41" spans="2:10" x14ac:dyDescent="0.25">
      <c r="D41" s="33"/>
      <c r="E41" s="33"/>
      <c r="F41" s="33"/>
      <c r="G41" s="48" t="s">
        <v>8570</v>
      </c>
      <c r="H41" s="63">
        <v>48796.54</v>
      </c>
      <c r="I41" s="33"/>
      <c r="J41" s="33"/>
    </row>
    <row r="42" spans="2:10" x14ac:dyDescent="0.25">
      <c r="D42" s="33"/>
      <c r="E42" s="33"/>
      <c r="F42" s="33"/>
      <c r="G42" s="50" t="s">
        <v>8571</v>
      </c>
      <c r="H42" s="51">
        <f>ROUND(G40*10*0.008,2)</f>
        <v>-1592</v>
      </c>
      <c r="I42" s="33"/>
      <c r="J42" s="33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39" sqref="D39:J44"/>
    </sheetView>
  </sheetViews>
  <sheetFormatPr defaultRowHeight="14.4" x14ac:dyDescent="0.25"/>
  <cols>
    <col min="2" max="2" width="30.109375" customWidth="1"/>
    <col min="3" max="3" width="12.5546875" customWidth="1"/>
    <col min="4" max="4" width="12.88671875" customWidth="1"/>
    <col min="5" max="5" width="13.21875" customWidth="1"/>
    <col min="6" max="6" width="17.21875" customWidth="1"/>
    <col min="7" max="7" width="22.6640625" customWidth="1"/>
    <col min="9" max="9" width="19.44140625" customWidth="1"/>
  </cols>
  <sheetData>
    <row r="1" spans="1:10" x14ac:dyDescent="0.25">
      <c r="B1" s="22">
        <v>41676</v>
      </c>
    </row>
    <row r="4" spans="1:10" x14ac:dyDescent="0.25">
      <c r="A4" s="2" t="s">
        <v>76</v>
      </c>
    </row>
    <row r="6" spans="1:10" x14ac:dyDescent="0.25">
      <c r="A6" t="s">
        <v>3</v>
      </c>
      <c r="B6" t="s">
        <v>77</v>
      </c>
      <c r="C6" t="s">
        <v>73</v>
      </c>
      <c r="D6" t="s">
        <v>15</v>
      </c>
      <c r="E6" t="s">
        <v>109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</row>
    <row r="7" spans="1:10" x14ac:dyDescent="0.25">
      <c r="A7">
        <v>1</v>
      </c>
      <c r="B7" s="3" t="s">
        <v>332</v>
      </c>
      <c r="C7">
        <f>基本数据!$C$23</f>
        <v>4012</v>
      </c>
      <c r="D7">
        <v>13641784900</v>
      </c>
      <c r="E7">
        <v>39000</v>
      </c>
      <c r="F7" s="1">
        <v>41676.66064814815</v>
      </c>
      <c r="G7" t="s">
        <v>320</v>
      </c>
      <c r="H7">
        <v>39000</v>
      </c>
      <c r="I7" s="1">
        <v>41676.66064814815</v>
      </c>
      <c r="J7">
        <f>基本数据!$C$49</f>
        <v>3012</v>
      </c>
    </row>
    <row r="8" spans="1:10" x14ac:dyDescent="0.25">
      <c r="A8">
        <v>2</v>
      </c>
      <c r="B8" s="12" t="s">
        <v>333</v>
      </c>
      <c r="C8">
        <f>基本数据!$C$23</f>
        <v>4012</v>
      </c>
      <c r="D8">
        <v>13641784800</v>
      </c>
      <c r="E8">
        <v>29000</v>
      </c>
      <c r="F8" s="1">
        <v>41676.652511574073</v>
      </c>
      <c r="G8" t="s">
        <v>321</v>
      </c>
      <c r="H8">
        <v>29000</v>
      </c>
      <c r="I8" s="1">
        <v>41676.652511574073</v>
      </c>
      <c r="J8">
        <f>基本数据!$C$49</f>
        <v>3012</v>
      </c>
    </row>
    <row r="9" spans="1:10" x14ac:dyDescent="0.25">
      <c r="B9" s="13" t="s">
        <v>334</v>
      </c>
      <c r="C9">
        <f>基本数据!$C$23</f>
        <v>4012</v>
      </c>
      <c r="D9">
        <v>13641784800</v>
      </c>
      <c r="E9">
        <v>70000</v>
      </c>
      <c r="F9" s="1">
        <v>41676.652511574073</v>
      </c>
      <c r="G9" t="s">
        <v>322</v>
      </c>
      <c r="H9">
        <v>70000</v>
      </c>
      <c r="I9" s="1">
        <v>41676.652511574073</v>
      </c>
      <c r="J9">
        <f>基本数据!$C$49</f>
        <v>3012</v>
      </c>
    </row>
    <row r="10" spans="1:10" x14ac:dyDescent="0.25">
      <c r="B10" s="3" t="s">
        <v>335</v>
      </c>
      <c r="C10">
        <f>基本数据!$C$23</f>
        <v>4012</v>
      </c>
      <c r="D10">
        <v>13641784800</v>
      </c>
      <c r="E10">
        <v>60000</v>
      </c>
      <c r="F10" s="1">
        <v>41676.652511574073</v>
      </c>
      <c r="G10" t="s">
        <v>323</v>
      </c>
      <c r="H10">
        <v>60000</v>
      </c>
      <c r="I10" s="1">
        <v>41676.652511574073</v>
      </c>
      <c r="J10">
        <f>基本数据!$C$49</f>
        <v>3012</v>
      </c>
    </row>
    <row r="11" spans="1:10" x14ac:dyDescent="0.25">
      <c r="A11">
        <v>3</v>
      </c>
      <c r="B11" s="3" t="s">
        <v>336</v>
      </c>
      <c r="C11">
        <f>基本数据!$C$23</f>
        <v>4012</v>
      </c>
      <c r="D11">
        <v>13641784900</v>
      </c>
      <c r="E11">
        <v>50000</v>
      </c>
      <c r="F11" s="1">
        <v>41675.66064814815</v>
      </c>
      <c r="G11" t="s">
        <v>320</v>
      </c>
      <c r="H11">
        <v>50000</v>
      </c>
      <c r="I11" s="1">
        <v>41675.66064814815</v>
      </c>
      <c r="J11">
        <f>基本数据!$C$49</f>
        <v>3012</v>
      </c>
    </row>
    <row r="12" spans="1:10" x14ac:dyDescent="0.25">
      <c r="A12">
        <v>4</v>
      </c>
      <c r="B12" s="3" t="s">
        <v>337</v>
      </c>
      <c r="C12">
        <f>基本数据!$C$23</f>
        <v>4012</v>
      </c>
      <c r="D12">
        <v>13641784800</v>
      </c>
      <c r="E12">
        <v>50000.01</v>
      </c>
      <c r="F12" s="1">
        <v>41675.652511574073</v>
      </c>
      <c r="G12" t="s">
        <v>323</v>
      </c>
      <c r="H12">
        <v>50000.01</v>
      </c>
      <c r="I12" s="1">
        <v>41675.652511574073</v>
      </c>
      <c r="J12">
        <f>基本数据!$C$49</f>
        <v>3012</v>
      </c>
    </row>
    <row r="13" spans="1:10" x14ac:dyDescent="0.25">
      <c r="B13" s="3" t="s">
        <v>8564</v>
      </c>
      <c r="C13">
        <f>基本数据!$C$23</f>
        <v>4012</v>
      </c>
      <c r="D13">
        <v>13641784800</v>
      </c>
      <c r="E13">
        <v>50000</v>
      </c>
      <c r="F13" s="1">
        <v>41675.66064814815</v>
      </c>
      <c r="G13" s="3" t="s">
        <v>8565</v>
      </c>
      <c r="H13">
        <v>50000</v>
      </c>
      <c r="I13" s="1">
        <v>41675.66064814815</v>
      </c>
      <c r="J13">
        <f>基本数据!$C$49</f>
        <v>3012</v>
      </c>
    </row>
    <row r="14" spans="1:10" x14ac:dyDescent="0.25">
      <c r="A14" s="2" t="s">
        <v>88</v>
      </c>
    </row>
    <row r="16" spans="1:10" x14ac:dyDescent="0.25">
      <c r="A16" t="s">
        <v>3</v>
      </c>
      <c r="B16" t="s">
        <v>77</v>
      </c>
      <c r="C16" t="s">
        <v>73</v>
      </c>
      <c r="D16" t="s">
        <v>89</v>
      </c>
      <c r="E16" t="s">
        <v>78</v>
      </c>
      <c r="F16" t="s">
        <v>79</v>
      </c>
      <c r="G16" t="s">
        <v>80</v>
      </c>
      <c r="H16" t="s">
        <v>81</v>
      </c>
      <c r="I16" t="s">
        <v>82</v>
      </c>
      <c r="J16" t="s">
        <v>83</v>
      </c>
    </row>
    <row r="17" spans="1:10" x14ac:dyDescent="0.25">
      <c r="A17">
        <v>1</v>
      </c>
      <c r="B17" s="3" t="s">
        <v>338</v>
      </c>
      <c r="C17">
        <f>基本数据!$C$23</f>
        <v>4012</v>
      </c>
      <c r="D17">
        <v>24</v>
      </c>
      <c r="E17">
        <v>7123.56</v>
      </c>
      <c r="F17" s="11">
        <v>41676.66034722222</v>
      </c>
      <c r="G17" s="10" t="s">
        <v>324</v>
      </c>
      <c r="H17">
        <v>7123.56</v>
      </c>
      <c r="I17" s="11">
        <v>41676.66034722222</v>
      </c>
      <c r="J17">
        <f>基本数据!$C$49</f>
        <v>3012</v>
      </c>
    </row>
    <row r="18" spans="1:10" x14ac:dyDescent="0.25">
      <c r="A18">
        <v>2</v>
      </c>
      <c r="B18" s="3" t="s">
        <v>339</v>
      </c>
      <c r="C18">
        <f>基本数据!$C$23</f>
        <v>4012</v>
      </c>
      <c r="D18">
        <v>25</v>
      </c>
      <c r="E18">
        <v>5000.12</v>
      </c>
      <c r="F18" s="11">
        <v>41676.660034722219</v>
      </c>
      <c r="G18" s="10" t="s">
        <v>325</v>
      </c>
      <c r="H18">
        <v>5000.05</v>
      </c>
      <c r="I18" s="11">
        <v>41676.660034722219</v>
      </c>
      <c r="J18">
        <f>基本数据!$C$49</f>
        <v>3012</v>
      </c>
    </row>
    <row r="19" spans="1:10" x14ac:dyDescent="0.25">
      <c r="A19">
        <v>3</v>
      </c>
      <c r="B19" s="12" t="s">
        <v>340</v>
      </c>
      <c r="C19">
        <f>基本数据!$C$23</f>
        <v>4012</v>
      </c>
      <c r="D19">
        <v>25</v>
      </c>
      <c r="E19">
        <v>6123.56</v>
      </c>
      <c r="F19" s="11">
        <v>41676.659687500003</v>
      </c>
      <c r="G19" s="10" t="s">
        <v>326</v>
      </c>
      <c r="H19">
        <v>6123.56</v>
      </c>
      <c r="I19" s="11">
        <v>41676.659687500003</v>
      </c>
      <c r="J19">
        <f>基本数据!$C$49</f>
        <v>3012</v>
      </c>
    </row>
    <row r="20" spans="1:10" x14ac:dyDescent="0.25">
      <c r="A20">
        <v>4</v>
      </c>
      <c r="B20" s="13" t="s">
        <v>341</v>
      </c>
      <c r="C20">
        <f>基本数据!$C$23</f>
        <v>4012</v>
      </c>
      <c r="D20">
        <v>25</v>
      </c>
      <c r="E20">
        <v>4000.12</v>
      </c>
      <c r="F20" s="11">
        <v>41676.659467592595</v>
      </c>
      <c r="G20" s="10" t="s">
        <v>327</v>
      </c>
      <c r="H20">
        <v>4000.12</v>
      </c>
      <c r="I20" s="11">
        <v>41676.659467592595</v>
      </c>
      <c r="J20">
        <f>基本数据!$C$49</f>
        <v>3012</v>
      </c>
    </row>
    <row r="21" spans="1:10" x14ac:dyDescent="0.25">
      <c r="A21">
        <v>5</v>
      </c>
      <c r="B21" s="13" t="s">
        <v>342</v>
      </c>
      <c r="C21">
        <f>基本数据!$C$23</f>
        <v>4012</v>
      </c>
      <c r="D21">
        <v>25</v>
      </c>
      <c r="E21" s="9">
        <v>80000.12</v>
      </c>
      <c r="F21" s="11">
        <v>41676.656273148146</v>
      </c>
      <c r="G21" s="10" t="s">
        <v>328</v>
      </c>
      <c r="H21" s="9">
        <v>80000.12</v>
      </c>
      <c r="I21" s="11">
        <v>41676.656273148146</v>
      </c>
      <c r="J21">
        <f>基本数据!$C$49</f>
        <v>3012</v>
      </c>
    </row>
    <row r="22" spans="1:10" x14ac:dyDescent="0.25">
      <c r="A22">
        <v>6</v>
      </c>
      <c r="B22" s="13" t="s">
        <v>343</v>
      </c>
      <c r="C22">
        <f>基本数据!$C$23</f>
        <v>4012</v>
      </c>
      <c r="D22">
        <v>25</v>
      </c>
      <c r="E22" s="9">
        <v>99123.56</v>
      </c>
      <c r="F22" s="11">
        <v>41676.655277777776</v>
      </c>
      <c r="G22" s="10" t="s">
        <v>329</v>
      </c>
      <c r="H22" s="9">
        <v>99123.56</v>
      </c>
      <c r="I22" s="11">
        <v>41676.655277777776</v>
      </c>
      <c r="J22">
        <f>基本数据!$C$49</f>
        <v>3012</v>
      </c>
    </row>
    <row r="23" spans="1:10" x14ac:dyDescent="0.25">
      <c r="A23">
        <v>7</v>
      </c>
      <c r="B23" s="3" t="s">
        <v>344</v>
      </c>
      <c r="C23">
        <f>基本数据!$C$23</f>
        <v>4012</v>
      </c>
      <c r="D23">
        <v>25</v>
      </c>
      <c r="E23" s="9">
        <v>70000.12</v>
      </c>
      <c r="F23" s="11">
        <v>41676.654722222222</v>
      </c>
      <c r="G23" s="10" t="s">
        <v>330</v>
      </c>
      <c r="H23">
        <v>60000.12</v>
      </c>
      <c r="I23" s="11">
        <v>41676.654722222222</v>
      </c>
      <c r="J23">
        <f>基本数据!$C$49</f>
        <v>3012</v>
      </c>
    </row>
    <row r="24" spans="1:10" x14ac:dyDescent="0.25">
      <c r="A24">
        <v>8</v>
      </c>
      <c r="B24" s="3" t="s">
        <v>345</v>
      </c>
      <c r="C24">
        <f>基本数据!$C$23</f>
        <v>4012</v>
      </c>
      <c r="D24">
        <v>24</v>
      </c>
      <c r="E24" s="9">
        <v>98123.56</v>
      </c>
      <c r="F24" s="11">
        <v>41676.654131944444</v>
      </c>
      <c r="G24" s="10" t="s">
        <v>331</v>
      </c>
      <c r="H24">
        <v>88123.56</v>
      </c>
      <c r="I24" s="11">
        <v>41676.654131944444</v>
      </c>
      <c r="J24">
        <f>基本数据!$C$49</f>
        <v>3012</v>
      </c>
    </row>
    <row r="25" spans="1:10" x14ac:dyDescent="0.25">
      <c r="A25">
        <v>9</v>
      </c>
      <c r="B25" s="3" t="s">
        <v>346</v>
      </c>
      <c r="C25">
        <f>基本数据!$C$23</f>
        <v>4012</v>
      </c>
      <c r="D25">
        <v>24</v>
      </c>
      <c r="E25">
        <v>8123.56</v>
      </c>
      <c r="F25" s="1">
        <v>41675.66034722222</v>
      </c>
      <c r="G25" t="s">
        <v>324</v>
      </c>
      <c r="H25">
        <v>8123.56</v>
      </c>
      <c r="I25" s="1">
        <v>41675.66034722222</v>
      </c>
      <c r="J25">
        <f>基本数据!$C$49</f>
        <v>3012</v>
      </c>
    </row>
    <row r="26" spans="1:10" x14ac:dyDescent="0.25">
      <c r="A26">
        <v>10</v>
      </c>
      <c r="B26" s="3" t="s">
        <v>347</v>
      </c>
      <c r="C26">
        <f>基本数据!$C$23</f>
        <v>4012</v>
      </c>
      <c r="D26">
        <v>25</v>
      </c>
      <c r="E26">
        <v>6000.12</v>
      </c>
      <c r="F26" s="1">
        <v>41675.660034722219</v>
      </c>
      <c r="G26" s="10" t="s">
        <v>325</v>
      </c>
      <c r="H26">
        <v>6000.12</v>
      </c>
      <c r="I26" s="1">
        <v>41675.660034722219</v>
      </c>
      <c r="J26">
        <f>基本数据!$C$49</f>
        <v>3012</v>
      </c>
    </row>
    <row r="27" spans="1:10" x14ac:dyDescent="0.25">
      <c r="A27">
        <v>15</v>
      </c>
      <c r="B27" s="3" t="s">
        <v>348</v>
      </c>
      <c r="C27">
        <f>基本数据!$C$23</f>
        <v>4012</v>
      </c>
      <c r="D27">
        <v>25</v>
      </c>
      <c r="E27" s="9">
        <v>60000.12</v>
      </c>
      <c r="F27" s="1">
        <v>41675.654722222222</v>
      </c>
      <c r="G27" s="10" t="s">
        <v>330</v>
      </c>
      <c r="H27">
        <v>60000.12</v>
      </c>
      <c r="I27" s="1">
        <v>41675.654722222222</v>
      </c>
      <c r="J27">
        <f>基本数据!$C$49</f>
        <v>3012</v>
      </c>
    </row>
    <row r="28" spans="1:10" x14ac:dyDescent="0.25">
      <c r="A28">
        <v>16</v>
      </c>
      <c r="B28" s="3" t="s">
        <v>349</v>
      </c>
      <c r="C28">
        <f>基本数据!$C$23</f>
        <v>4012</v>
      </c>
      <c r="D28">
        <v>24</v>
      </c>
      <c r="E28" s="9">
        <v>88123.56</v>
      </c>
      <c r="F28" s="1">
        <v>41675.654131944444</v>
      </c>
      <c r="G28" s="10" t="s">
        <v>331</v>
      </c>
      <c r="H28">
        <v>88123.56</v>
      </c>
      <c r="I28" s="1">
        <v>41675.654131944444</v>
      </c>
      <c r="J28">
        <f>基本数据!$C$49</f>
        <v>3012</v>
      </c>
    </row>
    <row r="31" spans="1:10" x14ac:dyDescent="0.25">
      <c r="C31" s="20" t="s">
        <v>316</v>
      </c>
      <c r="D31" s="20" t="s">
        <v>319</v>
      </c>
      <c r="E31" s="20"/>
      <c r="G31" s="20" t="s">
        <v>317</v>
      </c>
      <c r="H31" s="20" t="s">
        <v>318</v>
      </c>
      <c r="I31" s="20"/>
    </row>
    <row r="32" spans="1:10" x14ac:dyDescent="0.25">
      <c r="C32" s="20">
        <f>SUM(E8,E19,E20)</f>
        <v>39123.68</v>
      </c>
      <c r="D32" s="20">
        <f>SUM(E11,E26,E25)</f>
        <v>64123.68</v>
      </c>
      <c r="E32" s="20">
        <f>ROUND((C32-D32)*0.05,2)</f>
        <v>-1250</v>
      </c>
      <c r="G32" s="20">
        <f>SUM(E21,E22,E9)</f>
        <v>249123.68</v>
      </c>
      <c r="H32" s="20">
        <f>SUM(E12,E27,E28)</f>
        <v>198123.69</v>
      </c>
      <c r="I32" s="20">
        <f>ROUND((G32-H32)*0.05,2)</f>
        <v>2550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39" sqref="D39:J44"/>
    </sheetView>
  </sheetViews>
  <sheetFormatPr defaultRowHeight="14.4" x14ac:dyDescent="0.25"/>
  <cols>
    <col min="2" max="2" width="24.88671875" customWidth="1"/>
    <col min="5" max="5" width="10" customWidth="1"/>
    <col min="6" max="6" width="17.21875" customWidth="1"/>
    <col min="7" max="7" width="21.21875" customWidth="1"/>
    <col min="9" max="9" width="19.88671875" customWidth="1"/>
  </cols>
  <sheetData>
    <row r="1" spans="1:11" x14ac:dyDescent="0.25">
      <c r="B1" s="22">
        <v>41673</v>
      </c>
    </row>
    <row r="2" spans="1:11" x14ac:dyDescent="0.25">
      <c r="A2" t="s">
        <v>138</v>
      </c>
    </row>
    <row r="4" spans="1:11" x14ac:dyDescent="0.25">
      <c r="A4" s="2" t="s">
        <v>76</v>
      </c>
    </row>
    <row r="6" spans="1:11" x14ac:dyDescent="0.25">
      <c r="A6" t="s">
        <v>3</v>
      </c>
      <c r="B6" t="s">
        <v>77</v>
      </c>
      <c r="C6" t="s">
        <v>73</v>
      </c>
      <c r="D6" t="s">
        <v>15</v>
      </c>
      <c r="E6" t="s">
        <v>109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20</v>
      </c>
    </row>
    <row r="7" spans="1:11" x14ac:dyDescent="0.25">
      <c r="A7">
        <v>1</v>
      </c>
      <c r="B7" s="3" t="s">
        <v>350</v>
      </c>
      <c r="C7">
        <f>基本数据!$C$18</f>
        <v>4002</v>
      </c>
      <c r="D7">
        <v>13641784900</v>
      </c>
      <c r="E7">
        <v>60000.12</v>
      </c>
      <c r="F7" s="1">
        <v>41672.66064814815</v>
      </c>
      <c r="G7" t="s">
        <v>363</v>
      </c>
      <c r="H7">
        <v>60000.12</v>
      </c>
      <c r="I7" s="1">
        <v>41672.66064814815</v>
      </c>
      <c r="J7">
        <f>基本数据!$C$45</f>
        <v>3002</v>
      </c>
      <c r="K7" t="s">
        <v>84</v>
      </c>
    </row>
    <row r="8" spans="1:11" x14ac:dyDescent="0.25">
      <c r="A8">
        <v>2</v>
      </c>
      <c r="B8" s="3" t="s">
        <v>357</v>
      </c>
      <c r="C8">
        <f>基本数据!$C$18</f>
        <v>4002</v>
      </c>
      <c r="D8">
        <v>13641784800</v>
      </c>
      <c r="E8">
        <v>6000.12</v>
      </c>
      <c r="F8" s="1">
        <v>41672.652511574073</v>
      </c>
      <c r="G8" t="s">
        <v>368</v>
      </c>
      <c r="H8">
        <v>6000.12</v>
      </c>
      <c r="I8" s="1">
        <v>41672.652511574073</v>
      </c>
      <c r="J8">
        <f>基本数据!$C$45</f>
        <v>3002</v>
      </c>
      <c r="K8" t="s">
        <v>85</v>
      </c>
    </row>
    <row r="10" spans="1:11" x14ac:dyDescent="0.25">
      <c r="A10" s="2" t="s">
        <v>88</v>
      </c>
    </row>
    <row r="12" spans="1:11" x14ac:dyDescent="0.25">
      <c r="A12" t="s">
        <v>3</v>
      </c>
      <c r="B12" t="s">
        <v>77</v>
      </c>
      <c r="C12" t="s">
        <v>73</v>
      </c>
      <c r="D12" t="s">
        <v>89</v>
      </c>
      <c r="E12" t="s">
        <v>78</v>
      </c>
      <c r="F12" t="s">
        <v>79</v>
      </c>
      <c r="G12" t="s">
        <v>80</v>
      </c>
      <c r="H12" t="s">
        <v>81</v>
      </c>
      <c r="I12" t="s">
        <v>82</v>
      </c>
      <c r="J12" t="s">
        <v>83</v>
      </c>
      <c r="K12" t="s">
        <v>20</v>
      </c>
    </row>
    <row r="13" spans="1:11" x14ac:dyDescent="0.25">
      <c r="A13">
        <v>1</v>
      </c>
      <c r="B13" s="3" t="s">
        <v>351</v>
      </c>
      <c r="C13">
        <f>基本数据!$C$18</f>
        <v>4002</v>
      </c>
      <c r="D13">
        <v>24</v>
      </c>
      <c r="E13">
        <v>8123.56</v>
      </c>
      <c r="F13" s="11">
        <v>41672.66034722222</v>
      </c>
      <c r="G13" s="10" t="s">
        <v>364</v>
      </c>
      <c r="H13">
        <v>8123.56</v>
      </c>
      <c r="I13" s="11">
        <v>41672.66034722222</v>
      </c>
      <c r="J13">
        <f>基本数据!$C$45</f>
        <v>3002</v>
      </c>
      <c r="K13" t="s">
        <v>90</v>
      </c>
    </row>
    <row r="14" spans="1:11" x14ac:dyDescent="0.25">
      <c r="A14">
        <v>2</v>
      </c>
      <c r="B14" s="3" t="s">
        <v>352</v>
      </c>
      <c r="C14">
        <f>基本数据!$C$18</f>
        <v>4002</v>
      </c>
      <c r="D14">
        <v>25</v>
      </c>
      <c r="E14">
        <v>50000</v>
      </c>
      <c r="F14" s="11">
        <v>41672.660034722219</v>
      </c>
      <c r="G14" s="10" t="s">
        <v>365</v>
      </c>
      <c r="H14">
        <v>50000</v>
      </c>
      <c r="I14" s="11">
        <v>41672.660034722219</v>
      </c>
      <c r="J14">
        <f>基本数据!$C$45</f>
        <v>3002</v>
      </c>
      <c r="K14" t="s">
        <v>91</v>
      </c>
    </row>
    <row r="15" spans="1:11" x14ac:dyDescent="0.25">
      <c r="A15">
        <v>3</v>
      </c>
      <c r="B15" s="3" t="s">
        <v>353</v>
      </c>
      <c r="C15">
        <f>基本数据!$C$18</f>
        <v>4002</v>
      </c>
      <c r="D15">
        <v>25</v>
      </c>
      <c r="E15">
        <v>88123.56</v>
      </c>
      <c r="F15" s="11">
        <v>41672.659687500003</v>
      </c>
      <c r="G15" s="10" t="s">
        <v>366</v>
      </c>
      <c r="H15">
        <v>88123.56</v>
      </c>
      <c r="I15" s="11">
        <v>41672.659687500003</v>
      </c>
      <c r="J15">
        <f>基本数据!$C$45</f>
        <v>3002</v>
      </c>
      <c r="K15" t="s">
        <v>92</v>
      </c>
    </row>
    <row r="16" spans="1:11" x14ac:dyDescent="0.25">
      <c r="A16">
        <v>4</v>
      </c>
      <c r="B16" s="3" t="s">
        <v>354</v>
      </c>
      <c r="C16">
        <f>基本数据!$C$18</f>
        <v>4002</v>
      </c>
      <c r="D16">
        <v>25</v>
      </c>
      <c r="E16">
        <v>50000.01</v>
      </c>
      <c r="F16" s="11">
        <v>41672.659467592595</v>
      </c>
      <c r="G16" s="10" t="s">
        <v>367</v>
      </c>
      <c r="H16">
        <v>50000.01</v>
      </c>
      <c r="I16" s="11">
        <v>41672.659467592595</v>
      </c>
      <c r="J16">
        <f>基本数据!$C$45</f>
        <v>3002</v>
      </c>
      <c r="K16" t="s">
        <v>93</v>
      </c>
    </row>
    <row r="19" spans="2:5" x14ac:dyDescent="0.25">
      <c r="B19" s="7"/>
      <c r="D19" s="35" t="s">
        <v>8780</v>
      </c>
      <c r="E19">
        <f>-ROUND(SUM(E8,E13,E14)*0.1,2)</f>
        <v>-6412.37</v>
      </c>
    </row>
    <row r="20" spans="2:5" x14ac:dyDescent="0.25">
      <c r="D20" s="35" t="s">
        <v>8781</v>
      </c>
      <c r="E20">
        <f>-ROUND(SUM(E7,E15,E16)*0.1,2)</f>
        <v>-19812.37</v>
      </c>
    </row>
    <row r="21" spans="2:5" x14ac:dyDescent="0.25">
      <c r="E21">
        <f>SUM(E19,E20)</f>
        <v>-26224.739999999998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39" sqref="D39:J44"/>
    </sheetView>
  </sheetViews>
  <sheetFormatPr defaultRowHeight="14.4" x14ac:dyDescent="0.25"/>
  <cols>
    <col min="2" max="2" width="20.44140625" bestFit="1" customWidth="1"/>
    <col min="4" max="4" width="11.77734375" customWidth="1"/>
    <col min="5" max="5" width="14" customWidth="1"/>
    <col min="6" max="6" width="15.21875" customWidth="1"/>
    <col min="7" max="7" width="18.77734375" customWidth="1"/>
    <col min="9" max="9" width="21.6640625" customWidth="1"/>
  </cols>
  <sheetData>
    <row r="1" spans="1:11" x14ac:dyDescent="0.25">
      <c r="B1" s="22">
        <v>41673</v>
      </c>
    </row>
    <row r="3" spans="1:11" x14ac:dyDescent="0.25">
      <c r="A3" s="2" t="s">
        <v>76</v>
      </c>
    </row>
    <row r="5" spans="1:11" x14ac:dyDescent="0.25">
      <c r="A5" t="s">
        <v>3</v>
      </c>
      <c r="B5" t="s">
        <v>77</v>
      </c>
      <c r="C5" t="s">
        <v>73</v>
      </c>
      <c r="D5" t="s">
        <v>15</v>
      </c>
      <c r="E5" t="s">
        <v>109</v>
      </c>
      <c r="F5" t="s">
        <v>79</v>
      </c>
      <c r="G5" t="s">
        <v>80</v>
      </c>
      <c r="H5" t="s">
        <v>81</v>
      </c>
      <c r="I5" t="s">
        <v>82</v>
      </c>
      <c r="J5" t="s">
        <v>83</v>
      </c>
      <c r="K5" t="s">
        <v>20</v>
      </c>
    </row>
    <row r="6" spans="1:11" x14ac:dyDescent="0.25">
      <c r="A6">
        <v>1</v>
      </c>
      <c r="B6" s="3" t="s">
        <v>356</v>
      </c>
      <c r="C6">
        <f>基本数据!$C$23</f>
        <v>4012</v>
      </c>
      <c r="D6">
        <v>13641784900</v>
      </c>
      <c r="E6">
        <v>60000.12</v>
      </c>
      <c r="F6" s="1">
        <v>41672.66064814815</v>
      </c>
      <c r="G6" t="s">
        <v>369</v>
      </c>
      <c r="H6">
        <v>60000.12</v>
      </c>
      <c r="I6" s="1">
        <v>41672.66064814815</v>
      </c>
      <c r="J6">
        <f>基本数据!$C$49</f>
        <v>3012</v>
      </c>
      <c r="K6" t="s">
        <v>84</v>
      </c>
    </row>
    <row r="7" spans="1:11" x14ac:dyDescent="0.25">
      <c r="A7">
        <v>2</v>
      </c>
      <c r="B7" s="3" t="s">
        <v>358</v>
      </c>
      <c r="C7">
        <f>基本数据!$C$23</f>
        <v>4012</v>
      </c>
      <c r="D7">
        <v>13641784800</v>
      </c>
      <c r="E7">
        <v>6000.12</v>
      </c>
      <c r="F7" s="1">
        <v>41672.652511574073</v>
      </c>
      <c r="G7" t="s">
        <v>370</v>
      </c>
      <c r="H7">
        <v>6000.12</v>
      </c>
      <c r="I7" s="1">
        <v>41672.652511574073</v>
      </c>
      <c r="J7">
        <f>基本数据!$C$49</f>
        <v>3012</v>
      </c>
      <c r="K7" t="s">
        <v>85</v>
      </c>
    </row>
    <row r="9" spans="1:11" x14ac:dyDescent="0.25">
      <c r="A9" s="2" t="s">
        <v>88</v>
      </c>
    </row>
    <row r="11" spans="1:11" x14ac:dyDescent="0.25">
      <c r="A11" t="s">
        <v>3</v>
      </c>
      <c r="B11" t="s">
        <v>77</v>
      </c>
      <c r="C11" t="s">
        <v>73</v>
      </c>
      <c r="D11" t="s">
        <v>89</v>
      </c>
      <c r="E11" t="s">
        <v>78</v>
      </c>
      <c r="F11" t="s">
        <v>355</v>
      </c>
      <c r="G11" t="s">
        <v>80</v>
      </c>
      <c r="H11" t="s">
        <v>81</v>
      </c>
      <c r="I11" t="s">
        <v>82</v>
      </c>
      <c r="J11" t="s">
        <v>83</v>
      </c>
      <c r="K11" t="s">
        <v>20</v>
      </c>
    </row>
    <row r="12" spans="1:11" x14ac:dyDescent="0.25">
      <c r="A12">
        <v>1</v>
      </c>
      <c r="B12" s="3" t="s">
        <v>359</v>
      </c>
      <c r="C12">
        <f>基本数据!$C$23</f>
        <v>4012</v>
      </c>
      <c r="D12">
        <v>24</v>
      </c>
      <c r="E12">
        <v>8123.56</v>
      </c>
      <c r="F12" s="11">
        <v>41672.66034722222</v>
      </c>
      <c r="G12" s="10" t="s">
        <v>371</v>
      </c>
      <c r="H12">
        <v>8123.56</v>
      </c>
      <c r="I12" s="11">
        <v>41672.66034722222</v>
      </c>
      <c r="J12">
        <f>基本数据!$C$49</f>
        <v>3012</v>
      </c>
      <c r="K12" t="s">
        <v>90</v>
      </c>
    </row>
    <row r="13" spans="1:11" x14ac:dyDescent="0.25">
      <c r="A13">
        <v>2</v>
      </c>
      <c r="B13" s="3" t="s">
        <v>360</v>
      </c>
      <c r="C13">
        <f>基本数据!$C$23</f>
        <v>4012</v>
      </c>
      <c r="D13">
        <v>25</v>
      </c>
      <c r="E13">
        <v>50000</v>
      </c>
      <c r="F13" s="11">
        <v>41672.660034722219</v>
      </c>
      <c r="G13" s="10" t="s">
        <v>372</v>
      </c>
      <c r="H13">
        <v>50000</v>
      </c>
      <c r="I13" s="11">
        <v>41672.660034722219</v>
      </c>
      <c r="J13">
        <f>基本数据!$C$49</f>
        <v>3012</v>
      </c>
      <c r="K13" t="s">
        <v>91</v>
      </c>
    </row>
    <row r="14" spans="1:11" x14ac:dyDescent="0.25">
      <c r="A14">
        <v>3</v>
      </c>
      <c r="B14" s="3" t="s">
        <v>361</v>
      </c>
      <c r="C14">
        <f>基本数据!$C$23</f>
        <v>4012</v>
      </c>
      <c r="D14">
        <v>25</v>
      </c>
      <c r="E14">
        <v>88123.56</v>
      </c>
      <c r="F14" s="11">
        <v>41672.659687500003</v>
      </c>
      <c r="G14" s="10" t="s">
        <v>373</v>
      </c>
      <c r="H14">
        <v>88123.56</v>
      </c>
      <c r="I14" s="11">
        <v>41672.659687500003</v>
      </c>
      <c r="J14">
        <f>基本数据!$C$49</f>
        <v>3012</v>
      </c>
      <c r="K14" t="s">
        <v>92</v>
      </c>
    </row>
    <row r="15" spans="1:11" x14ac:dyDescent="0.25">
      <c r="A15">
        <v>4</v>
      </c>
      <c r="B15" s="3" t="s">
        <v>362</v>
      </c>
      <c r="C15">
        <f>基本数据!$C$23</f>
        <v>4012</v>
      </c>
      <c r="D15">
        <v>25</v>
      </c>
      <c r="E15">
        <v>50000.01</v>
      </c>
      <c r="F15" s="11">
        <v>41672.659467592595</v>
      </c>
      <c r="G15" s="10" t="s">
        <v>374</v>
      </c>
      <c r="H15">
        <v>50000.01</v>
      </c>
      <c r="I15" s="11">
        <v>41672.659467592595</v>
      </c>
      <c r="J15">
        <f>基本数据!$C$49</f>
        <v>3012</v>
      </c>
      <c r="K15" t="s">
        <v>93</v>
      </c>
    </row>
    <row r="17" spans="2:11" x14ac:dyDescent="0.25">
      <c r="D17" t="s">
        <v>8567</v>
      </c>
      <c r="E17">
        <f>ROUND(SUM(H7,H12,H13)*0.05,2)</f>
        <v>3206.18</v>
      </c>
      <c r="G17" t="s">
        <v>8568</v>
      </c>
      <c r="H17">
        <f>ROUND(SUM(H6,H14,H15)*0.05,2)</f>
        <v>9906.18</v>
      </c>
    </row>
    <row r="18" spans="2:11" x14ac:dyDescent="0.25">
      <c r="D18" s="35" t="s">
        <v>8782</v>
      </c>
      <c r="E18" s="33">
        <f>-ROUND(SUM(E7,E12,E13)*0.05,2)</f>
        <v>-3206.18</v>
      </c>
      <c r="H18" s="10"/>
      <c r="I18" s="10"/>
      <c r="J18" s="10"/>
      <c r="K18" s="10"/>
    </row>
    <row r="19" spans="2:11" x14ac:dyDescent="0.25">
      <c r="D19" s="35" t="s">
        <v>8783</v>
      </c>
      <c r="E19" s="33">
        <f>-ROUND(SUM(E6,E14,E15)*0.05,2)</f>
        <v>-9906.18</v>
      </c>
      <c r="H19" s="10"/>
      <c r="I19" s="10"/>
      <c r="J19" s="10"/>
      <c r="K19" s="10"/>
    </row>
    <row r="20" spans="2:11" x14ac:dyDescent="0.25">
      <c r="E20" s="33">
        <f>SUM(E18,E19)</f>
        <v>-13112.36</v>
      </c>
      <c r="H20" s="10"/>
      <c r="I20" s="10"/>
      <c r="J20" s="10"/>
      <c r="K20" s="10"/>
    </row>
    <row r="21" spans="2:11" x14ac:dyDescent="0.25">
      <c r="C21" t="s">
        <v>3</v>
      </c>
      <c r="D21" t="s">
        <v>43</v>
      </c>
      <c r="E21" t="s">
        <v>375</v>
      </c>
      <c r="F21" t="s">
        <v>376</v>
      </c>
      <c r="H21" s="10" t="s">
        <v>3</v>
      </c>
      <c r="I21" s="10" t="s">
        <v>43</v>
      </c>
      <c r="J21" s="10" t="s">
        <v>375</v>
      </c>
      <c r="K21" s="10" t="s">
        <v>376</v>
      </c>
    </row>
    <row r="22" spans="2:11" x14ac:dyDescent="0.25">
      <c r="B22">
        <v>0</v>
      </c>
      <c r="C22">
        <v>1</v>
      </c>
      <c r="D22" s="21">
        <v>41678</v>
      </c>
      <c r="E22">
        <v>3060.45</v>
      </c>
      <c r="F22">
        <v>0</v>
      </c>
      <c r="H22" s="10">
        <v>1</v>
      </c>
      <c r="I22" s="23">
        <v>41678</v>
      </c>
      <c r="J22" s="10">
        <v>180014</v>
      </c>
      <c r="K22" s="10">
        <v>0</v>
      </c>
    </row>
    <row r="23" spans="2:11" x14ac:dyDescent="0.25">
      <c r="B23">
        <v>0</v>
      </c>
      <c r="C23">
        <v>2</v>
      </c>
      <c r="D23" s="21">
        <v>41679</v>
      </c>
      <c r="E23">
        <v>38</v>
      </c>
      <c r="F23">
        <v>0</v>
      </c>
      <c r="H23" s="10">
        <v>2</v>
      </c>
      <c r="I23" s="23">
        <v>41679</v>
      </c>
      <c r="J23" s="10">
        <v>50001</v>
      </c>
      <c r="K23" s="10">
        <v>0</v>
      </c>
    </row>
    <row r="24" spans="2:11" x14ac:dyDescent="0.25">
      <c r="B24">
        <v>50999.99</v>
      </c>
      <c r="C24">
        <v>3</v>
      </c>
      <c r="D24" s="21">
        <v>41681</v>
      </c>
      <c r="E24">
        <v>9.2899999999999991</v>
      </c>
      <c r="F24">
        <v>1</v>
      </c>
      <c r="H24" s="10">
        <v>3</v>
      </c>
      <c r="I24" s="23">
        <v>41681</v>
      </c>
      <c r="J24" s="10">
        <v>690.04</v>
      </c>
      <c r="K24" s="10">
        <v>1</v>
      </c>
    </row>
    <row r="25" spans="2:11" x14ac:dyDescent="0.25">
      <c r="B25">
        <v>-25000</v>
      </c>
      <c r="C25">
        <v>4</v>
      </c>
      <c r="D25" s="21">
        <v>41683</v>
      </c>
      <c r="E25">
        <v>0.11</v>
      </c>
      <c r="F25">
        <v>1</v>
      </c>
      <c r="H25" s="10">
        <v>4</v>
      </c>
      <c r="I25" s="23">
        <v>41683</v>
      </c>
      <c r="J25" s="10">
        <v>150</v>
      </c>
      <c r="K25" s="10">
        <v>1</v>
      </c>
    </row>
    <row r="26" spans="2:11" x14ac:dyDescent="0.25">
      <c r="B26">
        <v>153</v>
      </c>
      <c r="C26">
        <v>5</v>
      </c>
      <c r="D26" s="21">
        <v>41682</v>
      </c>
      <c r="E26">
        <v>0.11</v>
      </c>
      <c r="F26">
        <v>1</v>
      </c>
      <c r="H26" s="10">
        <v>5</v>
      </c>
      <c r="I26" s="23">
        <v>41682</v>
      </c>
      <c r="J26" s="10">
        <v>150</v>
      </c>
      <c r="K26" s="10">
        <v>1</v>
      </c>
    </row>
    <row r="27" spans="2:11" x14ac:dyDescent="0.25">
      <c r="B27">
        <v>100</v>
      </c>
      <c r="C27">
        <v>6</v>
      </c>
      <c r="D27" s="21">
        <v>41680</v>
      </c>
      <c r="E27">
        <v>9.2899999999999991</v>
      </c>
      <c r="F27">
        <v>1</v>
      </c>
      <c r="H27" s="10">
        <v>6</v>
      </c>
      <c r="I27" s="23">
        <v>41680</v>
      </c>
      <c r="J27" s="10">
        <v>690.04</v>
      </c>
      <c r="K27" s="10">
        <v>1</v>
      </c>
    </row>
    <row r="28" spans="2:11" x14ac:dyDescent="0.25">
      <c r="B28">
        <v>0.3</v>
      </c>
      <c r="H28" s="10"/>
      <c r="I28" s="10"/>
      <c r="J28" s="10"/>
      <c r="K28" s="10"/>
    </row>
    <row r="29" spans="2:11" x14ac:dyDescent="0.25">
      <c r="B29">
        <v>153</v>
      </c>
    </row>
    <row r="30" spans="2:11" x14ac:dyDescent="0.25">
      <c r="B30">
        <v>0.3</v>
      </c>
    </row>
    <row r="32" spans="2:11" x14ac:dyDescent="0.25">
      <c r="E32">
        <v>100</v>
      </c>
      <c r="F32">
        <v>50999.99</v>
      </c>
    </row>
    <row r="33" spans="5:6" x14ac:dyDescent="0.25">
      <c r="E33">
        <v>-25000</v>
      </c>
      <c r="F33">
        <v>153</v>
      </c>
    </row>
    <row r="34" spans="5:6" x14ac:dyDescent="0.25">
      <c r="E34">
        <v>0</v>
      </c>
      <c r="F34">
        <v>0</v>
      </c>
    </row>
    <row r="35" spans="5:6" x14ac:dyDescent="0.25">
      <c r="E35">
        <v>0.3</v>
      </c>
      <c r="F35">
        <v>153</v>
      </c>
    </row>
    <row r="36" spans="5:6" x14ac:dyDescent="0.25">
      <c r="E36">
        <v>0.3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D39" sqref="D39:J44"/>
    </sheetView>
  </sheetViews>
  <sheetFormatPr defaultRowHeight="14.4" x14ac:dyDescent="0.25"/>
  <cols>
    <col min="2" max="2" width="19.33203125" customWidth="1"/>
    <col min="3" max="3" width="10.5546875" bestFit="1" customWidth="1"/>
    <col min="4" max="4" width="12.77734375" bestFit="1" customWidth="1"/>
    <col min="6" max="6" width="17.33203125" customWidth="1"/>
    <col min="7" max="7" width="22" customWidth="1"/>
    <col min="8" max="8" width="13.44140625" customWidth="1"/>
    <col min="9" max="9" width="17.21875" bestFit="1" customWidth="1"/>
    <col min="10" max="10" width="15" customWidth="1"/>
  </cols>
  <sheetData>
    <row r="1" spans="1:11" x14ac:dyDescent="0.25">
      <c r="B1" s="22">
        <v>41649</v>
      </c>
    </row>
    <row r="2" spans="1:11" x14ac:dyDescent="0.25">
      <c r="A2" t="s">
        <v>139</v>
      </c>
    </row>
    <row r="4" spans="1:11" x14ac:dyDescent="0.25">
      <c r="A4" s="2" t="s">
        <v>76</v>
      </c>
    </row>
    <row r="6" spans="1:11" x14ac:dyDescent="0.25">
      <c r="A6" t="s">
        <v>3</v>
      </c>
      <c r="B6" t="s">
        <v>77</v>
      </c>
      <c r="C6" t="s">
        <v>73</v>
      </c>
      <c r="D6" t="s">
        <v>15</v>
      </c>
      <c r="E6" t="s">
        <v>109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20</v>
      </c>
    </row>
    <row r="7" spans="1:11" x14ac:dyDescent="0.25">
      <c r="A7">
        <v>1</v>
      </c>
      <c r="B7" s="12" t="s">
        <v>379</v>
      </c>
      <c r="C7">
        <f>基本数据!$C$17</f>
        <v>4001</v>
      </c>
      <c r="D7">
        <v>13641784900</v>
      </c>
      <c r="E7">
        <v>49000</v>
      </c>
      <c r="F7" s="1">
        <v>41648.66064814815</v>
      </c>
      <c r="G7" t="s">
        <v>391</v>
      </c>
      <c r="H7">
        <v>49000</v>
      </c>
      <c r="I7" s="1">
        <v>41648.66064814815</v>
      </c>
      <c r="J7">
        <f>基本数据!$C$44</f>
        <v>3001</v>
      </c>
      <c r="K7" t="s">
        <v>84</v>
      </c>
    </row>
    <row r="8" spans="1:11" x14ac:dyDescent="0.25">
      <c r="A8">
        <v>1</v>
      </c>
      <c r="B8" s="12" t="s">
        <v>380</v>
      </c>
      <c r="C8">
        <f>基本数据!$C$17</f>
        <v>4001</v>
      </c>
      <c r="D8">
        <v>13641784900</v>
      </c>
      <c r="E8">
        <v>50000.01</v>
      </c>
      <c r="F8" s="1">
        <v>41648.66064814815</v>
      </c>
      <c r="G8" t="s">
        <v>392</v>
      </c>
      <c r="H8">
        <v>50000.01</v>
      </c>
      <c r="I8" s="1">
        <v>41648.66064814815</v>
      </c>
      <c r="J8">
        <f>基本数据!$C$44</f>
        <v>3001</v>
      </c>
    </row>
    <row r="9" spans="1:11" x14ac:dyDescent="0.25">
      <c r="A9">
        <v>2</v>
      </c>
      <c r="B9" s="12" t="s">
        <v>381</v>
      </c>
      <c r="C9">
        <f>基本数据!$C$17</f>
        <v>4001</v>
      </c>
      <c r="D9">
        <v>13641784800</v>
      </c>
      <c r="E9">
        <v>39000</v>
      </c>
      <c r="F9" s="1">
        <v>41649.402511574073</v>
      </c>
      <c r="G9" t="s">
        <v>391</v>
      </c>
      <c r="H9">
        <v>39000</v>
      </c>
      <c r="I9" s="1">
        <v>41649.402511574073</v>
      </c>
      <c r="J9">
        <f>基本数据!$C$44</f>
        <v>3001</v>
      </c>
      <c r="K9" t="s">
        <v>85</v>
      </c>
    </row>
    <row r="10" spans="1:11" x14ac:dyDescent="0.25">
      <c r="A10">
        <v>2</v>
      </c>
      <c r="B10" s="12" t="s">
        <v>382</v>
      </c>
      <c r="C10">
        <f>基本数据!$C$17</f>
        <v>4001</v>
      </c>
      <c r="D10">
        <v>13641784800</v>
      </c>
      <c r="E10">
        <v>60000</v>
      </c>
      <c r="F10" s="1">
        <v>41649.402511574073</v>
      </c>
      <c r="G10" t="s">
        <v>392</v>
      </c>
      <c r="H10">
        <v>60000</v>
      </c>
      <c r="I10" s="1">
        <v>41649.402511574073</v>
      </c>
      <c r="J10">
        <f>基本数据!$C$44</f>
        <v>3001</v>
      </c>
    </row>
    <row r="11" spans="1:11" x14ac:dyDescent="0.25">
      <c r="B11" s="13"/>
      <c r="F11" s="1"/>
      <c r="I11" s="1"/>
    </row>
    <row r="12" spans="1:11" x14ac:dyDescent="0.25">
      <c r="B12" s="13" t="s">
        <v>378</v>
      </c>
    </row>
    <row r="13" spans="1:11" x14ac:dyDescent="0.25">
      <c r="A13" s="2" t="s">
        <v>88</v>
      </c>
      <c r="B13" s="13"/>
    </row>
    <row r="14" spans="1:11" x14ac:dyDescent="0.25">
      <c r="B14" s="13"/>
    </row>
    <row r="15" spans="1:11" x14ac:dyDescent="0.25">
      <c r="A15" t="s">
        <v>3</v>
      </c>
      <c r="B15" s="13" t="s">
        <v>77</v>
      </c>
      <c r="C15" t="s">
        <v>73</v>
      </c>
      <c r="D15" t="s">
        <v>89</v>
      </c>
      <c r="E15" t="s">
        <v>78</v>
      </c>
      <c r="F15" t="s">
        <v>79</v>
      </c>
      <c r="G15" t="s">
        <v>80</v>
      </c>
      <c r="H15" t="s">
        <v>81</v>
      </c>
      <c r="I15" t="s">
        <v>82</v>
      </c>
      <c r="J15" t="s">
        <v>83</v>
      </c>
      <c r="K15" t="s">
        <v>20</v>
      </c>
    </row>
    <row r="16" spans="1:11" x14ac:dyDescent="0.25">
      <c r="A16">
        <v>1</v>
      </c>
      <c r="B16" s="12" t="s">
        <v>383</v>
      </c>
      <c r="C16">
        <f>基本数据!$C$17</f>
        <v>4001</v>
      </c>
      <c r="D16">
        <v>24</v>
      </c>
      <c r="E16">
        <v>8123.56</v>
      </c>
      <c r="F16" s="11">
        <v>41648.66034722222</v>
      </c>
      <c r="G16" s="10" t="s">
        <v>393</v>
      </c>
      <c r="H16">
        <v>8123.56</v>
      </c>
      <c r="I16" s="11">
        <v>41648.66034722222</v>
      </c>
      <c r="J16">
        <f>基本数据!$C$44</f>
        <v>3001</v>
      </c>
      <c r="K16" t="s">
        <v>90</v>
      </c>
    </row>
    <row r="17" spans="1:11" x14ac:dyDescent="0.25">
      <c r="A17">
        <v>2</v>
      </c>
      <c r="B17" s="12" t="s">
        <v>384</v>
      </c>
      <c r="C17">
        <f>基本数据!$C$17</f>
        <v>4001</v>
      </c>
      <c r="D17">
        <v>24</v>
      </c>
      <c r="E17">
        <v>88123.56</v>
      </c>
      <c r="F17" s="11">
        <v>41648.660034722219</v>
      </c>
      <c r="G17" s="10" t="s">
        <v>394</v>
      </c>
      <c r="H17">
        <v>88123.56</v>
      </c>
      <c r="I17" s="11">
        <v>41648.660034722219</v>
      </c>
      <c r="J17">
        <f>基本数据!$C$44</f>
        <v>3001</v>
      </c>
      <c r="K17" t="s">
        <v>91</v>
      </c>
    </row>
    <row r="18" spans="1:11" x14ac:dyDescent="0.25">
      <c r="B18" s="12" t="s">
        <v>385</v>
      </c>
      <c r="C18">
        <f>基本数据!$C$17</f>
        <v>4001</v>
      </c>
      <c r="D18">
        <v>25</v>
      </c>
      <c r="E18">
        <v>6000.12</v>
      </c>
      <c r="F18" s="11">
        <v>41648.660034722219</v>
      </c>
      <c r="G18" s="10" t="s">
        <v>395</v>
      </c>
      <c r="H18">
        <v>6000.12</v>
      </c>
      <c r="I18" s="11">
        <v>41648.660034722219</v>
      </c>
      <c r="J18">
        <f>基本数据!$C$44</f>
        <v>3001</v>
      </c>
    </row>
    <row r="19" spans="1:11" x14ac:dyDescent="0.25">
      <c r="A19">
        <v>4</v>
      </c>
      <c r="B19" s="12" t="s">
        <v>386</v>
      </c>
      <c r="C19">
        <f>基本数据!$C$17</f>
        <v>4001</v>
      </c>
      <c r="D19">
        <v>25</v>
      </c>
      <c r="E19">
        <v>60000.12</v>
      </c>
      <c r="F19" s="11">
        <v>41648.659467592595</v>
      </c>
      <c r="G19" s="10" t="s">
        <v>396</v>
      </c>
      <c r="H19">
        <v>60000.12</v>
      </c>
      <c r="I19" s="11">
        <v>41648.659467592595</v>
      </c>
      <c r="J19">
        <f>基本数据!$C$44</f>
        <v>3001</v>
      </c>
      <c r="K19" t="s">
        <v>93</v>
      </c>
    </row>
    <row r="20" spans="1:11" x14ac:dyDescent="0.25">
      <c r="B20" s="12" t="s">
        <v>387</v>
      </c>
      <c r="C20">
        <f>基本数据!$C$17</f>
        <v>4001</v>
      </c>
      <c r="D20">
        <v>24</v>
      </c>
      <c r="E20">
        <v>7123.56</v>
      </c>
      <c r="F20" s="11">
        <v>41649.66034722222</v>
      </c>
      <c r="G20" s="10" t="s">
        <v>393</v>
      </c>
      <c r="H20">
        <v>7123.56</v>
      </c>
      <c r="I20" s="11">
        <v>41649.66034722222</v>
      </c>
      <c r="J20">
        <f>基本数据!$C$44</f>
        <v>3001</v>
      </c>
    </row>
    <row r="21" spans="1:11" x14ac:dyDescent="0.25">
      <c r="B21" s="12" t="s">
        <v>388</v>
      </c>
      <c r="C21">
        <f>基本数据!$C$17</f>
        <v>4001</v>
      </c>
      <c r="D21">
        <v>24</v>
      </c>
      <c r="E21">
        <v>5000.12</v>
      </c>
      <c r="F21" s="11">
        <v>41649.661041666666</v>
      </c>
      <c r="G21" s="10" t="s">
        <v>395</v>
      </c>
      <c r="H21">
        <v>5000.12</v>
      </c>
      <c r="I21" s="11">
        <v>41649.661041666666</v>
      </c>
      <c r="J21">
        <f>基本数据!$C$44</f>
        <v>3001</v>
      </c>
    </row>
    <row r="22" spans="1:11" x14ac:dyDescent="0.25">
      <c r="B22" s="12" t="s">
        <v>389</v>
      </c>
      <c r="C22">
        <f>基本数据!$C$17</f>
        <v>4001</v>
      </c>
      <c r="D22">
        <v>25</v>
      </c>
      <c r="E22">
        <v>98123.56</v>
      </c>
      <c r="F22" s="11">
        <v>41649.661736111113</v>
      </c>
      <c r="G22" s="10" t="s">
        <v>394</v>
      </c>
      <c r="H22">
        <v>98123.56</v>
      </c>
      <c r="I22" s="11">
        <v>41649.661736111113</v>
      </c>
      <c r="J22">
        <f>基本数据!$C$44</f>
        <v>3001</v>
      </c>
    </row>
    <row r="23" spans="1:11" x14ac:dyDescent="0.25">
      <c r="B23" s="12" t="s">
        <v>390</v>
      </c>
      <c r="C23">
        <f>基本数据!$C$17</f>
        <v>4001</v>
      </c>
      <c r="D23">
        <v>25</v>
      </c>
      <c r="E23">
        <v>70000.12</v>
      </c>
      <c r="F23" s="11">
        <v>41649.661736111113</v>
      </c>
      <c r="G23" s="10" t="s">
        <v>396</v>
      </c>
      <c r="H23">
        <v>70000.12</v>
      </c>
      <c r="I23" s="11">
        <v>41649.661736111113</v>
      </c>
      <c r="J23">
        <f>基本数据!$C$44</f>
        <v>3001</v>
      </c>
    </row>
    <row r="25" spans="1:11" x14ac:dyDescent="0.25">
      <c r="B25" s="13" t="s">
        <v>378</v>
      </c>
    </row>
    <row r="26" spans="1:11" x14ac:dyDescent="0.25">
      <c r="B26" s="13" t="s">
        <v>377</v>
      </c>
      <c r="E26" t="s">
        <v>397</v>
      </c>
      <c r="G26" t="s">
        <v>398</v>
      </c>
    </row>
    <row r="27" spans="1:11" x14ac:dyDescent="0.25">
      <c r="B27" s="7"/>
      <c r="E27">
        <f>SUM(E10,E22,E23)</f>
        <v>228123.68</v>
      </c>
      <c r="G27">
        <f>SUM(E9,E20,E21)</f>
        <v>51123.68</v>
      </c>
    </row>
    <row r="29" spans="1:11" x14ac:dyDescent="0.25">
      <c r="E29">
        <f>E27+6*1.12</f>
        <v>228130.4</v>
      </c>
      <c r="G29">
        <f>G27+6*1.12</f>
        <v>51130.400000000001</v>
      </c>
    </row>
    <row r="30" spans="1:11" x14ac:dyDescent="0.25">
      <c r="E30" s="35" t="s">
        <v>8781</v>
      </c>
      <c r="G30" s="35" t="s">
        <v>8784</v>
      </c>
    </row>
    <row r="31" spans="1:11" x14ac:dyDescent="0.25">
      <c r="E31" s="85">
        <f>ROUND(E29*0.1,2)</f>
        <v>22813.040000000001</v>
      </c>
      <c r="F31" s="85"/>
      <c r="G31" s="85">
        <f>ROUND(G29*0.1,2)</f>
        <v>5113.04</v>
      </c>
    </row>
    <row r="32" spans="1:11" x14ac:dyDescent="0.25">
      <c r="F32" s="2">
        <f>SUM(E29+G29)</f>
        <v>279260.79999999999</v>
      </c>
    </row>
    <row r="34" spans="3:9" x14ac:dyDescent="0.25">
      <c r="C34" s="33"/>
      <c r="D34" s="33"/>
      <c r="E34" s="33"/>
      <c r="F34" s="33"/>
      <c r="G34" s="33"/>
      <c r="H34" s="35" t="s">
        <v>8569</v>
      </c>
      <c r="I34" s="33"/>
    </row>
    <row r="35" spans="3:9" x14ac:dyDescent="0.25">
      <c r="C35" s="46">
        <v>41680</v>
      </c>
      <c r="D35" s="33">
        <v>4001</v>
      </c>
      <c r="E35" s="33" t="s">
        <v>226</v>
      </c>
      <c r="F35" s="33">
        <f>G31</f>
        <v>5113.04</v>
      </c>
      <c r="G35" s="33"/>
      <c r="H35" s="33"/>
      <c r="I35" s="27">
        <f>ROUND((H38-H39)*(F35/F37),2)</f>
        <v>4652.87</v>
      </c>
    </row>
    <row r="36" spans="3:9" x14ac:dyDescent="0.25">
      <c r="C36" s="33"/>
      <c r="D36" s="33"/>
      <c r="E36" s="33" t="s">
        <v>228</v>
      </c>
      <c r="F36" s="33">
        <f>E31</f>
        <v>22813.040000000001</v>
      </c>
      <c r="G36" s="33"/>
      <c r="H36" s="33"/>
      <c r="I36" s="27">
        <f>ROUND((H38-H39)*(F36/F37),2)</f>
        <v>20759.86</v>
      </c>
    </row>
    <row r="37" spans="3:9" x14ac:dyDescent="0.25">
      <c r="C37" s="33"/>
      <c r="D37" s="33"/>
      <c r="E37" s="35" t="s">
        <v>2495</v>
      </c>
      <c r="F37" s="35">
        <f>SUM(F35,F36)</f>
        <v>27926.080000000002</v>
      </c>
      <c r="G37" s="33"/>
      <c r="H37" s="33"/>
      <c r="I37" s="33"/>
    </row>
    <row r="38" spans="3:9" x14ac:dyDescent="0.25">
      <c r="C38" s="33"/>
      <c r="D38" s="33"/>
      <c r="E38" s="33"/>
      <c r="F38" s="33"/>
      <c r="G38" s="48" t="s">
        <v>8570</v>
      </c>
      <c r="H38" s="49">
        <f>ROUND(F37*0.99,2)</f>
        <v>27646.82</v>
      </c>
      <c r="I38" s="33"/>
    </row>
    <row r="39" spans="3:9" x14ac:dyDescent="0.25">
      <c r="C39" s="33"/>
      <c r="D39" s="33"/>
      <c r="E39" s="33"/>
      <c r="F39" s="33"/>
      <c r="G39" s="50" t="s">
        <v>8571</v>
      </c>
      <c r="H39" s="51">
        <f>ROUND((F37/0.1)*0.008,2)</f>
        <v>2234.09</v>
      </c>
      <c r="I39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5" workbookViewId="0">
      <selection activeCell="D39" sqref="D39:J44"/>
    </sheetView>
  </sheetViews>
  <sheetFormatPr defaultRowHeight="14.4" x14ac:dyDescent="0.25"/>
  <cols>
    <col min="2" max="2" width="20.44140625" bestFit="1" customWidth="1"/>
    <col min="4" max="4" width="15.21875" customWidth="1"/>
    <col min="6" max="6" width="17.21875" bestFit="1" customWidth="1"/>
    <col min="7" max="7" width="11.5546875" customWidth="1"/>
    <col min="8" max="8" width="13.44140625" customWidth="1"/>
    <col min="9" max="9" width="17.21875" bestFit="1" customWidth="1"/>
    <col min="10" max="10" width="11.6640625" bestFit="1" customWidth="1"/>
  </cols>
  <sheetData>
    <row r="1" spans="1:10" x14ac:dyDescent="0.25">
      <c r="B1" s="22">
        <v>41649</v>
      </c>
    </row>
    <row r="2" spans="1:10" x14ac:dyDescent="0.25">
      <c r="A2" t="s">
        <v>2488</v>
      </c>
    </row>
    <row r="4" spans="1:10" x14ac:dyDescent="0.25">
      <c r="A4" s="2" t="s">
        <v>76</v>
      </c>
    </row>
    <row r="6" spans="1:10" x14ac:dyDescent="0.25">
      <c r="A6" t="s">
        <v>3</v>
      </c>
      <c r="B6" t="s">
        <v>77</v>
      </c>
      <c r="C6" t="s">
        <v>73</v>
      </c>
      <c r="D6" t="s">
        <v>15</v>
      </c>
      <c r="E6" t="s">
        <v>109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</row>
    <row r="7" spans="1:10" x14ac:dyDescent="0.25">
      <c r="A7">
        <v>1</v>
      </c>
      <c r="B7" s="12" t="s">
        <v>399</v>
      </c>
      <c r="C7">
        <f>基本数据!$C$22</f>
        <v>4011</v>
      </c>
      <c r="D7">
        <v>13641784900</v>
      </c>
      <c r="E7">
        <v>49000</v>
      </c>
      <c r="F7" s="1">
        <v>41648.66064814815</v>
      </c>
      <c r="G7" t="s">
        <v>411</v>
      </c>
      <c r="H7">
        <v>49000</v>
      </c>
      <c r="I7" s="1">
        <v>41648.66064814815</v>
      </c>
      <c r="J7">
        <f>基本数据!$C$48</f>
        <v>3011</v>
      </c>
    </row>
    <row r="8" spans="1:10" x14ac:dyDescent="0.25">
      <c r="A8">
        <v>1</v>
      </c>
      <c r="B8" s="12" t="s">
        <v>400</v>
      </c>
      <c r="C8">
        <f>基本数据!$C$22</f>
        <v>4011</v>
      </c>
      <c r="D8">
        <v>13641784900</v>
      </c>
      <c r="E8">
        <v>50000.01</v>
      </c>
      <c r="F8" s="1">
        <v>41648.66064814815</v>
      </c>
      <c r="G8" t="s">
        <v>412</v>
      </c>
      <c r="H8">
        <v>50000.01</v>
      </c>
      <c r="I8" s="1">
        <v>41648.66064814815</v>
      </c>
      <c r="J8">
        <f>基本数据!$C$48</f>
        <v>3011</v>
      </c>
    </row>
    <row r="9" spans="1:10" x14ac:dyDescent="0.25">
      <c r="A9">
        <v>2</v>
      </c>
      <c r="B9" s="12" t="s">
        <v>401</v>
      </c>
      <c r="C9">
        <f>基本数据!$C$22</f>
        <v>4011</v>
      </c>
      <c r="D9">
        <v>13641784800</v>
      </c>
      <c r="E9">
        <v>39000</v>
      </c>
      <c r="F9" s="1">
        <v>41649.402511574073</v>
      </c>
      <c r="G9" t="s">
        <v>411</v>
      </c>
      <c r="H9">
        <v>39000</v>
      </c>
      <c r="I9" s="1">
        <v>41649.402511574073</v>
      </c>
      <c r="J9">
        <f>基本数据!$C$48</f>
        <v>3011</v>
      </c>
    </row>
    <row r="10" spans="1:10" x14ac:dyDescent="0.25">
      <c r="A10">
        <v>2</v>
      </c>
      <c r="B10" s="12" t="s">
        <v>402</v>
      </c>
      <c r="C10">
        <f>基本数据!$C$22</f>
        <v>4011</v>
      </c>
      <c r="D10">
        <v>13641784800</v>
      </c>
      <c r="E10">
        <v>60000</v>
      </c>
      <c r="F10" s="1">
        <v>41649.402511574073</v>
      </c>
      <c r="G10" t="s">
        <v>412</v>
      </c>
      <c r="H10">
        <v>60000</v>
      </c>
      <c r="I10" s="1">
        <v>41649.402511574073</v>
      </c>
      <c r="J10">
        <f>基本数据!$C$48</f>
        <v>3011</v>
      </c>
    </row>
    <row r="11" spans="1:10" x14ac:dyDescent="0.25">
      <c r="B11" s="13"/>
      <c r="F11" s="1"/>
      <c r="I11" s="1"/>
    </row>
    <row r="12" spans="1:10" x14ac:dyDescent="0.25">
      <c r="B12" s="13" t="s">
        <v>378</v>
      </c>
    </row>
    <row r="13" spans="1:10" x14ac:dyDescent="0.25">
      <c r="A13" s="2" t="s">
        <v>88</v>
      </c>
      <c r="B13" s="13"/>
    </row>
    <row r="14" spans="1:10" x14ac:dyDescent="0.25">
      <c r="B14" s="13"/>
    </row>
    <row r="15" spans="1:10" x14ac:dyDescent="0.25">
      <c r="A15" t="s">
        <v>3</v>
      </c>
      <c r="B15" s="13" t="s">
        <v>77</v>
      </c>
      <c r="C15" t="s">
        <v>73</v>
      </c>
      <c r="D15" t="s">
        <v>89</v>
      </c>
      <c r="E15" t="s">
        <v>78</v>
      </c>
      <c r="F15" t="s">
        <v>79</v>
      </c>
      <c r="G15" t="s">
        <v>80</v>
      </c>
      <c r="H15" t="s">
        <v>81</v>
      </c>
      <c r="I15" t="s">
        <v>82</v>
      </c>
      <c r="J15" t="s">
        <v>83</v>
      </c>
    </row>
    <row r="16" spans="1:10" x14ac:dyDescent="0.25">
      <c r="A16">
        <v>1</v>
      </c>
      <c r="B16" s="12" t="s">
        <v>403</v>
      </c>
      <c r="C16">
        <f>基本数据!$C$22</f>
        <v>4011</v>
      </c>
      <c r="D16">
        <v>24</v>
      </c>
      <c r="E16">
        <v>8123.56</v>
      </c>
      <c r="F16" s="11">
        <v>41648.66034722222</v>
      </c>
      <c r="G16" s="10" t="s">
        <v>413</v>
      </c>
      <c r="H16">
        <v>8123.56</v>
      </c>
      <c r="I16" s="11">
        <v>41648.66034722222</v>
      </c>
      <c r="J16">
        <f>基本数据!$C$48</f>
        <v>3011</v>
      </c>
    </row>
    <row r="17" spans="1:10" x14ac:dyDescent="0.25">
      <c r="A17">
        <v>2</v>
      </c>
      <c r="B17" s="12" t="s">
        <v>404</v>
      </c>
      <c r="C17">
        <f>基本数据!$C$22</f>
        <v>4011</v>
      </c>
      <c r="D17">
        <v>24</v>
      </c>
      <c r="E17">
        <v>88123.56</v>
      </c>
      <c r="F17" s="11">
        <v>41648.660034722219</v>
      </c>
      <c r="G17" s="10" t="s">
        <v>414</v>
      </c>
      <c r="H17">
        <v>88123.56</v>
      </c>
      <c r="I17" s="11">
        <v>41648.660034722219</v>
      </c>
      <c r="J17">
        <f>基本数据!$C$48</f>
        <v>3011</v>
      </c>
    </row>
    <row r="18" spans="1:10" x14ac:dyDescent="0.25">
      <c r="B18" s="12" t="s">
        <v>405</v>
      </c>
      <c r="C18">
        <f>基本数据!$C$22</f>
        <v>4011</v>
      </c>
      <c r="D18">
        <v>25</v>
      </c>
      <c r="E18">
        <v>6000.12</v>
      </c>
      <c r="F18" s="11">
        <v>41648.660034722219</v>
      </c>
      <c r="G18" s="10" t="s">
        <v>415</v>
      </c>
      <c r="H18">
        <v>6000.12</v>
      </c>
      <c r="I18" s="11">
        <v>41648.660034722219</v>
      </c>
      <c r="J18">
        <f>基本数据!$C$48</f>
        <v>3011</v>
      </c>
    </row>
    <row r="19" spans="1:10" x14ac:dyDescent="0.25">
      <c r="A19">
        <v>4</v>
      </c>
      <c r="B19" s="12" t="s">
        <v>406</v>
      </c>
      <c r="C19">
        <f>基本数据!$C$22</f>
        <v>4011</v>
      </c>
      <c r="D19">
        <v>25</v>
      </c>
      <c r="E19">
        <v>60000.12</v>
      </c>
      <c r="F19" s="11">
        <v>41648.659467592595</v>
      </c>
      <c r="G19" s="10" t="s">
        <v>416</v>
      </c>
      <c r="H19">
        <v>60000.12</v>
      </c>
      <c r="I19" s="11">
        <v>41648.659467592595</v>
      </c>
      <c r="J19">
        <f>基本数据!$C$48</f>
        <v>3011</v>
      </c>
    </row>
    <row r="20" spans="1:10" x14ac:dyDescent="0.25">
      <c r="B20" s="12" t="s">
        <v>407</v>
      </c>
      <c r="C20">
        <f>基本数据!$C$22</f>
        <v>4011</v>
      </c>
      <c r="D20">
        <v>24</v>
      </c>
      <c r="E20">
        <v>7123.56</v>
      </c>
      <c r="F20" s="11">
        <v>41649.66034722222</v>
      </c>
      <c r="G20" s="10" t="s">
        <v>413</v>
      </c>
      <c r="H20">
        <v>7123.56</v>
      </c>
      <c r="I20" s="11">
        <v>41649.66034722222</v>
      </c>
      <c r="J20">
        <f>基本数据!$C$48</f>
        <v>3011</v>
      </c>
    </row>
    <row r="21" spans="1:10" x14ac:dyDescent="0.25">
      <c r="B21" s="12" t="s">
        <v>408</v>
      </c>
      <c r="C21">
        <f>基本数据!$C$22</f>
        <v>4011</v>
      </c>
      <c r="D21">
        <v>24</v>
      </c>
      <c r="E21">
        <v>5000.12</v>
      </c>
      <c r="F21" s="11">
        <v>41649.661041666666</v>
      </c>
      <c r="G21" s="10" t="s">
        <v>415</v>
      </c>
      <c r="H21">
        <v>5000.12</v>
      </c>
      <c r="I21" s="11">
        <v>41649.661041666666</v>
      </c>
      <c r="J21">
        <f>基本数据!$C$48</f>
        <v>3011</v>
      </c>
    </row>
    <row r="22" spans="1:10" x14ac:dyDescent="0.25">
      <c r="B22" s="12" t="s">
        <v>409</v>
      </c>
      <c r="C22">
        <f>基本数据!$C$22</f>
        <v>4011</v>
      </c>
      <c r="D22">
        <v>25</v>
      </c>
      <c r="E22">
        <v>98123.56</v>
      </c>
      <c r="F22" s="11">
        <v>41649.661736111113</v>
      </c>
      <c r="G22" s="10" t="s">
        <v>414</v>
      </c>
      <c r="H22">
        <v>98123.56</v>
      </c>
      <c r="I22" s="11">
        <v>41649.661736111113</v>
      </c>
      <c r="J22">
        <f>基本数据!$C$48</f>
        <v>3011</v>
      </c>
    </row>
    <row r="23" spans="1:10" x14ac:dyDescent="0.25">
      <c r="B23" s="12" t="s">
        <v>410</v>
      </c>
      <c r="C23">
        <f>基本数据!$C$22</f>
        <v>4011</v>
      </c>
      <c r="D23">
        <v>25</v>
      </c>
      <c r="E23">
        <v>70000.12</v>
      </c>
      <c r="F23" s="11">
        <v>41649.661736111113</v>
      </c>
      <c r="G23" s="10" t="s">
        <v>416</v>
      </c>
      <c r="H23">
        <v>70000.12</v>
      </c>
      <c r="I23" s="11">
        <v>41649.661736111113</v>
      </c>
      <c r="J23">
        <f>基本数据!$C$48</f>
        <v>3011</v>
      </c>
    </row>
    <row r="25" spans="1:10" x14ac:dyDescent="0.25">
      <c r="B25" s="13" t="s">
        <v>378</v>
      </c>
    </row>
    <row r="26" spans="1:10" x14ac:dyDescent="0.25">
      <c r="B26" s="13" t="s">
        <v>377</v>
      </c>
      <c r="E26" t="s">
        <v>397</v>
      </c>
      <c r="G26" t="s">
        <v>398</v>
      </c>
    </row>
    <row r="27" spans="1:10" x14ac:dyDescent="0.25">
      <c r="B27" s="7"/>
      <c r="E27">
        <f>SUM(E10,E22,E23)</f>
        <v>228123.68</v>
      </c>
      <c r="G27">
        <f>SUM(E9,E20,E21)</f>
        <v>51123.68</v>
      </c>
    </row>
    <row r="29" spans="1:10" x14ac:dyDescent="0.25">
      <c r="E29">
        <f>E27+6*1.12</f>
        <v>228130.4</v>
      </c>
      <c r="G29">
        <f>G27+6*1.12</f>
        <v>51130.400000000001</v>
      </c>
    </row>
    <row r="30" spans="1:10" x14ac:dyDescent="0.25">
      <c r="E30" s="35" t="s">
        <v>8788</v>
      </c>
      <c r="F30" s="33"/>
      <c r="G30" s="35" t="s">
        <v>8787</v>
      </c>
    </row>
    <row r="31" spans="1:10" x14ac:dyDescent="0.25">
      <c r="E31" s="85">
        <f>ROUND(E29*0.05,2)</f>
        <v>11406.52</v>
      </c>
      <c r="F31" s="85"/>
      <c r="G31" s="85">
        <f>ROUND(G29*0.05,2)</f>
        <v>2556.52</v>
      </c>
    </row>
    <row r="32" spans="1:10" x14ac:dyDescent="0.25">
      <c r="F32" s="2">
        <f>SUM(E31+G31)</f>
        <v>13963.04</v>
      </c>
    </row>
    <row r="34" spans="3:9" x14ac:dyDescent="0.25">
      <c r="C34" s="33"/>
      <c r="D34" s="33"/>
      <c r="E34" s="33"/>
      <c r="F34" s="33"/>
      <c r="G34" s="33"/>
      <c r="H34" s="35" t="s">
        <v>8569</v>
      </c>
      <c r="I34" s="33"/>
    </row>
    <row r="35" spans="3:9" x14ac:dyDescent="0.25">
      <c r="C35" s="46">
        <v>41680</v>
      </c>
      <c r="D35" s="33">
        <v>4011</v>
      </c>
      <c r="E35" s="33" t="s">
        <v>8785</v>
      </c>
      <c r="F35" s="33">
        <f>G31</f>
        <v>2556.52</v>
      </c>
      <c r="G35" s="33"/>
      <c r="H35" s="33"/>
      <c r="I35" s="27">
        <f>ROUND((H38-H39)*(F35/F37),2)</f>
        <v>2121.91</v>
      </c>
    </row>
    <row r="36" spans="3:9" x14ac:dyDescent="0.25">
      <c r="C36" s="33"/>
      <c r="D36" s="33"/>
      <c r="E36" s="33" t="s">
        <v>8786</v>
      </c>
      <c r="F36" s="33">
        <f>E31</f>
        <v>11406.52</v>
      </c>
      <c r="G36" s="33"/>
      <c r="H36" s="33"/>
      <c r="I36" s="27">
        <f>ROUND((H38-H39)*(F36/F37),2)</f>
        <v>9467.41</v>
      </c>
    </row>
    <row r="37" spans="3:9" x14ac:dyDescent="0.25">
      <c r="C37" s="33"/>
      <c r="D37" s="33"/>
      <c r="E37" s="35" t="s">
        <v>2495</v>
      </c>
      <c r="F37" s="35">
        <f>SUM(F35,F36)</f>
        <v>13963.04</v>
      </c>
      <c r="G37" s="33"/>
      <c r="H37" s="33"/>
      <c r="I37" s="33"/>
    </row>
    <row r="38" spans="3:9" x14ac:dyDescent="0.25">
      <c r="C38" s="33"/>
      <c r="D38" s="33"/>
      <c r="E38" s="33"/>
      <c r="F38" s="33"/>
      <c r="G38" s="48" t="s">
        <v>8570</v>
      </c>
      <c r="H38" s="49">
        <f>ROUND(F37*0.99,2)</f>
        <v>13823.41</v>
      </c>
      <c r="I38" s="33"/>
    </row>
    <row r="39" spans="3:9" x14ac:dyDescent="0.25">
      <c r="C39" s="33"/>
      <c r="D39" s="33"/>
      <c r="E39" s="33"/>
      <c r="F39" s="33"/>
      <c r="G39" s="50" t="s">
        <v>8571</v>
      </c>
      <c r="H39" s="51">
        <f>ROUND((F37/0.05)*0.008,2)</f>
        <v>2234.09</v>
      </c>
      <c r="I39" s="3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基本数据</vt:lpstr>
      <vt:lpstr>2.6.2</vt:lpstr>
      <vt:lpstr>2.6.3</vt:lpstr>
      <vt:lpstr>2.6.4</vt:lpstr>
      <vt:lpstr>2.6.5</vt:lpstr>
      <vt:lpstr>2.6.6</vt:lpstr>
      <vt:lpstr>2.6.7</vt:lpstr>
      <vt:lpstr>2.6.8</vt:lpstr>
      <vt:lpstr>2.6.9</vt:lpstr>
      <vt:lpstr>2.6.10</vt:lpstr>
      <vt:lpstr>2.6.11</vt:lpstr>
      <vt:lpstr>2.6.12</vt:lpstr>
      <vt:lpstr>重复执行JOB</vt:lpstr>
      <vt:lpstr>1.1.13</vt:lpstr>
      <vt:lpstr>1.1.14</vt:lpstr>
      <vt:lpstr>1.1.15</vt:lpstr>
      <vt:lpstr>2.6.20</vt:lpstr>
      <vt:lpstr>订单出队</vt:lpstr>
      <vt:lpstr>订单出库所需排队大厅数据</vt:lpstr>
      <vt:lpstr>金壹区</vt:lpstr>
      <vt:lpstr>金贰区</vt:lpstr>
      <vt:lpstr>银壹区</vt:lpstr>
      <vt:lpstr>银贰区</vt:lpstr>
      <vt:lpstr>1.1.7</vt:lpstr>
      <vt:lpstr>1.1.7a</vt:lpstr>
      <vt:lpstr>1.1.8</vt:lpstr>
      <vt:lpstr>1.1.9</vt:lpstr>
      <vt:lpstr>1.1.10</vt:lpstr>
      <vt:lpstr>1.1.11</vt:lpstr>
      <vt:lpstr>队列金额计算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2014-05-12T08:08:06Z</dcterms:modified>
</cp:coreProperties>
</file>