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savani/Downloads/"/>
    </mc:Choice>
  </mc:AlternateContent>
  <xr:revisionPtr revIDLastSave="0" documentId="13_ncr:1_{5562860A-BB3B-0849-AC53-C5D5C5B7444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Sheet1!$B$11:$B$22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9" i="1" l="1"/>
  <c r="P38" i="1"/>
  <c r="O38" i="1"/>
  <c r="P37" i="1"/>
  <c r="O37" i="1"/>
  <c r="M37" i="1"/>
  <c r="L37" i="1"/>
  <c r="Q37" i="1" s="1"/>
  <c r="P36" i="1"/>
  <c r="P35" i="1"/>
  <c r="O35" i="1"/>
  <c r="P34" i="1"/>
  <c r="O34" i="1"/>
  <c r="M34" i="1"/>
  <c r="L34" i="1"/>
  <c r="P33" i="1"/>
  <c r="P32" i="1"/>
  <c r="O32" i="1"/>
  <c r="P31" i="1"/>
  <c r="O31" i="1"/>
  <c r="M31" i="1"/>
  <c r="L31" i="1"/>
  <c r="O30" i="1"/>
  <c r="P29" i="1"/>
  <c r="O29" i="1"/>
  <c r="P28" i="1"/>
  <c r="O28" i="1"/>
  <c r="M28" i="1"/>
  <c r="L28" i="1"/>
  <c r="Q28" i="1" s="1"/>
  <c r="P27" i="1"/>
  <c r="P26" i="1"/>
  <c r="O26" i="1"/>
  <c r="P25" i="1"/>
  <c r="O25" i="1"/>
  <c r="M25" i="1"/>
  <c r="L25" i="1"/>
  <c r="P24" i="1"/>
  <c r="O24" i="1"/>
  <c r="P23" i="1"/>
  <c r="O23" i="1"/>
  <c r="R22" i="1"/>
  <c r="P22" i="1"/>
  <c r="O22" i="1"/>
  <c r="M22" i="1"/>
  <c r="L22" i="1"/>
  <c r="Q22" i="1" s="1"/>
  <c r="P21" i="1"/>
  <c r="P20" i="1"/>
  <c r="P19" i="1"/>
  <c r="R19" i="1" s="1"/>
  <c r="M19" i="1"/>
  <c r="L19" i="1"/>
  <c r="P18" i="1"/>
  <c r="P17" i="1"/>
  <c r="O17" i="1"/>
  <c r="P16" i="1"/>
  <c r="O16" i="1"/>
  <c r="M16" i="1"/>
  <c r="L16" i="1"/>
  <c r="P15" i="1"/>
  <c r="P14" i="1"/>
  <c r="P13" i="1"/>
  <c r="O13" i="1"/>
  <c r="M13" i="1"/>
  <c r="L13" i="1"/>
  <c r="R34" i="1" l="1"/>
  <c r="Q19" i="1"/>
  <c r="S22" i="1"/>
  <c r="Q13" i="1"/>
  <c r="R16" i="1"/>
  <c r="Q25" i="1"/>
  <c r="R31" i="1"/>
  <c r="S19" i="1"/>
  <c r="R28" i="1"/>
  <c r="S28" i="1" s="1"/>
  <c r="Q34" i="1"/>
  <c r="R13" i="1"/>
  <c r="Q16" i="1"/>
  <c r="R25" i="1"/>
  <c r="Q31" i="1"/>
  <c r="R37" i="1"/>
  <c r="S37" i="1" s="1"/>
  <c r="S34" i="1"/>
  <c r="S31" i="1" l="1"/>
  <c r="S16" i="1"/>
  <c r="S25" i="1"/>
  <c r="S13" i="1"/>
</calcChain>
</file>

<file path=xl/sharedStrings.xml><?xml version="1.0" encoding="utf-8"?>
<sst xmlns="http://schemas.openxmlformats.org/spreadsheetml/2006/main" count="110" uniqueCount="39">
  <si>
    <t xml:space="preserve"> </t>
  </si>
  <si>
    <t>Split</t>
  </si>
  <si>
    <t>PL</t>
  </si>
  <si>
    <t>PR</t>
  </si>
  <si>
    <t>Level</t>
  </si>
  <si>
    <t>P( j |tL )</t>
  </si>
  <si>
    <t>P( j |tR)</t>
  </si>
  <si>
    <t>2PL PR</t>
  </si>
  <si>
    <t>Q(s|t)</t>
  </si>
  <si>
    <t>Φ(s|t)</t>
  </si>
  <si>
    <t>GRE</t>
  </si>
  <si>
    <t xml:space="preserve">Gender </t>
  </si>
  <si>
    <t>Admission</t>
  </si>
  <si>
    <t>GPA</t>
  </si>
  <si>
    <t>Low</t>
  </si>
  <si>
    <t>Female</t>
  </si>
  <si>
    <t>Admitted</t>
  </si>
  <si>
    <t>High</t>
  </si>
  <si>
    <t>Level 1</t>
  </si>
  <si>
    <t>GRE = Very High</t>
  </si>
  <si>
    <t>Very High</t>
  </si>
  <si>
    <t>Male</t>
  </si>
  <si>
    <t>Level 2</t>
  </si>
  <si>
    <t>Medium</t>
  </si>
  <si>
    <t>Level 3</t>
  </si>
  <si>
    <t>GRE = High</t>
  </si>
  <si>
    <t xml:space="preserve">Waitlisted </t>
  </si>
  <si>
    <t>GRE = Medium</t>
  </si>
  <si>
    <t>Rejected</t>
  </si>
  <si>
    <t>GRE = Low</t>
  </si>
  <si>
    <t>Gender = Female</t>
  </si>
  <si>
    <t>Gender = Male</t>
  </si>
  <si>
    <t>GPA = High</t>
  </si>
  <si>
    <t>GPA = Medium</t>
  </si>
  <si>
    <t>GPA = Low</t>
  </si>
  <si>
    <t>Sr.No</t>
  </si>
  <si>
    <t>KDDM QUESTION 7 MIDTERM</t>
  </si>
  <si>
    <t>JAY KALYANBHAI SAVANI</t>
  </si>
  <si>
    <t>CWID 2009207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</si>
</sst>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Body)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right" vertical="center"/>
    </xf>
    <xf numFmtId="0" fontId="0" fillId="4" borderId="1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C11:G22" totalsRowShown="0" headerRowDxfId="5">
  <autoFilter ref="C11:G22" xr:uid="{00000000-0009-0000-0100-000001000000}"/>
  <sortState xmlns:xlrd2="http://schemas.microsoft.com/office/spreadsheetml/2017/richdata2" ref="C12:G21">
    <sortCondition ref="G11:G22"/>
  </sortState>
  <tableColumns count="5">
    <tableColumn id="3" xr3:uid="{00000000-0010-0000-0000-000003000000}" name="GRE" dataDxfId="4"/>
    <tableColumn id="2" xr3:uid="{00000000-0010-0000-0000-000002000000}" name="Gender " dataDxfId="3"/>
    <tableColumn id="4" xr3:uid="{00000000-0010-0000-0000-000004000000}" name="Admission" dataDxfId="2"/>
    <tableColumn id="1" xr3:uid="{00000000-0010-0000-0000-000001000000}" name="GPA" dataDxfId="1"/>
    <tableColumn id="6" xr3:uid="{00000000-0010-0000-0000-000006000000}" name="Lev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zoomScaleNormal="100" workbookViewId="0">
      <selection activeCell="K4" sqref="K4"/>
    </sheetView>
  </sheetViews>
  <sheetFormatPr baseColWidth="10" defaultColWidth="8.83203125" defaultRowHeight="15" x14ac:dyDescent="0.2"/>
  <cols>
    <col min="3" max="3" width="15.83203125" customWidth="1"/>
    <col min="4" max="4" width="14.1640625" customWidth="1"/>
    <col min="5" max="5" width="18" customWidth="1"/>
    <col min="6" max="6" width="9.5" customWidth="1"/>
  </cols>
  <sheetData>
    <row r="1" spans="1:19" x14ac:dyDescent="0.2">
      <c r="F1" t="s">
        <v>0</v>
      </c>
    </row>
    <row r="2" spans="1:19" ht="21" x14ac:dyDescent="0.25">
      <c r="A2" s="1"/>
      <c r="B2" s="8"/>
      <c r="G2" s="9" t="s">
        <v>36</v>
      </c>
    </row>
    <row r="3" spans="1:19" ht="19" x14ac:dyDescent="0.25">
      <c r="G3" s="10" t="s">
        <v>37</v>
      </c>
      <c r="H3" s="10"/>
      <c r="I3" s="10"/>
    </row>
    <row r="4" spans="1:19" ht="21" x14ac:dyDescent="0.25">
      <c r="A4" s="1"/>
      <c r="C4" s="1"/>
      <c r="G4" s="10" t="s">
        <v>38</v>
      </c>
      <c r="H4" s="10"/>
      <c r="I4" s="10"/>
    </row>
    <row r="6" spans="1:19" ht="21" x14ac:dyDescent="0.25">
      <c r="A6" s="1"/>
      <c r="C6" s="1"/>
    </row>
    <row r="11" spans="1:19" x14ac:dyDescent="0.2">
      <c r="B11" s="2" t="s">
        <v>35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4</v>
      </c>
      <c r="K11" s="6" t="s">
        <v>1</v>
      </c>
      <c r="L11" s="6" t="s">
        <v>2</v>
      </c>
      <c r="M11" s="6" t="s">
        <v>3</v>
      </c>
      <c r="N11" s="6" t="s">
        <v>4</v>
      </c>
      <c r="O11" s="6" t="s">
        <v>5</v>
      </c>
      <c r="P11" s="6" t="s">
        <v>6</v>
      </c>
      <c r="Q11" s="6" t="s">
        <v>7</v>
      </c>
      <c r="R11" s="6" t="s">
        <v>8</v>
      </c>
      <c r="S11" s="6" t="s">
        <v>9</v>
      </c>
    </row>
    <row r="12" spans="1:19" x14ac:dyDescent="0.2">
      <c r="B12" s="5">
        <v>1</v>
      </c>
      <c r="C12" s="5" t="s">
        <v>14</v>
      </c>
      <c r="D12" s="5" t="s">
        <v>15</v>
      </c>
      <c r="E12" s="5" t="s">
        <v>16</v>
      </c>
      <c r="F12" s="5" t="s">
        <v>17</v>
      </c>
      <c r="G12" s="5" t="s">
        <v>18</v>
      </c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">
      <c r="B13" s="4">
        <v>2</v>
      </c>
      <c r="C13" s="4" t="s">
        <v>20</v>
      </c>
      <c r="D13" s="4" t="s">
        <v>21</v>
      </c>
      <c r="E13" s="4" t="s">
        <v>16</v>
      </c>
      <c r="F13" s="4" t="s">
        <v>14</v>
      </c>
      <c r="G13" s="4" t="s">
        <v>18</v>
      </c>
      <c r="K13" s="4" t="s">
        <v>19</v>
      </c>
      <c r="L13" s="4">
        <f>4/11</f>
        <v>0.36363636363636365</v>
      </c>
      <c r="M13" s="4">
        <f>7/11</f>
        <v>0.63636363636363635</v>
      </c>
      <c r="N13" s="4" t="s">
        <v>18</v>
      </c>
      <c r="O13" s="4">
        <f>4/4</f>
        <v>1</v>
      </c>
      <c r="P13" s="4">
        <f>2/7</f>
        <v>0.2857142857142857</v>
      </c>
      <c r="Q13" s="4">
        <f>2*L13*M13</f>
        <v>0.46280991735537191</v>
      </c>
      <c r="R13" s="4">
        <f>ABS(O13-P13)+ABS(O14-P14)+ABS(O15-P15)</f>
        <v>1.4285714285714284</v>
      </c>
      <c r="S13" s="7">
        <f>Q13*R13</f>
        <v>0.66115702479338834</v>
      </c>
    </row>
    <row r="14" spans="1:19" x14ac:dyDescent="0.2">
      <c r="B14" s="5">
        <v>3</v>
      </c>
      <c r="C14" s="5" t="s">
        <v>20</v>
      </c>
      <c r="D14" s="5" t="s">
        <v>15</v>
      </c>
      <c r="E14" s="5" t="s">
        <v>16</v>
      </c>
      <c r="F14" s="5" t="s">
        <v>23</v>
      </c>
      <c r="G14" s="5" t="s">
        <v>18</v>
      </c>
      <c r="K14" s="4"/>
      <c r="L14" s="4"/>
      <c r="M14" s="4"/>
      <c r="N14" s="4" t="s">
        <v>22</v>
      </c>
      <c r="O14" s="4">
        <v>0</v>
      </c>
      <c r="P14" s="4">
        <f>3/7</f>
        <v>0.42857142857142855</v>
      </c>
      <c r="Q14" s="4"/>
      <c r="R14" s="4"/>
      <c r="S14" s="4"/>
    </row>
    <row r="15" spans="1:19" x14ac:dyDescent="0.2">
      <c r="B15" s="4">
        <v>4</v>
      </c>
      <c r="C15" s="4" t="s">
        <v>20</v>
      </c>
      <c r="D15" s="4" t="s">
        <v>21</v>
      </c>
      <c r="E15" s="4" t="s">
        <v>16</v>
      </c>
      <c r="F15" s="4" t="s">
        <v>17</v>
      </c>
      <c r="G15" s="4" t="s">
        <v>18</v>
      </c>
      <c r="K15" s="4"/>
      <c r="L15" s="4"/>
      <c r="M15" s="4"/>
      <c r="N15" s="4" t="s">
        <v>24</v>
      </c>
      <c r="O15" s="4">
        <v>0</v>
      </c>
      <c r="P15" s="4">
        <f>2/7</f>
        <v>0.2857142857142857</v>
      </c>
      <c r="Q15" s="4"/>
      <c r="R15" s="4"/>
      <c r="S15" s="4"/>
    </row>
    <row r="16" spans="1:19" x14ac:dyDescent="0.2">
      <c r="B16" s="5">
        <v>5</v>
      </c>
      <c r="C16" s="5" t="s">
        <v>20</v>
      </c>
      <c r="D16" s="5" t="s">
        <v>15</v>
      </c>
      <c r="E16" s="5" t="s">
        <v>16</v>
      </c>
      <c r="F16" s="5" t="s">
        <v>17</v>
      </c>
      <c r="G16" s="5" t="s">
        <v>18</v>
      </c>
      <c r="K16" s="4" t="s">
        <v>25</v>
      </c>
      <c r="L16" s="4">
        <f>2/11</f>
        <v>0.18181818181818182</v>
      </c>
      <c r="M16" s="4">
        <f>9/11</f>
        <v>0.81818181818181823</v>
      </c>
      <c r="N16" s="4" t="s">
        <v>18</v>
      </c>
      <c r="O16" s="4">
        <f>1/2</f>
        <v>0.5</v>
      </c>
      <c r="P16" s="4">
        <f>5/9</f>
        <v>0.55555555555555558</v>
      </c>
      <c r="Q16" s="4">
        <f>2*L16*M16</f>
        <v>0.2975206611570248</v>
      </c>
      <c r="R16" s="4">
        <f>ABS(O16-P16)+ABS(O17-P17)+ABS(O18-P18)</f>
        <v>0.55555555555555558</v>
      </c>
      <c r="S16" s="7">
        <f>Q16*R16</f>
        <v>0.16528925619834711</v>
      </c>
    </row>
    <row r="17" spans="2:19" x14ac:dyDescent="0.2">
      <c r="B17" s="4">
        <v>6</v>
      </c>
      <c r="C17" s="4" t="s">
        <v>17</v>
      </c>
      <c r="D17" s="4" t="s">
        <v>15</v>
      </c>
      <c r="E17" s="4" t="s">
        <v>16</v>
      </c>
      <c r="F17" s="4" t="s">
        <v>23</v>
      </c>
      <c r="G17" s="4" t="s">
        <v>18</v>
      </c>
      <c r="K17" s="4"/>
      <c r="L17" s="4"/>
      <c r="M17" s="4"/>
      <c r="N17" s="4" t="s">
        <v>22</v>
      </c>
      <c r="O17" s="4">
        <f>1/2</f>
        <v>0.5</v>
      </c>
      <c r="P17" s="4">
        <f>2/9</f>
        <v>0.22222222222222221</v>
      </c>
      <c r="Q17" s="4"/>
      <c r="R17" s="4"/>
      <c r="S17" s="4"/>
    </row>
    <row r="18" spans="2:19" x14ac:dyDescent="0.2">
      <c r="B18" s="5">
        <v>7</v>
      </c>
      <c r="C18" s="5" t="s">
        <v>23</v>
      </c>
      <c r="D18" s="5" t="s">
        <v>15</v>
      </c>
      <c r="E18" s="5" t="s">
        <v>26</v>
      </c>
      <c r="F18" s="5" t="s">
        <v>17</v>
      </c>
      <c r="G18" s="5" t="s">
        <v>22</v>
      </c>
      <c r="K18" s="4"/>
      <c r="L18" s="4"/>
      <c r="M18" s="4"/>
      <c r="N18" s="4" t="s">
        <v>24</v>
      </c>
      <c r="O18" s="4">
        <v>0</v>
      </c>
      <c r="P18" s="4">
        <f>2/9</f>
        <v>0.22222222222222221</v>
      </c>
      <c r="Q18" s="4"/>
      <c r="R18" s="4"/>
      <c r="S18" s="4"/>
    </row>
    <row r="19" spans="2:19" x14ac:dyDescent="0.2">
      <c r="B19" s="4">
        <v>8</v>
      </c>
      <c r="C19" s="4" t="s">
        <v>14</v>
      </c>
      <c r="D19" s="4" t="s">
        <v>21</v>
      </c>
      <c r="E19" s="4" t="s">
        <v>26</v>
      </c>
      <c r="F19" s="4" t="s">
        <v>23</v>
      </c>
      <c r="G19" s="4" t="s">
        <v>22</v>
      </c>
      <c r="K19" s="4" t="s">
        <v>27</v>
      </c>
      <c r="L19" s="4">
        <f>2/11</f>
        <v>0.18181818181818182</v>
      </c>
      <c r="M19" s="4">
        <f>9/11</f>
        <v>0.81818181818181823</v>
      </c>
      <c r="N19" s="4" t="s">
        <v>18</v>
      </c>
      <c r="O19" s="4">
        <v>0</v>
      </c>
      <c r="P19" s="4">
        <f>6/9</f>
        <v>0.66666666666666663</v>
      </c>
      <c r="Q19" s="4">
        <f>2*L19*M19</f>
        <v>0.2975206611570248</v>
      </c>
      <c r="R19" s="4">
        <f>ABS(O19-P19)+ABS(O20-P20)+ABS(O21-P21)</f>
        <v>1.3333333333333333</v>
      </c>
      <c r="S19" s="7">
        <f>Q19*R19</f>
        <v>0.39669421487603307</v>
      </c>
    </row>
    <row r="20" spans="2:19" x14ac:dyDescent="0.2">
      <c r="B20" s="5">
        <v>9</v>
      </c>
      <c r="C20" s="5" t="s">
        <v>17</v>
      </c>
      <c r="D20" s="5" t="s">
        <v>21</v>
      </c>
      <c r="E20" s="5" t="s">
        <v>26</v>
      </c>
      <c r="F20" s="5" t="s">
        <v>14</v>
      </c>
      <c r="G20" s="5" t="s">
        <v>22</v>
      </c>
      <c r="K20" s="4"/>
      <c r="L20" s="4"/>
      <c r="M20" s="4"/>
      <c r="N20" s="4" t="s">
        <v>22</v>
      </c>
      <c r="O20" s="4">
        <v>0.5</v>
      </c>
      <c r="P20" s="4">
        <f>2/9</f>
        <v>0.22222222222222221</v>
      </c>
      <c r="Q20" s="4"/>
      <c r="R20" s="4"/>
      <c r="S20" s="4"/>
    </row>
    <row r="21" spans="2:19" x14ac:dyDescent="0.2">
      <c r="B21" s="4">
        <v>10</v>
      </c>
      <c r="C21" s="4" t="s">
        <v>14</v>
      </c>
      <c r="D21" s="4" t="s">
        <v>21</v>
      </c>
      <c r="E21" s="4" t="s">
        <v>28</v>
      </c>
      <c r="F21" s="4" t="s">
        <v>14</v>
      </c>
      <c r="G21" s="4" t="s">
        <v>24</v>
      </c>
      <c r="K21" s="4"/>
      <c r="L21" s="4"/>
      <c r="M21" s="4"/>
      <c r="N21" s="4" t="s">
        <v>24</v>
      </c>
      <c r="O21" s="4">
        <v>0.5</v>
      </c>
      <c r="P21" s="4">
        <f>1/9</f>
        <v>0.1111111111111111</v>
      </c>
      <c r="Q21" s="4"/>
      <c r="R21" s="4"/>
      <c r="S21" s="4"/>
    </row>
    <row r="22" spans="2:19" x14ac:dyDescent="0.2">
      <c r="B22" s="5">
        <v>11</v>
      </c>
      <c r="C22" s="5" t="s">
        <v>23</v>
      </c>
      <c r="D22" s="5" t="s">
        <v>21</v>
      </c>
      <c r="E22" s="5" t="s">
        <v>28</v>
      </c>
      <c r="F22" s="5" t="s">
        <v>14</v>
      </c>
      <c r="G22" s="5" t="s">
        <v>24</v>
      </c>
      <c r="K22" s="4" t="s">
        <v>29</v>
      </c>
      <c r="L22" s="4">
        <f>3/11</f>
        <v>0.27272727272727271</v>
      </c>
      <c r="M22" s="4">
        <f>8/11</f>
        <v>0.72727272727272729</v>
      </c>
      <c r="N22" s="4" t="s">
        <v>18</v>
      </c>
      <c r="O22" s="4">
        <f>1/3</f>
        <v>0.33333333333333331</v>
      </c>
      <c r="P22" s="4">
        <f>5/8</f>
        <v>0.625</v>
      </c>
      <c r="Q22" s="4">
        <f>2*L22*M22</f>
        <v>0.39669421487603301</v>
      </c>
      <c r="R22" s="4">
        <f>ABS(O22-P22)+ABS(O23-P23)+ABS(O24-P24)</f>
        <v>0.58333333333333326</v>
      </c>
      <c r="S22" s="7">
        <f>Q22*R22</f>
        <v>0.2314049586776859</v>
      </c>
    </row>
    <row r="23" spans="2:19" x14ac:dyDescent="0.2">
      <c r="K23" s="4"/>
      <c r="L23" s="4"/>
      <c r="M23" s="4"/>
      <c r="N23" s="4" t="s">
        <v>22</v>
      </c>
      <c r="O23" s="4">
        <f t="shared" ref="O23:O24" si="0">1/3</f>
        <v>0.33333333333333331</v>
      </c>
      <c r="P23" s="4">
        <f>2/8</f>
        <v>0.25</v>
      </c>
      <c r="Q23" s="4"/>
      <c r="R23" s="4"/>
      <c r="S23" s="4"/>
    </row>
    <row r="24" spans="2:19" x14ac:dyDescent="0.2">
      <c r="K24" s="4"/>
      <c r="L24" s="4"/>
      <c r="M24" s="4"/>
      <c r="N24" s="4" t="s">
        <v>24</v>
      </c>
      <c r="O24" s="4">
        <f t="shared" si="0"/>
        <v>0.33333333333333331</v>
      </c>
      <c r="P24" s="4">
        <f>1/8</f>
        <v>0.125</v>
      </c>
      <c r="Q24" s="4"/>
      <c r="R24" s="4"/>
      <c r="S24" s="4"/>
    </row>
    <row r="25" spans="2:19" x14ac:dyDescent="0.2">
      <c r="K25" s="4" t="s">
        <v>30</v>
      </c>
      <c r="L25" s="4">
        <f>5/11</f>
        <v>0.45454545454545453</v>
      </c>
      <c r="M25" s="4">
        <f>6/11</f>
        <v>0.54545454545454541</v>
      </c>
      <c r="N25" s="4" t="s">
        <v>18</v>
      </c>
      <c r="O25" s="4">
        <f>4/5</f>
        <v>0.8</v>
      </c>
      <c r="P25" s="4">
        <f>2/6</f>
        <v>0.33333333333333331</v>
      </c>
      <c r="Q25" s="4">
        <f>2*L25*M25</f>
        <v>0.49586776859504128</v>
      </c>
      <c r="R25" s="4">
        <f>ABS(O25-P25)+ABS(O26-P26)+ABS(O27-P27)</f>
        <v>0.93333333333333335</v>
      </c>
      <c r="S25" s="7">
        <f>Q25*R25</f>
        <v>0.46280991735537186</v>
      </c>
    </row>
    <row r="26" spans="2:19" x14ac:dyDescent="0.2">
      <c r="K26" s="4"/>
      <c r="L26" s="4"/>
      <c r="M26" s="4"/>
      <c r="N26" s="4" t="s">
        <v>22</v>
      </c>
      <c r="O26" s="4">
        <f>1/5</f>
        <v>0.2</v>
      </c>
      <c r="P26" s="4">
        <f t="shared" ref="O26:P30" si="1">2/6</f>
        <v>0.33333333333333331</v>
      </c>
      <c r="Q26" s="4"/>
      <c r="R26" s="4"/>
      <c r="S26" s="4"/>
    </row>
    <row r="27" spans="2:19" x14ac:dyDescent="0.2">
      <c r="K27" s="4"/>
      <c r="L27" s="4"/>
      <c r="M27" s="4"/>
      <c r="N27" s="4" t="s">
        <v>24</v>
      </c>
      <c r="O27" s="4">
        <v>0</v>
      </c>
      <c r="P27" s="4">
        <f t="shared" si="1"/>
        <v>0.33333333333333331</v>
      </c>
      <c r="Q27" s="4"/>
      <c r="R27" s="4"/>
      <c r="S27" s="4"/>
    </row>
    <row r="28" spans="2:19" x14ac:dyDescent="0.2">
      <c r="K28" s="4" t="s">
        <v>31</v>
      </c>
      <c r="L28" s="4">
        <f>6/11</f>
        <v>0.54545454545454541</v>
      </c>
      <c r="M28" s="4">
        <f>5/11</f>
        <v>0.45454545454545453</v>
      </c>
      <c r="N28" s="4" t="s">
        <v>18</v>
      </c>
      <c r="O28" s="4">
        <f>2/6</f>
        <v>0.33333333333333331</v>
      </c>
      <c r="P28" s="4">
        <f>4/5</f>
        <v>0.8</v>
      </c>
      <c r="Q28" s="4">
        <f>2*L28*M28</f>
        <v>0.49586776859504128</v>
      </c>
      <c r="R28" s="4">
        <f>ABS(O28-P28)+ABS(O29-P29)+ABS(O30-P30)</f>
        <v>0.93333333333333335</v>
      </c>
      <c r="S28" s="7">
        <f>Q28*R28</f>
        <v>0.46280991735537186</v>
      </c>
    </row>
    <row r="29" spans="2:19" x14ac:dyDescent="0.2">
      <c r="K29" s="4"/>
      <c r="L29" s="4"/>
      <c r="M29" s="4"/>
      <c r="N29" s="4" t="s">
        <v>22</v>
      </c>
      <c r="O29" s="4">
        <f t="shared" si="1"/>
        <v>0.33333333333333331</v>
      </c>
      <c r="P29" s="4">
        <f>1/5</f>
        <v>0.2</v>
      </c>
      <c r="Q29" s="4"/>
      <c r="R29" s="4"/>
      <c r="S29" s="4"/>
    </row>
    <row r="30" spans="2:19" x14ac:dyDescent="0.2">
      <c r="K30" s="4"/>
      <c r="L30" s="4"/>
      <c r="M30" s="4"/>
      <c r="N30" s="4" t="s">
        <v>24</v>
      </c>
      <c r="O30" s="4">
        <f t="shared" si="1"/>
        <v>0.33333333333333331</v>
      </c>
      <c r="P30" s="4">
        <v>0</v>
      </c>
      <c r="Q30" s="4"/>
      <c r="R30" s="4"/>
      <c r="S30" s="4"/>
    </row>
    <row r="31" spans="2:19" x14ac:dyDescent="0.2">
      <c r="K31" s="4" t="s">
        <v>32</v>
      </c>
      <c r="L31" s="4">
        <f>4/11</f>
        <v>0.36363636363636365</v>
      </c>
      <c r="M31" s="4">
        <f>7/11</f>
        <v>0.63636363636363635</v>
      </c>
      <c r="N31" s="4" t="s">
        <v>18</v>
      </c>
      <c r="O31" s="4">
        <f>3/4</f>
        <v>0.75</v>
      </c>
      <c r="P31" s="4">
        <f>3/7</f>
        <v>0.42857142857142855</v>
      </c>
      <c r="Q31" s="4">
        <f>2*L31*M31</f>
        <v>0.46280991735537191</v>
      </c>
      <c r="R31" s="4">
        <f>ABS(O31-P31)+ABS(O32-P32)+ABS(O33-P33)</f>
        <v>0.64285714285714279</v>
      </c>
      <c r="S31" s="7">
        <f>Q31*R31</f>
        <v>0.29752066115702475</v>
      </c>
    </row>
    <row r="32" spans="2:19" x14ac:dyDescent="0.2">
      <c r="K32" s="4"/>
      <c r="L32" s="4"/>
      <c r="M32" s="4"/>
      <c r="N32" s="4" t="s">
        <v>22</v>
      </c>
      <c r="O32" s="4">
        <f>1/4</f>
        <v>0.25</v>
      </c>
      <c r="P32" s="4">
        <f>2/7</f>
        <v>0.2857142857142857</v>
      </c>
      <c r="Q32" s="4"/>
      <c r="R32" s="4"/>
      <c r="S32" s="4"/>
    </row>
    <row r="33" spans="11:19" x14ac:dyDescent="0.2">
      <c r="K33" s="4"/>
      <c r="L33" s="4"/>
      <c r="M33" s="4"/>
      <c r="N33" s="4" t="s">
        <v>24</v>
      </c>
      <c r="O33" s="4">
        <v>0</v>
      </c>
      <c r="P33" s="4">
        <f>2/7</f>
        <v>0.2857142857142857</v>
      </c>
      <c r="Q33" s="4"/>
      <c r="R33" s="4"/>
      <c r="S33" s="4"/>
    </row>
    <row r="34" spans="11:19" x14ac:dyDescent="0.2">
      <c r="K34" s="4" t="s">
        <v>33</v>
      </c>
      <c r="L34" s="4">
        <f>3/11</f>
        <v>0.27272727272727271</v>
      </c>
      <c r="M34" s="4">
        <f>8/11</f>
        <v>0.72727272727272729</v>
      </c>
      <c r="N34" s="4" t="s">
        <v>18</v>
      </c>
      <c r="O34" s="4">
        <f>2/3</f>
        <v>0.66666666666666663</v>
      </c>
      <c r="P34" s="4">
        <f>4/8</f>
        <v>0.5</v>
      </c>
      <c r="Q34" s="4">
        <f>2*L34*M34</f>
        <v>0.39669421487603301</v>
      </c>
      <c r="R34" s="4">
        <f>ABS(O34-P34)+ABS(O35-P35)+ABS(O36-P36)</f>
        <v>0.49999999999999994</v>
      </c>
      <c r="S34" s="7">
        <f>Q34*R34</f>
        <v>0.19834710743801648</v>
      </c>
    </row>
    <row r="35" spans="11:19" x14ac:dyDescent="0.2">
      <c r="K35" s="4"/>
      <c r="L35" s="4"/>
      <c r="M35" s="4"/>
      <c r="N35" s="4" t="s">
        <v>22</v>
      </c>
      <c r="O35" s="4">
        <f>1/3</f>
        <v>0.33333333333333331</v>
      </c>
      <c r="P35" s="4">
        <f>2/8</f>
        <v>0.25</v>
      </c>
      <c r="Q35" s="4"/>
      <c r="R35" s="4"/>
      <c r="S35" s="4"/>
    </row>
    <row r="36" spans="11:19" x14ac:dyDescent="0.2">
      <c r="K36" s="4"/>
      <c r="L36" s="4"/>
      <c r="M36" s="4"/>
      <c r="N36" s="4" t="s">
        <v>24</v>
      </c>
      <c r="O36" s="4">
        <v>0</v>
      </c>
      <c r="P36" s="4">
        <f>2/8</f>
        <v>0.25</v>
      </c>
      <c r="Q36" s="4"/>
      <c r="R36" s="4"/>
      <c r="S36" s="4"/>
    </row>
    <row r="37" spans="11:19" x14ac:dyDescent="0.2">
      <c r="K37" s="4" t="s">
        <v>34</v>
      </c>
      <c r="L37" s="4">
        <f>4/11</f>
        <v>0.36363636363636365</v>
      </c>
      <c r="M37" s="4">
        <f>7/11</f>
        <v>0.63636363636363635</v>
      </c>
      <c r="N37" s="4" t="s">
        <v>18</v>
      </c>
      <c r="O37" s="4">
        <f>1/4</f>
        <v>0.25</v>
      </c>
      <c r="P37" s="4">
        <f>5/7</f>
        <v>0.7142857142857143</v>
      </c>
      <c r="Q37" s="4">
        <f>2*L37*M37</f>
        <v>0.46280991735537191</v>
      </c>
      <c r="R37" s="4">
        <f>ABS(O37-P37)+ABS(O38-P38)+ABS(O39-P39)</f>
        <v>1</v>
      </c>
      <c r="S37" s="7">
        <f>Q37*R37</f>
        <v>0.46280991735537191</v>
      </c>
    </row>
    <row r="38" spans="11:19" x14ac:dyDescent="0.2">
      <c r="K38" s="4"/>
      <c r="L38" s="4"/>
      <c r="M38" s="4"/>
      <c r="N38" s="4" t="s">
        <v>22</v>
      </c>
      <c r="O38" s="4">
        <f>1/4</f>
        <v>0.25</v>
      </c>
      <c r="P38" s="4">
        <f>2/7</f>
        <v>0.2857142857142857</v>
      </c>
      <c r="Q38" s="4"/>
      <c r="R38" s="4"/>
      <c r="S38" s="4"/>
    </row>
    <row r="39" spans="11:19" x14ac:dyDescent="0.2">
      <c r="K39" s="4"/>
      <c r="L39" s="4"/>
      <c r="M39" s="4"/>
      <c r="N39" s="4" t="s">
        <v>24</v>
      </c>
      <c r="O39" s="4">
        <f>2/4</f>
        <v>0.5</v>
      </c>
      <c r="P39" s="4">
        <v>0</v>
      </c>
      <c r="Q39" s="4"/>
      <c r="R39" s="4"/>
      <c r="S39" s="4"/>
    </row>
  </sheetData>
  <autoFilter ref="B11:B22" xr:uid="{00000000-0009-0000-0000-000000000000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Vanani</dc:creator>
  <cp:lastModifiedBy>Microsoft Office User</cp:lastModifiedBy>
  <dcterms:created xsi:type="dcterms:W3CDTF">2021-11-02T21:01:05Z</dcterms:created>
  <dcterms:modified xsi:type="dcterms:W3CDTF">2022-03-29T17:34:44Z</dcterms:modified>
</cp:coreProperties>
</file>