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<sst xmlns="http://schemas.openxmlformats.org/spreadsheetml/2006/main" count="183" uniqueCount="107">
  <si>
    <t xml:space="preserve">INVERSION PARA IMPLANTANCIÓN MVP</t>
  </si>
  <si>
    <t xml:space="preserve">Sensores</t>
  </si>
  <si>
    <t xml:space="preserve">CAPEX </t>
  </si>
  <si>
    <t xml:space="preserve">Tipo</t>
  </si>
  <si>
    <t xml:space="preserve">Modelo</t>
  </si>
  <si>
    <t xml:space="preserve">Coste</t>
  </si>
  <si>
    <t xml:space="preserve">Cantidad</t>
  </si>
  <si>
    <t xml:space="preserve">Total</t>
  </si>
  <si>
    <t xml:space="preserve">Adquisición de Activos - Inversión inicial</t>
  </si>
  <si>
    <t xml:space="preserve">€/Unidad</t>
  </si>
  <si>
    <t xml:space="preserve">Unidades</t>
  </si>
  <si>
    <t xml:space="preserve">Tot Concepto</t>
  </si>
  <si>
    <t xml:space="preserve">Temperatura y 
Humedad Ambiente</t>
  </si>
  <si>
    <t xml:space="preserve">DHT22</t>
  </si>
  <si>
    <t xml:space="preserve">Temperatura y humedad ambiente</t>
  </si>
  <si>
    <t xml:space="preserve">Humedad Terreno</t>
  </si>
  <si>
    <t xml:space="preserve">YL-69</t>
  </si>
  <si>
    <t xml:space="preserve">Luminosidad</t>
  </si>
  <si>
    <t xml:space="preserve">BH1750</t>
  </si>
  <si>
    <t xml:space="preserve">PH Terreno</t>
  </si>
  <si>
    <t xml:space="preserve">Atlas Scientific Surveyor</t>
  </si>
  <si>
    <t xml:space="preserve">PH Agua</t>
  </si>
  <si>
    <t xml:space="preserve">CQRobot Ocean TDS</t>
  </si>
  <si>
    <t xml:space="preserve">Nivel Agua</t>
  </si>
  <si>
    <t xml:space="preserve">DF Robot Gravity</t>
  </si>
  <si>
    <t xml:space="preserve">Cámara</t>
  </si>
  <si>
    <t xml:space="preserve">ESP32-CAM</t>
  </si>
  <si>
    <t xml:space="preserve">Actuadores</t>
  </si>
  <si>
    <t xml:space="preserve">Microcontroladores</t>
  </si>
  <si>
    <t xml:space="preserve">Electroválvula</t>
  </si>
  <si>
    <t xml:space="preserve">Electroválvula de 2/2 vías servocontrolada Bürkert 6281</t>
  </si>
  <si>
    <t xml:space="preserve">Modelo </t>
  </si>
  <si>
    <t xml:space="preserve">Centralita Riego</t>
  </si>
  <si>
    <t xml:space="preserve">Solem Smart IS6</t>
  </si>
  <si>
    <t xml:space="preserve">Arduino</t>
  </si>
  <si>
    <t xml:space="preserve">ESP-32</t>
  </si>
  <si>
    <t xml:space="preserve">Cajas Estancas</t>
  </si>
  <si>
    <t xml:space="preserve">Caja estanca IP66</t>
  </si>
  <si>
    <t xml:space="preserve">PRO-0289</t>
  </si>
  <si>
    <t xml:space="preserve">Baterías y Portabaterías</t>
  </si>
  <si>
    <t xml:space="preserve">Base baterias arduino</t>
  </si>
  <si>
    <t xml:space="preserve">3XAA</t>
  </si>
  <si>
    <t xml:space="preserve">Batería AA recargable NiMH 2500mAh</t>
  </si>
  <si>
    <t xml:space="preserve">BAT-0005</t>
  </si>
  <si>
    <t xml:space="preserve">Base baterias camaras</t>
  </si>
  <si>
    <t xml:space="preserve">4XAA</t>
  </si>
  <si>
    <t xml:space="preserve">Infraestructura red</t>
  </si>
  <si>
    <t xml:space="preserve">Router</t>
  </si>
  <si>
    <t xml:space="preserve">Antena 4G-5G-WiFi Poynting XPOL-2-5G</t>
  </si>
  <si>
    <t xml:space="preserve">Firewall</t>
  </si>
  <si>
    <t xml:space="preserve">Meraki MX64-HW</t>
  </si>
  <si>
    <t xml:space="preserve">Dispositivos</t>
  </si>
  <si>
    <t xml:space="preserve">Componentes Electronicos</t>
  </si>
  <si>
    <t xml:space="preserve">Varios</t>
  </si>
  <si>
    <t xml:space="preserve">Cableado y canalizaciones</t>
  </si>
  <si>
    <t xml:space="preserve">varios</t>
  </si>
  <si>
    <t xml:space="preserve">Material fungible</t>
  </si>
  <si>
    <t xml:space="preserve">Para instalación, conexión, etc.</t>
  </si>
  <si>
    <t xml:space="preserve">Instalación</t>
  </si>
  <si>
    <t xml:space="preserve">Instalacion</t>
  </si>
  <si>
    <t xml:space="preserve">Configuración</t>
  </si>
  <si>
    <t xml:space="preserve">Software</t>
  </si>
  <si>
    <t xml:space="preserve">Desarrollo API Rest dedicada</t>
  </si>
  <si>
    <t xml:space="preserve">Despliegue Heroku Advanced</t>
  </si>
  <si>
    <t xml:space="preserve">Otros elementos</t>
  </si>
  <si>
    <t xml:space="preserve">Desarrollo Aplicación Móvil</t>
  </si>
  <si>
    <t xml:space="preserve">Configuración seguridad firewall</t>
  </si>
  <si>
    <t xml:space="preserve">Total CAPEX</t>
  </si>
  <si>
    <t xml:space="preserve">OPEX</t>
  </si>
  <si>
    <t xml:space="preserve">Otros componentes electronicos</t>
  </si>
  <si>
    <t xml:space="preserve">xxxxx</t>
  </si>
  <si>
    <t xml:space="preserve">Mantenimiento Activo Anual</t>
  </si>
  <si>
    <t xml:space="preserve">Hardware e Instalaciones</t>
  </si>
  <si>
    <t xml:space="preserve">Valor reposición según amortización a partir primer año</t>
  </si>
  <si>
    <t xml:space="preserve">Mano de obra</t>
  </si>
  <si>
    <t xml:space="preserve">Instalacion de sensores</t>
  </si>
  <si>
    <t xml:space="preserve">Infraestructura HUB IoT y Azure</t>
  </si>
  <si>
    <t xml:space="preserve">Configuración física</t>
  </si>
  <si>
    <t xml:space="preserve">Mantenimiento API Rest dedicada</t>
  </si>
  <si>
    <t xml:space="preserve">Mantenimiento y licencias Heroku Advanced</t>
  </si>
  <si>
    <t xml:space="preserve">Mantenimiento App Movil </t>
  </si>
  <si>
    <t xml:space="preserve">Infraestructura software</t>
  </si>
  <si>
    <t xml:space="preserve">Clúster Atlas dedicado</t>
  </si>
  <si>
    <t xml:space="preserve">Coste Anual</t>
  </si>
  <si>
    <t xml:space="preserve">Licencias de Software</t>
  </si>
  <si>
    <t xml:space="preserve">Anual</t>
  </si>
  <si>
    <t xml:space="preserve">Mantenimiento Redes Comunicaciones</t>
  </si>
  <si>
    <t xml:space="preserve">Desarrollo y mantenimiento API Rest dedicada</t>
  </si>
  <si>
    <t xml:space="preserve">Doble</t>
  </si>
  <si>
    <t xml:space="preserve">Mantenimiento de la infraestructura</t>
  </si>
  <si>
    <t xml:space="preserve">Despliegue en Heroku Advanced</t>
  </si>
  <si>
    <t xml:space="preserve">Semestral</t>
  </si>
  <si>
    <t xml:space="preserve">Desarrollo y mantenimiento aplicación móvil</t>
  </si>
  <si>
    <t xml:space="preserve">Total OPEX</t>
  </si>
  <si>
    <t xml:space="preserve">Mantenimiento de la infraestructura (2 visitas al año)</t>
  </si>
  <si>
    <t xml:space="preserve">TOTAL INVERSIÓN</t>
  </si>
  <si>
    <t xml:space="preserve">oneshot</t>
  </si>
  <si>
    <t xml:space="preserve">Descripción</t>
  </si>
  <si>
    <t xml:space="preserve">Gestión de proyecto</t>
  </si>
  <si>
    <t xml:space="preserve">Desarrollo de integraciones y parametrización SW</t>
  </si>
  <si>
    <t xml:space="preserve">Implantación de los diferentes entornos</t>
  </si>
  <si>
    <t xml:space="preserve">Seguridad y comunicaciones</t>
  </si>
  <si>
    <t xml:space="preserve">Adquisición e instalación de dispositivos</t>
  </si>
  <si>
    <t xml:space="preserve">Licencias de SW</t>
  </si>
  <si>
    <t xml:space="preserve">Sensores
Actuadores
Microcontroladores
Cajas Estancas
Baterías y PortaBaterías
Infraestructura Red
Instalación
Software</t>
  </si>
  <si>
    <t xml:space="preserve">Hardware e Instalaciones
Software
Mantenimiento</t>
  </si>
  <si>
    <t xml:space="preserve">TOTAL INVERSION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</si>
</sst>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[$€]"/>
    <numFmt numFmtId="167" formatCode="#,##0.00"/>
    <numFmt numFmtId="168" formatCode="#,##0.00\€"/>
  </numFmts>
  <fonts count="13">
    <font>
      <sz val="11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  <font>
      <sz val="11"/>
      <color rgb="FF000000"/>
      <name val="&quot;Aptos Narrow&quot;"/>
      <family val="0"/>
      <charset val="1"/>
    </font>
    <font>
      <sz val="11"/>
      <color rgb="FF000000"/>
      <name val="Poppins"/>
      <family val="0"/>
      <charset val="1"/>
    </font>
    <font>
      <b val="true"/>
      <sz val="11"/>
      <color theme="1"/>
      <name val="Aptos narrow"/>
      <family val="0"/>
      <charset val="1"/>
    </font>
    <font>
      <i val="true"/>
      <sz val="11"/>
      <color theme="1"/>
      <name val="Aptos narrow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4"/>
      <color rgb="FF000078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76A5AF"/>
        <bgColor rgb="FF80808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  <fill>
      <patternFill patternType="solid">
        <fgColor rgb="FFB6D7A8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8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1" activeCellId="0" sqref="R41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37.75"/>
    <col collapsed="false" customWidth="true" hidden="false" outlineLevel="0" max="3" min="3" style="0" width="28.88"/>
    <col collapsed="false" customWidth="true" hidden="false" outlineLevel="0" max="4" min="4" style="0" width="30.88"/>
    <col collapsed="false" customWidth="true" hidden="false" outlineLevel="0" max="6" min="5" style="0" width="10.63"/>
    <col collapsed="false" customWidth="true" hidden="false" outlineLevel="0" max="7" min="7" style="0" width="12.38"/>
    <col collapsed="false" customWidth="true" hidden="false" outlineLevel="0" max="9" min="8" style="0" width="8.63"/>
    <col collapsed="false" customWidth="true" hidden="false" outlineLevel="0" max="10" min="10" style="0" width="40.88"/>
    <col collapsed="false" customWidth="true" hidden="false" outlineLevel="0" max="11" min="11" style="0" width="26.75"/>
    <col collapsed="false" customWidth="true" hidden="false" outlineLevel="0" max="25" min="12" style="0" width="8.63"/>
  </cols>
  <sheetData>
    <row r="1" customFormat="false" ht="2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3" t="s">
        <v>1</v>
      </c>
    </row>
    <row r="2" customFormat="false" ht="14.25" hidden="false" customHeight="true" outlineLevel="0" collapsed="false">
      <c r="A2" s="4" t="s">
        <v>2</v>
      </c>
      <c r="B2" s="4"/>
      <c r="C2" s="4"/>
      <c r="D2" s="4"/>
      <c r="E2" s="4"/>
      <c r="F2" s="4"/>
      <c r="G2" s="4"/>
      <c r="J2" s="5" t="s">
        <v>3</v>
      </c>
      <c r="K2" s="6" t="s">
        <v>4</v>
      </c>
      <c r="L2" s="6" t="s">
        <v>5</v>
      </c>
      <c r="M2" s="6" t="s">
        <v>6</v>
      </c>
      <c r="N2" s="6" t="s">
        <v>7</v>
      </c>
    </row>
    <row r="3" customFormat="false" ht="15" hidden="false" customHeight="true" outlineLevel="0" collapsed="false">
      <c r="A3" s="7" t="s">
        <v>8</v>
      </c>
      <c r="B3" s="8" t="s">
        <v>1</v>
      </c>
      <c r="C3" s="8"/>
      <c r="D3" s="8"/>
      <c r="E3" s="9" t="s">
        <v>9</v>
      </c>
      <c r="F3" s="9" t="s">
        <v>10</v>
      </c>
      <c r="G3" s="8" t="s">
        <v>11</v>
      </c>
      <c r="J3" s="3" t="s">
        <v>12</v>
      </c>
      <c r="K3" s="6" t="s">
        <v>13</v>
      </c>
      <c r="L3" s="10" t="n">
        <v>8.99</v>
      </c>
      <c r="M3" s="6" t="n">
        <v>10</v>
      </c>
      <c r="N3" s="2" t="n">
        <f aca="false">L3*M3</f>
        <v>89.9</v>
      </c>
    </row>
    <row r="4" customFormat="false" ht="14.25" hidden="false" customHeight="true" outlineLevel="0" collapsed="false">
      <c r="A4" s="7"/>
      <c r="B4" s="11"/>
      <c r="C4" s="12" t="s">
        <v>14</v>
      </c>
      <c r="D4" s="13" t="s">
        <v>13</v>
      </c>
      <c r="E4" s="14" t="n">
        <v>8.99</v>
      </c>
      <c r="F4" s="13" t="n">
        <v>10</v>
      </c>
      <c r="G4" s="15" t="n">
        <f aca="false">E4*F4</f>
        <v>89.9</v>
      </c>
      <c r="J4" s="5" t="s">
        <v>15</v>
      </c>
      <c r="K4" s="6" t="s">
        <v>16</v>
      </c>
      <c r="L4" s="16" t="n">
        <v>7</v>
      </c>
      <c r="M4" s="6" t="n">
        <v>10</v>
      </c>
      <c r="N4" s="2" t="n">
        <f aca="false">L4*M4</f>
        <v>70</v>
      </c>
    </row>
    <row r="5" customFormat="false" ht="14.25" hidden="false" customHeight="true" outlineLevel="0" collapsed="false">
      <c r="A5" s="7"/>
      <c r="B5" s="7"/>
      <c r="C5" s="13" t="s">
        <v>15</v>
      </c>
      <c r="D5" s="13" t="s">
        <v>16</v>
      </c>
      <c r="E5" s="17" t="n">
        <v>7</v>
      </c>
      <c r="F5" s="13" t="n">
        <v>10</v>
      </c>
      <c r="G5" s="15" t="n">
        <f aca="false">E5*F5</f>
        <v>70</v>
      </c>
      <c r="J5" s="5" t="s">
        <v>17</v>
      </c>
      <c r="K5" s="18" t="s">
        <v>18</v>
      </c>
      <c r="L5" s="16" t="n">
        <v>7.38</v>
      </c>
      <c r="M5" s="18" t="n">
        <v>6</v>
      </c>
      <c r="N5" s="2" t="n">
        <f aca="false">L5*M5</f>
        <v>44.28</v>
      </c>
    </row>
    <row r="6" customFormat="false" ht="14.25" hidden="false" customHeight="true" outlineLevel="0" collapsed="false">
      <c r="A6" s="7"/>
      <c r="B6" s="7"/>
      <c r="C6" s="13" t="s">
        <v>17</v>
      </c>
      <c r="D6" s="19" t="s">
        <v>18</v>
      </c>
      <c r="E6" s="17" t="n">
        <v>7.38</v>
      </c>
      <c r="F6" s="19" t="n">
        <v>6</v>
      </c>
      <c r="G6" s="15" t="n">
        <f aca="false">E6*F6</f>
        <v>44.28</v>
      </c>
      <c r="J6" s="5" t="s">
        <v>19</v>
      </c>
      <c r="K6" s="6" t="s">
        <v>20</v>
      </c>
      <c r="L6" s="16" t="n">
        <v>23.75</v>
      </c>
      <c r="M6" s="6" t="n">
        <v>5</v>
      </c>
      <c r="N6" s="2" t="n">
        <f aca="false">L6*M6</f>
        <v>118.75</v>
      </c>
    </row>
    <row r="7" customFormat="false" ht="14.25" hidden="false" customHeight="true" outlineLevel="0" collapsed="false">
      <c r="A7" s="7"/>
      <c r="B7" s="7"/>
      <c r="C7" s="13" t="s">
        <v>19</v>
      </c>
      <c r="D7" s="13" t="s">
        <v>20</v>
      </c>
      <c r="E7" s="17" t="n">
        <v>23.75</v>
      </c>
      <c r="F7" s="13" t="n">
        <v>5</v>
      </c>
      <c r="G7" s="15" t="n">
        <f aca="false">E7*F7</f>
        <v>118.75</v>
      </c>
      <c r="J7" s="5" t="s">
        <v>21</v>
      </c>
      <c r="K7" s="6" t="s">
        <v>22</v>
      </c>
      <c r="L7" s="16" t="n">
        <v>12.99</v>
      </c>
      <c r="M7" s="6" t="n">
        <v>1</v>
      </c>
      <c r="N7" s="2" t="n">
        <f aca="false">L7*M7</f>
        <v>12.99</v>
      </c>
    </row>
    <row r="8" customFormat="false" ht="14.25" hidden="false" customHeight="true" outlineLevel="0" collapsed="false">
      <c r="A8" s="7"/>
      <c r="B8" s="7"/>
      <c r="C8" s="13" t="s">
        <v>21</v>
      </c>
      <c r="D8" s="13" t="s">
        <v>22</v>
      </c>
      <c r="E8" s="17" t="n">
        <v>12.99</v>
      </c>
      <c r="F8" s="13" t="n">
        <v>1</v>
      </c>
      <c r="G8" s="15" t="n">
        <f aca="false">E8*F8</f>
        <v>12.99</v>
      </c>
      <c r="J8" s="5" t="s">
        <v>23</v>
      </c>
      <c r="K8" s="6" t="s">
        <v>24</v>
      </c>
      <c r="L8" s="16" t="n">
        <v>6.9</v>
      </c>
      <c r="M8" s="6" t="n">
        <v>1</v>
      </c>
      <c r="N8" s="2" t="n">
        <f aca="false">L8*M8</f>
        <v>6.9</v>
      </c>
    </row>
    <row r="9" customFormat="false" ht="14.25" hidden="false" customHeight="true" outlineLevel="0" collapsed="false">
      <c r="A9" s="7"/>
      <c r="B9" s="7"/>
      <c r="C9" s="13" t="s">
        <v>23</v>
      </c>
      <c r="D9" s="13" t="s">
        <v>24</v>
      </c>
      <c r="E9" s="17" t="n">
        <v>6.9</v>
      </c>
      <c r="F9" s="13" t="n">
        <v>1</v>
      </c>
      <c r="G9" s="15" t="n">
        <f aca="false">E9*F9</f>
        <v>6.9</v>
      </c>
      <c r="J9" s="5" t="s">
        <v>25</v>
      </c>
      <c r="K9" s="6" t="s">
        <v>26</v>
      </c>
      <c r="L9" s="16" t="n">
        <v>12.99</v>
      </c>
      <c r="M9" s="6" t="n">
        <v>4</v>
      </c>
      <c r="N9" s="2" t="n">
        <f aca="false">L9*M9</f>
        <v>51.96</v>
      </c>
    </row>
    <row r="10" customFormat="false" ht="14.25" hidden="false" customHeight="true" outlineLevel="0" collapsed="false">
      <c r="A10" s="7"/>
      <c r="B10" s="11"/>
      <c r="C10" s="13" t="s">
        <v>25</v>
      </c>
      <c r="D10" s="13" t="s">
        <v>26</v>
      </c>
      <c r="E10" s="17" t="n">
        <v>12.99</v>
      </c>
      <c r="F10" s="13" t="n">
        <v>4</v>
      </c>
      <c r="G10" s="15" t="n">
        <f aca="false">E10*F10</f>
        <v>51.96</v>
      </c>
    </row>
    <row r="11" customFormat="false" ht="14.25" hidden="false" customHeight="true" outlineLevel="0" collapsed="false">
      <c r="A11" s="7"/>
      <c r="B11" s="20" t="s">
        <v>27</v>
      </c>
      <c r="C11" s="20"/>
      <c r="D11" s="20"/>
      <c r="E11" s="21"/>
      <c r="F11" s="21"/>
      <c r="G11" s="22"/>
      <c r="J11" s="5" t="s">
        <v>28</v>
      </c>
    </row>
    <row r="12" customFormat="false" ht="14.25" hidden="false" customHeight="true" outlineLevel="0" collapsed="false">
      <c r="A12" s="7"/>
      <c r="B12" s="11"/>
      <c r="C12" s="6" t="s">
        <v>29</v>
      </c>
      <c r="D12" s="19" t="s">
        <v>30</v>
      </c>
      <c r="E12" s="17" t="n">
        <v>116.6</v>
      </c>
      <c r="F12" s="13" t="n">
        <v>6</v>
      </c>
      <c r="G12" s="15" t="n">
        <f aca="false">E12*F12</f>
        <v>699.6</v>
      </c>
      <c r="J12" s="5" t="s">
        <v>3</v>
      </c>
      <c r="K12" s="6" t="s">
        <v>31</v>
      </c>
      <c r="L12" s="6" t="s">
        <v>5</v>
      </c>
      <c r="M12" s="6" t="s">
        <v>6</v>
      </c>
      <c r="N12" s="6" t="s">
        <v>7</v>
      </c>
    </row>
    <row r="13" customFormat="false" ht="14.25" hidden="false" customHeight="true" outlineLevel="0" collapsed="false">
      <c r="A13" s="7"/>
      <c r="B13" s="11"/>
      <c r="C13" s="13" t="s">
        <v>32</v>
      </c>
      <c r="D13" s="13" t="s">
        <v>33</v>
      </c>
      <c r="E13" s="14" t="n">
        <v>133.99</v>
      </c>
      <c r="F13" s="13" t="n">
        <v>1</v>
      </c>
      <c r="G13" s="15" t="n">
        <f aca="false">E13*F13</f>
        <v>133.99</v>
      </c>
      <c r="J13" s="3" t="s">
        <v>34</v>
      </c>
      <c r="K13" s="6" t="s">
        <v>35</v>
      </c>
      <c r="L13" s="6" t="n">
        <v>19</v>
      </c>
      <c r="M13" s="6" t="n">
        <v>37</v>
      </c>
      <c r="N13" s="2" t="n">
        <f aca="false">SUM(N2:N9)</f>
        <v>394.78</v>
      </c>
    </row>
    <row r="14" customFormat="false" ht="14.25" hidden="false" customHeight="true" outlineLevel="0" collapsed="false">
      <c r="A14" s="7"/>
      <c r="B14" s="23" t="s">
        <v>28</v>
      </c>
      <c r="C14" s="23"/>
      <c r="D14" s="23"/>
      <c r="E14" s="21"/>
      <c r="F14" s="21"/>
      <c r="G14" s="22"/>
    </row>
    <row r="15" customFormat="false" ht="14.25" hidden="false" customHeight="true" outlineLevel="0" collapsed="false">
      <c r="A15" s="7"/>
      <c r="B15" s="11"/>
      <c r="C15" s="18" t="s">
        <v>34</v>
      </c>
      <c r="D15" s="13" t="s">
        <v>35</v>
      </c>
      <c r="E15" s="14" t="n">
        <v>19</v>
      </c>
      <c r="F15" s="13" t="n">
        <v>37</v>
      </c>
      <c r="G15" s="15" t="n">
        <f aca="false">SUM(G3:G10)</f>
        <v>394.78</v>
      </c>
    </row>
    <row r="16" customFormat="false" ht="14.25" hidden="false" customHeight="true" outlineLevel="0" collapsed="false">
      <c r="A16" s="7"/>
      <c r="B16" s="8" t="s">
        <v>36</v>
      </c>
      <c r="C16" s="8"/>
      <c r="D16" s="8"/>
      <c r="E16" s="21"/>
      <c r="F16" s="21"/>
      <c r="G16" s="22"/>
    </row>
    <row r="17" customFormat="false" ht="14.25" hidden="false" customHeight="true" outlineLevel="0" collapsed="false">
      <c r="A17" s="7"/>
      <c r="B17" s="11"/>
      <c r="C17" s="13" t="s">
        <v>37</v>
      </c>
      <c r="D17" s="24" t="s">
        <v>38</v>
      </c>
      <c r="E17" s="14" t="n">
        <v>5.5</v>
      </c>
      <c r="F17" s="19" t="n">
        <v>41</v>
      </c>
      <c r="G17" s="15" t="n">
        <f aca="false">E17*F17</f>
        <v>225.5</v>
      </c>
      <c r="J17" s="5" t="s">
        <v>27</v>
      </c>
    </row>
    <row r="18" customFormat="false" ht="15.75" hidden="false" customHeight="true" outlineLevel="0" collapsed="false">
      <c r="A18" s="7"/>
      <c r="B18" s="8" t="s">
        <v>39</v>
      </c>
      <c r="C18" s="8"/>
      <c r="D18" s="8"/>
      <c r="E18" s="21"/>
      <c r="F18" s="21"/>
      <c r="G18" s="22"/>
      <c r="J18" s="25"/>
    </row>
    <row r="19" customFormat="false" ht="14.25" hidden="false" customHeight="true" outlineLevel="0" collapsed="false">
      <c r="A19" s="7"/>
      <c r="B19" s="11"/>
      <c r="C19" s="13" t="s">
        <v>40</v>
      </c>
      <c r="D19" s="13" t="s">
        <v>41</v>
      </c>
      <c r="E19" s="14" t="n">
        <v>3.45</v>
      </c>
      <c r="F19" s="13" t="n">
        <v>37</v>
      </c>
      <c r="G19" s="15" t="n">
        <f aca="false">E19*F19</f>
        <v>127.65</v>
      </c>
      <c r="J19" s="5" t="s">
        <v>3</v>
      </c>
      <c r="K19" s="6" t="s">
        <v>31</v>
      </c>
      <c r="L19" s="6" t="s">
        <v>5</v>
      </c>
      <c r="M19" s="6" t="s">
        <v>6</v>
      </c>
      <c r="N19" s="6" t="s">
        <v>7</v>
      </c>
    </row>
    <row r="20" customFormat="false" ht="14.25" hidden="false" customHeight="true" outlineLevel="0" collapsed="false">
      <c r="A20" s="7"/>
      <c r="B20" s="7"/>
      <c r="C20" s="19" t="s">
        <v>42</v>
      </c>
      <c r="D20" s="13" t="s">
        <v>43</v>
      </c>
      <c r="E20" s="14" t="n">
        <v>4.24</v>
      </c>
      <c r="F20" s="13" t="n">
        <f aca="false">37*3</f>
        <v>111</v>
      </c>
      <c r="G20" s="15" t="n">
        <f aca="false">E20*F20</f>
        <v>470.64</v>
      </c>
      <c r="J20" s="5" t="s">
        <v>29</v>
      </c>
      <c r="K20" s="18" t="s">
        <v>30</v>
      </c>
      <c r="L20" s="26" t="n">
        <v>116.6</v>
      </c>
      <c r="M20" s="6" t="n">
        <v>6</v>
      </c>
      <c r="N20" s="2" t="n">
        <f aca="false">L20*M20</f>
        <v>699.6</v>
      </c>
    </row>
    <row r="21" customFormat="false" ht="14.25" hidden="false" customHeight="true" outlineLevel="0" collapsed="false">
      <c r="A21" s="7"/>
      <c r="B21" s="11"/>
      <c r="C21" s="19" t="s">
        <v>44</v>
      </c>
      <c r="D21" s="13" t="s">
        <v>45</v>
      </c>
      <c r="E21" s="14" t="n">
        <v>2.42</v>
      </c>
      <c r="F21" s="13" t="n">
        <v>4</v>
      </c>
      <c r="G21" s="15" t="n">
        <f aca="false">E21*F21</f>
        <v>9.68</v>
      </c>
    </row>
    <row r="22" customFormat="false" ht="14.25" hidden="false" customHeight="true" outlineLevel="0" collapsed="false">
      <c r="A22" s="7"/>
      <c r="B22" s="20" t="s">
        <v>46</v>
      </c>
      <c r="C22" s="20"/>
      <c r="D22" s="20"/>
      <c r="E22" s="21"/>
      <c r="F22" s="21"/>
      <c r="G22" s="22"/>
    </row>
    <row r="23" customFormat="false" ht="14.25" hidden="false" customHeight="true" outlineLevel="0" collapsed="false">
      <c r="A23" s="7"/>
      <c r="B23" s="11"/>
      <c r="C23" s="13" t="s">
        <v>47</v>
      </c>
      <c r="D23" s="19" t="s">
        <v>48</v>
      </c>
      <c r="E23" s="17" t="n">
        <v>239.96</v>
      </c>
      <c r="F23" s="13" t="n">
        <v>1</v>
      </c>
      <c r="G23" s="15" t="n">
        <f aca="false">E23*F23</f>
        <v>239.96</v>
      </c>
    </row>
    <row r="24" customFormat="false" ht="14.25" hidden="false" customHeight="true" outlineLevel="0" collapsed="false">
      <c r="A24" s="7"/>
      <c r="B24" s="7"/>
      <c r="C24" s="13" t="s">
        <v>49</v>
      </c>
      <c r="D24" s="13" t="s">
        <v>50</v>
      </c>
      <c r="E24" s="14" t="n">
        <v>357</v>
      </c>
      <c r="F24" s="13" t="n">
        <v>1</v>
      </c>
      <c r="G24" s="15" t="n">
        <f aca="false">E24*F24</f>
        <v>357</v>
      </c>
      <c r="J24" s="5" t="s">
        <v>51</v>
      </c>
    </row>
    <row r="25" customFormat="false" ht="14.25" hidden="false" customHeight="true" outlineLevel="0" collapsed="false">
      <c r="A25" s="7"/>
      <c r="B25" s="7"/>
      <c r="C25" s="19" t="s">
        <v>52</v>
      </c>
      <c r="D25" s="27" t="s">
        <v>53</v>
      </c>
      <c r="E25" s="14" t="n">
        <v>500</v>
      </c>
      <c r="F25" s="13" t="n">
        <v>1</v>
      </c>
      <c r="G25" s="15" t="n">
        <f aca="false">E25*F25</f>
        <v>500</v>
      </c>
      <c r="J25" s="5" t="s">
        <v>3</v>
      </c>
    </row>
    <row r="26" customFormat="false" ht="14.25" hidden="false" customHeight="true" outlineLevel="0" collapsed="false">
      <c r="A26" s="7"/>
      <c r="B26" s="7"/>
      <c r="C26" s="19" t="s">
        <v>54</v>
      </c>
      <c r="D26" s="13" t="s">
        <v>55</v>
      </c>
      <c r="E26" s="14" t="n">
        <v>3000</v>
      </c>
      <c r="F26" s="13" t="n">
        <v>1</v>
      </c>
      <c r="G26" s="15" t="n">
        <f aca="false">E26*F26</f>
        <v>3000</v>
      </c>
      <c r="J26" s="5" t="s">
        <v>32</v>
      </c>
      <c r="K26" s="6" t="s">
        <v>33</v>
      </c>
      <c r="L26" s="6" t="n">
        <v>133.99</v>
      </c>
      <c r="M26" s="6" t="n">
        <v>1</v>
      </c>
      <c r="N26" s="2" t="n">
        <f aca="false">L26*M26</f>
        <v>133.99</v>
      </c>
    </row>
    <row r="27" customFormat="false" ht="14.25" hidden="false" customHeight="true" outlineLevel="0" collapsed="false">
      <c r="A27" s="7"/>
      <c r="B27" s="11"/>
      <c r="C27" s="13" t="s">
        <v>56</v>
      </c>
      <c r="D27" s="13" t="s">
        <v>57</v>
      </c>
      <c r="E27" s="14" t="n">
        <v>2500</v>
      </c>
      <c r="F27" s="13" t="n">
        <v>1</v>
      </c>
      <c r="G27" s="15" t="n">
        <f aca="false">E27*F27</f>
        <v>2500</v>
      </c>
      <c r="K27" s="18"/>
    </row>
    <row r="28" customFormat="false" ht="14.25" hidden="false" customHeight="true" outlineLevel="0" collapsed="false">
      <c r="A28" s="7"/>
      <c r="B28" s="8" t="s">
        <v>58</v>
      </c>
      <c r="C28" s="8"/>
      <c r="D28" s="8"/>
      <c r="E28" s="21"/>
      <c r="F28" s="21"/>
      <c r="G28" s="22"/>
      <c r="J28" s="6" t="s">
        <v>46</v>
      </c>
    </row>
    <row r="29" customFormat="false" ht="14.25" hidden="false" customHeight="true" outlineLevel="0" collapsed="false">
      <c r="A29" s="7"/>
      <c r="B29" s="11"/>
      <c r="C29" s="19" t="s">
        <v>58</v>
      </c>
      <c r="D29" s="19" t="s">
        <v>59</v>
      </c>
      <c r="E29" s="17" t="n">
        <v>2500</v>
      </c>
      <c r="F29" s="13" t="n">
        <v>1</v>
      </c>
      <c r="G29" s="15" t="n">
        <f aca="false">E29*F29</f>
        <v>2500</v>
      </c>
      <c r="J29" s="6" t="s">
        <v>3</v>
      </c>
      <c r="K29" s="6" t="s">
        <v>4</v>
      </c>
      <c r="L29" s="6" t="s">
        <v>5</v>
      </c>
      <c r="M29" s="6" t="s">
        <v>6</v>
      </c>
      <c r="N29" s="6" t="s">
        <v>7</v>
      </c>
    </row>
    <row r="30" customFormat="false" ht="14.25" hidden="false" customHeight="true" outlineLevel="0" collapsed="false">
      <c r="A30" s="7"/>
      <c r="B30" s="11"/>
      <c r="C30" s="13" t="s">
        <v>60</v>
      </c>
      <c r="D30" s="13" t="s">
        <v>55</v>
      </c>
      <c r="E30" s="14" t="n">
        <v>3500</v>
      </c>
      <c r="F30" s="13" t="n">
        <v>1</v>
      </c>
      <c r="G30" s="15" t="n">
        <f aca="false">E30*F30</f>
        <v>3500</v>
      </c>
      <c r="J30" s="5" t="s">
        <v>47</v>
      </c>
      <c r="K30" s="18" t="s">
        <v>48</v>
      </c>
      <c r="L30" s="18" t="n">
        <v>239.96</v>
      </c>
      <c r="M30" s="6" t="n">
        <v>1</v>
      </c>
      <c r="N30" s="2" t="n">
        <f aca="false">L30*M30</f>
        <v>239.96</v>
      </c>
    </row>
    <row r="31" customFormat="false" ht="14.25" hidden="false" customHeight="true" outlineLevel="0" collapsed="false">
      <c r="A31" s="7"/>
      <c r="B31" s="8" t="s">
        <v>61</v>
      </c>
      <c r="C31" s="8"/>
      <c r="D31" s="8"/>
      <c r="E31" s="21"/>
      <c r="F31" s="21"/>
      <c r="G31" s="22"/>
      <c r="J31" s="5" t="s">
        <v>49</v>
      </c>
      <c r="K31" s="6" t="s">
        <v>50</v>
      </c>
      <c r="L31" s="6" t="n">
        <v>357</v>
      </c>
      <c r="M31" s="6" t="n">
        <v>1</v>
      </c>
      <c r="N31" s="2" t="n">
        <f aca="false">L31*M31</f>
        <v>357</v>
      </c>
    </row>
    <row r="32" customFormat="false" ht="13.5" hidden="false" customHeight="true" outlineLevel="0" collapsed="false">
      <c r="A32" s="7"/>
      <c r="B32" s="28"/>
      <c r="C32" s="19" t="s">
        <v>62</v>
      </c>
      <c r="D32" s="29"/>
      <c r="E32" s="17" t="n">
        <v>5000</v>
      </c>
      <c r="F32" s="19" t="n">
        <v>1</v>
      </c>
      <c r="G32" s="15" t="n">
        <f aca="false">E32*F32</f>
        <v>5000</v>
      </c>
    </row>
    <row r="33" customFormat="false" ht="13.5" hidden="false" customHeight="true" outlineLevel="0" collapsed="false">
      <c r="A33" s="7"/>
      <c r="B33" s="7"/>
      <c r="C33" s="19" t="s">
        <v>63</v>
      </c>
      <c r="D33" s="29"/>
      <c r="E33" s="17" t="n">
        <v>3000</v>
      </c>
      <c r="F33" s="19" t="n">
        <v>1</v>
      </c>
      <c r="G33" s="15" t="n">
        <f aca="false">E33*F33</f>
        <v>3000</v>
      </c>
      <c r="J33" s="6" t="s">
        <v>64</v>
      </c>
    </row>
    <row r="34" customFormat="false" ht="14.25" hidden="false" customHeight="true" outlineLevel="0" collapsed="false">
      <c r="A34" s="7"/>
      <c r="B34" s="7"/>
      <c r="C34" s="19" t="s">
        <v>65</v>
      </c>
      <c r="D34" s="29"/>
      <c r="E34" s="17" t="n">
        <v>10000</v>
      </c>
      <c r="F34" s="19" t="n">
        <v>1</v>
      </c>
      <c r="G34" s="15" t="n">
        <f aca="false">E34*F34</f>
        <v>10000</v>
      </c>
      <c r="J34" s="6" t="s">
        <v>3</v>
      </c>
      <c r="K34" s="6" t="s">
        <v>31</v>
      </c>
      <c r="L34" s="6" t="s">
        <v>5</v>
      </c>
      <c r="M34" s="6" t="s">
        <v>6</v>
      </c>
      <c r="N34" s="6" t="s">
        <v>7</v>
      </c>
    </row>
    <row r="35" customFormat="false" ht="14.25" hidden="false" customHeight="true" outlineLevel="0" collapsed="false">
      <c r="A35" s="7"/>
      <c r="B35" s="7"/>
      <c r="C35" s="18" t="s">
        <v>66</v>
      </c>
      <c r="D35" s="29"/>
      <c r="E35" s="17" t="n">
        <v>1500</v>
      </c>
      <c r="F35" s="19" t="n">
        <v>1</v>
      </c>
      <c r="G35" s="15" t="n">
        <f aca="false">E35*F35</f>
        <v>1500</v>
      </c>
      <c r="J35" s="3" t="s">
        <v>42</v>
      </c>
      <c r="K35" s="6" t="s">
        <v>43</v>
      </c>
      <c r="L35" s="6" t="n">
        <v>4.24</v>
      </c>
      <c r="M35" s="6" t="n">
        <f aca="false">37*3</f>
        <v>111</v>
      </c>
      <c r="N35" s="2" t="n">
        <f aca="false">L35*M35</f>
        <v>470.64</v>
      </c>
    </row>
    <row r="36" customFormat="false" ht="14.25" hidden="false" customHeight="true" outlineLevel="0" collapsed="false">
      <c r="A36" s="30" t="s">
        <v>67</v>
      </c>
      <c r="B36" s="30"/>
      <c r="C36" s="30"/>
      <c r="D36" s="30"/>
      <c r="E36" s="30"/>
      <c r="F36" s="30"/>
      <c r="G36" s="31" t="n">
        <f aca="false">SUM(G4:G35)</f>
        <v>34553.58</v>
      </c>
      <c r="J36" s="5" t="s">
        <v>37</v>
      </c>
      <c r="K36" s="32" t="s">
        <v>38</v>
      </c>
      <c r="L36" s="6" t="n">
        <v>5.5</v>
      </c>
      <c r="M36" s="18" t="n">
        <v>41</v>
      </c>
      <c r="N36" s="2" t="n">
        <f aca="false">L36*M36</f>
        <v>225.5</v>
      </c>
    </row>
    <row r="37" customFormat="false" ht="14.25" hidden="false" customHeight="true" outlineLevel="0" collapsed="false">
      <c r="A37" s="33" t="s">
        <v>68</v>
      </c>
      <c r="B37" s="33"/>
      <c r="C37" s="33"/>
      <c r="D37" s="33"/>
      <c r="E37" s="33"/>
      <c r="F37" s="33"/>
      <c r="G37" s="34"/>
      <c r="J37" s="3" t="s">
        <v>69</v>
      </c>
      <c r="K37" s="6" t="s">
        <v>70</v>
      </c>
      <c r="L37" s="6" t="n">
        <v>500</v>
      </c>
      <c r="M37" s="6" t="n">
        <v>1</v>
      </c>
      <c r="N37" s="2" t="n">
        <f aca="false">L37*M37</f>
        <v>500</v>
      </c>
    </row>
    <row r="38" customFormat="false" ht="14.25" hidden="false" customHeight="true" outlineLevel="0" collapsed="false">
      <c r="A38" s="35" t="s">
        <v>71</v>
      </c>
      <c r="B38" s="36" t="s">
        <v>72</v>
      </c>
      <c r="C38" s="36"/>
      <c r="D38" s="36"/>
      <c r="E38" s="8"/>
      <c r="F38" s="8"/>
      <c r="G38" s="8"/>
      <c r="J38" s="3" t="s">
        <v>44</v>
      </c>
      <c r="K38" s="6" t="s">
        <v>45</v>
      </c>
      <c r="L38" s="6" t="n">
        <v>2.42</v>
      </c>
      <c r="M38" s="6" t="n">
        <v>4</v>
      </c>
      <c r="N38" s="2" t="n">
        <f aca="false">L38*M38</f>
        <v>9.68</v>
      </c>
    </row>
    <row r="39" customFormat="false" ht="14.25" hidden="false" customHeight="true" outlineLevel="0" collapsed="false">
      <c r="A39" s="35"/>
      <c r="B39" s="11"/>
      <c r="C39" s="37" t="s">
        <v>73</v>
      </c>
      <c r="D39" s="37"/>
      <c r="E39" s="17" t="n">
        <f aca="false">G36*0.2</f>
        <v>6910.716</v>
      </c>
      <c r="F39" s="19" t="n">
        <v>0</v>
      </c>
      <c r="G39" s="15" t="n">
        <f aca="false">E39*F39</f>
        <v>0</v>
      </c>
      <c r="J39" s="3" t="s">
        <v>54</v>
      </c>
      <c r="K39" s="6" t="s">
        <v>55</v>
      </c>
      <c r="L39" s="6" t="n">
        <v>3000</v>
      </c>
      <c r="M39" s="6" t="n">
        <v>1</v>
      </c>
      <c r="N39" s="2" t="n">
        <f aca="false">L39*M39</f>
        <v>3000</v>
      </c>
    </row>
    <row r="40" customFormat="false" ht="14.25" hidden="false" customHeight="true" outlineLevel="0" collapsed="false">
      <c r="A40" s="35"/>
      <c r="B40" s="36" t="s">
        <v>61</v>
      </c>
      <c r="C40" s="36"/>
      <c r="D40" s="36"/>
      <c r="E40" s="8"/>
      <c r="F40" s="8"/>
      <c r="G40" s="22"/>
      <c r="J40" s="5" t="s">
        <v>74</v>
      </c>
      <c r="K40" s="18" t="s">
        <v>75</v>
      </c>
      <c r="L40" s="18" t="n">
        <v>2500</v>
      </c>
      <c r="M40" s="6" t="n">
        <v>1</v>
      </c>
      <c r="N40" s="2" t="n">
        <f aca="false">L40*M40</f>
        <v>2500</v>
      </c>
    </row>
    <row r="41" customFormat="false" ht="14.25" hidden="false" customHeight="true" outlineLevel="0" collapsed="false">
      <c r="A41" s="35"/>
      <c r="B41" s="11"/>
      <c r="C41" s="19" t="s">
        <v>76</v>
      </c>
      <c r="D41" s="19"/>
      <c r="E41" s="17" t="n">
        <v>451.68</v>
      </c>
      <c r="F41" s="19" t="n">
        <v>1</v>
      </c>
      <c r="G41" s="15" t="n">
        <v>460</v>
      </c>
      <c r="J41" s="3" t="s">
        <v>77</v>
      </c>
      <c r="K41" s="6" t="s">
        <v>55</v>
      </c>
      <c r="L41" s="6" t="n">
        <v>3500</v>
      </c>
      <c r="M41" s="6" t="n">
        <v>1</v>
      </c>
      <c r="N41" s="2" t="n">
        <f aca="false">L41*M41</f>
        <v>3500</v>
      </c>
    </row>
    <row r="42" customFormat="false" ht="14.25" hidden="false" customHeight="true" outlineLevel="0" collapsed="false">
      <c r="A42" s="35"/>
      <c r="B42" s="35"/>
      <c r="C42" s="19" t="s">
        <v>78</v>
      </c>
      <c r="D42" s="19"/>
      <c r="E42" s="17" t="n">
        <v>1000</v>
      </c>
      <c r="F42" s="19" t="n">
        <v>1</v>
      </c>
      <c r="G42" s="15" t="n">
        <f aca="false">E42*F42</f>
        <v>1000</v>
      </c>
      <c r="J42" s="5" t="s">
        <v>56</v>
      </c>
      <c r="K42" s="6" t="s">
        <v>57</v>
      </c>
      <c r="L42" s="6" t="n">
        <v>2500</v>
      </c>
      <c r="M42" s="6" t="n">
        <v>1</v>
      </c>
      <c r="N42" s="2" t="n">
        <f aca="false">L42*M42</f>
        <v>2500</v>
      </c>
    </row>
    <row r="43" customFormat="false" ht="14.25" hidden="false" customHeight="true" outlineLevel="0" collapsed="false">
      <c r="A43" s="35"/>
      <c r="B43" s="35"/>
      <c r="C43" s="19" t="s">
        <v>79</v>
      </c>
      <c r="D43" s="19"/>
      <c r="E43" s="17" t="n">
        <v>2000</v>
      </c>
      <c r="F43" s="19" t="n">
        <v>1</v>
      </c>
      <c r="G43" s="15" t="n">
        <f aca="false">E43*F43</f>
        <v>2000</v>
      </c>
    </row>
    <row r="44" customFormat="false" ht="14.25" hidden="false" customHeight="true" outlineLevel="0" collapsed="false">
      <c r="A44" s="35"/>
      <c r="B44" s="35"/>
      <c r="C44" s="19" t="s">
        <v>80</v>
      </c>
      <c r="D44" s="19"/>
      <c r="E44" s="17" t="n">
        <v>2500</v>
      </c>
      <c r="F44" s="19" t="n">
        <v>1</v>
      </c>
      <c r="G44" s="15" t="n">
        <f aca="false">E44*F44</f>
        <v>2500</v>
      </c>
      <c r="J44" s="18" t="s">
        <v>81</v>
      </c>
    </row>
    <row r="45" customFormat="false" ht="14.25" hidden="false" customHeight="true" outlineLevel="0" collapsed="false">
      <c r="A45" s="35"/>
      <c r="B45" s="35"/>
      <c r="C45" s="13" t="s">
        <v>82</v>
      </c>
      <c r="D45" s="11"/>
      <c r="E45" s="17" t="n">
        <v>700</v>
      </c>
      <c r="F45" s="19" t="n">
        <v>1</v>
      </c>
      <c r="G45" s="15" t="n">
        <f aca="false">E45*F45</f>
        <v>700</v>
      </c>
      <c r="J45" s="6" t="s">
        <v>3</v>
      </c>
      <c r="K45" s="18" t="s">
        <v>83</v>
      </c>
    </row>
    <row r="46" customFormat="false" ht="14.25" hidden="false" customHeight="true" outlineLevel="0" collapsed="false">
      <c r="A46" s="35"/>
      <c r="B46" s="35"/>
      <c r="C46" s="19" t="s">
        <v>84</v>
      </c>
      <c r="D46" s="29"/>
      <c r="E46" s="17" t="n">
        <v>2500</v>
      </c>
      <c r="F46" s="19" t="n">
        <v>1</v>
      </c>
      <c r="G46" s="15" t="n">
        <f aca="false">E46*F46</f>
        <v>2500</v>
      </c>
      <c r="J46" s="3" t="s">
        <v>76</v>
      </c>
      <c r="K46" s="6" t="n">
        <v>451.68</v>
      </c>
      <c r="L46" s="6" t="s">
        <v>85</v>
      </c>
    </row>
    <row r="47" customFormat="false" ht="14.25" hidden="false" customHeight="true" outlineLevel="0" collapsed="false">
      <c r="A47" s="35"/>
      <c r="B47" s="11"/>
      <c r="C47" s="19" t="s">
        <v>86</v>
      </c>
      <c r="D47" s="29"/>
      <c r="E47" s="17" t="n">
        <v>800</v>
      </c>
      <c r="F47" s="19" t="n">
        <v>1</v>
      </c>
      <c r="G47" s="15" t="n">
        <f aca="false">E47*F47</f>
        <v>800</v>
      </c>
      <c r="J47" s="3" t="s">
        <v>87</v>
      </c>
      <c r="K47" s="18" t="n">
        <v>5000</v>
      </c>
      <c r="L47" s="18" t="s">
        <v>88</v>
      </c>
      <c r="M47" s="6" t="n">
        <v>1000</v>
      </c>
    </row>
    <row r="48" customFormat="false" ht="14.25" hidden="false" customHeight="true" outlineLevel="0" collapsed="false">
      <c r="A48" s="35"/>
      <c r="B48" s="8" t="s">
        <v>89</v>
      </c>
      <c r="C48" s="8"/>
      <c r="D48" s="8"/>
      <c r="E48" s="8"/>
      <c r="F48" s="8"/>
      <c r="G48" s="22"/>
      <c r="J48" s="3" t="s">
        <v>90</v>
      </c>
      <c r="K48" s="6" t="n">
        <v>3000</v>
      </c>
      <c r="L48" s="18" t="s">
        <v>88</v>
      </c>
      <c r="M48" s="18" t="n">
        <v>2000</v>
      </c>
    </row>
    <row r="49" customFormat="false" ht="14.25" hidden="false" customHeight="true" outlineLevel="0" collapsed="false">
      <c r="A49" s="35"/>
      <c r="B49" s="38"/>
      <c r="C49" s="39" t="s">
        <v>91</v>
      </c>
      <c r="D49" s="38"/>
      <c r="E49" s="40" t="n">
        <v>2000</v>
      </c>
      <c r="F49" s="41" t="n">
        <v>2</v>
      </c>
      <c r="G49" s="15" t="n">
        <f aca="false">E49*F49</f>
        <v>4000</v>
      </c>
      <c r="J49" s="3" t="s">
        <v>92</v>
      </c>
      <c r="K49" s="18" t="n">
        <v>10000</v>
      </c>
      <c r="L49" s="6" t="s">
        <v>88</v>
      </c>
      <c r="M49" s="6" t="n">
        <v>2500</v>
      </c>
    </row>
    <row r="50" customFormat="false" ht="14.25" hidden="false" customHeight="true" outlineLevel="0" collapsed="false">
      <c r="A50" s="42" t="s">
        <v>93</v>
      </c>
      <c r="B50" s="43"/>
      <c r="C50" s="43"/>
      <c r="D50" s="43"/>
      <c r="E50" s="43"/>
      <c r="F50" s="43"/>
      <c r="G50" s="44" t="n">
        <f aca="false">G39+G41+G42+G43+G44+G45+G46+G47+G49</f>
        <v>13960</v>
      </c>
      <c r="J50" s="3" t="s">
        <v>94</v>
      </c>
      <c r="K50" s="18" t="n">
        <v>4000</v>
      </c>
      <c r="L50" s="18" t="s">
        <v>85</v>
      </c>
    </row>
    <row r="51" customFormat="false" ht="20.25" hidden="false" customHeight="true" outlineLevel="0" collapsed="false">
      <c r="A51" s="45" t="s">
        <v>95</v>
      </c>
      <c r="B51" s="46"/>
      <c r="C51" s="46"/>
      <c r="D51" s="46"/>
      <c r="E51" s="46"/>
      <c r="F51" s="46"/>
      <c r="G51" s="47" t="n">
        <f aca="false">G50+G36</f>
        <v>48513.58</v>
      </c>
      <c r="J51" s="3" t="s">
        <v>86</v>
      </c>
      <c r="K51" s="18" t="n">
        <v>800</v>
      </c>
      <c r="L51" s="18" t="s">
        <v>85</v>
      </c>
    </row>
    <row r="52" customFormat="false" ht="14.25" hidden="false" customHeight="true" outlineLevel="0" collapsed="false">
      <c r="J52" s="3" t="s">
        <v>84</v>
      </c>
      <c r="K52" s="6" t="n">
        <v>2500</v>
      </c>
      <c r="L52" s="18" t="s">
        <v>85</v>
      </c>
    </row>
    <row r="53" customFormat="false" ht="14.25" hidden="false" customHeight="true" outlineLevel="0" collapsed="false">
      <c r="J53" s="3" t="s">
        <v>66</v>
      </c>
      <c r="K53" s="18" t="n">
        <v>1500</v>
      </c>
      <c r="L53" s="6" t="s">
        <v>96</v>
      </c>
    </row>
    <row r="54" customFormat="false" ht="14.25" hidden="false" customHeight="true" outlineLevel="0" collapsed="false">
      <c r="J54" s="5" t="s">
        <v>82</v>
      </c>
      <c r="K54" s="6" t="n">
        <v>700</v>
      </c>
      <c r="L54" s="6" t="s">
        <v>85</v>
      </c>
    </row>
    <row r="55" customFormat="false" ht="14.25" hidden="false" customHeight="true" outlineLevel="0" collapsed="false"/>
    <row r="56" customFormat="false" ht="14.25" hidden="false" customHeight="true" outlineLevel="0" collapsed="false">
      <c r="J56" s="48" t="s">
        <v>97</v>
      </c>
      <c r="K56" s="48" t="s">
        <v>5</v>
      </c>
    </row>
    <row r="57" customFormat="false" ht="14.25" hidden="false" customHeight="true" outlineLevel="0" collapsed="false">
      <c r="J57" s="49" t="s">
        <v>98</v>
      </c>
      <c r="K57" s="50" t="n">
        <v>5000</v>
      </c>
    </row>
    <row r="58" customFormat="false" ht="14.25" hidden="false" customHeight="true" outlineLevel="0" collapsed="false">
      <c r="J58" s="51" t="s">
        <v>99</v>
      </c>
      <c r="K58" s="52" t="n">
        <v>22000</v>
      </c>
    </row>
    <row r="59" customFormat="false" ht="14.25" hidden="false" customHeight="true" outlineLevel="0" collapsed="false">
      <c r="J59" s="51" t="s">
        <v>100</v>
      </c>
      <c r="K59" s="52" t="n">
        <v>7000</v>
      </c>
    </row>
    <row r="60" customFormat="false" ht="14.25" hidden="false" customHeight="true" outlineLevel="0" collapsed="false">
      <c r="J60" s="51" t="s">
        <v>101</v>
      </c>
      <c r="K60" s="52" t="n">
        <v>1500</v>
      </c>
    </row>
    <row r="61" customFormat="false" ht="14.25" hidden="false" customHeight="true" outlineLevel="0" collapsed="false">
      <c r="J61" s="51" t="s">
        <v>102</v>
      </c>
      <c r="K61" s="52" t="n">
        <v>25000</v>
      </c>
    </row>
    <row r="62" customFormat="false" ht="14.25" hidden="false" customHeight="true" outlineLevel="0" collapsed="false">
      <c r="J62" s="51" t="s">
        <v>103</v>
      </c>
      <c r="K62" s="52" t="n">
        <v>7000</v>
      </c>
    </row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25">
    <mergeCell ref="A1:G1"/>
    <mergeCell ref="A2:G2"/>
    <mergeCell ref="A3:A35"/>
    <mergeCell ref="B3:D3"/>
    <mergeCell ref="B4:B10"/>
    <mergeCell ref="B11:D11"/>
    <mergeCell ref="B12:B13"/>
    <mergeCell ref="B14:D14"/>
    <mergeCell ref="B16:D16"/>
    <mergeCell ref="B18:D18"/>
    <mergeCell ref="B19:B21"/>
    <mergeCell ref="B22:D22"/>
    <mergeCell ref="B23:B27"/>
    <mergeCell ref="B28:D28"/>
    <mergeCell ref="B29:B30"/>
    <mergeCell ref="B31:D31"/>
    <mergeCell ref="B32:B35"/>
    <mergeCell ref="A36:F36"/>
    <mergeCell ref="A37:F37"/>
    <mergeCell ref="A38:A49"/>
    <mergeCell ref="B38:D38"/>
    <mergeCell ref="C39:D39"/>
    <mergeCell ref="B40:D40"/>
    <mergeCell ref="B41:B47"/>
    <mergeCell ref="B48:D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2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63"/>
    <col collapsed="false" customWidth="true" hidden="false" outlineLevel="0" max="3" min="3" style="0" width="23.13"/>
    <col collapsed="false" customWidth="true" hidden="false" outlineLevel="0" max="4" min="4" style="0" width="25.37"/>
  </cols>
  <sheetData>
    <row r="2" customFormat="false" ht="112.5" hidden="false" customHeight="true" outlineLevel="0" collapsed="false">
      <c r="B2" s="53" t="s">
        <v>67</v>
      </c>
      <c r="C2" s="54" t="n">
        <v>34553.58</v>
      </c>
      <c r="D2" s="55" t="s">
        <v>104</v>
      </c>
    </row>
    <row r="3" customFormat="false" ht="7.5" hidden="false" customHeight="true" outlineLevel="0" collapsed="false"/>
    <row r="4" customFormat="false" ht="63.75" hidden="false" customHeight="true" outlineLevel="0" collapsed="false">
      <c r="B4" s="56" t="s">
        <v>93</v>
      </c>
      <c r="C4" s="57" t="n">
        <v>13960</v>
      </c>
      <c r="D4" s="58" t="s">
        <v>105</v>
      </c>
    </row>
    <row r="5" customFormat="false" ht="8.25" hidden="false" customHeight="true" outlineLevel="0" collapsed="false"/>
    <row r="6" customFormat="false" ht="65.25" hidden="false" customHeight="true" outlineLevel="0" collapsed="false">
      <c r="B6" s="59" t="s">
        <v>106</v>
      </c>
      <c r="C6" s="60" t="n">
        <v>48513.58</v>
      </c>
      <c r="D6" s="60"/>
    </row>
  </sheetData>
  <mergeCells count="1">
    <mergeCell ref="C6: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2024-04-02T16:29:54Z</dcterms:created>
  <dc:creator>Omme 35</dc:creator>
  <dc:description/>
  <dc:language>en-US</dc:language>
  <cp:lastModifiedBy/>
  <dcterms:modified xsi:type="dcterms:W3CDTF">2025-03-20T16:25:02Z</dcterms:modified>
  <cp:revision>1</cp:revision>
  <dc:subject/>
  <dc:title/>
</cp:coreProperties>
</file>