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20" yWindow="0" windowWidth="27760" windowHeight="15080" tabRatio="500" activeTab="1"/>
  </bookViews>
  <sheets>
    <sheet name="Sheet1" sheetId="1" r:id="rId1"/>
    <sheet name="betaPic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R9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I3" i="1"/>
  <c r="AJ3" i="1"/>
  <c r="AK3" i="1"/>
  <c r="AH3" i="1"/>
  <c r="R7" i="1"/>
  <c r="R21" i="1"/>
  <c r="R29" i="1"/>
  <c r="R31" i="1"/>
  <c r="R32" i="1"/>
  <c r="R26" i="1"/>
  <c r="R27" i="1"/>
  <c r="S4" i="1"/>
  <c r="S5" i="1"/>
  <c r="S6" i="1"/>
  <c r="S7" i="1"/>
  <c r="S8" i="1"/>
  <c r="S10" i="1"/>
  <c r="S11" i="1"/>
  <c r="S12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" i="1"/>
  <c r="R4" i="1"/>
  <c r="R5" i="1"/>
  <c r="R6" i="1"/>
  <c r="R8" i="1"/>
  <c r="R10" i="1"/>
  <c r="R11" i="1"/>
  <c r="R12" i="1"/>
  <c r="R14" i="1"/>
  <c r="R15" i="1"/>
  <c r="R16" i="1"/>
  <c r="R17" i="1"/>
  <c r="R18" i="1"/>
  <c r="R19" i="1"/>
  <c r="R20" i="1"/>
  <c r="R22" i="1"/>
  <c r="R23" i="1"/>
  <c r="R24" i="1"/>
  <c r="R25" i="1"/>
  <c r="R28" i="1"/>
  <c r="R30" i="1"/>
  <c r="R3" i="1"/>
</calcChain>
</file>

<file path=xl/sharedStrings.xml><?xml version="1.0" encoding="utf-8"?>
<sst xmlns="http://schemas.openxmlformats.org/spreadsheetml/2006/main" count="411" uniqueCount="220">
  <si>
    <t>Name</t>
  </si>
  <si>
    <t>Ref.</t>
  </si>
  <si>
    <t>X</t>
  </si>
  <si>
    <t>Y</t>
  </si>
  <si>
    <t>Z</t>
  </si>
  <si>
    <t>U</t>
  </si>
  <si>
    <t>V</t>
  </si>
  <si>
    <t>W</t>
  </si>
  <si>
    <t>–</t>
  </si>
  <si>
    <t>(pc)</t>
  </si>
  <si>
    <t>(km s−1)</t>
  </si>
  <si>
    <t>HR 9</t>
  </si>
  <si>
    <t>1,2</t>
  </si>
  <si>
    <t>−38.7</t>
  </si>
  <si>
    <t>−11.0 ± 0.7</t>
  </si>
  <si>
    <t>−15.1 ± 1.9</t>
  </si>
  <si>
    <t>−10.2 ± 2.9</t>
  </si>
  <si>
    <t>HIP 10679</t>
  </si>
  <si>
    <t>1,3,4</t>
  </si>
  <si>
    <t>−19.3</t>
  </si>
  <si>
    <t>−13.9</t>
  </si>
  <si>
    <t>−10.9 ± 1.9</t>
  </si>
  <si>
    <t>−10.8 ± 1.3</t>
  </si>
  <si>
    <t>−5.4 ± 0.9</t>
  </si>
  <si>
    <t>HIP 10680</t>
  </si>
  <si>
    <t>1,3,2</t>
  </si>
  <si>
    <t>−24.3</t>
  </si>
  <si>
    <t>−17.5</t>
  </si>
  <si>
    <t>−12.1 ± 1.5</t>
  </si>
  <si>
    <t>−14.4 ± 1.1</t>
  </si>
  <si>
    <t>−6.8 ± 0.8</t>
  </si>
  <si>
    <t>HIP 11437B</t>
  </si>
  <si>
    <t>1,3,5</t>
  </si>
  <si>
    <t>−29.4</t>
  </si>
  <si>
    <t>−18.5</t>
  </si>
  <si>
    <t>−13.1 ± 1.5</t>
  </si>
  <si>
    <t>−14.6 ± 1.2</t>
  </si>
  <si>
    <t>−7.8 ± 0.8</t>
  </si>
  <si>
    <t>HIP 11437</t>
  </si>
  <si>
    <t>−13.5 ± 1.4</t>
  </si>
  <si>
    <t>−14.2 ± 1.0</t>
  </si>
  <si>
    <t>−8.3 ± 0.6</t>
  </si>
  <si>
    <t>HIP 12545</t>
  </si>
  <si>
    <t>−27.5</t>
  </si>
  <si>
    <t>−31.0</t>
  </si>
  <si>
    <t>−10.2 ± 0.8</t>
  </si>
  <si>
    <t>−17.7 ± 0.8</t>
  </si>
  <si>
    <t>−6.1 ± 0.7</t>
  </si>
  <si>
    <t>51 Eri</t>
  </si>
  <si>
    <t>1,6</t>
  </si>
  <si>
    <t>−24.0</t>
  </si>
  <si>
    <t>−8.1</t>
  </si>
  <si>
    <t>−15.0</t>
  </si>
  <si>
    <t>−7.2 ± 0.3</t>
  </si>
  <si>
    <t>−13.9 ± 0.2</t>
  </si>
  <si>
    <t>−5.7 ± 0.1</t>
  </si>
  <si>
    <t>GJ 3305</t>
  </si>
  <si>
    <t>−13.8 ± 0.4</t>
  </si>
  <si>
    <t>−16.2 ± 0.3</t>
  </si>
  <si>
    <t>−9.6 ± 0.2</t>
  </si>
  <si>
    <t>HIP 23309</t>
  </si>
  <si>
    <t>1,3,7</t>
  </si>
  <si>
    <t>−1.5</t>
  </si>
  <si>
    <t>−21.2</t>
  </si>
  <si>
    <t>−16.3</t>
  </si>
  <si>
    <t>−11.2 ± 0.3</t>
  </si>
  <si>
    <t>−16.6 ± 0.3</t>
  </si>
  <si>
    <t>−9.2 ± 0.2</t>
  </si>
  <si>
    <t>HIP 23418</t>
  </si>
  <si>
    <t>−30.9</t>
  </si>
  <si>
    <t>−5.7</t>
  </si>
  <si>
    <t>−10.8</t>
  </si>
  <si>
    <t>−10.1 ± 3.7</t>
  </si>
  <si>
    <t>−14.4 ± 3.6</t>
  </si>
  <si>
    <t>−9.4 ± 2.5</t>
  </si>
  <si>
    <t>HIP 35850</t>
  </si>
  <si>
    <t>−20.4</t>
  </si>
  <si>
    <t>−11.0</t>
  </si>
  <si>
    <t>−12.5 ± 1.1</t>
  </si>
  <si>
    <t>−16.8 ± 0.6</t>
  </si>
  <si>
    <t>−9.5 ± 0.3</t>
  </si>
  <si>
    <t>−3.4</t>
  </si>
  <si>
    <t>−16.4</t>
  </si>
  <si>
    <t>−9.9</t>
  </si>
  <si>
    <t>−11.0 ± 0.5</t>
  </si>
  <si>
    <t>−16.0 ± 0.5</t>
  </si>
  <si>
    <t>−9.1 ± 0.3</t>
  </si>
  <si>
    <t>HIP 29964</t>
  </si>
  <si>
    <t>1,3,8</t>
  </si>
  <si>
    <t>−33.1</t>
  </si>
  <si>
    <t>−18.2</t>
  </si>
  <si>
    <t>−10.7 ± 0.6</t>
  </si>
  <si>
    <t>−16.1 ± 0.6</t>
  </si>
  <si>
    <t>−8.2 ± 0.4</t>
  </si>
  <si>
    <t>HIP 76629</t>
  </si>
  <si>
    <t>−22.7</t>
  </si>
  <si>
    <t>−1.2</t>
  </si>
  <si>
    <t>−9.2 ± 0.9</t>
  </si>
  <si>
    <t>−17.3 ± 0.8</t>
  </si>
  <si>
    <t>−9.8 ± 0.5</t>
  </si>
  <si>
    <t>HR 6070</t>
  </si>
  <si>
    <t>−7.9</t>
  </si>
  <si>
    <t>−13.6 ± 0.6</t>
  </si>
  <si>
    <t>−16.1 ± 0.4</t>
  </si>
  <si>
    <t>−12.3 ± 0.3</t>
  </si>
  <si>
    <t>HD 155555</t>
  </si>
  <si>
    <t>−17.4</t>
  </si>
  <si>
    <t>−8.8</t>
  </si>
  <si>
    <t>−9.5 ± 0.8</t>
  </si>
  <si>
    <t>−16.6 ± 1.0</t>
  </si>
  <si>
    <t>−8.8 ± 0.6</t>
  </si>
  <si>
    <t>HIP 88399</t>
  </si>
  <si>
    <t>−14.7</t>
  </si>
  <si>
    <t>−11.6</t>
  </si>
  <si>
    <t>−8.0 ± 0.5</t>
  </si>
  <si>
    <t>−15.6 ± 0.5</t>
  </si>
  <si>
    <t>−9.2 ± 0.3</t>
  </si>
  <si>
    <t>HR 6749</t>
  </si>
  <si>
    <t>−7.5</t>
  </si>
  <si>
    <t>−12.3 ± 0.5</t>
  </si>
  <si>
    <t>−15.4 ± 0.4</t>
  </si>
  <si>
    <t>−6.9 ± 0.3</t>
  </si>
  <si>
    <t>HIP 92024</t>
  </si>
  <si>
    <t>−12.8</t>
  </si>
  <si>
    <t>−11.5</t>
  </si>
  <si>
    <t>−10.7 ± 2.4</t>
  </si>
  <si>
    <t>−15.3 ± 3.0</t>
  </si>
  <si>
    <t>−9.0 ± 1.8</t>
  </si>
  <si>
    <t>CD-64 1208</t>
  </si>
  <si>
    <t>1,9,7</t>
  </si>
  <si>
    <t>−12.2 ± 1.8</t>
  </si>
  <si>
    <t>−16.2 ± 2.1</t>
  </si>
  <si>
    <t>−8.6 ± 1.3</t>
  </si>
  <si>
    <t>PZ Tel</t>
  </si>
  <si>
    <t>−11.7 ± 0.8</t>
  </si>
  <si>
    <t>−15.2 ± 0.6</t>
  </si>
  <si>
    <t>−8.4 ± 0.4</t>
  </si>
  <si>
    <t>HR 7329</t>
  </si>
  <si>
    <t>−12.7</t>
  </si>
  <si>
    <t>−21.3</t>
  </si>
  <si>
    <t>2.1 ± 2.6</t>
  </si>
  <si>
    <t>−18.9 ± 2.8</t>
  </si>
  <si>
    <t>−14.0 ± 1.8</t>
  </si>
  <si>
    <t>HIP 95270</t>
  </si>
  <si>
    <t>1,2,</t>
  </si>
  <si>
    <t>−13.8</t>
  </si>
  <si>
    <t>−22.9</t>
  </si>
  <si>
    <t>−9.5 ± 0.6</t>
  </si>
  <si>
    <t>−16.6 ± 0.5</t>
  </si>
  <si>
    <t>−8.6 ± 0.3</t>
  </si>
  <si>
    <t>GJ 799A</t>
  </si>
  <si>
    <t>1,10,5</t>
  </si>
  <si>
    <t>−6.3</t>
  </si>
  <si>
    <t>−9.8 ± 0.6</t>
  </si>
  <si>
    <t>−11.1 ± 0.4</t>
  </si>
  <si>
    <t>GJ 799B</t>
  </si>
  <si>
    <t>−11.5 ± 0.7</t>
  </si>
  <si>
    <t>−18.3 ± 0.6</t>
  </si>
  <si>
    <t>−11.5 ± 0.4</t>
  </si>
  <si>
    <t>GJ 803</t>
  </si>
  <si>
    <t>1,5</t>
  </si>
  <si>
    <t>−5.9</t>
  </si>
  <si>
    <t>−9.8 ± 0.2</t>
  </si>
  <si>
    <t>−16.3 ± 0.1</t>
  </si>
  <si>
    <t>−10.7 ± 0.1</t>
  </si>
  <si>
    <t>HD 199143</t>
  </si>
  <si>
    <t>1,7</t>
  </si>
  <si>
    <t>−26.2</t>
  </si>
  <si>
    <t>−7.5 ± 1.4</t>
  </si>
  <si>
    <t>−13.6 ± 1.1</t>
  </si>
  <si>
    <t>−11.2 ± 1.3</t>
  </si>
  <si>
    <t>BD-17 6128</t>
  </si>
  <si>
    <t>1,11,7</t>
  </si>
  <si>
    <t>−9.0 ± 0.8</t>
  </si>
  <si>
    <t>−14.2 ± 0.7</t>
  </si>
  <si>
    <t>−9.4 ± 0.7</t>
  </si>
  <si>
    <t>HIP 112312</t>
  </si>
  <si>
    <t>−20.6</t>
  </si>
  <si>
    <t>−11.5 ± 1.6</t>
  </si>
  <si>
    <t>−17.9 ± 1.1</t>
  </si>
  <si>
    <t>−11.5 ± 0.6</t>
  </si>
  <si>
    <t>HIP 112312B</t>
  </si>
  <si>
    <t>−11.2 ± 1.6</t>
  </si>
  <si>
    <t>−18.1 ± 1.1</t>
  </si>
  <si>
    <t>−10.2 ± 0.6</t>
  </si>
  <si>
    <t>Mean</t>
  </si>
  <si>
    <t>−5.0</t>
  </si>
  <si>
    <t>−10.9 ± 0.3</t>
  </si>
  <si>
    <t>−16.0 ± 0.3</t>
  </si>
  <si>
    <t>RV_G</t>
  </si>
  <si>
    <t>RV_sig_G</t>
  </si>
  <si>
    <t>Refs</t>
  </si>
  <si>
    <t>2: G : Gontcharov 2006</t>
  </si>
  <si>
    <t>RV_B</t>
  </si>
  <si>
    <t>RV_sig_B</t>
  </si>
  <si>
    <t>Other</t>
  </si>
  <si>
    <t>AU Mic</t>
  </si>
  <si>
    <t>RV_S</t>
  </si>
  <si>
    <t>RV_sig_S</t>
  </si>
  <si>
    <t>RV_T</t>
  </si>
  <si>
    <t>RV_sig_T</t>
  </si>
  <si>
    <t>S: Simbad or whatever I could find</t>
  </si>
  <si>
    <t>RV</t>
  </si>
  <si>
    <t>RV_sig</t>
  </si>
  <si>
    <t>plx</t>
  </si>
  <si>
    <t>plx_sig</t>
  </si>
  <si>
    <t>pmRA</t>
  </si>
  <si>
    <t>pmDEC</t>
  </si>
  <si>
    <t>Radeg</t>
  </si>
  <si>
    <t>Dedeg</t>
  </si>
  <si>
    <t>use</t>
  </si>
  <si>
    <t>pmRA_UCAC</t>
  </si>
  <si>
    <t>pmRA_sig</t>
  </si>
  <si>
    <t>pmDEC_sig</t>
  </si>
  <si>
    <t>pmDEC_UCAC</t>
  </si>
  <si>
    <t>pmRA_UCAC_sig</t>
  </si>
  <si>
    <t>pmDEC_UCAC_sig</t>
  </si>
  <si>
    <t>Notes</t>
  </si>
  <si>
    <t>400 year binary!</t>
  </si>
  <si>
    <t>beta 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</si>
</sst>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workbookViewId="0">
      <selection activeCell="R9" sqref="R9:S9"/>
    </sheetView>
  </sheetViews>
  <sheetFormatPr baseColWidth="10" defaultRowHeight="15" x14ac:dyDescent="0"/>
  <cols>
    <col min="4" max="17" width="10.83203125" customWidth="1"/>
    <col min="29" max="29" width="11.5" customWidth="1"/>
  </cols>
  <sheetData>
    <row r="1" spans="1:37">
      <c r="A1" t="s">
        <v>0</v>
      </c>
      <c r="B1" t="s">
        <v>195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189</v>
      </c>
      <c r="K1" t="s">
        <v>190</v>
      </c>
      <c r="L1" t="s">
        <v>193</v>
      </c>
      <c r="M1" t="s">
        <v>194</v>
      </c>
      <c r="N1" t="s">
        <v>199</v>
      </c>
      <c r="O1" t="s">
        <v>200</v>
      </c>
      <c r="P1" t="s">
        <v>197</v>
      </c>
      <c r="Q1" t="s">
        <v>198</v>
      </c>
      <c r="R1" t="s">
        <v>202</v>
      </c>
      <c r="S1" t="s">
        <v>203</v>
      </c>
      <c r="T1" t="s">
        <v>208</v>
      </c>
      <c r="U1" t="s">
        <v>209</v>
      </c>
      <c r="V1" t="s">
        <v>204</v>
      </c>
      <c r="W1" t="s">
        <v>205</v>
      </c>
      <c r="X1" t="s">
        <v>206</v>
      </c>
      <c r="Y1" t="s">
        <v>212</v>
      </c>
      <c r="Z1" t="s">
        <v>207</v>
      </c>
      <c r="AA1" t="s">
        <v>213</v>
      </c>
      <c r="AB1" t="s">
        <v>210</v>
      </c>
      <c r="AC1" t="s">
        <v>211</v>
      </c>
      <c r="AD1" t="s">
        <v>215</v>
      </c>
      <c r="AE1" t="s">
        <v>214</v>
      </c>
      <c r="AF1" t="s">
        <v>216</v>
      </c>
      <c r="AG1" t="s">
        <v>217</v>
      </c>
      <c r="AH1" t="s">
        <v>206</v>
      </c>
      <c r="AI1" t="s">
        <v>212</v>
      </c>
      <c r="AJ1" t="s">
        <v>207</v>
      </c>
      <c r="AK1" t="s">
        <v>213</v>
      </c>
    </row>
    <row r="2" spans="1:37">
      <c r="A2" t="s">
        <v>8</v>
      </c>
      <c r="C2" t="s">
        <v>8</v>
      </c>
      <c r="D2" t="s">
        <v>9</v>
      </c>
      <c r="E2" t="s">
        <v>9</v>
      </c>
      <c r="F2" t="s">
        <v>9</v>
      </c>
      <c r="G2" t="s">
        <v>10</v>
      </c>
      <c r="H2" t="s">
        <v>10</v>
      </c>
      <c r="I2" t="s">
        <v>10</v>
      </c>
    </row>
    <row r="3" spans="1:37">
      <c r="A3" t="s">
        <v>11</v>
      </c>
      <c r="C3" t="s">
        <v>12</v>
      </c>
      <c r="D3">
        <v>4.5</v>
      </c>
      <c r="E3">
        <v>5.9</v>
      </c>
      <c r="F3" t="s">
        <v>13</v>
      </c>
      <c r="G3" t="s">
        <v>14</v>
      </c>
      <c r="H3" t="s">
        <v>15</v>
      </c>
      <c r="I3" t="s">
        <v>16</v>
      </c>
      <c r="J3">
        <v>6.5</v>
      </c>
      <c r="K3">
        <v>3.5</v>
      </c>
      <c r="R3">
        <f>MAX(J3,L3,N3,P3)</f>
        <v>6.5</v>
      </c>
      <c r="S3">
        <f>MAX(K3,M3,O3,Q3,0.3)</f>
        <v>3.5</v>
      </c>
      <c r="T3">
        <v>1.7084359200000001</v>
      </c>
      <c r="U3">
        <v>-23.107425339999999</v>
      </c>
      <c r="V3">
        <v>25.39</v>
      </c>
      <c r="W3">
        <v>0.38</v>
      </c>
      <c r="X3">
        <v>97.81</v>
      </c>
      <c r="Y3">
        <v>0.42</v>
      </c>
      <c r="Z3">
        <v>-47.12</v>
      </c>
      <c r="AA3">
        <v>0.21</v>
      </c>
      <c r="AB3">
        <v>1</v>
      </c>
      <c r="AH3">
        <f>IF(AC3 &lt;&gt;"",AC3,X3)</f>
        <v>97.81</v>
      </c>
      <c r="AI3">
        <f t="shared" ref="AI3:AK3" si="0">IF(AD3 &lt;&gt;"",AD3,Y3)</f>
        <v>0.42</v>
      </c>
      <c r="AJ3">
        <f t="shared" si="0"/>
        <v>-47.12</v>
      </c>
      <c r="AK3">
        <f t="shared" si="0"/>
        <v>0.21</v>
      </c>
    </row>
    <row r="4" spans="1:37">
      <c r="A4" t="s">
        <v>17</v>
      </c>
      <c r="C4" t="s">
        <v>18</v>
      </c>
      <c r="D4" t="s">
        <v>19</v>
      </c>
      <c r="E4">
        <v>13.6</v>
      </c>
      <c r="F4" t="s">
        <v>20</v>
      </c>
      <c r="G4" t="s">
        <v>21</v>
      </c>
      <c r="H4" t="s">
        <v>22</v>
      </c>
      <c r="I4" t="s">
        <v>23</v>
      </c>
      <c r="P4">
        <v>5.7</v>
      </c>
      <c r="Q4">
        <v>0.3</v>
      </c>
      <c r="R4">
        <f t="shared" ref="R4:R30" si="1">MAX(J4,L4,N4,P4)</f>
        <v>5.7</v>
      </c>
      <c r="S4">
        <f t="shared" ref="S4:S32" si="2">MAX(K4,M4,O4,Q4,0.3)</f>
        <v>0.3</v>
      </c>
      <c r="T4">
        <v>34.352836869999997</v>
      </c>
      <c r="U4">
        <v>28.74194915</v>
      </c>
      <c r="V4">
        <v>36.58</v>
      </c>
      <c r="W4">
        <v>5.83</v>
      </c>
      <c r="X4">
        <v>80.150000000000006</v>
      </c>
      <c r="Y4">
        <v>4.38</v>
      </c>
      <c r="Z4">
        <v>-78.400000000000006</v>
      </c>
      <c r="AA4">
        <v>4.91</v>
      </c>
      <c r="AB4">
        <v>1</v>
      </c>
      <c r="AC4">
        <v>98.2</v>
      </c>
      <c r="AD4">
        <v>1</v>
      </c>
      <c r="AE4">
        <v>-67.400000000000006</v>
      </c>
      <c r="AF4">
        <v>1</v>
      </c>
      <c r="AH4">
        <f t="shared" ref="AH4:AH32" si="3">IF(AC4 &lt;&gt;"",AC4,X4)</f>
        <v>98.2</v>
      </c>
      <c r="AI4">
        <f t="shared" ref="AI4:AI32" si="4">IF(AD4 &lt;&gt;"",AD4,Y4)</f>
        <v>1</v>
      </c>
      <c r="AJ4">
        <f t="shared" ref="AJ4:AJ32" si="5">IF(AE4 &lt;&gt;"",AE4,Z4)</f>
        <v>-67.400000000000006</v>
      </c>
      <c r="AK4">
        <f t="shared" ref="AK4:AK32" si="6">IF(AF4 &lt;&gt;"",AF4,AA4)</f>
        <v>1</v>
      </c>
    </row>
    <row r="5" spans="1:37">
      <c r="A5" t="s">
        <v>24</v>
      </c>
      <c r="C5" t="s">
        <v>25</v>
      </c>
      <c r="D5" t="s">
        <v>26</v>
      </c>
      <c r="E5">
        <v>17.100000000000001</v>
      </c>
      <c r="F5" t="s">
        <v>27</v>
      </c>
      <c r="G5" t="s">
        <v>28</v>
      </c>
      <c r="H5" t="s">
        <v>29</v>
      </c>
      <c r="I5" t="s">
        <v>30</v>
      </c>
      <c r="J5">
        <v>4.8</v>
      </c>
      <c r="K5">
        <v>0.5</v>
      </c>
      <c r="R5">
        <f t="shared" si="1"/>
        <v>4.8</v>
      </c>
      <c r="S5">
        <f t="shared" si="2"/>
        <v>0.5</v>
      </c>
      <c r="T5">
        <v>34.355119790000003</v>
      </c>
      <c r="U5">
        <v>28.74522039</v>
      </c>
      <c r="V5">
        <v>28.97</v>
      </c>
      <c r="W5">
        <v>2.88</v>
      </c>
      <c r="X5">
        <v>87.6</v>
      </c>
      <c r="Y5">
        <v>2.19</v>
      </c>
      <c r="Z5">
        <v>-72.400000000000006</v>
      </c>
      <c r="AA5">
        <v>2.46</v>
      </c>
      <c r="AB5">
        <v>1</v>
      </c>
      <c r="AC5">
        <v>94.3</v>
      </c>
      <c r="AD5">
        <v>1</v>
      </c>
      <c r="AE5">
        <v>-72.2</v>
      </c>
      <c r="AF5">
        <v>1</v>
      </c>
      <c r="AH5">
        <f t="shared" si="3"/>
        <v>94.3</v>
      </c>
      <c r="AI5">
        <f t="shared" si="4"/>
        <v>1</v>
      </c>
      <c r="AJ5">
        <f t="shared" si="5"/>
        <v>-72.2</v>
      </c>
      <c r="AK5">
        <f t="shared" si="6"/>
        <v>1</v>
      </c>
    </row>
    <row r="6" spans="1:37" s="1" customFormat="1">
      <c r="A6" s="1" t="s">
        <v>31</v>
      </c>
      <c r="C6" s="1" t="s">
        <v>32</v>
      </c>
      <c r="D6" s="1" t="s">
        <v>33</v>
      </c>
      <c r="E6" s="1">
        <v>19.8</v>
      </c>
      <c r="F6" s="1" t="s">
        <v>34</v>
      </c>
      <c r="G6" s="1" t="s">
        <v>35</v>
      </c>
      <c r="H6" s="1" t="s">
        <v>36</v>
      </c>
      <c r="I6" s="1" t="s">
        <v>37</v>
      </c>
      <c r="L6" s="1">
        <v>5.9610000000000003</v>
      </c>
      <c r="M6" s="1">
        <v>3.5000000000000003E-2</v>
      </c>
      <c r="R6" s="1">
        <f t="shared" si="1"/>
        <v>5.9610000000000003</v>
      </c>
      <c r="S6" s="1">
        <f t="shared" si="2"/>
        <v>0.3</v>
      </c>
      <c r="T6" s="1">
        <v>36.871667449999997</v>
      </c>
      <c r="U6" s="1">
        <v>30.97367393</v>
      </c>
      <c r="V6" s="1">
        <v>25.03</v>
      </c>
      <c r="W6" s="1">
        <v>2.25</v>
      </c>
      <c r="X6" s="1">
        <v>79.78</v>
      </c>
      <c r="Y6" s="1">
        <v>2.56</v>
      </c>
      <c r="Z6" s="1">
        <v>-70.02</v>
      </c>
      <c r="AA6" s="1">
        <v>1.73</v>
      </c>
      <c r="AB6" s="1">
        <v>0</v>
      </c>
      <c r="AH6">
        <f t="shared" si="3"/>
        <v>79.78</v>
      </c>
      <c r="AI6">
        <f t="shared" si="4"/>
        <v>2.56</v>
      </c>
      <c r="AJ6">
        <f t="shared" si="5"/>
        <v>-70.02</v>
      </c>
      <c r="AK6">
        <f t="shared" si="6"/>
        <v>1.73</v>
      </c>
    </row>
    <row r="7" spans="1:37">
      <c r="A7" t="s">
        <v>38</v>
      </c>
      <c r="C7" t="s">
        <v>32</v>
      </c>
      <c r="D7" t="s">
        <v>33</v>
      </c>
      <c r="E7">
        <v>19.8</v>
      </c>
      <c r="F7" t="s">
        <v>34</v>
      </c>
      <c r="G7" t="s">
        <v>39</v>
      </c>
      <c r="H7" t="s">
        <v>40</v>
      </c>
      <c r="I7" t="s">
        <v>41</v>
      </c>
      <c r="L7">
        <v>6.7430000000000003</v>
      </c>
      <c r="M7">
        <v>2.5999999999999999E-2</v>
      </c>
      <c r="R7">
        <f>AVERAGE(L7,L6)</f>
        <v>6.3520000000000003</v>
      </c>
      <c r="S7">
        <f t="shared" si="2"/>
        <v>0.3</v>
      </c>
      <c r="T7">
        <v>36.871667449999997</v>
      </c>
      <c r="U7">
        <v>30.97367393</v>
      </c>
      <c r="V7">
        <v>25.03</v>
      </c>
      <c r="W7">
        <v>2.25</v>
      </c>
      <c r="X7">
        <v>79.78</v>
      </c>
      <c r="Y7">
        <v>2.56</v>
      </c>
      <c r="Z7">
        <v>-70.02</v>
      </c>
      <c r="AA7">
        <v>1.73</v>
      </c>
      <c r="AB7">
        <v>1</v>
      </c>
      <c r="AC7">
        <v>80.400000000000006</v>
      </c>
      <c r="AD7">
        <v>0.9</v>
      </c>
      <c r="AE7">
        <v>-70.099999999999994</v>
      </c>
      <c r="AF7">
        <v>1.3</v>
      </c>
      <c r="AH7">
        <f t="shared" si="3"/>
        <v>80.400000000000006</v>
      </c>
      <c r="AI7">
        <f t="shared" si="4"/>
        <v>0.9</v>
      </c>
      <c r="AJ7">
        <f t="shared" si="5"/>
        <v>-70.099999999999994</v>
      </c>
      <c r="AK7">
        <f t="shared" si="6"/>
        <v>1.3</v>
      </c>
    </row>
    <row r="8" spans="1:37">
      <c r="A8" t="s">
        <v>42</v>
      </c>
      <c r="C8" t="s">
        <v>32</v>
      </c>
      <c r="D8" t="s">
        <v>43</v>
      </c>
      <c r="E8">
        <v>7</v>
      </c>
      <c r="F8" t="s">
        <v>44</v>
      </c>
      <c r="G8" t="s">
        <v>45</v>
      </c>
      <c r="H8" t="s">
        <v>46</v>
      </c>
      <c r="I8" t="s">
        <v>47</v>
      </c>
      <c r="L8">
        <v>8.2530000000000001</v>
      </c>
      <c r="M8">
        <v>4.8000000000000001E-2</v>
      </c>
      <c r="R8">
        <f t="shared" si="1"/>
        <v>8.2530000000000001</v>
      </c>
      <c r="S8">
        <f t="shared" si="2"/>
        <v>0.3</v>
      </c>
      <c r="T8">
        <v>40.357673720000001</v>
      </c>
      <c r="U8">
        <v>5.98858128</v>
      </c>
      <c r="V8">
        <v>23.79</v>
      </c>
      <c r="W8">
        <v>1.5</v>
      </c>
      <c r="X8">
        <v>79.47</v>
      </c>
      <c r="Y8">
        <v>3.05</v>
      </c>
      <c r="Z8">
        <v>-53.89</v>
      </c>
      <c r="AA8">
        <v>1.74</v>
      </c>
      <c r="AB8">
        <v>1</v>
      </c>
      <c r="AC8">
        <v>78.3</v>
      </c>
      <c r="AD8">
        <v>1.1000000000000001</v>
      </c>
      <c r="AE8">
        <v>-60.2</v>
      </c>
      <c r="AF8">
        <v>1.6</v>
      </c>
      <c r="AH8">
        <f t="shared" si="3"/>
        <v>78.3</v>
      </c>
      <c r="AI8">
        <f t="shared" si="4"/>
        <v>1.1000000000000001</v>
      </c>
      <c r="AJ8">
        <f t="shared" si="5"/>
        <v>-60.2</v>
      </c>
      <c r="AK8">
        <f t="shared" si="6"/>
        <v>1.6</v>
      </c>
    </row>
    <row r="9" spans="1:37">
      <c r="A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>
        <v>12.6</v>
      </c>
      <c r="K9">
        <v>0.3</v>
      </c>
      <c r="P9">
        <v>20.76</v>
      </c>
      <c r="Q9">
        <v>0.18</v>
      </c>
      <c r="R9">
        <f>P9</f>
        <v>20.76</v>
      </c>
      <c r="S9">
        <f>0.3</f>
        <v>0.3</v>
      </c>
      <c r="T9">
        <v>69.400443850000002</v>
      </c>
      <c r="U9">
        <v>-2.4733920700000001</v>
      </c>
      <c r="V9">
        <v>33.979999999999997</v>
      </c>
      <c r="W9">
        <v>0.34</v>
      </c>
      <c r="X9">
        <v>44.22</v>
      </c>
      <c r="Y9">
        <v>0.34</v>
      </c>
      <c r="Z9">
        <v>-64.39</v>
      </c>
      <c r="AA9">
        <v>0.27</v>
      </c>
      <c r="AB9">
        <v>1</v>
      </c>
      <c r="AH9">
        <f t="shared" si="3"/>
        <v>44.22</v>
      </c>
      <c r="AI9">
        <f t="shared" si="4"/>
        <v>0.34</v>
      </c>
      <c r="AJ9">
        <f t="shared" si="5"/>
        <v>-64.39</v>
      </c>
      <c r="AK9">
        <f t="shared" si="6"/>
        <v>0.27</v>
      </c>
    </row>
    <row r="10" spans="1:37" s="1" customFormat="1">
      <c r="A10" s="1" t="s">
        <v>56</v>
      </c>
      <c r="C10" s="1" t="s">
        <v>32</v>
      </c>
      <c r="D10" s="1" t="s">
        <v>50</v>
      </c>
      <c r="E10" s="1" t="s">
        <v>51</v>
      </c>
      <c r="F10" s="1" t="s">
        <v>52</v>
      </c>
      <c r="G10" s="1" t="s">
        <v>57</v>
      </c>
      <c r="H10" s="1" t="s">
        <v>58</v>
      </c>
      <c r="I10" s="1" t="s">
        <v>59</v>
      </c>
      <c r="L10" s="1">
        <v>20.625</v>
      </c>
      <c r="M10" s="1">
        <v>0.5</v>
      </c>
      <c r="R10" s="1">
        <f t="shared" si="1"/>
        <v>20.625</v>
      </c>
      <c r="S10" s="1">
        <f t="shared" si="2"/>
        <v>0.5</v>
      </c>
      <c r="AB10" s="1"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</row>
    <row r="11" spans="1:37">
      <c r="A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N11">
        <v>19.399999999999999</v>
      </c>
      <c r="O11">
        <v>0.3</v>
      </c>
      <c r="R11">
        <f t="shared" si="1"/>
        <v>19.399999999999999</v>
      </c>
      <c r="S11">
        <f t="shared" si="2"/>
        <v>0.3</v>
      </c>
      <c r="T11">
        <v>75.196215600000002</v>
      </c>
      <c r="U11">
        <v>-57.257250519999999</v>
      </c>
      <c r="V11">
        <v>37.340000000000003</v>
      </c>
      <c r="W11">
        <v>1.1299999999999999</v>
      </c>
      <c r="X11">
        <v>36.340000000000003</v>
      </c>
      <c r="Y11">
        <v>1.42</v>
      </c>
      <c r="Z11">
        <v>70.22</v>
      </c>
      <c r="AA11">
        <v>1.27</v>
      </c>
      <c r="AB11">
        <v>1</v>
      </c>
      <c r="AC11">
        <v>35.5</v>
      </c>
      <c r="AD11">
        <v>0.9</v>
      </c>
      <c r="AE11">
        <v>74.400000000000006</v>
      </c>
      <c r="AF11">
        <v>0.9</v>
      </c>
      <c r="AH11">
        <f t="shared" si="3"/>
        <v>35.5</v>
      </c>
      <c r="AI11">
        <f t="shared" si="4"/>
        <v>0.9</v>
      </c>
      <c r="AJ11">
        <f t="shared" si="5"/>
        <v>74.400000000000006</v>
      </c>
      <c r="AK11">
        <f t="shared" si="6"/>
        <v>0.9</v>
      </c>
    </row>
    <row r="12" spans="1:37">
      <c r="A12" t="s">
        <v>68</v>
      </c>
      <c r="C12" t="s">
        <v>25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 t="s">
        <v>74</v>
      </c>
      <c r="J12">
        <v>14.9</v>
      </c>
      <c r="K12">
        <v>3.5</v>
      </c>
      <c r="R12">
        <f t="shared" si="1"/>
        <v>14.9</v>
      </c>
      <c r="S12">
        <f t="shared" si="2"/>
        <v>3.5</v>
      </c>
      <c r="T12">
        <v>75.494945950000002</v>
      </c>
      <c r="U12">
        <v>9.9833157299999993</v>
      </c>
      <c r="V12">
        <v>30.12</v>
      </c>
      <c r="W12">
        <v>9.56</v>
      </c>
      <c r="X12">
        <v>12.09</v>
      </c>
      <c r="Y12">
        <v>9.92</v>
      </c>
      <c r="Z12">
        <v>-74.41</v>
      </c>
      <c r="AA12">
        <v>5.71</v>
      </c>
      <c r="AB12">
        <v>1</v>
      </c>
      <c r="AH12">
        <f t="shared" si="3"/>
        <v>12.09</v>
      </c>
      <c r="AI12">
        <f t="shared" si="4"/>
        <v>9.92</v>
      </c>
      <c r="AJ12">
        <f t="shared" si="5"/>
        <v>-74.41</v>
      </c>
      <c r="AK12">
        <f t="shared" si="6"/>
        <v>5.71</v>
      </c>
    </row>
    <row r="13" spans="1:37" s="1" customFormat="1">
      <c r="A13" s="1" t="s">
        <v>75</v>
      </c>
      <c r="C13" s="1" t="s">
        <v>12</v>
      </c>
      <c r="D13" s="1" t="s">
        <v>76</v>
      </c>
      <c r="E13" s="1" t="s">
        <v>20</v>
      </c>
      <c r="F13" s="1" t="s">
        <v>77</v>
      </c>
      <c r="G13" s="1" t="s">
        <v>78</v>
      </c>
      <c r="H13" s="1" t="s">
        <v>79</v>
      </c>
      <c r="I13" s="1" t="s">
        <v>80</v>
      </c>
      <c r="T13" s="1">
        <v>110.8717676</v>
      </c>
      <c r="U13" s="1">
        <v>66.779274490000006</v>
      </c>
      <c r="V13" s="1">
        <v>7.18</v>
      </c>
      <c r="W13" s="1">
        <v>2.19</v>
      </c>
      <c r="X13" s="1">
        <v>122.68</v>
      </c>
      <c r="Y13" s="1">
        <v>1.55</v>
      </c>
      <c r="Z13" s="1">
        <v>-128.13999999999999</v>
      </c>
      <c r="AA13" s="1">
        <v>1.74</v>
      </c>
      <c r="AB13" s="1">
        <v>0</v>
      </c>
      <c r="AH13">
        <f t="shared" si="3"/>
        <v>122.68</v>
      </c>
      <c r="AI13">
        <f t="shared" si="4"/>
        <v>1.55</v>
      </c>
      <c r="AJ13">
        <f t="shared" si="5"/>
        <v>-128.13999999999999</v>
      </c>
      <c r="AK13">
        <f t="shared" si="6"/>
        <v>1.74</v>
      </c>
    </row>
    <row r="14" spans="1:37">
      <c r="A14" t="s">
        <v>219</v>
      </c>
      <c r="C14" t="s">
        <v>12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>
        <v>20</v>
      </c>
      <c r="K14">
        <v>0.7</v>
      </c>
      <c r="R14">
        <f t="shared" si="1"/>
        <v>20</v>
      </c>
      <c r="S14">
        <f t="shared" si="2"/>
        <v>0.7</v>
      </c>
      <c r="T14">
        <v>86.821180720000001</v>
      </c>
      <c r="U14">
        <v>-51.066713409999998</v>
      </c>
      <c r="V14">
        <v>51.44</v>
      </c>
      <c r="W14">
        <v>0.12</v>
      </c>
      <c r="X14">
        <v>4.6500000000000004</v>
      </c>
      <c r="Y14">
        <v>0.11</v>
      </c>
      <c r="Z14">
        <v>83.1</v>
      </c>
      <c r="AA14">
        <v>0.15</v>
      </c>
      <c r="AB14">
        <v>1</v>
      </c>
      <c r="AH14">
        <f t="shared" si="3"/>
        <v>4.6500000000000004</v>
      </c>
      <c r="AI14">
        <f t="shared" si="4"/>
        <v>0.11</v>
      </c>
      <c r="AJ14">
        <f t="shared" si="5"/>
        <v>83.1</v>
      </c>
      <c r="AK14">
        <f t="shared" si="6"/>
        <v>0.15</v>
      </c>
    </row>
    <row r="15" spans="1:37">
      <c r="A15" t="s">
        <v>87</v>
      </c>
      <c r="C15" t="s">
        <v>88</v>
      </c>
      <c r="D15">
        <v>7.4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P15">
        <v>15.7</v>
      </c>
      <c r="Q15">
        <v>0.7</v>
      </c>
      <c r="R15">
        <f t="shared" si="1"/>
        <v>15.7</v>
      </c>
      <c r="S15">
        <f t="shared" si="2"/>
        <v>0.7</v>
      </c>
      <c r="T15">
        <v>94.617592560000006</v>
      </c>
      <c r="U15">
        <v>-72.045027079999997</v>
      </c>
      <c r="V15">
        <v>25.94</v>
      </c>
      <c r="W15">
        <v>0.9</v>
      </c>
      <c r="X15">
        <v>-8.32</v>
      </c>
      <c r="Y15">
        <v>0.86</v>
      </c>
      <c r="Z15">
        <v>72.02</v>
      </c>
      <c r="AA15">
        <v>1.06</v>
      </c>
      <c r="AB15">
        <v>1</v>
      </c>
      <c r="AC15">
        <v>-6.4</v>
      </c>
      <c r="AD15">
        <v>0.9</v>
      </c>
      <c r="AE15">
        <v>76.400000000000006</v>
      </c>
      <c r="AF15">
        <v>0.8</v>
      </c>
      <c r="AH15">
        <f t="shared" si="3"/>
        <v>-6.4</v>
      </c>
      <c r="AI15">
        <f t="shared" si="4"/>
        <v>0.9</v>
      </c>
      <c r="AJ15">
        <f t="shared" si="5"/>
        <v>76.400000000000006</v>
      </c>
      <c r="AK15">
        <f t="shared" si="6"/>
        <v>0.8</v>
      </c>
    </row>
    <row r="16" spans="1:37">
      <c r="A16" t="s">
        <v>94</v>
      </c>
      <c r="C16" t="s">
        <v>12</v>
      </c>
      <c r="D16">
        <v>31.1</v>
      </c>
      <c r="E16" t="s">
        <v>95</v>
      </c>
      <c r="F16" t="s">
        <v>96</v>
      </c>
      <c r="G16" t="s">
        <v>97</v>
      </c>
      <c r="H16" t="s">
        <v>98</v>
      </c>
      <c r="I16" t="s">
        <v>99</v>
      </c>
      <c r="J16">
        <v>3.1</v>
      </c>
      <c r="K16">
        <v>0.8</v>
      </c>
      <c r="R16">
        <f t="shared" si="1"/>
        <v>3.1</v>
      </c>
      <c r="S16">
        <f t="shared" si="2"/>
        <v>0.8</v>
      </c>
      <c r="T16">
        <v>234.74000905</v>
      </c>
      <c r="U16">
        <v>-57.707336400000003</v>
      </c>
      <c r="V16">
        <v>25.95</v>
      </c>
      <c r="W16">
        <v>1.1399999999999999</v>
      </c>
      <c r="X16">
        <v>-53.98</v>
      </c>
      <c r="Y16">
        <v>1.27</v>
      </c>
      <c r="Z16">
        <v>-106</v>
      </c>
      <c r="AA16">
        <v>1.21</v>
      </c>
      <c r="AB16">
        <v>1</v>
      </c>
      <c r="AH16">
        <f t="shared" si="3"/>
        <v>-53.98</v>
      </c>
      <c r="AI16">
        <f t="shared" si="4"/>
        <v>1.27</v>
      </c>
      <c r="AJ16">
        <f t="shared" si="5"/>
        <v>-106</v>
      </c>
      <c r="AK16">
        <f t="shared" si="6"/>
        <v>1.21</v>
      </c>
    </row>
    <row r="17" spans="1:37">
      <c r="A17" t="s">
        <v>100</v>
      </c>
      <c r="C17" t="s">
        <v>12</v>
      </c>
      <c r="D17">
        <v>39</v>
      </c>
      <c r="E17" t="s">
        <v>101</v>
      </c>
      <c r="F17">
        <v>11</v>
      </c>
      <c r="G17" t="s">
        <v>102</v>
      </c>
      <c r="H17" t="s">
        <v>103</v>
      </c>
      <c r="I17" t="s">
        <v>104</v>
      </c>
      <c r="J17">
        <v>-13</v>
      </c>
      <c r="K17">
        <v>0.8</v>
      </c>
      <c r="R17">
        <f t="shared" si="1"/>
        <v>-13</v>
      </c>
      <c r="S17">
        <f t="shared" si="2"/>
        <v>0.8</v>
      </c>
      <c r="T17">
        <v>244.57467037999999</v>
      </c>
      <c r="U17">
        <v>-28.613776040000001</v>
      </c>
      <c r="V17">
        <v>24.22</v>
      </c>
      <c r="W17">
        <v>0.22</v>
      </c>
      <c r="X17">
        <v>-31.19</v>
      </c>
      <c r="Y17">
        <v>0.26</v>
      </c>
      <c r="Z17">
        <v>-100.92</v>
      </c>
      <c r="AA17">
        <v>0.18</v>
      </c>
      <c r="AB17">
        <v>1</v>
      </c>
      <c r="AH17">
        <f t="shared" si="3"/>
        <v>-31.19</v>
      </c>
      <c r="AI17">
        <f t="shared" si="4"/>
        <v>0.26</v>
      </c>
      <c r="AJ17">
        <f t="shared" si="5"/>
        <v>-100.92</v>
      </c>
      <c r="AK17">
        <f t="shared" si="6"/>
        <v>0.18</v>
      </c>
    </row>
    <row r="18" spans="1:37">
      <c r="A18" t="s">
        <v>105</v>
      </c>
      <c r="C18" t="s">
        <v>12</v>
      </c>
      <c r="D18">
        <v>24.7</v>
      </c>
      <c r="E18" t="s">
        <v>106</v>
      </c>
      <c r="F18" t="s">
        <v>107</v>
      </c>
      <c r="G18" t="s">
        <v>108</v>
      </c>
      <c r="H18" t="s">
        <v>109</v>
      </c>
      <c r="I18" t="s">
        <v>110</v>
      </c>
      <c r="J18">
        <v>4.2</v>
      </c>
      <c r="K18">
        <v>1.4</v>
      </c>
      <c r="R18">
        <f t="shared" si="1"/>
        <v>4.2</v>
      </c>
      <c r="S18">
        <f t="shared" si="2"/>
        <v>1.4</v>
      </c>
      <c r="T18">
        <v>259.35640633000003</v>
      </c>
      <c r="U18">
        <v>-66.950702930000006</v>
      </c>
      <c r="V18">
        <v>31.8</v>
      </c>
      <c r="W18">
        <v>0.5</v>
      </c>
      <c r="X18">
        <v>-21.83</v>
      </c>
      <c r="Y18">
        <v>0.39</v>
      </c>
      <c r="Z18">
        <v>-136.91</v>
      </c>
      <c r="AA18">
        <v>0.42</v>
      </c>
      <c r="AB18">
        <v>1</v>
      </c>
      <c r="AH18">
        <f t="shared" si="3"/>
        <v>-21.83</v>
      </c>
      <c r="AI18">
        <f t="shared" si="4"/>
        <v>0.39</v>
      </c>
      <c r="AJ18">
        <f t="shared" si="5"/>
        <v>-136.91</v>
      </c>
      <c r="AK18">
        <f t="shared" si="6"/>
        <v>0.42</v>
      </c>
    </row>
    <row r="19" spans="1:37">
      <c r="A19" t="s">
        <v>111</v>
      </c>
      <c r="C19" t="s">
        <v>12</v>
      </c>
      <c r="D19">
        <v>44.3</v>
      </c>
      <c r="E19" t="s">
        <v>112</v>
      </c>
      <c r="F19" t="s">
        <v>113</v>
      </c>
      <c r="G19" t="s">
        <v>114</v>
      </c>
      <c r="H19" t="s">
        <v>115</v>
      </c>
      <c r="I19" t="s">
        <v>116</v>
      </c>
      <c r="J19">
        <v>-0.4</v>
      </c>
      <c r="K19">
        <v>0.5</v>
      </c>
      <c r="R19">
        <f t="shared" si="1"/>
        <v>-0.4</v>
      </c>
      <c r="S19">
        <f t="shared" si="2"/>
        <v>0.5</v>
      </c>
      <c r="T19">
        <v>270.76419887999998</v>
      </c>
      <c r="U19">
        <v>-51.648800100000003</v>
      </c>
      <c r="V19">
        <v>20.77</v>
      </c>
      <c r="W19">
        <v>0.56000000000000005</v>
      </c>
      <c r="X19">
        <v>4.0199999999999996</v>
      </c>
      <c r="Y19">
        <v>0.6</v>
      </c>
      <c r="Z19">
        <v>-86.46</v>
      </c>
      <c r="AA19">
        <v>0.36</v>
      </c>
      <c r="AB19">
        <v>1</v>
      </c>
      <c r="AH19">
        <f t="shared" si="3"/>
        <v>4.0199999999999996</v>
      </c>
      <c r="AI19">
        <f t="shared" si="4"/>
        <v>0.6</v>
      </c>
      <c r="AJ19">
        <f t="shared" si="5"/>
        <v>-86.46</v>
      </c>
      <c r="AK19">
        <f t="shared" si="6"/>
        <v>0.36</v>
      </c>
    </row>
    <row r="20" spans="1:37">
      <c r="A20" t="s">
        <v>117</v>
      </c>
      <c r="C20" t="s">
        <v>25</v>
      </c>
      <c r="D20">
        <v>40.4</v>
      </c>
      <c r="E20" t="s">
        <v>118</v>
      </c>
      <c r="F20" t="s">
        <v>101</v>
      </c>
      <c r="G20" t="s">
        <v>119</v>
      </c>
      <c r="H20" t="s">
        <v>120</v>
      </c>
      <c r="I20" t="s">
        <v>121</v>
      </c>
      <c r="J20">
        <v>-7.8</v>
      </c>
      <c r="K20">
        <v>0.4</v>
      </c>
      <c r="R20">
        <f t="shared" si="1"/>
        <v>-7.8</v>
      </c>
      <c r="S20">
        <f t="shared" si="2"/>
        <v>0.4</v>
      </c>
      <c r="T20">
        <v>271.70785209000002</v>
      </c>
      <c r="U20">
        <v>-43.424962149999999</v>
      </c>
      <c r="V20">
        <v>23.9</v>
      </c>
      <c r="W20">
        <v>0.66</v>
      </c>
      <c r="X20">
        <v>10.73</v>
      </c>
      <c r="Y20">
        <v>1.05</v>
      </c>
      <c r="Z20">
        <v>-106.59</v>
      </c>
      <c r="AA20">
        <v>0.51</v>
      </c>
      <c r="AB20">
        <v>0</v>
      </c>
      <c r="AC20">
        <v>-1.7</v>
      </c>
      <c r="AD20">
        <v>1</v>
      </c>
      <c r="AE20">
        <v>-97.6</v>
      </c>
      <c r="AF20">
        <v>1</v>
      </c>
      <c r="AG20" t="s">
        <v>218</v>
      </c>
      <c r="AH20">
        <f t="shared" si="3"/>
        <v>-1.7</v>
      </c>
      <c r="AI20">
        <f t="shared" si="4"/>
        <v>1</v>
      </c>
      <c r="AJ20">
        <f t="shared" si="5"/>
        <v>-97.6</v>
      </c>
      <c r="AK20">
        <f t="shared" si="6"/>
        <v>1</v>
      </c>
    </row>
    <row r="21" spans="1:37">
      <c r="A21" t="s">
        <v>122</v>
      </c>
      <c r="C21" t="s">
        <v>12</v>
      </c>
      <c r="D21">
        <v>22.8</v>
      </c>
      <c r="E21" t="s">
        <v>123</v>
      </c>
      <c r="F21" t="s">
        <v>124</v>
      </c>
      <c r="G21" t="s">
        <v>125</v>
      </c>
      <c r="H21" t="s">
        <v>126</v>
      </c>
      <c r="I21" t="s">
        <v>127</v>
      </c>
      <c r="J21">
        <v>2</v>
      </c>
      <c r="K21">
        <v>4.2</v>
      </c>
      <c r="R21">
        <f>AVERAGE(J21,N22)</f>
        <v>1.5</v>
      </c>
      <c r="S21">
        <v>3</v>
      </c>
      <c r="T21">
        <v>281.36189990999998</v>
      </c>
      <c r="U21">
        <v>-64.870897729999996</v>
      </c>
      <c r="V21">
        <v>35.03</v>
      </c>
      <c r="W21">
        <v>0.19</v>
      </c>
      <c r="X21">
        <v>32.4</v>
      </c>
      <c r="Y21">
        <v>0.17</v>
      </c>
      <c r="Z21">
        <v>-149.47999999999999</v>
      </c>
      <c r="AA21">
        <v>0.17</v>
      </c>
      <c r="AB21">
        <v>1</v>
      </c>
      <c r="AH21">
        <f t="shared" si="3"/>
        <v>32.4</v>
      </c>
      <c r="AI21">
        <f t="shared" si="4"/>
        <v>0.17</v>
      </c>
      <c r="AJ21">
        <f t="shared" si="5"/>
        <v>-149.47999999999999</v>
      </c>
      <c r="AK21">
        <f t="shared" si="6"/>
        <v>0.17</v>
      </c>
    </row>
    <row r="22" spans="1:37" s="1" customFormat="1">
      <c r="A22" s="1" t="s">
        <v>128</v>
      </c>
      <c r="C22" s="1" t="s">
        <v>129</v>
      </c>
      <c r="D22" s="1">
        <v>22.8</v>
      </c>
      <c r="E22" s="1" t="s">
        <v>123</v>
      </c>
      <c r="F22" s="1" t="s">
        <v>124</v>
      </c>
      <c r="G22" s="1" t="s">
        <v>130</v>
      </c>
      <c r="H22" s="1" t="s">
        <v>131</v>
      </c>
      <c r="I22" s="1" t="s">
        <v>132</v>
      </c>
      <c r="N22" s="1">
        <v>1</v>
      </c>
      <c r="O22" s="1">
        <v>3</v>
      </c>
      <c r="R22" s="1">
        <f t="shared" si="1"/>
        <v>1</v>
      </c>
      <c r="S22" s="1">
        <f t="shared" si="2"/>
        <v>3</v>
      </c>
      <c r="AB22" s="1">
        <v>0</v>
      </c>
      <c r="AH22">
        <f t="shared" si="3"/>
        <v>0</v>
      </c>
      <c r="AI22">
        <f t="shared" si="4"/>
        <v>0</v>
      </c>
      <c r="AJ22">
        <f t="shared" si="5"/>
        <v>0</v>
      </c>
      <c r="AK22">
        <f t="shared" si="6"/>
        <v>0</v>
      </c>
    </row>
    <row r="23" spans="1:37">
      <c r="A23" t="s">
        <v>133</v>
      </c>
      <c r="C23" t="s">
        <v>25</v>
      </c>
      <c r="D23">
        <v>46.8</v>
      </c>
      <c r="E23" t="s">
        <v>124</v>
      </c>
      <c r="F23" t="s">
        <v>90</v>
      </c>
      <c r="G23" t="s">
        <v>134</v>
      </c>
      <c r="H23" t="s">
        <v>135</v>
      </c>
      <c r="I23" t="s">
        <v>136</v>
      </c>
      <c r="J23">
        <v>-4.2</v>
      </c>
      <c r="K23">
        <v>0.2</v>
      </c>
      <c r="R23">
        <f t="shared" si="1"/>
        <v>-4.2</v>
      </c>
      <c r="S23">
        <f t="shared" si="2"/>
        <v>0.3</v>
      </c>
      <c r="T23">
        <v>283.27441333000002</v>
      </c>
      <c r="U23">
        <v>-50.180319009999998</v>
      </c>
      <c r="V23">
        <v>19.420000000000002</v>
      </c>
      <c r="W23">
        <v>0.98</v>
      </c>
      <c r="X23">
        <v>17.64</v>
      </c>
      <c r="Y23">
        <v>1.1299999999999999</v>
      </c>
      <c r="Z23">
        <v>-83.63</v>
      </c>
      <c r="AA23">
        <v>0.76</v>
      </c>
      <c r="AB23">
        <v>1</v>
      </c>
      <c r="AH23">
        <f t="shared" si="3"/>
        <v>17.64</v>
      </c>
      <c r="AI23">
        <f t="shared" si="4"/>
        <v>1.1299999999999999</v>
      </c>
      <c r="AJ23">
        <f t="shared" si="5"/>
        <v>-83.63</v>
      </c>
      <c r="AK23">
        <f t="shared" si="6"/>
        <v>0.76</v>
      </c>
    </row>
    <row r="24" spans="1:37">
      <c r="A24" t="s">
        <v>137</v>
      </c>
      <c r="C24" t="s">
        <v>12</v>
      </c>
      <c r="D24">
        <v>41.3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>
        <v>13</v>
      </c>
      <c r="K24">
        <v>4.2</v>
      </c>
      <c r="R24">
        <f t="shared" si="1"/>
        <v>13</v>
      </c>
      <c r="S24">
        <f t="shared" si="2"/>
        <v>4.2</v>
      </c>
      <c r="T24">
        <v>290.71325236000001</v>
      </c>
      <c r="U24">
        <v>-54.423728769999997</v>
      </c>
      <c r="V24">
        <v>20.74</v>
      </c>
      <c r="W24">
        <v>0.21</v>
      </c>
      <c r="X24">
        <v>25.57</v>
      </c>
      <c r="Y24">
        <v>0.21</v>
      </c>
      <c r="Z24">
        <v>-82.71</v>
      </c>
      <c r="AA24">
        <v>0.14000000000000001</v>
      </c>
      <c r="AB24">
        <v>1</v>
      </c>
      <c r="AH24">
        <f t="shared" si="3"/>
        <v>25.57</v>
      </c>
      <c r="AI24">
        <f t="shared" si="4"/>
        <v>0.21</v>
      </c>
      <c r="AJ24">
        <f t="shared" si="5"/>
        <v>-82.71</v>
      </c>
      <c r="AK24">
        <f t="shared" si="6"/>
        <v>0.14000000000000001</v>
      </c>
    </row>
    <row r="25" spans="1:37">
      <c r="A25" t="s">
        <v>143</v>
      </c>
      <c r="C25" t="s">
        <v>144</v>
      </c>
      <c r="D25">
        <v>44.4</v>
      </c>
      <c r="E25" t="s">
        <v>145</v>
      </c>
      <c r="F25" t="s">
        <v>146</v>
      </c>
      <c r="G25" t="s">
        <v>147</v>
      </c>
      <c r="H25" t="s">
        <v>148</v>
      </c>
      <c r="I25" t="s">
        <v>149</v>
      </c>
      <c r="J25">
        <v>0.1</v>
      </c>
      <c r="K25">
        <v>0.4</v>
      </c>
      <c r="R25">
        <f t="shared" si="1"/>
        <v>0.1</v>
      </c>
      <c r="S25">
        <f t="shared" si="2"/>
        <v>0.4</v>
      </c>
      <c r="T25">
        <v>290.74549532999998</v>
      </c>
      <c r="U25">
        <v>-54.537849029999997</v>
      </c>
      <c r="V25">
        <v>19.3</v>
      </c>
      <c r="W25">
        <v>0.65</v>
      </c>
      <c r="X25">
        <v>23.99</v>
      </c>
      <c r="Y25">
        <v>0.65</v>
      </c>
      <c r="Z25">
        <v>-81.819999999999993</v>
      </c>
      <c r="AA25">
        <v>0.44</v>
      </c>
      <c r="AB25">
        <v>1</v>
      </c>
      <c r="AH25">
        <f t="shared" si="3"/>
        <v>23.99</v>
      </c>
      <c r="AI25">
        <f t="shared" si="4"/>
        <v>0.65</v>
      </c>
      <c r="AJ25">
        <f t="shared" si="5"/>
        <v>-81.819999999999993</v>
      </c>
      <c r="AK25">
        <f t="shared" si="6"/>
        <v>0.44</v>
      </c>
    </row>
    <row r="26" spans="1:37">
      <c r="A26" t="s">
        <v>150</v>
      </c>
      <c r="C26" t="s">
        <v>151</v>
      </c>
      <c r="D26">
        <v>8.5</v>
      </c>
      <c r="E26">
        <v>1.7</v>
      </c>
      <c r="F26" t="s">
        <v>152</v>
      </c>
      <c r="G26" t="s">
        <v>153</v>
      </c>
      <c r="H26" t="s">
        <v>148</v>
      </c>
      <c r="I26" t="s">
        <v>154</v>
      </c>
      <c r="L26">
        <v>-3.7269999999999999</v>
      </c>
      <c r="M26">
        <v>0.04</v>
      </c>
      <c r="R26">
        <f>AVERAGE(L26:L27)</f>
        <v>-4.4264999999999999</v>
      </c>
      <c r="S26">
        <f t="shared" si="2"/>
        <v>0.3</v>
      </c>
      <c r="T26">
        <v>310.46238469000002</v>
      </c>
      <c r="U26">
        <v>-32.434341480000001</v>
      </c>
      <c r="V26">
        <v>93.5</v>
      </c>
      <c r="W26">
        <v>3.67</v>
      </c>
      <c r="X26">
        <v>270.45</v>
      </c>
      <c r="Y26">
        <v>4.63</v>
      </c>
      <c r="Z26">
        <v>-365.6</v>
      </c>
      <c r="AA26">
        <v>3.5</v>
      </c>
      <c r="AB26">
        <v>1</v>
      </c>
      <c r="AH26">
        <f t="shared" si="3"/>
        <v>270.45</v>
      </c>
      <c r="AI26">
        <f t="shared" si="4"/>
        <v>4.63</v>
      </c>
      <c r="AJ26">
        <f t="shared" si="5"/>
        <v>-365.6</v>
      </c>
      <c r="AK26">
        <f t="shared" si="6"/>
        <v>3.5</v>
      </c>
    </row>
    <row r="27" spans="1:37" s="1" customFormat="1">
      <c r="A27" s="1" t="s">
        <v>155</v>
      </c>
      <c r="C27" s="1" t="s">
        <v>151</v>
      </c>
      <c r="D27" s="1">
        <v>8.5</v>
      </c>
      <c r="E27" s="1">
        <v>1.7</v>
      </c>
      <c r="F27" s="1" t="s">
        <v>152</v>
      </c>
      <c r="G27" s="1" t="s">
        <v>156</v>
      </c>
      <c r="H27" s="1" t="s">
        <v>157</v>
      </c>
      <c r="I27" s="1" t="s">
        <v>158</v>
      </c>
      <c r="L27" s="1">
        <v>-5.1260000000000003</v>
      </c>
      <c r="M27" s="1">
        <v>0.05</v>
      </c>
      <c r="R27" s="1">
        <f>R26</f>
        <v>-4.4264999999999999</v>
      </c>
      <c r="S27" s="1">
        <f t="shared" si="2"/>
        <v>0.3</v>
      </c>
      <c r="AB27" s="1"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0</v>
      </c>
    </row>
    <row r="28" spans="1:37">
      <c r="A28" t="s">
        <v>159</v>
      </c>
      <c r="B28" t="s">
        <v>196</v>
      </c>
      <c r="C28" t="s">
        <v>160</v>
      </c>
      <c r="D28">
        <v>7.7</v>
      </c>
      <c r="E28">
        <v>1.7</v>
      </c>
      <c r="F28" t="s">
        <v>161</v>
      </c>
      <c r="G28" t="s">
        <v>162</v>
      </c>
      <c r="H28" t="s">
        <v>163</v>
      </c>
      <c r="I28" t="s">
        <v>164</v>
      </c>
      <c r="L28">
        <v>-4.133</v>
      </c>
      <c r="M28">
        <v>3.3000000000000002E-2</v>
      </c>
      <c r="R28">
        <f t="shared" si="1"/>
        <v>-4.133</v>
      </c>
      <c r="S28">
        <f t="shared" si="2"/>
        <v>0.3</v>
      </c>
      <c r="T28">
        <v>311.28891777000001</v>
      </c>
      <c r="U28">
        <v>-31.34002422</v>
      </c>
      <c r="V28">
        <v>100.91</v>
      </c>
      <c r="W28">
        <v>1.06</v>
      </c>
      <c r="X28">
        <v>279.95999999999998</v>
      </c>
      <c r="Y28">
        <v>1.26</v>
      </c>
      <c r="Z28">
        <v>-360.61</v>
      </c>
      <c r="AA28">
        <v>0.73</v>
      </c>
      <c r="AB28">
        <v>1</v>
      </c>
      <c r="AH28">
        <f t="shared" si="3"/>
        <v>279.95999999999998</v>
      </c>
      <c r="AI28">
        <f t="shared" si="4"/>
        <v>1.26</v>
      </c>
      <c r="AJ28">
        <f t="shared" si="5"/>
        <v>-360.61</v>
      </c>
      <c r="AK28">
        <f t="shared" si="6"/>
        <v>0.73</v>
      </c>
    </row>
    <row r="29" spans="1:37">
      <c r="A29" t="s">
        <v>165</v>
      </c>
      <c r="C29" t="s">
        <v>166</v>
      </c>
      <c r="D29">
        <v>32.299999999999997</v>
      </c>
      <c r="E29">
        <v>18.899999999999999</v>
      </c>
      <c r="F29" t="s">
        <v>167</v>
      </c>
      <c r="G29" t="s">
        <v>168</v>
      </c>
      <c r="H29" t="s">
        <v>169</v>
      </c>
      <c r="I29" t="s">
        <v>170</v>
      </c>
      <c r="N29">
        <v>-4.5</v>
      </c>
      <c r="O29">
        <v>2</v>
      </c>
      <c r="R29">
        <f>AVERAGE(N29,N30)</f>
        <v>-5.7</v>
      </c>
      <c r="S29">
        <f t="shared" si="2"/>
        <v>2</v>
      </c>
      <c r="T29">
        <v>313.94849201</v>
      </c>
      <c r="U29">
        <v>-17.114026169999999</v>
      </c>
      <c r="V29">
        <v>21.9</v>
      </c>
      <c r="W29">
        <v>0.77</v>
      </c>
      <c r="X29">
        <v>58.81</v>
      </c>
      <c r="Y29">
        <v>0.83</v>
      </c>
      <c r="Z29">
        <v>-62.83</v>
      </c>
      <c r="AA29">
        <v>0.73</v>
      </c>
      <c r="AB29">
        <v>1</v>
      </c>
      <c r="AH29">
        <f t="shared" si="3"/>
        <v>58.81</v>
      </c>
      <c r="AI29">
        <f t="shared" si="4"/>
        <v>0.83</v>
      </c>
      <c r="AJ29">
        <f t="shared" si="5"/>
        <v>-62.83</v>
      </c>
      <c r="AK29">
        <f t="shared" si="6"/>
        <v>0.73</v>
      </c>
    </row>
    <row r="30" spans="1:37" s="1" customFormat="1">
      <c r="A30" s="1" t="s">
        <v>171</v>
      </c>
      <c r="C30" s="1" t="s">
        <v>172</v>
      </c>
      <c r="D30" s="1">
        <v>32.299999999999997</v>
      </c>
      <c r="E30" s="1">
        <v>18.899999999999999</v>
      </c>
      <c r="F30" s="1" t="s">
        <v>167</v>
      </c>
      <c r="G30" s="1" t="s">
        <v>173</v>
      </c>
      <c r="H30" s="1" t="s">
        <v>174</v>
      </c>
      <c r="I30" s="1" t="s">
        <v>175</v>
      </c>
      <c r="N30" s="1">
        <v>-6.9</v>
      </c>
      <c r="O30" s="1">
        <v>3</v>
      </c>
      <c r="R30" s="1">
        <f t="shared" si="1"/>
        <v>-6.9</v>
      </c>
      <c r="S30" s="1">
        <f t="shared" si="2"/>
        <v>3</v>
      </c>
      <c r="AB30" s="1">
        <v>0</v>
      </c>
      <c r="AH30">
        <f t="shared" si="3"/>
        <v>0</v>
      </c>
      <c r="AI30">
        <f t="shared" si="4"/>
        <v>0</v>
      </c>
      <c r="AJ30">
        <f t="shared" si="5"/>
        <v>0</v>
      </c>
      <c r="AK30">
        <f t="shared" si="6"/>
        <v>0</v>
      </c>
    </row>
    <row r="31" spans="1:37">
      <c r="A31" t="s">
        <v>176</v>
      </c>
      <c r="C31" t="s">
        <v>32</v>
      </c>
      <c r="D31">
        <v>10.7</v>
      </c>
      <c r="E31">
        <v>2.4</v>
      </c>
      <c r="F31" t="s">
        <v>177</v>
      </c>
      <c r="G31" t="s">
        <v>178</v>
      </c>
      <c r="H31" t="s">
        <v>179</v>
      </c>
      <c r="I31" t="s">
        <v>180</v>
      </c>
      <c r="L31">
        <v>3.0870000000000002</v>
      </c>
      <c r="M31">
        <v>3.5999999999999997E-2</v>
      </c>
      <c r="R31">
        <f>AVERAGE(L31:L32)</f>
        <v>2.5590000000000002</v>
      </c>
      <c r="S31">
        <f t="shared" si="2"/>
        <v>0.3</v>
      </c>
      <c r="T31">
        <v>341.24098913</v>
      </c>
      <c r="U31">
        <v>-33.250184750000003</v>
      </c>
      <c r="V31">
        <v>42.84</v>
      </c>
      <c r="W31">
        <v>3.61</v>
      </c>
      <c r="X31">
        <v>184.76</v>
      </c>
      <c r="Y31">
        <v>2.64</v>
      </c>
      <c r="Z31">
        <v>-119.76</v>
      </c>
      <c r="AA31">
        <v>2.31</v>
      </c>
      <c r="AB31">
        <v>1</v>
      </c>
      <c r="AC31">
        <v>178.7</v>
      </c>
      <c r="AD31">
        <v>1</v>
      </c>
      <c r="AE31">
        <v>-123</v>
      </c>
      <c r="AF31">
        <v>2</v>
      </c>
      <c r="AH31">
        <f t="shared" si="3"/>
        <v>178.7</v>
      </c>
      <c r="AI31">
        <f t="shared" si="4"/>
        <v>1</v>
      </c>
      <c r="AJ31">
        <f t="shared" si="5"/>
        <v>-123</v>
      </c>
      <c r="AK31">
        <f t="shared" si="6"/>
        <v>2</v>
      </c>
    </row>
    <row r="32" spans="1:37" s="1" customFormat="1">
      <c r="A32" s="1" t="s">
        <v>181</v>
      </c>
      <c r="C32" s="1" t="s">
        <v>32</v>
      </c>
      <c r="D32" s="1">
        <v>10.7</v>
      </c>
      <c r="E32" s="1">
        <v>2.4</v>
      </c>
      <c r="F32" s="1" t="s">
        <v>177</v>
      </c>
      <c r="G32" s="1" t="s">
        <v>182</v>
      </c>
      <c r="H32" s="1" t="s">
        <v>183</v>
      </c>
      <c r="I32" s="1" t="s">
        <v>184</v>
      </c>
      <c r="L32" s="1">
        <v>2.0310000000000001</v>
      </c>
      <c r="M32" s="1">
        <v>4.3999999999999997E-2</v>
      </c>
      <c r="R32" s="1">
        <f>R31</f>
        <v>2.5590000000000002</v>
      </c>
      <c r="S32" s="1">
        <f t="shared" si="2"/>
        <v>0.3</v>
      </c>
      <c r="AB32" s="1">
        <v>0</v>
      </c>
      <c r="AH32">
        <f t="shared" si="3"/>
        <v>0</v>
      </c>
      <c r="AI32">
        <f t="shared" si="4"/>
        <v>0</v>
      </c>
      <c r="AJ32">
        <f t="shared" si="5"/>
        <v>0</v>
      </c>
      <c r="AK32">
        <f t="shared" si="6"/>
        <v>0</v>
      </c>
    </row>
    <row r="33" spans="1:9">
      <c r="A33" t="s">
        <v>185</v>
      </c>
      <c r="C33" t="s">
        <v>8</v>
      </c>
      <c r="D33">
        <v>8.4</v>
      </c>
      <c r="E33" t="s">
        <v>186</v>
      </c>
      <c r="F33" t="s">
        <v>52</v>
      </c>
      <c r="G33" t="s">
        <v>187</v>
      </c>
      <c r="H33" t="s">
        <v>188</v>
      </c>
      <c r="I33" t="s">
        <v>116</v>
      </c>
    </row>
    <row r="36" spans="1:9">
      <c r="A36" t="s">
        <v>191</v>
      </c>
      <c r="C36" t="s">
        <v>192</v>
      </c>
    </row>
    <row r="37" spans="1:9">
      <c r="C37" t="s">
        <v>201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H14" sqref="H14"/>
    </sheetView>
  </sheetViews>
  <sheetFormatPr baseColWidth="10" defaultRowHeight="15" x14ac:dyDescent="0"/>
  <sheetData>
    <row r="1" spans="1:17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202</v>
      </c>
      <c r="I1" t="s">
        <v>203</v>
      </c>
      <c r="J1" t="s">
        <v>208</v>
      </c>
      <c r="K1" t="s">
        <v>209</v>
      </c>
      <c r="L1" t="s">
        <v>204</v>
      </c>
      <c r="M1" t="s">
        <v>205</v>
      </c>
      <c r="N1" t="s">
        <v>206</v>
      </c>
      <c r="O1" t="s">
        <v>212</v>
      </c>
      <c r="P1" t="s">
        <v>207</v>
      </c>
      <c r="Q1" t="s">
        <v>213</v>
      </c>
    </row>
    <row r="2" spans="1:17">
      <c r="A2" t="s">
        <v>11</v>
      </c>
      <c r="B2">
        <v>4.5</v>
      </c>
      <c r="C2">
        <v>5.9</v>
      </c>
      <c r="D2" t="s">
        <v>13</v>
      </c>
      <c r="E2" t="s">
        <v>14</v>
      </c>
      <c r="F2" t="s">
        <v>15</v>
      </c>
      <c r="G2" t="s">
        <v>16</v>
      </c>
      <c r="H2">
        <v>6.5</v>
      </c>
      <c r="I2">
        <v>3.5</v>
      </c>
      <c r="J2">
        <v>1.7084359200000001</v>
      </c>
      <c r="K2">
        <v>-23.107425339999999</v>
      </c>
      <c r="L2">
        <v>25.39</v>
      </c>
      <c r="M2">
        <v>0.38</v>
      </c>
      <c r="N2">
        <v>97.81</v>
      </c>
      <c r="O2">
        <v>0.42</v>
      </c>
      <c r="P2">
        <v>-47.12</v>
      </c>
      <c r="Q2">
        <v>0.21</v>
      </c>
    </row>
    <row r="3" spans="1:17">
      <c r="A3" t="s">
        <v>17</v>
      </c>
      <c r="B3" t="s">
        <v>19</v>
      </c>
      <c r="C3">
        <v>13.6</v>
      </c>
      <c r="D3" t="s">
        <v>20</v>
      </c>
      <c r="E3" t="s">
        <v>21</v>
      </c>
      <c r="F3" t="s">
        <v>22</v>
      </c>
      <c r="G3" t="s">
        <v>23</v>
      </c>
      <c r="H3">
        <v>5.7</v>
      </c>
      <c r="I3">
        <v>0.3</v>
      </c>
      <c r="J3">
        <v>34.352836869999997</v>
      </c>
      <c r="K3">
        <v>28.74194915</v>
      </c>
      <c r="L3">
        <v>36.58</v>
      </c>
      <c r="M3">
        <v>5.83</v>
      </c>
      <c r="N3">
        <v>98.2</v>
      </c>
      <c r="O3">
        <v>1</v>
      </c>
      <c r="P3">
        <v>-67.400000000000006</v>
      </c>
      <c r="Q3">
        <v>1</v>
      </c>
    </row>
    <row r="4" spans="1:17">
      <c r="A4" t="s">
        <v>24</v>
      </c>
      <c r="B4" t="s">
        <v>26</v>
      </c>
      <c r="C4">
        <v>17.100000000000001</v>
      </c>
      <c r="D4" t="s">
        <v>27</v>
      </c>
      <c r="E4" t="s">
        <v>28</v>
      </c>
      <c r="F4" t="s">
        <v>29</v>
      </c>
      <c r="G4" t="s">
        <v>30</v>
      </c>
      <c r="H4">
        <v>4.8</v>
      </c>
      <c r="I4">
        <v>0.5</v>
      </c>
      <c r="J4">
        <v>34.355119790000003</v>
      </c>
      <c r="K4">
        <v>28.74522039</v>
      </c>
      <c r="L4">
        <v>28.97</v>
      </c>
      <c r="M4">
        <v>2.88</v>
      </c>
      <c r="N4">
        <v>94.3</v>
      </c>
      <c r="O4">
        <v>1</v>
      </c>
      <c r="P4">
        <v>-72.2</v>
      </c>
      <c r="Q4">
        <v>1</v>
      </c>
    </row>
    <row r="5" spans="1:17">
      <c r="A5" t="s">
        <v>38</v>
      </c>
      <c r="B5" t="s">
        <v>33</v>
      </c>
      <c r="C5">
        <v>19.8</v>
      </c>
      <c r="D5" t="s">
        <v>34</v>
      </c>
      <c r="E5" t="s">
        <v>39</v>
      </c>
      <c r="F5" t="s">
        <v>40</v>
      </c>
      <c r="G5" t="s">
        <v>41</v>
      </c>
      <c r="H5">
        <v>6.3520000000000003</v>
      </c>
      <c r="I5">
        <v>0.3</v>
      </c>
      <c r="J5">
        <v>36.871667449999997</v>
      </c>
      <c r="K5">
        <v>30.97367393</v>
      </c>
      <c r="L5">
        <v>25.03</v>
      </c>
      <c r="M5">
        <v>2.25</v>
      </c>
      <c r="N5">
        <v>80.400000000000006</v>
      </c>
      <c r="O5">
        <v>0.9</v>
      </c>
      <c r="P5">
        <v>-70.099999999999994</v>
      </c>
      <c r="Q5">
        <v>1.3</v>
      </c>
    </row>
    <row r="6" spans="1:17">
      <c r="A6" t="s">
        <v>42</v>
      </c>
      <c r="B6" t="s">
        <v>43</v>
      </c>
      <c r="C6">
        <v>7</v>
      </c>
      <c r="D6" t="s">
        <v>44</v>
      </c>
      <c r="E6" t="s">
        <v>45</v>
      </c>
      <c r="F6" t="s">
        <v>46</v>
      </c>
      <c r="G6" t="s">
        <v>47</v>
      </c>
      <c r="H6">
        <v>8.2530000000000001</v>
      </c>
      <c r="I6">
        <v>0.3</v>
      </c>
      <c r="J6">
        <v>40.357673720000001</v>
      </c>
      <c r="K6">
        <v>5.98858128</v>
      </c>
      <c r="L6">
        <v>23.79</v>
      </c>
      <c r="M6">
        <v>1.5</v>
      </c>
      <c r="N6">
        <v>78.3</v>
      </c>
      <c r="O6">
        <v>1.1000000000000001</v>
      </c>
      <c r="P6">
        <v>-60.2</v>
      </c>
      <c r="Q6">
        <v>1.6</v>
      </c>
    </row>
    <row r="7" spans="1:17">
      <c r="A7" t="s">
        <v>48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  <c r="H7">
        <v>20.76</v>
      </c>
      <c r="I7">
        <v>0.3</v>
      </c>
      <c r="J7">
        <v>69.400443850000002</v>
      </c>
      <c r="K7">
        <v>-2.4733920700000001</v>
      </c>
      <c r="L7">
        <v>33.979999999999997</v>
      </c>
      <c r="M7">
        <v>0.34</v>
      </c>
      <c r="N7">
        <v>44.22</v>
      </c>
      <c r="O7">
        <v>0.34</v>
      </c>
      <c r="P7">
        <v>-64.39</v>
      </c>
      <c r="Q7">
        <v>0.27</v>
      </c>
    </row>
    <row r="8" spans="1:17">
      <c r="A8" t="s">
        <v>60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G8" t="s">
        <v>67</v>
      </c>
      <c r="H8">
        <v>19.399999999999999</v>
      </c>
      <c r="I8">
        <v>0.3</v>
      </c>
      <c r="J8">
        <v>75.196215600000002</v>
      </c>
      <c r="K8">
        <v>-57.257250519999999</v>
      </c>
      <c r="L8">
        <v>37.340000000000003</v>
      </c>
      <c r="M8">
        <v>1.1299999999999999</v>
      </c>
      <c r="N8">
        <v>35.5</v>
      </c>
      <c r="O8">
        <v>0.9</v>
      </c>
      <c r="P8">
        <v>74.400000000000006</v>
      </c>
      <c r="Q8">
        <v>0.9</v>
      </c>
    </row>
    <row r="9" spans="1:17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  <c r="G9" t="s">
        <v>74</v>
      </c>
      <c r="H9">
        <v>14.9</v>
      </c>
      <c r="I9">
        <v>3.5</v>
      </c>
      <c r="J9">
        <v>75.494945950000002</v>
      </c>
      <c r="K9">
        <v>9.9833157299999993</v>
      </c>
      <c r="L9">
        <v>30.12</v>
      </c>
      <c r="M9">
        <v>9.56</v>
      </c>
      <c r="N9">
        <v>12.09</v>
      </c>
      <c r="O9">
        <v>9.92</v>
      </c>
      <c r="P9">
        <v>-74.41</v>
      </c>
      <c r="Q9">
        <v>5.71</v>
      </c>
    </row>
    <row r="10" spans="1:17">
      <c r="A10" t="s">
        <v>219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>
        <v>20</v>
      </c>
      <c r="I10">
        <v>0.7</v>
      </c>
      <c r="J10">
        <v>86.821180720000001</v>
      </c>
      <c r="K10">
        <v>-51.066713409999998</v>
      </c>
      <c r="L10">
        <v>51.44</v>
      </c>
      <c r="M10">
        <v>0.12</v>
      </c>
      <c r="N10">
        <v>4.6500000000000004</v>
      </c>
      <c r="O10">
        <v>0.11</v>
      </c>
      <c r="P10">
        <v>83.1</v>
      </c>
      <c r="Q10">
        <v>0.15</v>
      </c>
    </row>
    <row r="11" spans="1:17">
      <c r="A11" t="s">
        <v>87</v>
      </c>
      <c r="B11">
        <v>7.4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>
        <v>15.7</v>
      </c>
      <c r="I11">
        <v>0.7</v>
      </c>
      <c r="J11">
        <v>94.617592560000006</v>
      </c>
      <c r="K11">
        <v>-72.045027079999997</v>
      </c>
      <c r="L11">
        <v>25.94</v>
      </c>
      <c r="M11">
        <v>0.9</v>
      </c>
      <c r="N11">
        <v>-6.4</v>
      </c>
      <c r="O11">
        <v>0.9</v>
      </c>
      <c r="P11">
        <v>76.400000000000006</v>
      </c>
      <c r="Q11">
        <v>0.8</v>
      </c>
    </row>
    <row r="12" spans="1:17">
      <c r="A12" t="s">
        <v>94</v>
      </c>
      <c r="B12">
        <v>31.1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>
        <v>3.1</v>
      </c>
      <c r="I12">
        <v>0.8</v>
      </c>
      <c r="J12">
        <v>234.74000905</v>
      </c>
      <c r="K12">
        <v>-57.707336400000003</v>
      </c>
      <c r="L12">
        <v>25.95</v>
      </c>
      <c r="M12">
        <v>1.1399999999999999</v>
      </c>
      <c r="N12">
        <v>-53.98</v>
      </c>
      <c r="O12">
        <v>1.27</v>
      </c>
      <c r="P12">
        <v>-106</v>
      </c>
      <c r="Q12">
        <v>1.21</v>
      </c>
    </row>
    <row r="13" spans="1:17">
      <c r="A13" t="s">
        <v>100</v>
      </c>
      <c r="B13">
        <v>39</v>
      </c>
      <c r="C13" t="s">
        <v>101</v>
      </c>
      <c r="D13">
        <v>11</v>
      </c>
      <c r="E13" t="s">
        <v>102</v>
      </c>
      <c r="F13" t="s">
        <v>103</v>
      </c>
      <c r="G13" t="s">
        <v>104</v>
      </c>
      <c r="H13">
        <v>-13</v>
      </c>
      <c r="I13">
        <v>0.8</v>
      </c>
      <c r="J13">
        <v>244.57467037999999</v>
      </c>
      <c r="K13">
        <v>-28.613776040000001</v>
      </c>
      <c r="L13">
        <v>24.22</v>
      </c>
      <c r="M13">
        <v>0.22</v>
      </c>
      <c r="N13">
        <v>-31.19</v>
      </c>
      <c r="O13">
        <v>0.26</v>
      </c>
      <c r="P13">
        <v>-100.92</v>
      </c>
      <c r="Q13">
        <v>0.18</v>
      </c>
    </row>
    <row r="14" spans="1:17">
      <c r="A14" t="s">
        <v>105</v>
      </c>
      <c r="B14">
        <v>24.7</v>
      </c>
      <c r="C14" t="s">
        <v>106</v>
      </c>
      <c r="D14" t="s">
        <v>107</v>
      </c>
      <c r="E14" t="s">
        <v>108</v>
      </c>
      <c r="F14" t="s">
        <v>109</v>
      </c>
      <c r="G14" t="s">
        <v>110</v>
      </c>
      <c r="H14">
        <v>4.2</v>
      </c>
      <c r="I14">
        <v>1.4</v>
      </c>
      <c r="J14">
        <v>259.35640633000003</v>
      </c>
      <c r="K14">
        <v>-66.950702930000006</v>
      </c>
      <c r="L14">
        <v>31.8</v>
      </c>
      <c r="M14">
        <v>0.5</v>
      </c>
      <c r="N14">
        <v>-21.83</v>
      </c>
      <c r="O14">
        <v>0.39</v>
      </c>
      <c r="P14">
        <v>-136.91</v>
      </c>
      <c r="Q14">
        <v>0.42</v>
      </c>
    </row>
    <row r="15" spans="1:17">
      <c r="A15" t="s">
        <v>111</v>
      </c>
      <c r="B15">
        <v>44.3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>
        <v>-0.4</v>
      </c>
      <c r="I15">
        <v>0.5</v>
      </c>
      <c r="J15">
        <v>270.76419887999998</v>
      </c>
      <c r="K15">
        <v>-51.648800100000003</v>
      </c>
      <c r="L15">
        <v>20.77</v>
      </c>
      <c r="M15">
        <v>0.56000000000000005</v>
      </c>
      <c r="N15">
        <v>4.0199999999999996</v>
      </c>
      <c r="O15">
        <v>0.6</v>
      </c>
      <c r="P15">
        <v>-86.46</v>
      </c>
      <c r="Q15">
        <v>0.36</v>
      </c>
    </row>
    <row r="16" spans="1:17">
      <c r="A16" t="s">
        <v>122</v>
      </c>
      <c r="B16">
        <v>22.8</v>
      </c>
      <c r="C16" t="s">
        <v>123</v>
      </c>
      <c r="D16" t="s">
        <v>124</v>
      </c>
      <c r="E16" t="s">
        <v>125</v>
      </c>
      <c r="F16" t="s">
        <v>126</v>
      </c>
      <c r="G16" t="s">
        <v>127</v>
      </c>
      <c r="H16">
        <v>1.5</v>
      </c>
      <c r="I16">
        <v>3</v>
      </c>
      <c r="J16">
        <v>281.36189990999998</v>
      </c>
      <c r="K16">
        <v>-64.870897729999996</v>
      </c>
      <c r="L16">
        <v>35.03</v>
      </c>
      <c r="M16">
        <v>0.19</v>
      </c>
      <c r="N16">
        <v>32.4</v>
      </c>
      <c r="O16">
        <v>0.17</v>
      </c>
      <c r="P16">
        <v>-149.47999999999999</v>
      </c>
      <c r="Q16">
        <v>0.17</v>
      </c>
    </row>
    <row r="17" spans="1:17">
      <c r="A17" t="s">
        <v>133</v>
      </c>
      <c r="B17">
        <v>46.8</v>
      </c>
      <c r="C17" t="s">
        <v>124</v>
      </c>
      <c r="D17" t="s">
        <v>90</v>
      </c>
      <c r="E17" t="s">
        <v>134</v>
      </c>
      <c r="F17" t="s">
        <v>135</v>
      </c>
      <c r="G17" t="s">
        <v>136</v>
      </c>
      <c r="H17">
        <v>-4.2</v>
      </c>
      <c r="I17">
        <v>0.3</v>
      </c>
      <c r="J17">
        <v>283.27441333000002</v>
      </c>
      <c r="K17">
        <v>-50.180319009999998</v>
      </c>
      <c r="L17">
        <v>19.420000000000002</v>
      </c>
      <c r="M17">
        <v>0.98</v>
      </c>
      <c r="N17">
        <v>17.64</v>
      </c>
      <c r="O17">
        <v>1.1299999999999999</v>
      </c>
      <c r="P17">
        <v>-83.63</v>
      </c>
      <c r="Q17">
        <v>0.76</v>
      </c>
    </row>
    <row r="18" spans="1:17">
      <c r="A18" t="s">
        <v>137</v>
      </c>
      <c r="B18">
        <v>41.3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>
        <v>13</v>
      </c>
      <c r="I18">
        <v>4.2</v>
      </c>
      <c r="J18">
        <v>290.71325236000001</v>
      </c>
      <c r="K18">
        <v>-54.423728769999997</v>
      </c>
      <c r="L18">
        <v>20.74</v>
      </c>
      <c r="M18">
        <v>0.21</v>
      </c>
      <c r="N18">
        <v>25.57</v>
      </c>
      <c r="O18">
        <v>0.21</v>
      </c>
      <c r="P18">
        <v>-82.71</v>
      </c>
      <c r="Q18">
        <v>0.14000000000000001</v>
      </c>
    </row>
    <row r="19" spans="1:17">
      <c r="A19" t="s">
        <v>143</v>
      </c>
      <c r="B19">
        <v>44.4</v>
      </c>
      <c r="C19" t="s">
        <v>145</v>
      </c>
      <c r="D19" t="s">
        <v>146</v>
      </c>
      <c r="E19" t="s">
        <v>147</v>
      </c>
      <c r="F19" t="s">
        <v>148</v>
      </c>
      <c r="G19" t="s">
        <v>149</v>
      </c>
      <c r="H19">
        <v>0.1</v>
      </c>
      <c r="I19">
        <v>0.4</v>
      </c>
      <c r="J19">
        <v>290.74549532999998</v>
      </c>
      <c r="K19">
        <v>-54.537849029999997</v>
      </c>
      <c r="L19">
        <v>19.3</v>
      </c>
      <c r="M19">
        <v>0.65</v>
      </c>
      <c r="N19">
        <v>23.99</v>
      </c>
      <c r="O19">
        <v>0.65</v>
      </c>
      <c r="P19">
        <v>-81.819999999999993</v>
      </c>
      <c r="Q19">
        <v>0.44</v>
      </c>
    </row>
    <row r="20" spans="1:17">
      <c r="A20" t="s">
        <v>150</v>
      </c>
      <c r="B20">
        <v>8.5</v>
      </c>
      <c r="C20">
        <v>1.7</v>
      </c>
      <c r="D20" t="s">
        <v>152</v>
      </c>
      <c r="E20" t="s">
        <v>153</v>
      </c>
      <c r="F20" t="s">
        <v>148</v>
      </c>
      <c r="G20" t="s">
        <v>154</v>
      </c>
      <c r="H20">
        <v>-4.4264999999999999</v>
      </c>
      <c r="I20">
        <v>0.3</v>
      </c>
      <c r="J20">
        <v>310.46238469000002</v>
      </c>
      <c r="K20">
        <v>-32.434341480000001</v>
      </c>
      <c r="L20">
        <v>93.5</v>
      </c>
      <c r="M20">
        <v>3.67</v>
      </c>
      <c r="N20">
        <v>270.45</v>
      </c>
      <c r="O20">
        <v>4.63</v>
      </c>
      <c r="P20">
        <v>-365.6</v>
      </c>
      <c r="Q20">
        <v>3.5</v>
      </c>
    </row>
    <row r="21" spans="1:17">
      <c r="A21" t="s">
        <v>159</v>
      </c>
      <c r="B21">
        <v>7.7</v>
      </c>
      <c r="C21">
        <v>1.7</v>
      </c>
      <c r="D21" t="s">
        <v>161</v>
      </c>
      <c r="E21" t="s">
        <v>162</v>
      </c>
      <c r="F21" t="s">
        <v>163</v>
      </c>
      <c r="G21" t="s">
        <v>164</v>
      </c>
      <c r="H21">
        <v>-4.133</v>
      </c>
      <c r="I21">
        <v>0.3</v>
      </c>
      <c r="J21">
        <v>311.28891777000001</v>
      </c>
      <c r="K21">
        <v>-31.34002422</v>
      </c>
      <c r="L21">
        <v>100.91</v>
      </c>
      <c r="M21">
        <v>1.06</v>
      </c>
      <c r="N21">
        <v>279.95999999999998</v>
      </c>
      <c r="O21">
        <v>1.26</v>
      </c>
      <c r="P21">
        <v>-360.61</v>
      </c>
      <c r="Q21">
        <v>0.73</v>
      </c>
    </row>
    <row r="22" spans="1:17">
      <c r="A22" t="s">
        <v>165</v>
      </c>
      <c r="B22">
        <v>32.299999999999997</v>
      </c>
      <c r="C22">
        <v>18.899999999999999</v>
      </c>
      <c r="D22" t="s">
        <v>167</v>
      </c>
      <c r="E22" t="s">
        <v>168</v>
      </c>
      <c r="F22" t="s">
        <v>169</v>
      </c>
      <c r="G22" t="s">
        <v>170</v>
      </c>
      <c r="H22">
        <v>-5.7</v>
      </c>
      <c r="I22">
        <v>2</v>
      </c>
      <c r="J22">
        <v>313.94849201</v>
      </c>
      <c r="K22">
        <v>-17.114026169999999</v>
      </c>
      <c r="L22">
        <v>21.9</v>
      </c>
      <c r="M22">
        <v>0.77</v>
      </c>
      <c r="N22">
        <v>58.81</v>
      </c>
      <c r="O22">
        <v>0.83</v>
      </c>
      <c r="P22">
        <v>-62.83</v>
      </c>
      <c r="Q22">
        <v>0.73</v>
      </c>
    </row>
    <row r="23" spans="1:17">
      <c r="A23" t="s">
        <v>176</v>
      </c>
      <c r="B23">
        <v>10.7</v>
      </c>
      <c r="C23">
        <v>2.4</v>
      </c>
      <c r="D23" t="s">
        <v>177</v>
      </c>
      <c r="E23" t="s">
        <v>178</v>
      </c>
      <c r="F23" t="s">
        <v>179</v>
      </c>
      <c r="G23" t="s">
        <v>180</v>
      </c>
      <c r="H23">
        <v>2.5590000000000002</v>
      </c>
      <c r="I23">
        <v>0.3</v>
      </c>
      <c r="J23">
        <v>341.24098913</v>
      </c>
      <c r="K23">
        <v>-33.250184750000003</v>
      </c>
      <c r="L23">
        <v>42.84</v>
      </c>
      <c r="M23">
        <v>3.61</v>
      </c>
      <c r="N23">
        <v>178.7</v>
      </c>
      <c r="O23">
        <v>1</v>
      </c>
      <c r="P23">
        <v>-123</v>
      </c>
      <c r="Q2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betaPic.csv</vt:lpstr>
    </vt:vector>
  </TitlesOfParts>
  <Company>AAO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Ireland</dc:creator>
  <cp:lastModifiedBy>Mike Ireland</cp:lastModifiedBy>
  <dcterms:created xsi:type="dcterms:W3CDTF">2016-01-30T20:43:45Z</dcterms:created>
  <dcterms:modified xsi:type="dcterms:W3CDTF">2016-01-31T00:15:53Z</dcterms:modified>
</cp:coreProperties>
</file>