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4B6B65E-49D8-417F-89D1-DD4B67474E38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Read Me!" sheetId="1" r:id="rId1"/>
    <sheet name="Data" sheetId="2" r:id="rId2"/>
    <sheet name="Additio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K2" i="2"/>
  <c r="J2" i="2"/>
  <c r="I2" i="2"/>
  <c r="H2" i="2"/>
  <c r="F2" i="2"/>
  <c r="D3" i="2"/>
  <c r="D2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3" i="2"/>
  <c r="F4" i="2"/>
  <c r="F5" i="2"/>
  <c r="F6" i="2"/>
  <c r="F7" i="2"/>
  <c r="F8" i="2"/>
  <c r="F9" i="2"/>
  <c r="F10" i="2"/>
  <c r="F11" i="2"/>
  <c r="F12" i="2"/>
  <c r="F13" i="2"/>
  <c r="F14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4" i="2"/>
  <c r="D5" i="2"/>
  <c r="D6" i="2"/>
  <c r="D7" i="2"/>
  <c r="D8" i="2"/>
  <c r="D9" i="2"/>
  <c r="D10" i="2"/>
  <c r="D11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</calcChain>
</file>

<file path=xl/sharedStrings.xml><?xml version="1.0" encoding="utf-8"?>
<sst xmlns="http://schemas.openxmlformats.org/spreadsheetml/2006/main" count="565" uniqueCount="254">
  <si>
    <r>
      <rPr>
        <b/>
        <sz val="10"/>
        <color rgb="FFFF0000"/>
        <rFont val="Arial"/>
      </rPr>
      <t>Petunjuk Pengerjaan</t>
    </r>
    <r>
      <rPr>
        <sz val="10"/>
        <color theme="1"/>
        <rFont val="Arial"/>
      </rPr>
      <t>:</t>
    </r>
  </si>
  <si>
    <r>
      <rPr>
        <sz val="10"/>
        <color theme="1"/>
        <rFont val="Arial"/>
      </rPr>
      <t xml:space="preserve">1. Lengkapilah informasi yang hilang di sheet </t>
    </r>
    <r>
      <rPr>
        <b/>
        <sz val="10"/>
        <color theme="1"/>
        <rFont val="Arial"/>
      </rPr>
      <t>Data</t>
    </r>
    <r>
      <rPr>
        <sz val="10"/>
        <color theme="1"/>
        <rFont val="Arial"/>
      </rPr>
      <t xml:space="preserve"> berdasarkan informasi di sheet </t>
    </r>
    <r>
      <rPr>
        <b/>
        <sz val="10"/>
        <color theme="1"/>
        <rFont val="Arial"/>
      </rPr>
      <t>Additional</t>
    </r>
  </si>
  <si>
    <r>
      <rPr>
        <sz val="10"/>
        <color theme="1"/>
        <rFont val="Arial"/>
      </rPr>
      <t xml:space="preserve">2. Variabel </t>
    </r>
    <r>
      <rPr>
        <b/>
        <sz val="10"/>
        <color theme="1"/>
        <rFont val="Arial"/>
      </rPr>
      <t>total_price</t>
    </r>
    <r>
      <rPr>
        <sz val="10"/>
        <color theme="1"/>
        <rFont val="Arial"/>
      </rPr>
      <t xml:space="preserve"> merupakan hasil perkalian antara variabel </t>
    </r>
    <r>
      <rPr>
        <b/>
        <sz val="10"/>
        <color theme="1"/>
        <rFont val="Arial"/>
      </rPr>
      <t>weight</t>
    </r>
    <r>
      <rPr>
        <sz val="10"/>
        <color theme="1"/>
        <rFont val="Arial"/>
      </rPr>
      <t xml:space="preserve"> dan </t>
    </r>
    <r>
      <rPr>
        <b/>
        <sz val="10"/>
        <color theme="1"/>
        <rFont val="Arial"/>
      </rPr>
      <t>price</t>
    </r>
  </si>
  <si>
    <r>
      <rPr>
        <sz val="10"/>
        <color theme="1"/>
        <rFont val="Arial"/>
      </rPr>
      <t xml:space="preserve">3. Lengkapilah informasi kolom </t>
    </r>
    <r>
      <rPr>
        <b/>
        <sz val="10"/>
        <color theme="1"/>
        <rFont val="Arial"/>
      </rPr>
      <t>product_name</t>
    </r>
    <r>
      <rPr>
        <sz val="10"/>
        <color theme="1"/>
        <rFont val="Arial"/>
      </rPr>
      <t xml:space="preserve"> dan </t>
    </r>
    <r>
      <rPr>
        <b/>
        <sz val="10"/>
        <color theme="1"/>
        <rFont val="Arial"/>
      </rPr>
      <t>route_name</t>
    </r>
    <r>
      <rPr>
        <sz val="10"/>
        <color theme="1"/>
        <rFont val="Arial"/>
      </rPr>
      <t xml:space="preserve"> menggunakan formula </t>
    </r>
    <r>
      <rPr>
        <b/>
        <sz val="10"/>
        <color theme="1"/>
        <rFont val="Arial"/>
      </rPr>
      <t>INDEX-MATCH</t>
    </r>
  </si>
  <si>
    <r>
      <rPr>
        <sz val="10"/>
        <color theme="1"/>
        <rFont val="Arial"/>
      </rPr>
      <t xml:space="preserve">4. Apabila terdapat </t>
    </r>
    <r>
      <rPr>
        <b/>
        <sz val="10"/>
        <color theme="1"/>
        <rFont val="Arial"/>
      </rPr>
      <t>stt_no yang tidak memiliki informasi insurance_type</t>
    </r>
    <r>
      <rPr>
        <sz val="10"/>
        <color theme="1"/>
        <rFont val="Arial"/>
      </rPr>
      <t>, isilah dengan nilai "</t>
    </r>
    <r>
      <rPr>
        <b/>
        <sz val="10"/>
        <color theme="1"/>
        <rFont val="Arial"/>
      </rPr>
      <t>Free</t>
    </r>
    <r>
      <rPr>
        <sz val="10"/>
        <color theme="1"/>
        <rFont val="Arial"/>
      </rPr>
      <t>". (</t>
    </r>
    <r>
      <rPr>
        <b/>
        <sz val="10"/>
        <color theme="1"/>
        <rFont val="Arial"/>
      </rPr>
      <t>Hint</t>
    </r>
    <r>
      <rPr>
        <sz val="10"/>
        <color theme="1"/>
        <rFont val="Arial"/>
      </rPr>
      <t xml:space="preserve">: Gunakanlah formula </t>
    </r>
    <r>
      <rPr>
        <b/>
        <sz val="10"/>
        <color theme="1"/>
        <rFont val="Arial"/>
      </rPr>
      <t>IFERROR</t>
    </r>
    <r>
      <rPr>
        <sz val="10"/>
        <color theme="1"/>
        <rFont val="Arial"/>
      </rPr>
      <t>)</t>
    </r>
  </si>
  <si>
    <t>INSTRUKSI DOWNLOAD DATASET</t>
  </si>
  <si>
    <t>Dataset ini memang tidak open access. Kamu harus mendownload data ini terlebih dahulu untuk mengedit</t>
  </si>
  <si>
    <t>Cara Download</t>
  </si>
  <si>
    <t xml:space="preserve">1. Klik File pada pojok kiri atas (dibawah nama file "Dataset Excel - Formatting Cleansing") </t>
  </si>
  <si>
    <t xml:space="preserve">2. Klik Download / Unduh </t>
  </si>
  <si>
    <t>3. Pilih Microsoft Excel (.xlsx)</t>
  </si>
  <si>
    <t>Catatan</t>
  </si>
  <si>
    <t xml:space="preserve">Cara Mengedit dan Mengikuti Praktek dalam Kelas </t>
  </si>
  <si>
    <t xml:space="preserve">1. Buka file pada komputer / laptop </t>
  </si>
  <si>
    <t>2. Klik Enable Editing pada saat kamu membuka file excel untuk dapat mengedit pada excel di komputer / laptopmu</t>
  </si>
  <si>
    <t xml:space="preserve">3. Ikuti instruksi dari pemateri untuk langkah selanjutnya </t>
  </si>
  <si>
    <t>stt_no</t>
  </si>
  <si>
    <t>created_at</t>
  </si>
  <si>
    <t>product_id</t>
  </si>
  <si>
    <t>product_name</t>
  </si>
  <si>
    <t>item_id</t>
  </si>
  <si>
    <t>item_name</t>
  </si>
  <si>
    <t>route_id</t>
  </si>
  <si>
    <t>route_name</t>
  </si>
  <si>
    <t>weight</t>
  </si>
  <si>
    <t>price</t>
  </si>
  <si>
    <t>total_price</t>
  </si>
  <si>
    <t>insurance_type</t>
  </si>
  <si>
    <t>LP1</t>
  </si>
  <si>
    <t>LP2</t>
  </si>
  <si>
    <t>LP3</t>
  </si>
  <si>
    <t>LP4</t>
  </si>
  <si>
    <t>LP5</t>
  </si>
  <si>
    <t>LP6</t>
  </si>
  <si>
    <t>LP7</t>
  </si>
  <si>
    <t>LP8</t>
  </si>
  <si>
    <t>LP9</t>
  </si>
  <si>
    <t>LP10</t>
  </si>
  <si>
    <t>LP11</t>
  </si>
  <si>
    <t>LP12</t>
  </si>
  <si>
    <t>LP13</t>
  </si>
  <si>
    <t>LP14</t>
  </si>
  <si>
    <t>LP15</t>
  </si>
  <si>
    <t>LP16</t>
  </si>
  <si>
    <t>LP17</t>
  </si>
  <si>
    <t>LP18</t>
  </si>
  <si>
    <t>LP19</t>
  </si>
  <si>
    <t>LP20</t>
  </si>
  <si>
    <t>LP21</t>
  </si>
  <si>
    <t>LP22</t>
  </si>
  <si>
    <t>LP23</t>
  </si>
  <si>
    <t>LP24</t>
  </si>
  <si>
    <t>LP25</t>
  </si>
  <si>
    <t>LP26</t>
  </si>
  <si>
    <t>LP27</t>
  </si>
  <si>
    <t>LP28</t>
  </si>
  <si>
    <t>LP29</t>
  </si>
  <si>
    <t>LP30</t>
  </si>
  <si>
    <t>LP31</t>
  </si>
  <si>
    <t>LP32</t>
  </si>
  <si>
    <t>LP33</t>
  </si>
  <si>
    <t>LP34</t>
  </si>
  <si>
    <t>LP35</t>
  </si>
  <si>
    <t>LP36</t>
  </si>
  <si>
    <t>LP37</t>
  </si>
  <si>
    <t>LP38</t>
  </si>
  <si>
    <t>LP39</t>
  </si>
  <si>
    <t>LP40</t>
  </si>
  <si>
    <t>LP41</t>
  </si>
  <si>
    <t>LP42</t>
  </si>
  <si>
    <t>LP43</t>
  </si>
  <si>
    <t>LP44</t>
  </si>
  <si>
    <t>LP45</t>
  </si>
  <si>
    <t>LP46</t>
  </si>
  <si>
    <t>LP47</t>
  </si>
  <si>
    <t>LP48</t>
  </si>
  <si>
    <t>LP49</t>
  </si>
  <si>
    <t>LP50</t>
  </si>
  <si>
    <t>LP51</t>
  </si>
  <si>
    <t>LP52</t>
  </si>
  <si>
    <t>LP53</t>
  </si>
  <si>
    <t>LP54</t>
  </si>
  <si>
    <t>LP55</t>
  </si>
  <si>
    <t>LP56</t>
  </si>
  <si>
    <t>LP57</t>
  </si>
  <si>
    <t>LP58</t>
  </si>
  <si>
    <t>LP59</t>
  </si>
  <si>
    <t>LP60</t>
  </si>
  <si>
    <t>LP61</t>
  </si>
  <si>
    <t>LP62</t>
  </si>
  <si>
    <t>LP63</t>
  </si>
  <si>
    <t>LP64</t>
  </si>
  <si>
    <t>LP65</t>
  </si>
  <si>
    <t>LP66</t>
  </si>
  <si>
    <t>LP67</t>
  </si>
  <si>
    <t>LP68</t>
  </si>
  <si>
    <t>LP69</t>
  </si>
  <si>
    <t>LP70</t>
  </si>
  <si>
    <t>LP71</t>
  </si>
  <si>
    <t>LP72</t>
  </si>
  <si>
    <t>LP73</t>
  </si>
  <si>
    <t>LP74</t>
  </si>
  <si>
    <t>LP75</t>
  </si>
  <si>
    <t>LP76</t>
  </si>
  <si>
    <t>LP77</t>
  </si>
  <si>
    <t>LP78</t>
  </si>
  <si>
    <t>LP79</t>
  </si>
  <si>
    <t>LP80</t>
  </si>
  <si>
    <t>LP81</t>
  </si>
  <si>
    <t>LP82</t>
  </si>
  <si>
    <t>LP83</t>
  </si>
  <si>
    <t>LP84</t>
  </si>
  <si>
    <t>LP85</t>
  </si>
  <si>
    <t>LP86</t>
  </si>
  <si>
    <t>LP87</t>
  </si>
  <si>
    <t>LP88</t>
  </si>
  <si>
    <t>LP89</t>
  </si>
  <si>
    <t>LP90</t>
  </si>
  <si>
    <t>LP91</t>
  </si>
  <si>
    <t>LP92</t>
  </si>
  <si>
    <t>LP93</t>
  </si>
  <si>
    <t>LP94</t>
  </si>
  <si>
    <t>LP95</t>
  </si>
  <si>
    <t>LP96</t>
  </si>
  <si>
    <t>LP97</t>
  </si>
  <si>
    <t>LP98</t>
  </si>
  <si>
    <t>LP99</t>
  </si>
  <si>
    <t>LP100</t>
  </si>
  <si>
    <t>LP101</t>
  </si>
  <si>
    <t>LP102</t>
  </si>
  <si>
    <t>LP103</t>
  </si>
  <si>
    <t>LP104</t>
  </si>
  <si>
    <t>LP105</t>
  </si>
  <si>
    <t>LP106</t>
  </si>
  <si>
    <t>LP107</t>
  </si>
  <si>
    <t>LP108</t>
  </si>
  <si>
    <t>LP109</t>
  </si>
  <si>
    <t>LP110</t>
  </si>
  <si>
    <t>LP111</t>
  </si>
  <si>
    <t>LP112</t>
  </si>
  <si>
    <t>LP113</t>
  </si>
  <si>
    <t>LP114</t>
  </si>
  <si>
    <t>LP115</t>
  </si>
  <si>
    <t>LP116</t>
  </si>
  <si>
    <t>LP117</t>
  </si>
  <si>
    <t>LP118</t>
  </si>
  <si>
    <t>LP119</t>
  </si>
  <si>
    <t>LP120</t>
  </si>
  <si>
    <t>LP121</t>
  </si>
  <si>
    <t>LP122</t>
  </si>
  <si>
    <t>LP123</t>
  </si>
  <si>
    <t>LP124</t>
  </si>
  <si>
    <t>LP125</t>
  </si>
  <si>
    <t>LP126</t>
  </si>
  <si>
    <t>LP127</t>
  </si>
  <si>
    <t>LP128</t>
  </si>
  <si>
    <t>LP129</t>
  </si>
  <si>
    <t>LP130</t>
  </si>
  <si>
    <t>LP131</t>
  </si>
  <si>
    <t>LP132</t>
  </si>
  <si>
    <t>LP133</t>
  </si>
  <si>
    <t>LP134</t>
  </si>
  <si>
    <t>LP135</t>
  </si>
  <si>
    <t>LP136</t>
  </si>
  <si>
    <t>LP137</t>
  </si>
  <si>
    <t>LP138</t>
  </si>
  <si>
    <t>LP139</t>
  </si>
  <si>
    <t>LP140</t>
  </si>
  <si>
    <t>LP141</t>
  </si>
  <si>
    <t>LP142</t>
  </si>
  <si>
    <t>LP143</t>
  </si>
  <si>
    <t>LP144</t>
  </si>
  <si>
    <t>LP145</t>
  </si>
  <si>
    <t>LP146</t>
  </si>
  <si>
    <t>LP147</t>
  </si>
  <si>
    <t>LP148</t>
  </si>
  <si>
    <t>LP149</t>
  </si>
  <si>
    <t>LP150</t>
  </si>
  <si>
    <t>LP151</t>
  </si>
  <si>
    <t>LP152</t>
  </si>
  <si>
    <t>LP153</t>
  </si>
  <si>
    <t>LP154</t>
  </si>
  <si>
    <t>LP155</t>
  </si>
  <si>
    <t>LP156</t>
  </si>
  <si>
    <t>LP157</t>
  </si>
  <si>
    <t>LP158</t>
  </si>
  <si>
    <t>LP159</t>
  </si>
  <si>
    <t>LP160</t>
  </si>
  <si>
    <t>LP161</t>
  </si>
  <si>
    <t>LP162</t>
  </si>
  <si>
    <t>LP163</t>
  </si>
  <si>
    <t>LP164</t>
  </si>
  <si>
    <t>LP165</t>
  </si>
  <si>
    <t>LP166</t>
  </si>
  <si>
    <t>LP167</t>
  </si>
  <si>
    <t>LP168</t>
  </si>
  <si>
    <t>LP169</t>
  </si>
  <si>
    <t>LP170</t>
  </si>
  <si>
    <t>LP171</t>
  </si>
  <si>
    <t>LP172</t>
  </si>
  <si>
    <t>LP173</t>
  </si>
  <si>
    <t>LP174</t>
  </si>
  <si>
    <t>LP175</t>
  </si>
  <si>
    <t>LP176</t>
  </si>
  <si>
    <t>LP177</t>
  </si>
  <si>
    <t>LP178</t>
  </si>
  <si>
    <t>LP179</t>
  </si>
  <si>
    <t>LP180</t>
  </si>
  <si>
    <t>LP181</t>
  </si>
  <si>
    <t>LP182</t>
  </si>
  <si>
    <t>LP183</t>
  </si>
  <si>
    <t>LP184</t>
  </si>
  <si>
    <t>LP185</t>
  </si>
  <si>
    <t>LP186</t>
  </si>
  <si>
    <t>LP187</t>
  </si>
  <si>
    <t>LP188</t>
  </si>
  <si>
    <t>LP189</t>
  </si>
  <si>
    <t>LP190</t>
  </si>
  <si>
    <t>LP191</t>
  </si>
  <si>
    <t>LP192</t>
  </si>
  <si>
    <t>LP193</t>
  </si>
  <si>
    <t>LP194</t>
  </si>
  <si>
    <t>LP195</t>
  </si>
  <si>
    <t>LP196</t>
  </si>
  <si>
    <t>LP197</t>
  </si>
  <si>
    <t>LP198</t>
  </si>
  <si>
    <t>LP199</t>
  </si>
  <si>
    <t>LP200</t>
  </si>
  <si>
    <t>JAKARTA-JAKARTA</t>
  </si>
  <si>
    <t>BASIC</t>
  </si>
  <si>
    <t>EXPRESS</t>
  </si>
  <si>
    <t>JAKARTA-TANGERANG</t>
  </si>
  <si>
    <t>REGULAR</t>
  </si>
  <si>
    <t>JAKARTA-BOGOR</t>
  </si>
  <si>
    <t>PREMIUM</t>
  </si>
  <si>
    <t>JAKARTA-DEPOK</t>
  </si>
  <si>
    <t>JAKARTA-BANDUNG</t>
  </si>
  <si>
    <t>PAKAIAN</t>
  </si>
  <si>
    <t>TAS</t>
  </si>
  <si>
    <t>SEPATU</t>
  </si>
  <si>
    <t>DOKUMEN</t>
  </si>
  <si>
    <t>BARANG ELEKTRONIK</t>
  </si>
  <si>
    <t>JAKARTA-GARUT</t>
  </si>
  <si>
    <t>item_weight</t>
  </si>
  <si>
    <t>JAKARTA-SEMARANG</t>
  </si>
  <si>
    <t>JAKARTA-JEPARA</t>
  </si>
  <si>
    <t>JAKARTA-SALATIGA</t>
  </si>
  <si>
    <t>JAKARTA-SOLO</t>
  </si>
  <si>
    <t>JAKARTA-JOGJAKARTA</t>
  </si>
  <si>
    <t>JAKARTA-MALANG</t>
  </si>
  <si>
    <t>JAKARTA-SURABAYA</t>
  </si>
  <si>
    <t>JAKARTA-MADURA</t>
  </si>
  <si>
    <t>JAKARTA-LAMPUNG</t>
  </si>
  <si>
    <t>JAKARTA-BALI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</si>
</sst>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b/>
      <sz val="11"/>
      <color rgb="FFFF0000"/>
      <name val="Arial"/>
    </font>
    <font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3" borderId="9" xfId="0" applyFont="1" applyFill="1" applyBorder="1"/>
    <xf numFmtId="0" fontId="1" fillId="0" borderId="9" xfId="0" applyFont="1" applyBorder="1"/>
    <xf numFmtId="164" fontId="1" fillId="0" borderId="9" xfId="0" applyNumberFormat="1" applyFont="1" applyBorder="1"/>
    <xf numFmtId="0" fontId="1" fillId="0" borderId="0" xfId="0" applyFont="1"/>
    <xf numFmtId="0" fontId="1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19</xdr:row>
      <xdr:rowOff>66675</xdr:rowOff>
    </xdr:from>
    <xdr:ext cx="8039100" cy="11334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/>
  </sheetViews>
  <sheetFormatPr defaultColWidth="12.6640625" defaultRowHeight="15" customHeight="1" x14ac:dyDescent="0.25"/>
  <cols>
    <col min="1" max="1" width="3.77734375" customWidth="1"/>
    <col min="2" max="6" width="12.6640625" customWidth="1"/>
  </cols>
  <sheetData>
    <row r="1" spans="1:10" ht="15.75" customHeight="1" x14ac:dyDescent="0.25">
      <c r="A1" s="1"/>
      <c r="B1" s="1"/>
      <c r="C1" s="1"/>
      <c r="D1" s="1"/>
      <c r="E1" s="1"/>
      <c r="F1" s="1"/>
      <c r="G1" s="1"/>
      <c r="H1" s="1"/>
    </row>
    <row r="2" spans="1:10" ht="15.75" customHeight="1" x14ac:dyDescent="0.25">
      <c r="A2" s="1"/>
      <c r="B2" s="2" t="s">
        <v>0</v>
      </c>
      <c r="C2" s="3"/>
      <c r="D2" s="3"/>
      <c r="E2" s="3"/>
      <c r="F2" s="3"/>
      <c r="G2" s="3"/>
      <c r="H2" s="3"/>
      <c r="I2" s="4"/>
      <c r="J2" s="5"/>
    </row>
    <row r="3" spans="1:10" ht="15.75" customHeight="1" x14ac:dyDescent="0.25">
      <c r="A3" s="1"/>
      <c r="B3" s="6" t="s">
        <v>1</v>
      </c>
      <c r="C3" s="1"/>
      <c r="D3" s="1"/>
      <c r="E3" s="1"/>
      <c r="F3" s="1"/>
      <c r="G3" s="1"/>
      <c r="H3" s="1"/>
      <c r="J3" s="7"/>
    </row>
    <row r="4" spans="1:10" ht="15.75" customHeight="1" x14ac:dyDescent="0.25">
      <c r="A4" s="1"/>
      <c r="B4" s="6" t="s">
        <v>2</v>
      </c>
      <c r="C4" s="1"/>
      <c r="D4" s="1"/>
      <c r="E4" s="1"/>
      <c r="F4" s="1"/>
      <c r="G4" s="1"/>
      <c r="H4" s="1"/>
      <c r="J4" s="7"/>
    </row>
    <row r="5" spans="1:10" ht="15.75" customHeight="1" x14ac:dyDescent="0.25">
      <c r="A5" s="1"/>
      <c r="B5" s="6" t="s">
        <v>3</v>
      </c>
      <c r="C5" s="1"/>
      <c r="D5" s="1"/>
      <c r="E5" s="1"/>
      <c r="F5" s="1"/>
      <c r="G5" s="1"/>
      <c r="H5" s="1"/>
      <c r="J5" s="7"/>
    </row>
    <row r="6" spans="1:10" ht="15.75" customHeight="1" x14ac:dyDescent="0.25">
      <c r="A6" s="1"/>
      <c r="B6" s="6" t="s">
        <v>4</v>
      </c>
      <c r="C6" s="1"/>
      <c r="D6" s="1"/>
      <c r="E6" s="1"/>
      <c r="F6" s="1"/>
      <c r="G6" s="1"/>
      <c r="H6" s="1"/>
      <c r="J6" s="7"/>
    </row>
    <row r="7" spans="1:10" ht="15.75" customHeight="1" x14ac:dyDescent="0.25">
      <c r="A7" s="1"/>
      <c r="B7" s="8"/>
      <c r="C7" s="9"/>
      <c r="D7" s="9"/>
      <c r="E7" s="9"/>
      <c r="F7" s="9"/>
      <c r="G7" s="9"/>
      <c r="H7" s="9"/>
      <c r="I7" s="10"/>
      <c r="J7" s="11"/>
    </row>
    <row r="8" spans="1:10" ht="15.75" customHeight="1" x14ac:dyDescent="0.25"/>
    <row r="9" spans="1:10" ht="15.75" customHeight="1" x14ac:dyDescent="0.25">
      <c r="B9" s="12" t="s">
        <v>5</v>
      </c>
    </row>
    <row r="10" spans="1:10" ht="15.75" customHeight="1" x14ac:dyDescent="0.25">
      <c r="B10" s="13" t="s">
        <v>6</v>
      </c>
    </row>
    <row r="11" spans="1:10" ht="15.75" customHeight="1" x14ac:dyDescent="0.25">
      <c r="B11" s="14" t="s">
        <v>7</v>
      </c>
    </row>
    <row r="12" spans="1:10" ht="15.75" customHeight="1" x14ac:dyDescent="0.25">
      <c r="B12" s="15" t="s">
        <v>8</v>
      </c>
    </row>
    <row r="13" spans="1:10" ht="15.75" customHeight="1" x14ac:dyDescent="0.25">
      <c r="B13" s="15" t="s">
        <v>9</v>
      </c>
    </row>
    <row r="14" spans="1:10" ht="15.75" customHeight="1" x14ac:dyDescent="0.25">
      <c r="B14" s="15" t="s">
        <v>10</v>
      </c>
    </row>
    <row r="15" spans="1:10" ht="15.75" customHeight="1" x14ac:dyDescent="0.3">
      <c r="B15" s="16"/>
    </row>
    <row r="16" spans="1:10" ht="15.75" customHeight="1" x14ac:dyDescent="0.25">
      <c r="B16" s="14" t="s">
        <v>11</v>
      </c>
    </row>
    <row r="17" spans="2:2" ht="15.75" customHeight="1" x14ac:dyDescent="0.25">
      <c r="B17" s="14" t="s">
        <v>12</v>
      </c>
    </row>
    <row r="18" spans="2:2" ht="15.75" customHeight="1" x14ac:dyDescent="0.25">
      <c r="B18" s="15" t="s">
        <v>13</v>
      </c>
    </row>
    <row r="19" spans="2:2" ht="15.75" customHeight="1" x14ac:dyDescent="0.25">
      <c r="B19" s="15" t="s">
        <v>14</v>
      </c>
    </row>
    <row r="20" spans="2:2" ht="15.75" customHeight="1" x14ac:dyDescent="0.3">
      <c r="B20" s="16"/>
    </row>
    <row r="21" spans="2:2" ht="15.75" customHeight="1" x14ac:dyDescent="0.3">
      <c r="B21" s="16"/>
    </row>
    <row r="22" spans="2:2" ht="15.75" customHeight="1" x14ac:dyDescent="0.3">
      <c r="B22" s="16"/>
    </row>
    <row r="23" spans="2:2" ht="15.75" customHeight="1" x14ac:dyDescent="0.3">
      <c r="B23" s="16"/>
    </row>
    <row r="24" spans="2:2" ht="15.75" customHeight="1" x14ac:dyDescent="0.3">
      <c r="B24" s="16"/>
    </row>
    <row r="25" spans="2:2" ht="15.75" customHeight="1" x14ac:dyDescent="0.3">
      <c r="B25" s="16"/>
    </row>
    <row r="26" spans="2:2" ht="15.75" customHeight="1" x14ac:dyDescent="0.3">
      <c r="B26" s="16"/>
    </row>
    <row r="27" spans="2:2" ht="15.75" customHeight="1" x14ac:dyDescent="0.25">
      <c r="B27" s="15" t="s">
        <v>15</v>
      </c>
    </row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tabSelected="1" workbookViewId="0">
      <selection activeCell="M11" sqref="M11"/>
    </sheetView>
  </sheetViews>
  <sheetFormatPr defaultColWidth="12.6640625" defaultRowHeight="15" customHeight="1" x14ac:dyDescent="0.25"/>
  <cols>
    <col min="1" max="1" width="7.109375" customWidth="1"/>
    <col min="2" max="2" width="11.44140625" customWidth="1"/>
    <col min="3" max="3" width="10.21875" customWidth="1"/>
    <col min="4" max="4" width="13.77734375" customWidth="1"/>
    <col min="5" max="5" width="7.5546875" customWidth="1"/>
    <col min="6" max="6" width="20.6640625" customWidth="1"/>
    <col min="7" max="7" width="8.77734375" customWidth="1"/>
    <col min="8" max="8" width="21.77734375" customWidth="1"/>
    <col min="9" max="9" width="7.109375" customWidth="1"/>
    <col min="10" max="10" width="7.6640625" customWidth="1"/>
    <col min="11" max="11" width="11" customWidth="1"/>
    <col min="12" max="12" width="14.5546875" customWidth="1"/>
  </cols>
  <sheetData>
    <row r="1" spans="1:12" ht="15.75" customHeight="1" x14ac:dyDescent="0.25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20</v>
      </c>
      <c r="F1" s="17" t="s">
        <v>21</v>
      </c>
      <c r="G1" s="17" t="s">
        <v>22</v>
      </c>
      <c r="H1" s="17" t="s">
        <v>23</v>
      </c>
      <c r="I1" s="17" t="s">
        <v>24</v>
      </c>
      <c r="J1" s="17" t="s">
        <v>25</v>
      </c>
      <c r="K1" s="17" t="s">
        <v>26</v>
      </c>
      <c r="L1" s="17" t="s">
        <v>27</v>
      </c>
    </row>
    <row r="2" spans="1:12" ht="15.75" customHeight="1" x14ac:dyDescent="0.25">
      <c r="A2" s="18" t="s">
        <v>28</v>
      </c>
      <c r="B2" s="19">
        <v>44562</v>
      </c>
      <c r="C2" s="18">
        <v>2</v>
      </c>
      <c r="D2" s="18" t="str">
        <f>VLOOKUP(C2, Additional!$H$2:$I$3, 2, TRUE)</f>
        <v>REGULAR</v>
      </c>
      <c r="E2" s="18">
        <v>56</v>
      </c>
      <c r="F2" s="18" t="str">
        <f>HLOOKUP(E2, Additional!$H$5:$M$7, 2, FALSE)</f>
        <v>DOKUMEN</v>
      </c>
      <c r="G2" s="18">
        <v>20</v>
      </c>
      <c r="H2" s="18" t="str">
        <f>VLOOKUP(Data!G2, Additional!$A$1:$C$17, 2, FALSE)</f>
        <v>JAKARTA-SOLO</v>
      </c>
      <c r="I2" s="18">
        <f>HLOOKUP(Data!E2, Additional!$H$5:$M$7, 3, FALSE)</f>
        <v>1</v>
      </c>
      <c r="J2" s="18">
        <f>VLOOKUP(Data!G2, Additional!$A$1:$C$17, 3, FALSE)</f>
        <v>10000</v>
      </c>
      <c r="K2" s="18">
        <f>I2*J2</f>
        <v>10000</v>
      </c>
      <c r="L2" s="18" t="str">
        <f>IFERROR(VLOOKUP(Data!A2, Additional!$E$1:$F$153, 2, FALSE), "FREE")</f>
        <v>BASIC</v>
      </c>
    </row>
    <row r="3" spans="1:12" ht="15.75" customHeight="1" x14ac:dyDescent="0.25">
      <c r="A3" s="18" t="s">
        <v>29</v>
      </c>
      <c r="B3" s="19">
        <v>44562</v>
      </c>
      <c r="C3" s="18">
        <v>2</v>
      </c>
      <c r="D3" s="18" t="str">
        <f>VLOOKUP(C3, Additional!$H$2:$I$3, 2, TRUE)</f>
        <v>REGULAR</v>
      </c>
      <c r="E3" s="18">
        <v>55</v>
      </c>
      <c r="F3" s="18" t="str">
        <f>HLOOKUP(E3, Additional!$H$5:$M$7, 2, FALSE)</f>
        <v>SEPATU</v>
      </c>
      <c r="G3" s="18">
        <v>13</v>
      </c>
      <c r="H3" s="18" t="str">
        <f>VLOOKUP(Data!G3, Additional!$A$1:$C$17, 2, FALSE)</f>
        <v>JAKARTA-BOGOR</v>
      </c>
      <c r="I3" s="18">
        <f>HLOOKUP(Data!E3, Additional!$H$5:$M$7, 3, FALSE)</f>
        <v>1</v>
      </c>
      <c r="J3" s="18">
        <f>VLOOKUP(Data!G3, Additional!$A$1:$C$17, 3, FALSE)</f>
        <v>7000</v>
      </c>
      <c r="K3" s="18">
        <f t="shared" ref="K3:K66" si="0">I3*J3</f>
        <v>7000</v>
      </c>
      <c r="L3" s="18" t="str">
        <f>IFERROR(VLOOKUP(Data!A3, Additional!$E$1:$F$153, 2, FALSE), "FREE")</f>
        <v>BASIC</v>
      </c>
    </row>
    <row r="4" spans="1:12" ht="15.75" customHeight="1" x14ac:dyDescent="0.25">
      <c r="A4" s="18" t="s">
        <v>30</v>
      </c>
      <c r="B4" s="19">
        <v>44562</v>
      </c>
      <c r="C4" s="18">
        <v>2</v>
      </c>
      <c r="D4" s="18" t="str">
        <f>VLOOKUP(C4, Additional!$H$2:$I$3, 2, TRUE)</f>
        <v>REGULAR</v>
      </c>
      <c r="E4" s="18">
        <v>57</v>
      </c>
      <c r="F4" s="18" t="str">
        <f>HLOOKUP(E4, Additional!$H$5:$M$7, 2, FALSE)</f>
        <v>BARANG ELEKTRONIK</v>
      </c>
      <c r="G4" s="18">
        <v>24</v>
      </c>
      <c r="H4" s="18" t="str">
        <f>VLOOKUP(Data!G4, Additional!$A$1:$C$17, 2, FALSE)</f>
        <v>JAKARTA-MADURA</v>
      </c>
      <c r="I4" s="18">
        <f>HLOOKUP(Data!E4, Additional!$H$5:$M$7, 3, FALSE)</f>
        <v>3</v>
      </c>
      <c r="J4" s="18">
        <f>VLOOKUP(Data!G4, Additional!$A$1:$C$17, 3, FALSE)</f>
        <v>14000</v>
      </c>
      <c r="K4" s="18">
        <f t="shared" si="0"/>
        <v>42000</v>
      </c>
      <c r="L4" s="18" t="str">
        <f>IFERROR(VLOOKUP(Data!A4, Additional!$E$1:$F$153, 2, FALSE), "FREE")</f>
        <v>PREMIUM</v>
      </c>
    </row>
    <row r="5" spans="1:12" ht="15.75" customHeight="1" x14ac:dyDescent="0.25">
      <c r="A5" s="18" t="s">
        <v>31</v>
      </c>
      <c r="B5" s="19">
        <v>44562</v>
      </c>
      <c r="C5" s="18">
        <v>1</v>
      </c>
      <c r="D5" s="18" t="str">
        <f>VLOOKUP(C5, Additional!$H$2:$I$3, 2, TRUE)</f>
        <v>EXPRESS</v>
      </c>
      <c r="E5" s="18">
        <v>53</v>
      </c>
      <c r="F5" s="18" t="str">
        <f>HLOOKUP(E5, Additional!$H$5:$M$7, 2, FALSE)</f>
        <v>PAKAIAN</v>
      </c>
      <c r="G5" s="18">
        <v>24</v>
      </c>
      <c r="H5" s="18" t="str">
        <f>VLOOKUP(Data!G5, Additional!$A$1:$C$17, 2, FALSE)</f>
        <v>JAKARTA-MADURA</v>
      </c>
      <c r="I5" s="18">
        <f>HLOOKUP(Data!E5, Additional!$H$5:$M$7, 3, FALSE)</f>
        <v>1</v>
      </c>
      <c r="J5" s="18">
        <f>VLOOKUP(Data!G5, Additional!$A$1:$C$17, 3, FALSE)</f>
        <v>14000</v>
      </c>
      <c r="K5" s="18">
        <f t="shared" si="0"/>
        <v>14000</v>
      </c>
      <c r="L5" s="18" t="str">
        <f>IFERROR(VLOOKUP(Data!A5, Additional!$E$1:$F$153, 2, FALSE), "FREE")</f>
        <v>FREE</v>
      </c>
    </row>
    <row r="6" spans="1:12" ht="15.75" customHeight="1" x14ac:dyDescent="0.25">
      <c r="A6" s="18" t="s">
        <v>32</v>
      </c>
      <c r="B6" s="19">
        <v>44562</v>
      </c>
      <c r="C6" s="18">
        <v>2</v>
      </c>
      <c r="D6" s="18" t="str">
        <f>VLOOKUP(C6, Additional!$H$2:$I$3, 2, TRUE)</f>
        <v>REGULAR</v>
      </c>
      <c r="E6" s="18">
        <v>57</v>
      </c>
      <c r="F6" s="18" t="str">
        <f>HLOOKUP(E6, Additional!$H$5:$M$7, 2, FALSE)</f>
        <v>BARANG ELEKTRONIK</v>
      </c>
      <c r="G6" s="18">
        <v>19</v>
      </c>
      <c r="H6" s="18" t="str">
        <f>VLOOKUP(Data!G6, Additional!$A$1:$C$17, 2, FALSE)</f>
        <v>JAKARTA-SALATIGA</v>
      </c>
      <c r="I6" s="18">
        <f>HLOOKUP(Data!E6, Additional!$H$5:$M$7, 3, FALSE)</f>
        <v>3</v>
      </c>
      <c r="J6" s="18">
        <f>VLOOKUP(Data!G6, Additional!$A$1:$C$17, 3, FALSE)</f>
        <v>9500</v>
      </c>
      <c r="K6" s="18">
        <f t="shared" si="0"/>
        <v>28500</v>
      </c>
      <c r="L6" s="18" t="str">
        <f>IFERROR(VLOOKUP(Data!A6, Additional!$E$1:$F$153, 2, FALSE), "FREE")</f>
        <v>BASIC</v>
      </c>
    </row>
    <row r="7" spans="1:12" ht="15.75" customHeight="1" x14ac:dyDescent="0.25">
      <c r="A7" s="18" t="s">
        <v>33</v>
      </c>
      <c r="B7" s="19">
        <v>44562</v>
      </c>
      <c r="C7" s="18">
        <v>1</v>
      </c>
      <c r="D7" s="18" t="str">
        <f>VLOOKUP(C7, Additional!$H$2:$I$3, 2, TRUE)</f>
        <v>EXPRESS</v>
      </c>
      <c r="E7" s="18">
        <v>53</v>
      </c>
      <c r="F7" s="18" t="str">
        <f>HLOOKUP(E7, Additional!$H$5:$M$7, 2, FALSE)</f>
        <v>PAKAIAN</v>
      </c>
      <c r="G7" s="18">
        <v>16</v>
      </c>
      <c r="H7" s="18" t="str">
        <f>VLOOKUP(Data!G7, Additional!$A$1:$C$17, 2, FALSE)</f>
        <v>JAKARTA-GARUT</v>
      </c>
      <c r="I7" s="18">
        <f>HLOOKUP(Data!E7, Additional!$H$5:$M$7, 3, FALSE)</f>
        <v>1</v>
      </c>
      <c r="J7" s="18">
        <f>VLOOKUP(Data!G7, Additional!$A$1:$C$17, 3, FALSE)</f>
        <v>8500</v>
      </c>
      <c r="K7" s="18">
        <f t="shared" si="0"/>
        <v>8500</v>
      </c>
      <c r="L7" s="18" t="str">
        <f>IFERROR(VLOOKUP(Data!A7, Additional!$E$1:$F$153, 2, FALSE), "FREE")</f>
        <v>FREE</v>
      </c>
    </row>
    <row r="8" spans="1:12" ht="15.75" customHeight="1" x14ac:dyDescent="0.25">
      <c r="A8" s="18" t="s">
        <v>34</v>
      </c>
      <c r="B8" s="19">
        <v>44562</v>
      </c>
      <c r="C8" s="18">
        <v>1</v>
      </c>
      <c r="D8" s="18" t="str">
        <f>VLOOKUP(C8, Additional!$H$2:$I$3, 2, TRUE)</f>
        <v>EXPRESS</v>
      </c>
      <c r="E8" s="18">
        <v>55</v>
      </c>
      <c r="F8" s="18" t="str">
        <f>HLOOKUP(E8, Additional!$H$5:$M$7, 2, FALSE)</f>
        <v>SEPATU</v>
      </c>
      <c r="G8" s="18">
        <v>12</v>
      </c>
      <c r="H8" s="18" t="str">
        <f>VLOOKUP(Data!G8, Additional!$A$1:$C$17, 2, FALSE)</f>
        <v>JAKARTA-TANGERANG</v>
      </c>
      <c r="I8" s="18">
        <f>HLOOKUP(Data!E8, Additional!$H$5:$M$7, 3, FALSE)</f>
        <v>1</v>
      </c>
      <c r="J8" s="18">
        <f>VLOOKUP(Data!G8, Additional!$A$1:$C$17, 3, FALSE)</f>
        <v>7000</v>
      </c>
      <c r="K8" s="18">
        <f t="shared" si="0"/>
        <v>7000</v>
      </c>
      <c r="L8" s="18" t="str">
        <f>IFERROR(VLOOKUP(Data!A8, Additional!$E$1:$F$153, 2, FALSE), "FREE")</f>
        <v>BASIC</v>
      </c>
    </row>
    <row r="9" spans="1:12" ht="15.75" customHeight="1" x14ac:dyDescent="0.25">
      <c r="A9" s="18" t="s">
        <v>35</v>
      </c>
      <c r="B9" s="19">
        <v>44562</v>
      </c>
      <c r="C9" s="18">
        <v>1</v>
      </c>
      <c r="D9" s="18" t="str">
        <f>VLOOKUP(C9, Additional!$H$2:$I$3, 2, TRUE)</f>
        <v>EXPRESS</v>
      </c>
      <c r="E9" s="18">
        <v>55</v>
      </c>
      <c r="F9" s="18" t="str">
        <f>HLOOKUP(E9, Additional!$H$5:$M$7, 2, FALSE)</f>
        <v>SEPATU</v>
      </c>
      <c r="G9" s="18">
        <v>16</v>
      </c>
      <c r="H9" s="18" t="str">
        <f>VLOOKUP(Data!G9, Additional!$A$1:$C$17, 2, FALSE)</f>
        <v>JAKARTA-GARUT</v>
      </c>
      <c r="I9" s="18">
        <f>HLOOKUP(Data!E9, Additional!$H$5:$M$7, 3, FALSE)</f>
        <v>1</v>
      </c>
      <c r="J9" s="18">
        <f>VLOOKUP(Data!G9, Additional!$A$1:$C$17, 3, FALSE)</f>
        <v>8500</v>
      </c>
      <c r="K9" s="18">
        <f t="shared" si="0"/>
        <v>8500</v>
      </c>
      <c r="L9" s="18" t="str">
        <f>IFERROR(VLOOKUP(Data!A9, Additional!$E$1:$F$153, 2, FALSE), "FREE")</f>
        <v>FREE</v>
      </c>
    </row>
    <row r="10" spans="1:12" ht="15.75" customHeight="1" x14ac:dyDescent="0.25">
      <c r="A10" s="18" t="s">
        <v>36</v>
      </c>
      <c r="B10" s="19">
        <v>44562</v>
      </c>
      <c r="C10" s="18">
        <v>2</v>
      </c>
      <c r="D10" s="18" t="str">
        <f>VLOOKUP(C10, Additional!$H$2:$I$3, 2, TRUE)</f>
        <v>REGULAR</v>
      </c>
      <c r="E10" s="18">
        <v>53</v>
      </c>
      <c r="F10" s="18" t="str">
        <f>HLOOKUP(E10, Additional!$H$5:$M$7, 2, FALSE)</f>
        <v>PAKAIAN</v>
      </c>
      <c r="G10" s="18">
        <v>15</v>
      </c>
      <c r="H10" s="18" t="str">
        <f>VLOOKUP(Data!G10, Additional!$A$1:$C$17, 2, FALSE)</f>
        <v>JAKARTA-BANDUNG</v>
      </c>
      <c r="I10" s="18">
        <f>HLOOKUP(Data!E10, Additional!$H$5:$M$7, 3, FALSE)</f>
        <v>1</v>
      </c>
      <c r="J10" s="18">
        <f>VLOOKUP(Data!G10, Additional!$A$1:$C$17, 3, FALSE)</f>
        <v>8000</v>
      </c>
      <c r="K10" s="18">
        <f t="shared" si="0"/>
        <v>8000</v>
      </c>
      <c r="L10" s="18" t="str">
        <f>IFERROR(VLOOKUP(Data!A10, Additional!$E$1:$F$153, 2, FALSE), "FREE")</f>
        <v>PREMIUM</v>
      </c>
    </row>
    <row r="11" spans="1:12" ht="15.75" customHeight="1" x14ac:dyDescent="0.25">
      <c r="A11" s="18" t="s">
        <v>37</v>
      </c>
      <c r="B11" s="19">
        <v>44562</v>
      </c>
      <c r="C11" s="18">
        <v>2</v>
      </c>
      <c r="D11" s="18" t="str">
        <f>VLOOKUP(C11, Additional!$H$2:$I$3, 2, TRUE)</f>
        <v>REGULAR</v>
      </c>
      <c r="E11" s="18">
        <v>57</v>
      </c>
      <c r="F11" s="18" t="str">
        <f>HLOOKUP(E11, Additional!$H$5:$M$7, 2, FALSE)</f>
        <v>BARANG ELEKTRONIK</v>
      </c>
      <c r="G11" s="18">
        <v>21</v>
      </c>
      <c r="H11" s="18" t="str">
        <f>VLOOKUP(Data!G11, Additional!$A$1:$C$17, 2, FALSE)</f>
        <v>JAKARTA-JOGJAKARTA</v>
      </c>
      <c r="I11" s="18">
        <f>HLOOKUP(Data!E11, Additional!$H$5:$M$7, 3, FALSE)</f>
        <v>3</v>
      </c>
      <c r="J11" s="18">
        <f>VLOOKUP(Data!G11, Additional!$A$1:$C$17, 3, FALSE)</f>
        <v>9750</v>
      </c>
      <c r="K11" s="18">
        <f t="shared" si="0"/>
        <v>29250</v>
      </c>
      <c r="L11" s="18" t="str">
        <f>IFERROR(VLOOKUP(Data!A11, Additional!$E$1:$F$153, 2, FALSE), "FREE")</f>
        <v>BASIC</v>
      </c>
    </row>
    <row r="12" spans="1:12" ht="15.75" customHeight="1" x14ac:dyDescent="0.25">
      <c r="A12" s="18" t="s">
        <v>38</v>
      </c>
      <c r="B12" s="19">
        <v>44562</v>
      </c>
      <c r="C12" s="18">
        <v>1</v>
      </c>
      <c r="D12" s="18" t="str">
        <f>VLOOKUP(C12, Additional!$H$2:$I$3, 2, TRUE)</f>
        <v>EXPRESS</v>
      </c>
      <c r="E12" s="18">
        <v>56</v>
      </c>
      <c r="F12" s="18" t="str">
        <f>HLOOKUP(E12, Additional!$H$5:$M$7, 2, FALSE)</f>
        <v>DOKUMEN</v>
      </c>
      <c r="G12" s="18">
        <v>21</v>
      </c>
      <c r="H12" s="18" t="str">
        <f>VLOOKUP(Data!G12, Additional!$A$1:$C$17, 2, FALSE)</f>
        <v>JAKARTA-JOGJAKARTA</v>
      </c>
      <c r="I12" s="18">
        <f>HLOOKUP(Data!E12, Additional!$H$5:$M$7, 3, FALSE)</f>
        <v>1</v>
      </c>
      <c r="J12" s="18">
        <f>VLOOKUP(Data!G12, Additional!$A$1:$C$17, 3, FALSE)</f>
        <v>9750</v>
      </c>
      <c r="K12" s="18">
        <f t="shared" si="0"/>
        <v>9750</v>
      </c>
      <c r="L12" s="18" t="str">
        <f>IFERROR(VLOOKUP(Data!A12, Additional!$E$1:$F$153, 2, FALSE), "FREE")</f>
        <v>FREE</v>
      </c>
    </row>
    <row r="13" spans="1:12" ht="15.75" customHeight="1" x14ac:dyDescent="0.25">
      <c r="A13" s="18" t="s">
        <v>39</v>
      </c>
      <c r="B13" s="19">
        <v>44562</v>
      </c>
      <c r="C13" s="18">
        <v>1</v>
      </c>
      <c r="D13" s="18" t="str">
        <f>VLOOKUP(C13, Additional!$H$2:$I$3, 2, TRUE)</f>
        <v>EXPRESS</v>
      </c>
      <c r="E13" s="18">
        <v>54</v>
      </c>
      <c r="F13" s="18" t="str">
        <f>HLOOKUP(E13, Additional!$H$5:$M$7, 2, FALSE)</f>
        <v>TAS</v>
      </c>
      <c r="G13" s="18">
        <v>21</v>
      </c>
      <c r="H13" s="18" t="str">
        <f>VLOOKUP(Data!G13, Additional!$A$1:$C$17, 2, FALSE)</f>
        <v>JAKARTA-JOGJAKARTA</v>
      </c>
      <c r="I13" s="18">
        <f>HLOOKUP(Data!E13, Additional!$H$5:$M$7, 3, FALSE)</f>
        <v>1.5</v>
      </c>
      <c r="J13" s="18">
        <f>VLOOKUP(Data!G13, Additional!$A$1:$C$17, 3, FALSE)</f>
        <v>9750</v>
      </c>
      <c r="K13" s="18">
        <f t="shared" si="0"/>
        <v>14625</v>
      </c>
      <c r="L13" s="18" t="str">
        <f>IFERROR(VLOOKUP(Data!A13, Additional!$E$1:$F$153, 2, FALSE), "FREE")</f>
        <v>BASIC</v>
      </c>
    </row>
    <row r="14" spans="1:12" ht="15.75" customHeight="1" x14ac:dyDescent="0.25">
      <c r="A14" s="18" t="s">
        <v>40</v>
      </c>
      <c r="B14" s="19">
        <v>44562</v>
      </c>
      <c r="C14" s="18">
        <v>1</v>
      </c>
      <c r="D14" s="18" t="str">
        <f>VLOOKUP(C14, Additional!$H$2:$I$3, 2, TRUE)</f>
        <v>EXPRESS</v>
      </c>
      <c r="E14" s="18">
        <v>55</v>
      </c>
      <c r="F14" s="18" t="str">
        <f>HLOOKUP(E14, Additional!$H$5:$M$7, 2, FALSE)</f>
        <v>SEPATU</v>
      </c>
      <c r="G14" s="18">
        <v>22</v>
      </c>
      <c r="H14" s="18" t="str">
        <f>VLOOKUP(Data!G14, Additional!$A$1:$C$17, 2, FALSE)</f>
        <v>JAKARTA-MALANG</v>
      </c>
      <c r="I14" s="18">
        <f>HLOOKUP(Data!E14, Additional!$H$5:$M$7, 3, FALSE)</f>
        <v>1</v>
      </c>
      <c r="J14" s="18">
        <f>VLOOKUP(Data!G14, Additional!$A$1:$C$17, 3, FALSE)</f>
        <v>11000</v>
      </c>
      <c r="K14" s="18">
        <f t="shared" si="0"/>
        <v>11000</v>
      </c>
      <c r="L14" s="18" t="str">
        <f>IFERROR(VLOOKUP(Data!A14, Additional!$E$1:$F$153, 2, FALSE), "FREE")</f>
        <v>PREMIUM</v>
      </c>
    </row>
    <row r="15" spans="1:12" ht="15.75" customHeight="1" x14ac:dyDescent="0.25">
      <c r="A15" s="18" t="s">
        <v>41</v>
      </c>
      <c r="B15" s="19">
        <v>44562</v>
      </c>
      <c r="C15" s="18">
        <v>1</v>
      </c>
      <c r="D15" s="18" t="str">
        <f>VLOOKUP(C15, Additional!$H$2:$I$3, 2, TRUE)</f>
        <v>EXPRESS</v>
      </c>
      <c r="E15" s="18">
        <v>54</v>
      </c>
      <c r="F15" s="18" t="str">
        <f>HLOOKUP(E15, Additional!$H$5:$M$7, 2, FALSE)</f>
        <v>TAS</v>
      </c>
      <c r="G15" s="18">
        <v>25</v>
      </c>
      <c r="H15" s="18" t="str">
        <f>VLOOKUP(Data!G15, Additional!$A$1:$C$17, 2, FALSE)</f>
        <v>JAKARTA-LAMPUNG</v>
      </c>
      <c r="I15" s="18">
        <f>HLOOKUP(Data!E15, Additional!$H$5:$M$7, 3, FALSE)</f>
        <v>1.5</v>
      </c>
      <c r="J15" s="18">
        <f>VLOOKUP(Data!G15, Additional!$A$1:$C$17, 3, FALSE)</f>
        <v>15000</v>
      </c>
      <c r="K15" s="18">
        <f t="shared" si="0"/>
        <v>22500</v>
      </c>
      <c r="L15" s="18" t="str">
        <f>IFERROR(VLOOKUP(Data!A15, Additional!$E$1:$F$153, 2, FALSE), "FREE")</f>
        <v>FREE</v>
      </c>
    </row>
    <row r="16" spans="1:12" ht="15.75" customHeight="1" x14ac:dyDescent="0.25">
      <c r="A16" s="18" t="s">
        <v>42</v>
      </c>
      <c r="B16" s="19">
        <v>44562</v>
      </c>
      <c r="C16" s="18">
        <v>1</v>
      </c>
      <c r="D16" s="18" t="str">
        <f>VLOOKUP(C16, Additional!$H$2:$I$3, 2, TRUE)</f>
        <v>EXPRESS</v>
      </c>
      <c r="E16" s="18">
        <v>53</v>
      </c>
      <c r="F16" s="18" t="str">
        <f>HLOOKUP(E16, Additional!$H$5:$M$7, 2, FALSE)</f>
        <v>PAKAIAN</v>
      </c>
      <c r="G16" s="18">
        <v>25</v>
      </c>
      <c r="H16" s="18" t="str">
        <f>VLOOKUP(Data!G16, Additional!$A$1:$C$17, 2, FALSE)</f>
        <v>JAKARTA-LAMPUNG</v>
      </c>
      <c r="I16" s="18">
        <f>HLOOKUP(Data!E16, Additional!$H$5:$M$7, 3, FALSE)</f>
        <v>1</v>
      </c>
      <c r="J16" s="18">
        <f>VLOOKUP(Data!G16, Additional!$A$1:$C$17, 3, FALSE)</f>
        <v>15000</v>
      </c>
      <c r="K16" s="18">
        <f t="shared" si="0"/>
        <v>15000</v>
      </c>
      <c r="L16" s="18" t="str">
        <f>IFERROR(VLOOKUP(Data!A16, Additional!$E$1:$F$153, 2, FALSE), "FREE")</f>
        <v>PREMIUM</v>
      </c>
    </row>
    <row r="17" spans="1:12" ht="15.75" customHeight="1" x14ac:dyDescent="0.25">
      <c r="A17" s="18" t="s">
        <v>43</v>
      </c>
      <c r="B17" s="19">
        <v>44562</v>
      </c>
      <c r="C17" s="18">
        <v>2</v>
      </c>
      <c r="D17" s="18" t="str">
        <f>VLOOKUP(C17, Additional!$H$2:$I$3, 2, TRUE)</f>
        <v>REGULAR</v>
      </c>
      <c r="E17" s="18">
        <v>56</v>
      </c>
      <c r="F17" s="18" t="str">
        <f>HLOOKUP(E17, Additional!$H$5:$M$7, 2, FALSE)</f>
        <v>DOKUMEN</v>
      </c>
      <c r="G17" s="18">
        <v>20</v>
      </c>
      <c r="H17" s="18" t="str">
        <f>VLOOKUP(Data!G17, Additional!$A$1:$C$17, 2, FALSE)</f>
        <v>JAKARTA-SOLO</v>
      </c>
      <c r="I17" s="18">
        <f>HLOOKUP(Data!E17, Additional!$H$5:$M$7, 3, FALSE)</f>
        <v>1</v>
      </c>
      <c r="J17" s="18">
        <f>VLOOKUP(Data!G17, Additional!$A$1:$C$17, 3, FALSE)</f>
        <v>10000</v>
      </c>
      <c r="K17" s="18">
        <f t="shared" si="0"/>
        <v>10000</v>
      </c>
      <c r="L17" s="18" t="str">
        <f>IFERROR(VLOOKUP(Data!A17, Additional!$E$1:$F$153, 2, FALSE), "FREE")</f>
        <v>BASIC</v>
      </c>
    </row>
    <row r="18" spans="1:12" ht="15.75" customHeight="1" x14ac:dyDescent="0.25">
      <c r="A18" s="18" t="s">
        <v>44</v>
      </c>
      <c r="B18" s="19">
        <v>44562</v>
      </c>
      <c r="C18" s="18">
        <v>2</v>
      </c>
      <c r="D18" s="18" t="str">
        <f>VLOOKUP(C18, Additional!$H$2:$I$3, 2, TRUE)</f>
        <v>REGULAR</v>
      </c>
      <c r="E18" s="18">
        <v>53</v>
      </c>
      <c r="F18" s="18" t="str">
        <f>HLOOKUP(E18, Additional!$H$5:$M$7, 2, FALSE)</f>
        <v>PAKAIAN</v>
      </c>
      <c r="G18" s="18">
        <v>19</v>
      </c>
      <c r="H18" s="18" t="str">
        <f>VLOOKUP(Data!G18, Additional!$A$1:$C$17, 2, FALSE)</f>
        <v>JAKARTA-SALATIGA</v>
      </c>
      <c r="I18" s="18">
        <f>HLOOKUP(Data!E18, Additional!$H$5:$M$7, 3, FALSE)</f>
        <v>1</v>
      </c>
      <c r="J18" s="18">
        <f>VLOOKUP(Data!G18, Additional!$A$1:$C$17, 3, FALSE)</f>
        <v>9500</v>
      </c>
      <c r="K18" s="18">
        <f t="shared" si="0"/>
        <v>9500</v>
      </c>
      <c r="L18" s="18" t="str">
        <f>IFERROR(VLOOKUP(Data!A18, Additional!$E$1:$F$153, 2, FALSE), "FREE")</f>
        <v>FREE</v>
      </c>
    </row>
    <row r="19" spans="1:12" ht="15.75" customHeight="1" x14ac:dyDescent="0.25">
      <c r="A19" s="18" t="s">
        <v>45</v>
      </c>
      <c r="B19" s="19">
        <v>44562</v>
      </c>
      <c r="C19" s="18">
        <v>1</v>
      </c>
      <c r="D19" s="18" t="str">
        <f>VLOOKUP(C19, Additional!$H$2:$I$3, 2, TRUE)</f>
        <v>EXPRESS</v>
      </c>
      <c r="E19" s="18">
        <v>53</v>
      </c>
      <c r="F19" s="18" t="str">
        <f>HLOOKUP(E19, Additional!$H$5:$M$7, 2, FALSE)</f>
        <v>PAKAIAN</v>
      </c>
      <c r="G19" s="18">
        <v>19</v>
      </c>
      <c r="H19" s="18" t="str">
        <f>VLOOKUP(Data!G19, Additional!$A$1:$C$17, 2, FALSE)</f>
        <v>JAKARTA-SALATIGA</v>
      </c>
      <c r="I19" s="18">
        <f>HLOOKUP(Data!E19, Additional!$H$5:$M$7, 3, FALSE)</f>
        <v>1</v>
      </c>
      <c r="J19" s="18">
        <f>VLOOKUP(Data!G19, Additional!$A$1:$C$17, 3, FALSE)</f>
        <v>9500</v>
      </c>
      <c r="K19" s="18">
        <f t="shared" si="0"/>
        <v>9500</v>
      </c>
      <c r="L19" s="18" t="str">
        <f>IFERROR(VLOOKUP(Data!A19, Additional!$E$1:$F$153, 2, FALSE), "FREE")</f>
        <v>BASIC</v>
      </c>
    </row>
    <row r="20" spans="1:12" ht="15.75" customHeight="1" x14ac:dyDescent="0.25">
      <c r="A20" s="18" t="s">
        <v>46</v>
      </c>
      <c r="B20" s="19">
        <v>44562</v>
      </c>
      <c r="C20" s="18">
        <v>2</v>
      </c>
      <c r="D20" s="18" t="str">
        <f>VLOOKUP(C20, Additional!$H$2:$I$3, 2, TRUE)</f>
        <v>REGULAR</v>
      </c>
      <c r="E20" s="18">
        <v>54</v>
      </c>
      <c r="F20" s="18" t="str">
        <f>HLOOKUP(E20, Additional!$H$5:$M$7, 2, FALSE)</f>
        <v>TAS</v>
      </c>
      <c r="G20" s="18">
        <v>23</v>
      </c>
      <c r="H20" s="18" t="str">
        <f>VLOOKUP(Data!G20, Additional!$A$1:$C$17, 2, FALSE)</f>
        <v>JAKARTA-SURABAYA</v>
      </c>
      <c r="I20" s="18">
        <f>HLOOKUP(Data!E20, Additional!$H$5:$M$7, 3, FALSE)</f>
        <v>1.5</v>
      </c>
      <c r="J20" s="18">
        <f>VLOOKUP(Data!G20, Additional!$A$1:$C$17, 3, FALSE)</f>
        <v>12000</v>
      </c>
      <c r="K20" s="18">
        <f t="shared" si="0"/>
        <v>18000</v>
      </c>
      <c r="L20" s="18" t="str">
        <f>IFERROR(VLOOKUP(Data!A20, Additional!$E$1:$F$153, 2, FALSE), "FREE")</f>
        <v>PREMIUM</v>
      </c>
    </row>
    <row r="21" spans="1:12" ht="15.75" customHeight="1" x14ac:dyDescent="0.25">
      <c r="A21" s="18" t="s">
        <v>47</v>
      </c>
      <c r="B21" s="19">
        <v>44562</v>
      </c>
      <c r="C21" s="18">
        <v>1</v>
      </c>
      <c r="D21" s="18" t="str">
        <f>VLOOKUP(C21, Additional!$H$2:$I$3, 2, TRUE)</f>
        <v>EXPRESS</v>
      </c>
      <c r="E21" s="18">
        <v>56</v>
      </c>
      <c r="F21" s="18" t="str">
        <f>HLOOKUP(E21, Additional!$H$5:$M$7, 2, FALSE)</f>
        <v>DOKUMEN</v>
      </c>
      <c r="G21" s="18">
        <v>21</v>
      </c>
      <c r="H21" s="18" t="str">
        <f>VLOOKUP(Data!G21, Additional!$A$1:$C$17, 2, FALSE)</f>
        <v>JAKARTA-JOGJAKARTA</v>
      </c>
      <c r="I21" s="18">
        <f>HLOOKUP(Data!E21, Additional!$H$5:$M$7, 3, FALSE)</f>
        <v>1</v>
      </c>
      <c r="J21" s="18">
        <f>VLOOKUP(Data!G21, Additional!$A$1:$C$17, 3, FALSE)</f>
        <v>9750</v>
      </c>
      <c r="K21" s="18">
        <f t="shared" si="0"/>
        <v>9750</v>
      </c>
      <c r="L21" s="18" t="str">
        <f>IFERROR(VLOOKUP(Data!A21, Additional!$E$1:$F$153, 2, FALSE), "FREE")</f>
        <v>FREE</v>
      </c>
    </row>
    <row r="22" spans="1:12" ht="15.75" customHeight="1" x14ac:dyDescent="0.25">
      <c r="A22" s="18" t="s">
        <v>48</v>
      </c>
      <c r="B22" s="19">
        <v>44562</v>
      </c>
      <c r="C22" s="18">
        <v>2</v>
      </c>
      <c r="D22" s="18" t="str">
        <f>VLOOKUP(C22, Additional!$H$2:$I$3, 2, TRUE)</f>
        <v>REGULAR</v>
      </c>
      <c r="E22" s="18">
        <v>56</v>
      </c>
      <c r="F22" s="18" t="str">
        <f>HLOOKUP(E22, Additional!$H$5:$M$7, 2, FALSE)</f>
        <v>DOKUMEN</v>
      </c>
      <c r="G22" s="18">
        <v>15</v>
      </c>
      <c r="H22" s="18" t="str">
        <f>VLOOKUP(Data!G22, Additional!$A$1:$C$17, 2, FALSE)</f>
        <v>JAKARTA-BANDUNG</v>
      </c>
      <c r="I22" s="18">
        <f>HLOOKUP(Data!E22, Additional!$H$5:$M$7, 3, FALSE)</f>
        <v>1</v>
      </c>
      <c r="J22" s="18">
        <f>VLOOKUP(Data!G22, Additional!$A$1:$C$17, 3, FALSE)</f>
        <v>8000</v>
      </c>
      <c r="K22" s="18">
        <f t="shared" si="0"/>
        <v>8000</v>
      </c>
      <c r="L22" s="18" t="str">
        <f>IFERROR(VLOOKUP(Data!A22, Additional!$E$1:$F$153, 2, FALSE), "FREE")</f>
        <v>BASIC</v>
      </c>
    </row>
    <row r="23" spans="1:12" ht="15.75" customHeight="1" x14ac:dyDescent="0.25">
      <c r="A23" s="18" t="s">
        <v>49</v>
      </c>
      <c r="B23" s="19">
        <v>44562</v>
      </c>
      <c r="C23" s="18">
        <v>1</v>
      </c>
      <c r="D23" s="18" t="str">
        <f>VLOOKUP(C23, Additional!$H$2:$I$3, 2, TRUE)</f>
        <v>EXPRESS</v>
      </c>
      <c r="E23" s="18">
        <v>53</v>
      </c>
      <c r="F23" s="18" t="str">
        <f>HLOOKUP(E23, Additional!$H$5:$M$7, 2, FALSE)</f>
        <v>PAKAIAN</v>
      </c>
      <c r="G23" s="18">
        <v>13</v>
      </c>
      <c r="H23" s="18" t="str">
        <f>VLOOKUP(Data!G23, Additional!$A$1:$C$17, 2, FALSE)</f>
        <v>JAKARTA-BOGOR</v>
      </c>
      <c r="I23" s="18">
        <f>HLOOKUP(Data!E23, Additional!$H$5:$M$7, 3, FALSE)</f>
        <v>1</v>
      </c>
      <c r="J23" s="18">
        <f>VLOOKUP(Data!G23, Additional!$A$1:$C$17, 3, FALSE)</f>
        <v>7000</v>
      </c>
      <c r="K23" s="18">
        <f t="shared" si="0"/>
        <v>7000</v>
      </c>
      <c r="L23" s="18" t="str">
        <f>IFERROR(VLOOKUP(Data!A23, Additional!$E$1:$F$153, 2, FALSE), "FREE")</f>
        <v>BASIC</v>
      </c>
    </row>
    <row r="24" spans="1:12" ht="15.75" customHeight="1" x14ac:dyDescent="0.25">
      <c r="A24" s="18" t="s">
        <v>50</v>
      </c>
      <c r="B24" s="19">
        <v>44562</v>
      </c>
      <c r="C24" s="18">
        <v>1</v>
      </c>
      <c r="D24" s="18" t="str">
        <f>VLOOKUP(C24, Additional!$H$2:$I$3, 2, TRUE)</f>
        <v>EXPRESS</v>
      </c>
      <c r="E24" s="18">
        <v>54</v>
      </c>
      <c r="F24" s="18" t="str">
        <f>HLOOKUP(E24, Additional!$H$5:$M$7, 2, FALSE)</f>
        <v>TAS</v>
      </c>
      <c r="G24" s="18">
        <v>13</v>
      </c>
      <c r="H24" s="18" t="str">
        <f>VLOOKUP(Data!G24, Additional!$A$1:$C$17, 2, FALSE)</f>
        <v>JAKARTA-BOGOR</v>
      </c>
      <c r="I24" s="18">
        <f>HLOOKUP(Data!E24, Additional!$H$5:$M$7, 3, FALSE)</f>
        <v>1.5</v>
      </c>
      <c r="J24" s="18">
        <f>VLOOKUP(Data!G24, Additional!$A$1:$C$17, 3, FALSE)</f>
        <v>7000</v>
      </c>
      <c r="K24" s="18">
        <f t="shared" si="0"/>
        <v>10500</v>
      </c>
      <c r="L24" s="18" t="str">
        <f>IFERROR(VLOOKUP(Data!A24, Additional!$E$1:$F$153, 2, FALSE), "FREE")</f>
        <v>BASIC</v>
      </c>
    </row>
    <row r="25" spans="1:12" ht="15.75" customHeight="1" x14ac:dyDescent="0.25">
      <c r="A25" s="18" t="s">
        <v>51</v>
      </c>
      <c r="B25" s="19">
        <v>44562</v>
      </c>
      <c r="C25" s="18">
        <v>1</v>
      </c>
      <c r="D25" s="18" t="str">
        <f>VLOOKUP(C25, Additional!$H$2:$I$3, 2, TRUE)</f>
        <v>EXPRESS</v>
      </c>
      <c r="E25" s="18">
        <v>54</v>
      </c>
      <c r="F25" s="18" t="str">
        <f>HLOOKUP(E25, Additional!$H$5:$M$7, 2, FALSE)</f>
        <v>TAS</v>
      </c>
      <c r="G25" s="18">
        <v>26</v>
      </c>
      <c r="H25" s="18" t="str">
        <f>VLOOKUP(Data!G25, Additional!$A$1:$C$17, 2, FALSE)</f>
        <v>JAKARTA-BALI</v>
      </c>
      <c r="I25" s="18">
        <f>HLOOKUP(Data!E25, Additional!$H$5:$M$7, 3, FALSE)</f>
        <v>1.5</v>
      </c>
      <c r="J25" s="18">
        <f>VLOOKUP(Data!G25, Additional!$A$1:$C$17, 3, FALSE)</f>
        <v>15000</v>
      </c>
      <c r="K25" s="18">
        <f t="shared" si="0"/>
        <v>22500</v>
      </c>
      <c r="L25" s="18" t="str">
        <f>IFERROR(VLOOKUP(Data!A25, Additional!$E$1:$F$153, 2, FALSE), "FREE")</f>
        <v>BASIC</v>
      </c>
    </row>
    <row r="26" spans="1:12" ht="15.75" customHeight="1" x14ac:dyDescent="0.25">
      <c r="A26" s="18" t="s">
        <v>52</v>
      </c>
      <c r="B26" s="19">
        <v>44562</v>
      </c>
      <c r="C26" s="18">
        <v>1</v>
      </c>
      <c r="D26" s="18" t="str">
        <f>VLOOKUP(C26, Additional!$H$2:$I$3, 2, TRUE)</f>
        <v>EXPRESS</v>
      </c>
      <c r="E26" s="18">
        <v>53</v>
      </c>
      <c r="F26" s="18" t="str">
        <f>HLOOKUP(E26, Additional!$H$5:$M$7, 2, FALSE)</f>
        <v>PAKAIAN</v>
      </c>
      <c r="G26" s="18">
        <v>25</v>
      </c>
      <c r="H26" s="18" t="str">
        <f>VLOOKUP(Data!G26, Additional!$A$1:$C$17, 2, FALSE)</f>
        <v>JAKARTA-LAMPUNG</v>
      </c>
      <c r="I26" s="18">
        <f>HLOOKUP(Data!E26, Additional!$H$5:$M$7, 3, FALSE)</f>
        <v>1</v>
      </c>
      <c r="J26" s="18">
        <f>VLOOKUP(Data!G26, Additional!$A$1:$C$17, 3, FALSE)</f>
        <v>15000</v>
      </c>
      <c r="K26" s="18">
        <f t="shared" si="0"/>
        <v>15000</v>
      </c>
      <c r="L26" s="18" t="str">
        <f>IFERROR(VLOOKUP(Data!A26, Additional!$E$1:$F$153, 2, FALSE), "FREE")</f>
        <v>BASIC</v>
      </c>
    </row>
    <row r="27" spans="1:12" ht="15.75" customHeight="1" x14ac:dyDescent="0.25">
      <c r="A27" s="18" t="s">
        <v>53</v>
      </c>
      <c r="B27" s="19">
        <v>44562</v>
      </c>
      <c r="C27" s="18">
        <v>1</v>
      </c>
      <c r="D27" s="18" t="str">
        <f>VLOOKUP(C27, Additional!$H$2:$I$3, 2, TRUE)</f>
        <v>EXPRESS</v>
      </c>
      <c r="E27" s="18">
        <v>55</v>
      </c>
      <c r="F27" s="18" t="str">
        <f>HLOOKUP(E27, Additional!$H$5:$M$7, 2, FALSE)</f>
        <v>SEPATU</v>
      </c>
      <c r="G27" s="18">
        <v>24</v>
      </c>
      <c r="H27" s="18" t="str">
        <f>VLOOKUP(Data!G27, Additional!$A$1:$C$17, 2, FALSE)</f>
        <v>JAKARTA-MADURA</v>
      </c>
      <c r="I27" s="18">
        <f>HLOOKUP(Data!E27, Additional!$H$5:$M$7, 3, FALSE)</f>
        <v>1</v>
      </c>
      <c r="J27" s="18">
        <f>VLOOKUP(Data!G27, Additional!$A$1:$C$17, 3, FALSE)</f>
        <v>14000</v>
      </c>
      <c r="K27" s="18">
        <f t="shared" si="0"/>
        <v>14000</v>
      </c>
      <c r="L27" s="18" t="str">
        <f>IFERROR(VLOOKUP(Data!A27, Additional!$E$1:$F$153, 2, FALSE), "FREE")</f>
        <v>BASIC</v>
      </c>
    </row>
    <row r="28" spans="1:12" ht="15.75" customHeight="1" x14ac:dyDescent="0.25">
      <c r="A28" s="18" t="s">
        <v>54</v>
      </c>
      <c r="B28" s="19">
        <v>44562</v>
      </c>
      <c r="C28" s="18">
        <v>1</v>
      </c>
      <c r="D28" s="18" t="str">
        <f>VLOOKUP(C28, Additional!$H$2:$I$3, 2, TRUE)</f>
        <v>EXPRESS</v>
      </c>
      <c r="E28" s="18">
        <v>55</v>
      </c>
      <c r="F28" s="18" t="str">
        <f>HLOOKUP(E28, Additional!$H$5:$M$7, 2, FALSE)</f>
        <v>SEPATU</v>
      </c>
      <c r="G28" s="18">
        <v>18</v>
      </c>
      <c r="H28" s="18" t="str">
        <f>VLOOKUP(Data!G28, Additional!$A$1:$C$17, 2, FALSE)</f>
        <v>JAKARTA-JEPARA</v>
      </c>
      <c r="I28" s="18">
        <f>HLOOKUP(Data!E28, Additional!$H$5:$M$7, 3, FALSE)</f>
        <v>1</v>
      </c>
      <c r="J28" s="18">
        <f>VLOOKUP(Data!G28, Additional!$A$1:$C$17, 3, FALSE)</f>
        <v>9000</v>
      </c>
      <c r="K28" s="18">
        <f t="shared" si="0"/>
        <v>9000</v>
      </c>
      <c r="L28" s="18" t="str">
        <f>IFERROR(VLOOKUP(Data!A28, Additional!$E$1:$F$153, 2, FALSE), "FREE")</f>
        <v>BASIC</v>
      </c>
    </row>
    <row r="29" spans="1:12" ht="15.75" customHeight="1" x14ac:dyDescent="0.25">
      <c r="A29" s="18" t="s">
        <v>55</v>
      </c>
      <c r="B29" s="19">
        <v>44562</v>
      </c>
      <c r="C29" s="18">
        <v>1</v>
      </c>
      <c r="D29" s="18" t="str">
        <f>VLOOKUP(C29, Additional!$H$2:$I$3, 2, TRUE)</f>
        <v>EXPRESS</v>
      </c>
      <c r="E29" s="18">
        <v>56</v>
      </c>
      <c r="F29" s="18" t="str">
        <f>HLOOKUP(E29, Additional!$H$5:$M$7, 2, FALSE)</f>
        <v>DOKUMEN</v>
      </c>
      <c r="G29" s="18">
        <v>22</v>
      </c>
      <c r="H29" s="18" t="str">
        <f>VLOOKUP(Data!G29, Additional!$A$1:$C$17, 2, FALSE)</f>
        <v>JAKARTA-MALANG</v>
      </c>
      <c r="I29" s="18">
        <f>HLOOKUP(Data!E29, Additional!$H$5:$M$7, 3, FALSE)</f>
        <v>1</v>
      </c>
      <c r="J29" s="18">
        <f>VLOOKUP(Data!G29, Additional!$A$1:$C$17, 3, FALSE)</f>
        <v>11000</v>
      </c>
      <c r="K29" s="18">
        <f t="shared" si="0"/>
        <v>11000</v>
      </c>
      <c r="L29" s="18" t="str">
        <f>IFERROR(VLOOKUP(Data!A29, Additional!$E$1:$F$153, 2, FALSE), "FREE")</f>
        <v>BASIC</v>
      </c>
    </row>
    <row r="30" spans="1:12" ht="15.75" customHeight="1" x14ac:dyDescent="0.25">
      <c r="A30" s="18" t="s">
        <v>56</v>
      </c>
      <c r="B30" s="19">
        <v>44562</v>
      </c>
      <c r="C30" s="18">
        <v>2</v>
      </c>
      <c r="D30" s="18" t="str">
        <f>VLOOKUP(C30, Additional!$H$2:$I$3, 2, TRUE)</f>
        <v>REGULAR</v>
      </c>
      <c r="E30" s="18">
        <v>56</v>
      </c>
      <c r="F30" s="18" t="str">
        <f>HLOOKUP(E30, Additional!$H$5:$M$7, 2, FALSE)</f>
        <v>DOKUMEN</v>
      </c>
      <c r="G30" s="18">
        <v>20</v>
      </c>
      <c r="H30" s="18" t="str">
        <f>VLOOKUP(Data!G30, Additional!$A$1:$C$17, 2, FALSE)</f>
        <v>JAKARTA-SOLO</v>
      </c>
      <c r="I30" s="18">
        <f>HLOOKUP(Data!E30, Additional!$H$5:$M$7, 3, FALSE)</f>
        <v>1</v>
      </c>
      <c r="J30" s="18">
        <f>VLOOKUP(Data!G30, Additional!$A$1:$C$17, 3, FALSE)</f>
        <v>10000</v>
      </c>
      <c r="K30" s="18">
        <f t="shared" si="0"/>
        <v>10000</v>
      </c>
      <c r="L30" s="18" t="str">
        <f>IFERROR(VLOOKUP(Data!A30, Additional!$E$1:$F$153, 2, FALSE), "FREE")</f>
        <v>PREMIUM</v>
      </c>
    </row>
    <row r="31" spans="1:12" ht="15.75" customHeight="1" x14ac:dyDescent="0.25">
      <c r="A31" s="18" t="s">
        <v>57</v>
      </c>
      <c r="B31" s="19">
        <v>44562</v>
      </c>
      <c r="C31" s="18">
        <v>2</v>
      </c>
      <c r="D31" s="18" t="str">
        <f>VLOOKUP(C31, Additional!$H$2:$I$3, 2, TRUE)</f>
        <v>REGULAR</v>
      </c>
      <c r="E31" s="18">
        <v>53</v>
      </c>
      <c r="F31" s="18" t="str">
        <f>HLOOKUP(E31, Additional!$H$5:$M$7, 2, FALSE)</f>
        <v>PAKAIAN</v>
      </c>
      <c r="G31" s="18">
        <v>24</v>
      </c>
      <c r="H31" s="18" t="str">
        <f>VLOOKUP(Data!G31, Additional!$A$1:$C$17, 2, FALSE)</f>
        <v>JAKARTA-MADURA</v>
      </c>
      <c r="I31" s="18">
        <f>HLOOKUP(Data!E31, Additional!$H$5:$M$7, 3, FALSE)</f>
        <v>1</v>
      </c>
      <c r="J31" s="18">
        <f>VLOOKUP(Data!G31, Additional!$A$1:$C$17, 3, FALSE)</f>
        <v>14000</v>
      </c>
      <c r="K31" s="18">
        <f t="shared" si="0"/>
        <v>14000</v>
      </c>
      <c r="L31" s="18" t="str">
        <f>IFERROR(VLOOKUP(Data!A31, Additional!$E$1:$F$153, 2, FALSE), "FREE")</f>
        <v>PREMIUM</v>
      </c>
    </row>
    <row r="32" spans="1:12" ht="15.75" customHeight="1" x14ac:dyDescent="0.25">
      <c r="A32" s="18" t="s">
        <v>58</v>
      </c>
      <c r="B32" s="19">
        <v>44562</v>
      </c>
      <c r="C32" s="18">
        <v>1</v>
      </c>
      <c r="D32" s="18" t="str">
        <f>VLOOKUP(C32, Additional!$H$2:$I$3, 2, TRUE)</f>
        <v>EXPRESS</v>
      </c>
      <c r="E32" s="18">
        <v>57</v>
      </c>
      <c r="F32" s="18" t="str">
        <f>HLOOKUP(E32, Additional!$H$5:$M$7, 2, FALSE)</f>
        <v>BARANG ELEKTRONIK</v>
      </c>
      <c r="G32" s="18">
        <v>24</v>
      </c>
      <c r="H32" s="18" t="str">
        <f>VLOOKUP(Data!G32, Additional!$A$1:$C$17, 2, FALSE)</f>
        <v>JAKARTA-MADURA</v>
      </c>
      <c r="I32" s="18">
        <f>HLOOKUP(Data!E32, Additional!$H$5:$M$7, 3, FALSE)</f>
        <v>3</v>
      </c>
      <c r="J32" s="18">
        <f>VLOOKUP(Data!G32, Additional!$A$1:$C$17, 3, FALSE)</f>
        <v>14000</v>
      </c>
      <c r="K32" s="18">
        <f t="shared" si="0"/>
        <v>42000</v>
      </c>
      <c r="L32" s="18" t="str">
        <f>IFERROR(VLOOKUP(Data!A32, Additional!$E$1:$F$153, 2, FALSE), "FREE")</f>
        <v>PREMIUM</v>
      </c>
    </row>
    <row r="33" spans="1:12" ht="15.75" customHeight="1" x14ac:dyDescent="0.25">
      <c r="A33" s="18" t="s">
        <v>59</v>
      </c>
      <c r="B33" s="19">
        <v>44562</v>
      </c>
      <c r="C33" s="18">
        <v>1</v>
      </c>
      <c r="D33" s="18" t="str">
        <f>VLOOKUP(C33, Additional!$H$2:$I$3, 2, TRUE)</f>
        <v>EXPRESS</v>
      </c>
      <c r="E33" s="18">
        <v>53</v>
      </c>
      <c r="F33" s="18" t="str">
        <f>HLOOKUP(E33, Additional!$H$5:$M$7, 2, FALSE)</f>
        <v>PAKAIAN</v>
      </c>
      <c r="G33" s="18">
        <v>18</v>
      </c>
      <c r="H33" s="18" t="str">
        <f>VLOOKUP(Data!G33, Additional!$A$1:$C$17, 2, FALSE)</f>
        <v>JAKARTA-JEPARA</v>
      </c>
      <c r="I33" s="18">
        <f>HLOOKUP(Data!E33, Additional!$H$5:$M$7, 3, FALSE)</f>
        <v>1</v>
      </c>
      <c r="J33" s="18">
        <f>VLOOKUP(Data!G33, Additional!$A$1:$C$17, 3, FALSE)</f>
        <v>9000</v>
      </c>
      <c r="K33" s="18">
        <f t="shared" si="0"/>
        <v>9000</v>
      </c>
      <c r="L33" s="18" t="str">
        <f>IFERROR(VLOOKUP(Data!A33, Additional!$E$1:$F$153, 2, FALSE), "FREE")</f>
        <v>BASIC</v>
      </c>
    </row>
    <row r="34" spans="1:12" ht="15.75" customHeight="1" x14ac:dyDescent="0.25">
      <c r="A34" s="18" t="s">
        <v>60</v>
      </c>
      <c r="B34" s="19">
        <v>44562</v>
      </c>
      <c r="C34" s="18">
        <v>1</v>
      </c>
      <c r="D34" s="18" t="str">
        <f>VLOOKUP(C34, Additional!$H$2:$I$3, 2, TRUE)</f>
        <v>EXPRESS</v>
      </c>
      <c r="E34" s="18">
        <v>57</v>
      </c>
      <c r="F34" s="18" t="str">
        <f>HLOOKUP(E34, Additional!$H$5:$M$7, 2, FALSE)</f>
        <v>BARANG ELEKTRONIK</v>
      </c>
      <c r="G34" s="18">
        <v>22</v>
      </c>
      <c r="H34" s="18" t="str">
        <f>VLOOKUP(Data!G34, Additional!$A$1:$C$17, 2, FALSE)</f>
        <v>JAKARTA-MALANG</v>
      </c>
      <c r="I34" s="18">
        <f>HLOOKUP(Data!E34, Additional!$H$5:$M$7, 3, FALSE)</f>
        <v>3</v>
      </c>
      <c r="J34" s="18">
        <f>VLOOKUP(Data!G34, Additional!$A$1:$C$17, 3, FALSE)</f>
        <v>11000</v>
      </c>
      <c r="K34" s="18">
        <f t="shared" si="0"/>
        <v>33000</v>
      </c>
      <c r="L34" s="18" t="str">
        <f>IFERROR(VLOOKUP(Data!A34, Additional!$E$1:$F$153, 2, FALSE), "FREE")</f>
        <v>BASIC</v>
      </c>
    </row>
    <row r="35" spans="1:12" ht="15.75" customHeight="1" x14ac:dyDescent="0.25">
      <c r="A35" s="18" t="s">
        <v>61</v>
      </c>
      <c r="B35" s="19">
        <v>44562</v>
      </c>
      <c r="C35" s="18">
        <v>2</v>
      </c>
      <c r="D35" s="18" t="str">
        <f>VLOOKUP(C35, Additional!$H$2:$I$3, 2, TRUE)</f>
        <v>REGULAR</v>
      </c>
      <c r="E35" s="18">
        <v>54</v>
      </c>
      <c r="F35" s="18" t="str">
        <f>HLOOKUP(E35, Additional!$H$5:$M$7, 2, FALSE)</f>
        <v>TAS</v>
      </c>
      <c r="G35" s="18">
        <v>26</v>
      </c>
      <c r="H35" s="18" t="str">
        <f>VLOOKUP(Data!G35, Additional!$A$1:$C$17, 2, FALSE)</f>
        <v>JAKARTA-BALI</v>
      </c>
      <c r="I35" s="18">
        <f>HLOOKUP(Data!E35, Additional!$H$5:$M$7, 3, FALSE)</f>
        <v>1.5</v>
      </c>
      <c r="J35" s="18">
        <f>VLOOKUP(Data!G35, Additional!$A$1:$C$17, 3, FALSE)</f>
        <v>15000</v>
      </c>
      <c r="K35" s="18">
        <f t="shared" si="0"/>
        <v>22500</v>
      </c>
      <c r="L35" s="18" t="str">
        <f>IFERROR(VLOOKUP(Data!A35, Additional!$E$1:$F$153, 2, FALSE), "FREE")</f>
        <v>FREE</v>
      </c>
    </row>
    <row r="36" spans="1:12" ht="15.75" customHeight="1" x14ac:dyDescent="0.25">
      <c r="A36" s="18" t="s">
        <v>62</v>
      </c>
      <c r="B36" s="19">
        <v>44562</v>
      </c>
      <c r="C36" s="18">
        <v>2</v>
      </c>
      <c r="D36" s="18" t="str">
        <f>VLOOKUP(C36, Additional!$H$2:$I$3, 2, TRUE)</f>
        <v>REGULAR</v>
      </c>
      <c r="E36" s="18">
        <v>57</v>
      </c>
      <c r="F36" s="18" t="str">
        <f>HLOOKUP(E36, Additional!$H$5:$M$7, 2, FALSE)</f>
        <v>BARANG ELEKTRONIK</v>
      </c>
      <c r="G36" s="18">
        <v>21</v>
      </c>
      <c r="H36" s="18" t="str">
        <f>VLOOKUP(Data!G36, Additional!$A$1:$C$17, 2, FALSE)</f>
        <v>JAKARTA-JOGJAKARTA</v>
      </c>
      <c r="I36" s="18">
        <f>HLOOKUP(Data!E36, Additional!$H$5:$M$7, 3, FALSE)</f>
        <v>3</v>
      </c>
      <c r="J36" s="18">
        <f>VLOOKUP(Data!G36, Additional!$A$1:$C$17, 3, FALSE)</f>
        <v>9750</v>
      </c>
      <c r="K36" s="18">
        <f t="shared" si="0"/>
        <v>29250</v>
      </c>
      <c r="L36" s="18" t="str">
        <f>IFERROR(VLOOKUP(Data!A36, Additional!$E$1:$F$153, 2, FALSE), "FREE")</f>
        <v>BASIC</v>
      </c>
    </row>
    <row r="37" spans="1:12" ht="15.75" customHeight="1" x14ac:dyDescent="0.25">
      <c r="A37" s="18" t="s">
        <v>63</v>
      </c>
      <c r="B37" s="19">
        <v>44562</v>
      </c>
      <c r="C37" s="18">
        <v>2</v>
      </c>
      <c r="D37" s="18" t="str">
        <f>VLOOKUP(C37, Additional!$H$2:$I$3, 2, TRUE)</f>
        <v>REGULAR</v>
      </c>
      <c r="E37" s="18">
        <v>57</v>
      </c>
      <c r="F37" s="18" t="str">
        <f>HLOOKUP(E37, Additional!$H$5:$M$7, 2, FALSE)</f>
        <v>BARANG ELEKTRONIK</v>
      </c>
      <c r="G37" s="18">
        <v>16</v>
      </c>
      <c r="H37" s="18" t="str">
        <f>VLOOKUP(Data!G37, Additional!$A$1:$C$17, 2, FALSE)</f>
        <v>JAKARTA-GARUT</v>
      </c>
      <c r="I37" s="18">
        <f>HLOOKUP(Data!E37, Additional!$H$5:$M$7, 3, FALSE)</f>
        <v>3</v>
      </c>
      <c r="J37" s="18">
        <f>VLOOKUP(Data!G37, Additional!$A$1:$C$17, 3, FALSE)</f>
        <v>8500</v>
      </c>
      <c r="K37" s="18">
        <f t="shared" si="0"/>
        <v>25500</v>
      </c>
      <c r="L37" s="18" t="str">
        <f>IFERROR(VLOOKUP(Data!A37, Additional!$E$1:$F$153, 2, FALSE), "FREE")</f>
        <v>PREMIUM</v>
      </c>
    </row>
    <row r="38" spans="1:12" ht="15.75" customHeight="1" x14ac:dyDescent="0.25">
      <c r="A38" s="18" t="s">
        <v>64</v>
      </c>
      <c r="B38" s="19">
        <v>44562</v>
      </c>
      <c r="C38" s="18">
        <v>1</v>
      </c>
      <c r="D38" s="18" t="str">
        <f>VLOOKUP(C38, Additional!$H$2:$I$3, 2, TRUE)</f>
        <v>EXPRESS</v>
      </c>
      <c r="E38" s="18">
        <v>54</v>
      </c>
      <c r="F38" s="18" t="str">
        <f>HLOOKUP(E38, Additional!$H$5:$M$7, 2, FALSE)</f>
        <v>TAS</v>
      </c>
      <c r="G38" s="18">
        <v>21</v>
      </c>
      <c r="H38" s="18" t="str">
        <f>VLOOKUP(Data!G38, Additional!$A$1:$C$17, 2, FALSE)</f>
        <v>JAKARTA-JOGJAKARTA</v>
      </c>
      <c r="I38" s="18">
        <f>HLOOKUP(Data!E38, Additional!$H$5:$M$7, 3, FALSE)</f>
        <v>1.5</v>
      </c>
      <c r="J38" s="18">
        <f>VLOOKUP(Data!G38, Additional!$A$1:$C$17, 3, FALSE)</f>
        <v>9750</v>
      </c>
      <c r="K38" s="18">
        <f t="shared" si="0"/>
        <v>14625</v>
      </c>
      <c r="L38" s="18" t="str">
        <f>IFERROR(VLOOKUP(Data!A38, Additional!$E$1:$F$153, 2, FALSE), "FREE")</f>
        <v>BASIC</v>
      </c>
    </row>
    <row r="39" spans="1:12" ht="15.75" customHeight="1" x14ac:dyDescent="0.25">
      <c r="A39" s="18" t="s">
        <v>65</v>
      </c>
      <c r="B39" s="19">
        <v>44562</v>
      </c>
      <c r="C39" s="18">
        <v>2</v>
      </c>
      <c r="D39" s="18" t="str">
        <f>VLOOKUP(C39, Additional!$H$2:$I$3, 2, TRUE)</f>
        <v>REGULAR</v>
      </c>
      <c r="E39" s="18">
        <v>56</v>
      </c>
      <c r="F39" s="18" t="str">
        <f>HLOOKUP(E39, Additional!$H$5:$M$7, 2, FALSE)</f>
        <v>DOKUMEN</v>
      </c>
      <c r="G39" s="18">
        <v>19</v>
      </c>
      <c r="H39" s="18" t="str">
        <f>VLOOKUP(Data!G39, Additional!$A$1:$C$17, 2, FALSE)</f>
        <v>JAKARTA-SALATIGA</v>
      </c>
      <c r="I39" s="18">
        <f>HLOOKUP(Data!E39, Additional!$H$5:$M$7, 3, FALSE)</f>
        <v>1</v>
      </c>
      <c r="J39" s="18">
        <f>VLOOKUP(Data!G39, Additional!$A$1:$C$17, 3, FALSE)</f>
        <v>9500</v>
      </c>
      <c r="K39" s="18">
        <f t="shared" si="0"/>
        <v>9500</v>
      </c>
      <c r="L39" s="18" t="str">
        <f>IFERROR(VLOOKUP(Data!A39, Additional!$E$1:$F$153, 2, FALSE), "FREE")</f>
        <v>BASIC</v>
      </c>
    </row>
    <row r="40" spans="1:12" ht="15.75" customHeight="1" x14ac:dyDescent="0.25">
      <c r="A40" s="18" t="s">
        <v>66</v>
      </c>
      <c r="B40" s="19">
        <v>44562</v>
      </c>
      <c r="C40" s="18">
        <v>2</v>
      </c>
      <c r="D40" s="18" t="str">
        <f>VLOOKUP(C40, Additional!$H$2:$I$3, 2, TRUE)</f>
        <v>REGULAR</v>
      </c>
      <c r="E40" s="18">
        <v>55</v>
      </c>
      <c r="F40" s="18" t="str">
        <f>HLOOKUP(E40, Additional!$H$5:$M$7, 2, FALSE)</f>
        <v>SEPATU</v>
      </c>
      <c r="G40" s="18">
        <v>18</v>
      </c>
      <c r="H40" s="18" t="str">
        <f>VLOOKUP(Data!G40, Additional!$A$1:$C$17, 2, FALSE)</f>
        <v>JAKARTA-JEPARA</v>
      </c>
      <c r="I40" s="18">
        <f>HLOOKUP(Data!E40, Additional!$H$5:$M$7, 3, FALSE)</f>
        <v>1</v>
      </c>
      <c r="J40" s="18">
        <f>VLOOKUP(Data!G40, Additional!$A$1:$C$17, 3, FALSE)</f>
        <v>9000</v>
      </c>
      <c r="K40" s="18">
        <f t="shared" si="0"/>
        <v>9000</v>
      </c>
      <c r="L40" s="18" t="str">
        <f>IFERROR(VLOOKUP(Data!A40, Additional!$E$1:$F$153, 2, FALSE), "FREE")</f>
        <v>BASIC</v>
      </c>
    </row>
    <row r="41" spans="1:12" ht="15.75" customHeight="1" x14ac:dyDescent="0.25">
      <c r="A41" s="18" t="s">
        <v>67</v>
      </c>
      <c r="B41" s="19">
        <v>44562</v>
      </c>
      <c r="C41" s="18">
        <v>1</v>
      </c>
      <c r="D41" s="18" t="str">
        <f>VLOOKUP(C41, Additional!$H$2:$I$3, 2, TRUE)</f>
        <v>EXPRESS</v>
      </c>
      <c r="E41" s="18">
        <v>53</v>
      </c>
      <c r="F41" s="18" t="str">
        <f>HLOOKUP(E41, Additional!$H$5:$M$7, 2, FALSE)</f>
        <v>PAKAIAN</v>
      </c>
      <c r="G41" s="18">
        <v>11</v>
      </c>
      <c r="H41" s="18" t="str">
        <f>VLOOKUP(Data!G41, Additional!$A$1:$C$17, 2, FALSE)</f>
        <v>JAKARTA-JAKARTA</v>
      </c>
      <c r="I41" s="18">
        <f>HLOOKUP(Data!E41, Additional!$H$5:$M$7, 3, FALSE)</f>
        <v>1</v>
      </c>
      <c r="J41" s="18">
        <f>VLOOKUP(Data!G41, Additional!$A$1:$C$17, 3, FALSE)</f>
        <v>7000</v>
      </c>
      <c r="K41" s="18">
        <f t="shared" si="0"/>
        <v>7000</v>
      </c>
      <c r="L41" s="18" t="str">
        <f>IFERROR(VLOOKUP(Data!A41, Additional!$E$1:$F$153, 2, FALSE), "FREE")</f>
        <v>PREMIUM</v>
      </c>
    </row>
    <row r="42" spans="1:12" ht="15.75" customHeight="1" x14ac:dyDescent="0.25">
      <c r="A42" s="18" t="s">
        <v>68</v>
      </c>
      <c r="B42" s="19">
        <v>44562</v>
      </c>
      <c r="C42" s="18">
        <v>2</v>
      </c>
      <c r="D42" s="18" t="str">
        <f>VLOOKUP(C42, Additional!$H$2:$I$3, 2, TRUE)</f>
        <v>REGULAR</v>
      </c>
      <c r="E42" s="18">
        <v>55</v>
      </c>
      <c r="F42" s="18" t="str">
        <f>HLOOKUP(E42, Additional!$H$5:$M$7, 2, FALSE)</f>
        <v>SEPATU</v>
      </c>
      <c r="G42" s="18">
        <v>14</v>
      </c>
      <c r="H42" s="18" t="str">
        <f>VLOOKUP(Data!G42, Additional!$A$1:$C$17, 2, FALSE)</f>
        <v>JAKARTA-DEPOK</v>
      </c>
      <c r="I42" s="18">
        <f>HLOOKUP(Data!E42, Additional!$H$5:$M$7, 3, FALSE)</f>
        <v>1</v>
      </c>
      <c r="J42" s="18">
        <f>VLOOKUP(Data!G42, Additional!$A$1:$C$17, 3, FALSE)</f>
        <v>7000</v>
      </c>
      <c r="K42" s="18">
        <f t="shared" si="0"/>
        <v>7000</v>
      </c>
      <c r="L42" s="18" t="str">
        <f>IFERROR(VLOOKUP(Data!A42, Additional!$E$1:$F$153, 2, FALSE), "FREE")</f>
        <v>BASIC</v>
      </c>
    </row>
    <row r="43" spans="1:12" ht="15.75" customHeight="1" x14ac:dyDescent="0.25">
      <c r="A43" s="18" t="s">
        <v>69</v>
      </c>
      <c r="B43" s="19">
        <v>44562</v>
      </c>
      <c r="C43" s="18">
        <v>1</v>
      </c>
      <c r="D43" s="18" t="str">
        <f>VLOOKUP(C43, Additional!$H$2:$I$3, 2, TRUE)</f>
        <v>EXPRESS</v>
      </c>
      <c r="E43" s="18">
        <v>57</v>
      </c>
      <c r="F43" s="18" t="str">
        <f>HLOOKUP(E43, Additional!$H$5:$M$7, 2, FALSE)</f>
        <v>BARANG ELEKTRONIK</v>
      </c>
      <c r="G43" s="18">
        <v>15</v>
      </c>
      <c r="H43" s="18" t="str">
        <f>VLOOKUP(Data!G43, Additional!$A$1:$C$17, 2, FALSE)</f>
        <v>JAKARTA-BANDUNG</v>
      </c>
      <c r="I43" s="18">
        <f>HLOOKUP(Data!E43, Additional!$H$5:$M$7, 3, FALSE)</f>
        <v>3</v>
      </c>
      <c r="J43" s="18">
        <f>VLOOKUP(Data!G43, Additional!$A$1:$C$17, 3, FALSE)</f>
        <v>8000</v>
      </c>
      <c r="K43" s="18">
        <f t="shared" si="0"/>
        <v>24000</v>
      </c>
      <c r="L43" s="18" t="str">
        <f>IFERROR(VLOOKUP(Data!A43, Additional!$E$1:$F$153, 2, FALSE), "FREE")</f>
        <v>BASIC</v>
      </c>
    </row>
    <row r="44" spans="1:12" ht="15.75" customHeight="1" x14ac:dyDescent="0.25">
      <c r="A44" s="18" t="s">
        <v>70</v>
      </c>
      <c r="B44" s="19">
        <v>44562</v>
      </c>
      <c r="C44" s="18">
        <v>2</v>
      </c>
      <c r="D44" s="18" t="str">
        <f>VLOOKUP(C44, Additional!$H$2:$I$3, 2, TRUE)</f>
        <v>REGULAR</v>
      </c>
      <c r="E44" s="18">
        <v>55</v>
      </c>
      <c r="F44" s="18" t="str">
        <f>HLOOKUP(E44, Additional!$H$5:$M$7, 2, FALSE)</f>
        <v>SEPATU</v>
      </c>
      <c r="G44" s="18">
        <v>11</v>
      </c>
      <c r="H44" s="18" t="str">
        <f>VLOOKUP(Data!G44, Additional!$A$1:$C$17, 2, FALSE)</f>
        <v>JAKARTA-JAKARTA</v>
      </c>
      <c r="I44" s="18">
        <f>HLOOKUP(Data!E44, Additional!$H$5:$M$7, 3, FALSE)</f>
        <v>1</v>
      </c>
      <c r="J44" s="18">
        <f>VLOOKUP(Data!G44, Additional!$A$1:$C$17, 3, FALSE)</f>
        <v>7000</v>
      </c>
      <c r="K44" s="18">
        <f t="shared" si="0"/>
        <v>7000</v>
      </c>
      <c r="L44" s="18" t="str">
        <f>IFERROR(VLOOKUP(Data!A44, Additional!$E$1:$F$153, 2, FALSE), "FREE")</f>
        <v>FREE</v>
      </c>
    </row>
    <row r="45" spans="1:12" ht="15.75" customHeight="1" x14ac:dyDescent="0.25">
      <c r="A45" s="18" t="s">
        <v>71</v>
      </c>
      <c r="B45" s="19">
        <v>44562</v>
      </c>
      <c r="C45" s="18">
        <v>1</v>
      </c>
      <c r="D45" s="18" t="str">
        <f>VLOOKUP(C45, Additional!$H$2:$I$3, 2, TRUE)</f>
        <v>EXPRESS</v>
      </c>
      <c r="E45" s="18">
        <v>55</v>
      </c>
      <c r="F45" s="18" t="str">
        <f>HLOOKUP(E45, Additional!$H$5:$M$7, 2, FALSE)</f>
        <v>SEPATU</v>
      </c>
      <c r="G45" s="18">
        <v>21</v>
      </c>
      <c r="H45" s="18" t="str">
        <f>VLOOKUP(Data!G45, Additional!$A$1:$C$17, 2, FALSE)</f>
        <v>JAKARTA-JOGJAKARTA</v>
      </c>
      <c r="I45" s="18">
        <f>HLOOKUP(Data!E45, Additional!$H$5:$M$7, 3, FALSE)</f>
        <v>1</v>
      </c>
      <c r="J45" s="18">
        <f>VLOOKUP(Data!G45, Additional!$A$1:$C$17, 3, FALSE)</f>
        <v>9750</v>
      </c>
      <c r="K45" s="18">
        <f t="shared" si="0"/>
        <v>9750</v>
      </c>
      <c r="L45" s="18" t="str">
        <f>IFERROR(VLOOKUP(Data!A45, Additional!$E$1:$F$153, 2, FALSE), "FREE")</f>
        <v>BASIC</v>
      </c>
    </row>
    <row r="46" spans="1:12" ht="15.75" customHeight="1" x14ac:dyDescent="0.25">
      <c r="A46" s="18" t="s">
        <v>72</v>
      </c>
      <c r="B46" s="19">
        <v>44562</v>
      </c>
      <c r="C46" s="18">
        <v>1</v>
      </c>
      <c r="D46" s="18" t="str">
        <f>VLOOKUP(C46, Additional!$H$2:$I$3, 2, TRUE)</f>
        <v>EXPRESS</v>
      </c>
      <c r="E46" s="18">
        <v>55</v>
      </c>
      <c r="F46" s="18" t="str">
        <f>HLOOKUP(E46, Additional!$H$5:$M$7, 2, FALSE)</f>
        <v>SEPATU</v>
      </c>
      <c r="G46" s="18">
        <v>14</v>
      </c>
      <c r="H46" s="18" t="str">
        <f>VLOOKUP(Data!G46, Additional!$A$1:$C$17, 2, FALSE)</f>
        <v>JAKARTA-DEPOK</v>
      </c>
      <c r="I46" s="18">
        <f>HLOOKUP(Data!E46, Additional!$H$5:$M$7, 3, FALSE)</f>
        <v>1</v>
      </c>
      <c r="J46" s="18">
        <f>VLOOKUP(Data!G46, Additional!$A$1:$C$17, 3, FALSE)</f>
        <v>7000</v>
      </c>
      <c r="K46" s="18">
        <f t="shared" si="0"/>
        <v>7000</v>
      </c>
      <c r="L46" s="18" t="str">
        <f>IFERROR(VLOOKUP(Data!A46, Additional!$E$1:$F$153, 2, FALSE), "FREE")</f>
        <v>BASIC</v>
      </c>
    </row>
    <row r="47" spans="1:12" ht="15.75" customHeight="1" x14ac:dyDescent="0.25">
      <c r="A47" s="18" t="s">
        <v>73</v>
      </c>
      <c r="B47" s="19">
        <v>44562</v>
      </c>
      <c r="C47" s="18">
        <v>2</v>
      </c>
      <c r="D47" s="18" t="str">
        <f>VLOOKUP(C47, Additional!$H$2:$I$3, 2, TRUE)</f>
        <v>REGULAR</v>
      </c>
      <c r="E47" s="18">
        <v>57</v>
      </c>
      <c r="F47" s="18" t="str">
        <f>HLOOKUP(E47, Additional!$H$5:$M$7, 2, FALSE)</f>
        <v>BARANG ELEKTRONIK</v>
      </c>
      <c r="G47" s="18">
        <v>20</v>
      </c>
      <c r="H47" s="18" t="str">
        <f>VLOOKUP(Data!G47, Additional!$A$1:$C$17, 2, FALSE)</f>
        <v>JAKARTA-SOLO</v>
      </c>
      <c r="I47" s="18">
        <f>HLOOKUP(Data!E47, Additional!$H$5:$M$7, 3, FALSE)</f>
        <v>3</v>
      </c>
      <c r="J47" s="18">
        <f>VLOOKUP(Data!G47, Additional!$A$1:$C$17, 3, FALSE)</f>
        <v>10000</v>
      </c>
      <c r="K47" s="18">
        <f t="shared" si="0"/>
        <v>30000</v>
      </c>
      <c r="L47" s="18" t="str">
        <f>IFERROR(VLOOKUP(Data!A47, Additional!$E$1:$F$153, 2, FALSE), "FREE")</f>
        <v>BASIC</v>
      </c>
    </row>
    <row r="48" spans="1:12" ht="15.75" customHeight="1" x14ac:dyDescent="0.25">
      <c r="A48" s="18" t="s">
        <v>74</v>
      </c>
      <c r="B48" s="19">
        <v>44562</v>
      </c>
      <c r="C48" s="18">
        <v>1</v>
      </c>
      <c r="D48" s="18" t="str">
        <f>VLOOKUP(C48, Additional!$H$2:$I$3, 2, TRUE)</f>
        <v>EXPRESS</v>
      </c>
      <c r="E48" s="18">
        <v>53</v>
      </c>
      <c r="F48" s="18" t="str">
        <f>HLOOKUP(E48, Additional!$H$5:$M$7, 2, FALSE)</f>
        <v>PAKAIAN</v>
      </c>
      <c r="G48" s="18">
        <v>18</v>
      </c>
      <c r="H48" s="18" t="str">
        <f>VLOOKUP(Data!G48, Additional!$A$1:$C$17, 2, FALSE)</f>
        <v>JAKARTA-JEPARA</v>
      </c>
      <c r="I48" s="18">
        <f>HLOOKUP(Data!E48, Additional!$H$5:$M$7, 3, FALSE)</f>
        <v>1</v>
      </c>
      <c r="J48" s="18">
        <f>VLOOKUP(Data!G48, Additional!$A$1:$C$17, 3, FALSE)</f>
        <v>9000</v>
      </c>
      <c r="K48" s="18">
        <f t="shared" si="0"/>
        <v>9000</v>
      </c>
      <c r="L48" s="18" t="str">
        <f>IFERROR(VLOOKUP(Data!A48, Additional!$E$1:$F$153, 2, FALSE), "FREE")</f>
        <v>PREMIUM</v>
      </c>
    </row>
    <row r="49" spans="1:12" ht="15.75" customHeight="1" x14ac:dyDescent="0.25">
      <c r="A49" s="18" t="s">
        <v>75</v>
      </c>
      <c r="B49" s="19">
        <v>44562</v>
      </c>
      <c r="C49" s="18">
        <v>2</v>
      </c>
      <c r="D49" s="18" t="str">
        <f>VLOOKUP(C49, Additional!$H$2:$I$3, 2, TRUE)</f>
        <v>REGULAR</v>
      </c>
      <c r="E49" s="18">
        <v>53</v>
      </c>
      <c r="F49" s="18" t="str">
        <f>HLOOKUP(E49, Additional!$H$5:$M$7, 2, FALSE)</f>
        <v>PAKAIAN</v>
      </c>
      <c r="G49" s="18">
        <v>13</v>
      </c>
      <c r="H49" s="18" t="str">
        <f>VLOOKUP(Data!G49, Additional!$A$1:$C$17, 2, FALSE)</f>
        <v>JAKARTA-BOGOR</v>
      </c>
      <c r="I49" s="18">
        <f>HLOOKUP(Data!E49, Additional!$H$5:$M$7, 3, FALSE)</f>
        <v>1</v>
      </c>
      <c r="J49" s="18">
        <f>VLOOKUP(Data!G49, Additional!$A$1:$C$17, 3, FALSE)</f>
        <v>7000</v>
      </c>
      <c r="K49" s="18">
        <f t="shared" si="0"/>
        <v>7000</v>
      </c>
      <c r="L49" s="18" t="str">
        <f>IFERROR(VLOOKUP(Data!A49, Additional!$E$1:$F$153, 2, FALSE), "FREE")</f>
        <v>BASIC</v>
      </c>
    </row>
    <row r="50" spans="1:12" ht="15.75" customHeight="1" x14ac:dyDescent="0.25">
      <c r="A50" s="18" t="s">
        <v>76</v>
      </c>
      <c r="B50" s="19">
        <v>44562</v>
      </c>
      <c r="C50" s="18">
        <v>2</v>
      </c>
      <c r="D50" s="18" t="str">
        <f>VLOOKUP(C50, Additional!$H$2:$I$3, 2, TRUE)</f>
        <v>REGULAR</v>
      </c>
      <c r="E50" s="18">
        <v>57</v>
      </c>
      <c r="F50" s="18" t="str">
        <f>HLOOKUP(E50, Additional!$H$5:$M$7, 2, FALSE)</f>
        <v>BARANG ELEKTRONIK</v>
      </c>
      <c r="G50" s="18">
        <v>21</v>
      </c>
      <c r="H50" s="18" t="str">
        <f>VLOOKUP(Data!G50, Additional!$A$1:$C$17, 2, FALSE)</f>
        <v>JAKARTA-JOGJAKARTA</v>
      </c>
      <c r="I50" s="18">
        <f>HLOOKUP(Data!E50, Additional!$H$5:$M$7, 3, FALSE)</f>
        <v>3</v>
      </c>
      <c r="J50" s="18">
        <f>VLOOKUP(Data!G50, Additional!$A$1:$C$17, 3, FALSE)</f>
        <v>9750</v>
      </c>
      <c r="K50" s="18">
        <f t="shared" si="0"/>
        <v>29250</v>
      </c>
      <c r="L50" s="18" t="str">
        <f>IFERROR(VLOOKUP(Data!A50, Additional!$E$1:$F$153, 2, FALSE), "FREE")</f>
        <v>BASIC</v>
      </c>
    </row>
    <row r="51" spans="1:12" ht="15.75" customHeight="1" x14ac:dyDescent="0.25">
      <c r="A51" s="18" t="s">
        <v>77</v>
      </c>
      <c r="B51" s="19">
        <v>44562</v>
      </c>
      <c r="C51" s="18">
        <v>2</v>
      </c>
      <c r="D51" s="18" t="str">
        <f>VLOOKUP(C51, Additional!$H$2:$I$3, 2, TRUE)</f>
        <v>REGULAR</v>
      </c>
      <c r="E51" s="18">
        <v>53</v>
      </c>
      <c r="F51" s="18" t="str">
        <f>HLOOKUP(E51, Additional!$H$5:$M$7, 2, FALSE)</f>
        <v>PAKAIAN</v>
      </c>
      <c r="G51" s="18">
        <v>19</v>
      </c>
      <c r="H51" s="18" t="str">
        <f>VLOOKUP(Data!G51, Additional!$A$1:$C$17, 2, FALSE)</f>
        <v>JAKARTA-SALATIGA</v>
      </c>
      <c r="I51" s="18">
        <f>HLOOKUP(Data!E51, Additional!$H$5:$M$7, 3, FALSE)</f>
        <v>1</v>
      </c>
      <c r="J51" s="18">
        <f>VLOOKUP(Data!G51, Additional!$A$1:$C$17, 3, FALSE)</f>
        <v>9500</v>
      </c>
      <c r="K51" s="18">
        <f t="shared" si="0"/>
        <v>9500</v>
      </c>
      <c r="L51" s="18" t="str">
        <f>IFERROR(VLOOKUP(Data!A51, Additional!$E$1:$F$153, 2, FALSE), "FREE")</f>
        <v>PREMIUM</v>
      </c>
    </row>
    <row r="52" spans="1:12" ht="15.75" customHeight="1" x14ac:dyDescent="0.25">
      <c r="A52" s="18" t="s">
        <v>78</v>
      </c>
      <c r="B52" s="19">
        <v>44562</v>
      </c>
      <c r="C52" s="18">
        <v>2</v>
      </c>
      <c r="D52" s="18" t="str">
        <f>VLOOKUP(C52, Additional!$H$2:$I$3, 2, TRUE)</f>
        <v>REGULAR</v>
      </c>
      <c r="E52" s="18">
        <v>57</v>
      </c>
      <c r="F52" s="18" t="str">
        <f>HLOOKUP(E52, Additional!$H$5:$M$7, 2, FALSE)</f>
        <v>BARANG ELEKTRONIK</v>
      </c>
      <c r="G52" s="18">
        <v>21</v>
      </c>
      <c r="H52" s="18" t="str">
        <f>VLOOKUP(Data!G52, Additional!$A$1:$C$17, 2, FALSE)</f>
        <v>JAKARTA-JOGJAKARTA</v>
      </c>
      <c r="I52" s="18">
        <f>HLOOKUP(Data!E52, Additional!$H$5:$M$7, 3, FALSE)</f>
        <v>3</v>
      </c>
      <c r="J52" s="18">
        <f>VLOOKUP(Data!G52, Additional!$A$1:$C$17, 3, FALSE)</f>
        <v>9750</v>
      </c>
      <c r="K52" s="18">
        <f t="shared" si="0"/>
        <v>29250</v>
      </c>
      <c r="L52" s="18" t="str">
        <f>IFERROR(VLOOKUP(Data!A52, Additional!$E$1:$F$153, 2, FALSE), "FREE")</f>
        <v>BASIC</v>
      </c>
    </row>
    <row r="53" spans="1:12" ht="15.75" customHeight="1" x14ac:dyDescent="0.25">
      <c r="A53" s="18" t="s">
        <v>79</v>
      </c>
      <c r="B53" s="19">
        <v>44562</v>
      </c>
      <c r="C53" s="18">
        <v>2</v>
      </c>
      <c r="D53" s="18" t="str">
        <f>VLOOKUP(C53, Additional!$H$2:$I$3, 2, TRUE)</f>
        <v>REGULAR</v>
      </c>
      <c r="E53" s="18">
        <v>57</v>
      </c>
      <c r="F53" s="18" t="str">
        <f>HLOOKUP(E53, Additional!$H$5:$M$7, 2, FALSE)</f>
        <v>BARANG ELEKTRONIK</v>
      </c>
      <c r="G53" s="18">
        <v>15</v>
      </c>
      <c r="H53" s="18" t="str">
        <f>VLOOKUP(Data!G53, Additional!$A$1:$C$17, 2, FALSE)</f>
        <v>JAKARTA-BANDUNG</v>
      </c>
      <c r="I53" s="18">
        <f>HLOOKUP(Data!E53, Additional!$H$5:$M$7, 3, FALSE)</f>
        <v>3</v>
      </c>
      <c r="J53" s="18">
        <f>VLOOKUP(Data!G53, Additional!$A$1:$C$17, 3, FALSE)</f>
        <v>8000</v>
      </c>
      <c r="K53" s="18">
        <f t="shared" si="0"/>
        <v>24000</v>
      </c>
      <c r="L53" s="18" t="str">
        <f>IFERROR(VLOOKUP(Data!A53, Additional!$E$1:$F$153, 2, FALSE), "FREE")</f>
        <v>BASIC</v>
      </c>
    </row>
    <row r="54" spans="1:12" ht="15.75" customHeight="1" x14ac:dyDescent="0.25">
      <c r="A54" s="18" t="s">
        <v>80</v>
      </c>
      <c r="B54" s="19">
        <v>44562</v>
      </c>
      <c r="C54" s="18">
        <v>2</v>
      </c>
      <c r="D54" s="18" t="str">
        <f>VLOOKUP(C54, Additional!$H$2:$I$3, 2, TRUE)</f>
        <v>REGULAR</v>
      </c>
      <c r="E54" s="18">
        <v>57</v>
      </c>
      <c r="F54" s="18" t="str">
        <f>HLOOKUP(E54, Additional!$H$5:$M$7, 2, FALSE)</f>
        <v>BARANG ELEKTRONIK</v>
      </c>
      <c r="G54" s="18">
        <v>17</v>
      </c>
      <c r="H54" s="18" t="str">
        <f>VLOOKUP(Data!G54, Additional!$A$1:$C$17, 2, FALSE)</f>
        <v>JAKARTA-SEMARANG</v>
      </c>
      <c r="I54" s="18">
        <f>HLOOKUP(Data!E54, Additional!$H$5:$M$7, 3, FALSE)</f>
        <v>3</v>
      </c>
      <c r="J54" s="18">
        <f>VLOOKUP(Data!G54, Additional!$A$1:$C$17, 3, FALSE)</f>
        <v>9000</v>
      </c>
      <c r="K54" s="18">
        <f t="shared" si="0"/>
        <v>27000</v>
      </c>
      <c r="L54" s="18" t="str">
        <f>IFERROR(VLOOKUP(Data!A54, Additional!$E$1:$F$153, 2, FALSE), "FREE")</f>
        <v>BASIC</v>
      </c>
    </row>
    <row r="55" spans="1:12" ht="15.75" customHeight="1" x14ac:dyDescent="0.25">
      <c r="A55" s="18" t="s">
        <v>81</v>
      </c>
      <c r="B55" s="19">
        <v>44562</v>
      </c>
      <c r="C55" s="18">
        <v>2</v>
      </c>
      <c r="D55" s="18" t="str">
        <f>VLOOKUP(C55, Additional!$H$2:$I$3, 2, TRUE)</f>
        <v>REGULAR</v>
      </c>
      <c r="E55" s="18">
        <v>56</v>
      </c>
      <c r="F55" s="18" t="str">
        <f>HLOOKUP(E55, Additional!$H$5:$M$7, 2, FALSE)</f>
        <v>DOKUMEN</v>
      </c>
      <c r="G55" s="18">
        <v>26</v>
      </c>
      <c r="H55" s="18" t="str">
        <f>VLOOKUP(Data!G55, Additional!$A$1:$C$17, 2, FALSE)</f>
        <v>JAKARTA-BALI</v>
      </c>
      <c r="I55" s="18">
        <f>HLOOKUP(Data!E55, Additional!$H$5:$M$7, 3, FALSE)</f>
        <v>1</v>
      </c>
      <c r="J55" s="18">
        <f>VLOOKUP(Data!G55, Additional!$A$1:$C$17, 3, FALSE)</f>
        <v>15000</v>
      </c>
      <c r="K55" s="18">
        <f t="shared" si="0"/>
        <v>15000</v>
      </c>
      <c r="L55" s="18" t="str">
        <f>IFERROR(VLOOKUP(Data!A55, Additional!$E$1:$F$153, 2, FALSE), "FREE")</f>
        <v>BASIC</v>
      </c>
    </row>
    <row r="56" spans="1:12" ht="15.75" customHeight="1" x14ac:dyDescent="0.25">
      <c r="A56" s="18" t="s">
        <v>82</v>
      </c>
      <c r="B56" s="19">
        <v>44562</v>
      </c>
      <c r="C56" s="18">
        <v>2</v>
      </c>
      <c r="D56" s="18" t="str">
        <f>VLOOKUP(C56, Additional!$H$2:$I$3, 2, TRUE)</f>
        <v>REGULAR</v>
      </c>
      <c r="E56" s="18">
        <v>57</v>
      </c>
      <c r="F56" s="18" t="str">
        <f>HLOOKUP(E56, Additional!$H$5:$M$7, 2, FALSE)</f>
        <v>BARANG ELEKTRONIK</v>
      </c>
      <c r="G56" s="18">
        <v>23</v>
      </c>
      <c r="H56" s="18" t="str">
        <f>VLOOKUP(Data!G56, Additional!$A$1:$C$17, 2, FALSE)</f>
        <v>JAKARTA-SURABAYA</v>
      </c>
      <c r="I56" s="18">
        <f>HLOOKUP(Data!E56, Additional!$H$5:$M$7, 3, FALSE)</f>
        <v>3</v>
      </c>
      <c r="J56" s="18">
        <f>VLOOKUP(Data!G56, Additional!$A$1:$C$17, 3, FALSE)</f>
        <v>12000</v>
      </c>
      <c r="K56" s="18">
        <f t="shared" si="0"/>
        <v>36000</v>
      </c>
      <c r="L56" s="18" t="str">
        <f>IFERROR(VLOOKUP(Data!A56, Additional!$E$1:$F$153, 2, FALSE), "FREE")</f>
        <v>FREE</v>
      </c>
    </row>
    <row r="57" spans="1:12" ht="15.75" customHeight="1" x14ac:dyDescent="0.25">
      <c r="A57" s="18" t="s">
        <v>83</v>
      </c>
      <c r="B57" s="19">
        <v>44562</v>
      </c>
      <c r="C57" s="18">
        <v>1</v>
      </c>
      <c r="D57" s="18" t="str">
        <f>VLOOKUP(C57, Additional!$H$2:$I$3, 2, TRUE)</f>
        <v>EXPRESS</v>
      </c>
      <c r="E57" s="18">
        <v>55</v>
      </c>
      <c r="F57" s="18" t="str">
        <f>HLOOKUP(E57, Additional!$H$5:$M$7, 2, FALSE)</f>
        <v>SEPATU</v>
      </c>
      <c r="G57" s="18">
        <v>18</v>
      </c>
      <c r="H57" s="18" t="str">
        <f>VLOOKUP(Data!G57, Additional!$A$1:$C$17, 2, FALSE)</f>
        <v>JAKARTA-JEPARA</v>
      </c>
      <c r="I57" s="18">
        <f>HLOOKUP(Data!E57, Additional!$H$5:$M$7, 3, FALSE)</f>
        <v>1</v>
      </c>
      <c r="J57" s="18">
        <f>VLOOKUP(Data!G57, Additional!$A$1:$C$17, 3, FALSE)</f>
        <v>9000</v>
      </c>
      <c r="K57" s="18">
        <f t="shared" si="0"/>
        <v>9000</v>
      </c>
      <c r="L57" s="18" t="str">
        <f>IFERROR(VLOOKUP(Data!A57, Additional!$E$1:$F$153, 2, FALSE), "FREE")</f>
        <v>PREMIUM</v>
      </c>
    </row>
    <row r="58" spans="1:12" ht="15.75" customHeight="1" x14ac:dyDescent="0.25">
      <c r="A58" s="18" t="s">
        <v>84</v>
      </c>
      <c r="B58" s="19">
        <v>44562</v>
      </c>
      <c r="C58" s="18">
        <v>1</v>
      </c>
      <c r="D58" s="18" t="str">
        <f>VLOOKUP(C58, Additional!$H$2:$I$3, 2, TRUE)</f>
        <v>EXPRESS</v>
      </c>
      <c r="E58" s="18">
        <v>56</v>
      </c>
      <c r="F58" s="18" t="str">
        <f>HLOOKUP(E58, Additional!$H$5:$M$7, 2, FALSE)</f>
        <v>DOKUMEN</v>
      </c>
      <c r="G58" s="18">
        <v>26</v>
      </c>
      <c r="H58" s="18" t="str">
        <f>VLOOKUP(Data!G58, Additional!$A$1:$C$17, 2, FALSE)</f>
        <v>JAKARTA-BALI</v>
      </c>
      <c r="I58" s="18">
        <f>HLOOKUP(Data!E58, Additional!$H$5:$M$7, 3, FALSE)</f>
        <v>1</v>
      </c>
      <c r="J58" s="18">
        <f>VLOOKUP(Data!G58, Additional!$A$1:$C$17, 3, FALSE)</f>
        <v>15000</v>
      </c>
      <c r="K58" s="18">
        <f t="shared" si="0"/>
        <v>15000</v>
      </c>
      <c r="L58" s="18" t="str">
        <f>IFERROR(VLOOKUP(Data!A58, Additional!$E$1:$F$153, 2, FALSE), "FREE")</f>
        <v>BASIC</v>
      </c>
    </row>
    <row r="59" spans="1:12" ht="15.75" customHeight="1" x14ac:dyDescent="0.25">
      <c r="A59" s="18" t="s">
        <v>85</v>
      </c>
      <c r="B59" s="19">
        <v>44562</v>
      </c>
      <c r="C59" s="18">
        <v>2</v>
      </c>
      <c r="D59" s="18" t="str">
        <f>VLOOKUP(C59, Additional!$H$2:$I$3, 2, TRUE)</f>
        <v>REGULAR</v>
      </c>
      <c r="E59" s="18">
        <v>54</v>
      </c>
      <c r="F59" s="18" t="str">
        <f>HLOOKUP(E59, Additional!$H$5:$M$7, 2, FALSE)</f>
        <v>TAS</v>
      </c>
      <c r="G59" s="18">
        <v>19</v>
      </c>
      <c r="H59" s="18" t="str">
        <f>VLOOKUP(Data!G59, Additional!$A$1:$C$17, 2, FALSE)</f>
        <v>JAKARTA-SALATIGA</v>
      </c>
      <c r="I59" s="18">
        <f>HLOOKUP(Data!E59, Additional!$H$5:$M$7, 3, FALSE)</f>
        <v>1.5</v>
      </c>
      <c r="J59" s="18">
        <f>VLOOKUP(Data!G59, Additional!$A$1:$C$17, 3, FALSE)</f>
        <v>9500</v>
      </c>
      <c r="K59" s="18">
        <f t="shared" si="0"/>
        <v>14250</v>
      </c>
      <c r="L59" s="18" t="str">
        <f>IFERROR(VLOOKUP(Data!A59, Additional!$E$1:$F$153, 2, FALSE), "FREE")</f>
        <v>BASIC</v>
      </c>
    </row>
    <row r="60" spans="1:12" ht="15.75" customHeight="1" x14ac:dyDescent="0.25">
      <c r="A60" s="18" t="s">
        <v>86</v>
      </c>
      <c r="B60" s="19">
        <v>44562</v>
      </c>
      <c r="C60" s="18">
        <v>2</v>
      </c>
      <c r="D60" s="18" t="str">
        <f>VLOOKUP(C60, Additional!$H$2:$I$3, 2, TRUE)</f>
        <v>REGULAR</v>
      </c>
      <c r="E60" s="18">
        <v>54</v>
      </c>
      <c r="F60" s="18" t="str">
        <f>HLOOKUP(E60, Additional!$H$5:$M$7, 2, FALSE)</f>
        <v>TAS</v>
      </c>
      <c r="G60" s="18">
        <v>23</v>
      </c>
      <c r="H60" s="18" t="str">
        <f>VLOOKUP(Data!G60, Additional!$A$1:$C$17, 2, FALSE)</f>
        <v>JAKARTA-SURABAYA</v>
      </c>
      <c r="I60" s="18">
        <f>HLOOKUP(Data!E60, Additional!$H$5:$M$7, 3, FALSE)</f>
        <v>1.5</v>
      </c>
      <c r="J60" s="18">
        <f>VLOOKUP(Data!G60, Additional!$A$1:$C$17, 3, FALSE)</f>
        <v>12000</v>
      </c>
      <c r="K60" s="18">
        <f t="shared" si="0"/>
        <v>18000</v>
      </c>
      <c r="L60" s="18" t="str">
        <f>IFERROR(VLOOKUP(Data!A60, Additional!$E$1:$F$153, 2, FALSE), "FREE")</f>
        <v>BASIC</v>
      </c>
    </row>
    <row r="61" spans="1:12" ht="15.75" customHeight="1" x14ac:dyDescent="0.25">
      <c r="A61" s="18" t="s">
        <v>87</v>
      </c>
      <c r="B61" s="19">
        <v>44562</v>
      </c>
      <c r="C61" s="18">
        <v>2</v>
      </c>
      <c r="D61" s="18" t="str">
        <f>VLOOKUP(C61, Additional!$H$2:$I$3, 2, TRUE)</f>
        <v>REGULAR</v>
      </c>
      <c r="E61" s="18">
        <v>53</v>
      </c>
      <c r="F61" s="18" t="str">
        <f>HLOOKUP(E61, Additional!$H$5:$M$7, 2, FALSE)</f>
        <v>PAKAIAN</v>
      </c>
      <c r="G61" s="18">
        <v>18</v>
      </c>
      <c r="H61" s="18" t="str">
        <f>VLOOKUP(Data!G61, Additional!$A$1:$C$17, 2, FALSE)</f>
        <v>JAKARTA-JEPARA</v>
      </c>
      <c r="I61" s="18">
        <f>HLOOKUP(Data!E61, Additional!$H$5:$M$7, 3, FALSE)</f>
        <v>1</v>
      </c>
      <c r="J61" s="18">
        <f>VLOOKUP(Data!G61, Additional!$A$1:$C$17, 3, FALSE)</f>
        <v>9000</v>
      </c>
      <c r="K61" s="18">
        <f t="shared" si="0"/>
        <v>9000</v>
      </c>
      <c r="L61" s="18" t="str">
        <f>IFERROR(VLOOKUP(Data!A61, Additional!$E$1:$F$153, 2, FALSE), "FREE")</f>
        <v>BASIC</v>
      </c>
    </row>
    <row r="62" spans="1:12" ht="15.75" customHeight="1" x14ac:dyDescent="0.25">
      <c r="A62" s="18" t="s">
        <v>88</v>
      </c>
      <c r="B62" s="19">
        <v>44562</v>
      </c>
      <c r="C62" s="18">
        <v>1</v>
      </c>
      <c r="D62" s="18" t="str">
        <f>VLOOKUP(C62, Additional!$H$2:$I$3, 2, TRUE)</f>
        <v>EXPRESS</v>
      </c>
      <c r="E62" s="18">
        <v>56</v>
      </c>
      <c r="F62" s="18" t="str">
        <f>HLOOKUP(E62, Additional!$H$5:$M$7, 2, FALSE)</f>
        <v>DOKUMEN</v>
      </c>
      <c r="G62" s="18">
        <v>13</v>
      </c>
      <c r="H62" s="18" t="str">
        <f>VLOOKUP(Data!G62, Additional!$A$1:$C$17, 2, FALSE)</f>
        <v>JAKARTA-BOGOR</v>
      </c>
      <c r="I62" s="18">
        <f>HLOOKUP(Data!E62, Additional!$H$5:$M$7, 3, FALSE)</f>
        <v>1</v>
      </c>
      <c r="J62" s="18">
        <f>VLOOKUP(Data!G62, Additional!$A$1:$C$17, 3, FALSE)</f>
        <v>7000</v>
      </c>
      <c r="K62" s="18">
        <f t="shared" si="0"/>
        <v>7000</v>
      </c>
      <c r="L62" s="18" t="str">
        <f>IFERROR(VLOOKUP(Data!A62, Additional!$E$1:$F$153, 2, FALSE), "FREE")</f>
        <v>BASIC</v>
      </c>
    </row>
    <row r="63" spans="1:12" ht="15.75" customHeight="1" x14ac:dyDescent="0.25">
      <c r="A63" s="18" t="s">
        <v>89</v>
      </c>
      <c r="B63" s="19">
        <v>44562</v>
      </c>
      <c r="C63" s="18">
        <v>2</v>
      </c>
      <c r="D63" s="18" t="str">
        <f>VLOOKUP(C63, Additional!$H$2:$I$3, 2, TRUE)</f>
        <v>REGULAR</v>
      </c>
      <c r="E63" s="18">
        <v>55</v>
      </c>
      <c r="F63" s="18" t="str">
        <f>HLOOKUP(E63, Additional!$H$5:$M$7, 2, FALSE)</f>
        <v>SEPATU</v>
      </c>
      <c r="G63" s="18">
        <v>18</v>
      </c>
      <c r="H63" s="18" t="str">
        <f>VLOOKUP(Data!G63, Additional!$A$1:$C$17, 2, FALSE)</f>
        <v>JAKARTA-JEPARA</v>
      </c>
      <c r="I63" s="18">
        <f>HLOOKUP(Data!E63, Additional!$H$5:$M$7, 3, FALSE)</f>
        <v>1</v>
      </c>
      <c r="J63" s="18">
        <f>VLOOKUP(Data!G63, Additional!$A$1:$C$17, 3, FALSE)</f>
        <v>9000</v>
      </c>
      <c r="K63" s="18">
        <f t="shared" si="0"/>
        <v>9000</v>
      </c>
      <c r="L63" s="18" t="str">
        <f>IFERROR(VLOOKUP(Data!A63, Additional!$E$1:$F$153, 2, FALSE), "FREE")</f>
        <v>PREMIUM</v>
      </c>
    </row>
    <row r="64" spans="1:12" ht="15.75" customHeight="1" x14ac:dyDescent="0.25">
      <c r="A64" s="18" t="s">
        <v>90</v>
      </c>
      <c r="B64" s="19">
        <v>44562</v>
      </c>
      <c r="C64" s="18">
        <v>2</v>
      </c>
      <c r="D64" s="18" t="str">
        <f>VLOOKUP(C64, Additional!$H$2:$I$3, 2, TRUE)</f>
        <v>REGULAR</v>
      </c>
      <c r="E64" s="18">
        <v>57</v>
      </c>
      <c r="F64" s="18" t="str">
        <f>HLOOKUP(E64, Additional!$H$5:$M$7, 2, FALSE)</f>
        <v>BARANG ELEKTRONIK</v>
      </c>
      <c r="G64" s="18">
        <v>21</v>
      </c>
      <c r="H64" s="18" t="str">
        <f>VLOOKUP(Data!G64, Additional!$A$1:$C$17, 2, FALSE)</f>
        <v>JAKARTA-JOGJAKARTA</v>
      </c>
      <c r="I64" s="18">
        <f>HLOOKUP(Data!E64, Additional!$H$5:$M$7, 3, FALSE)</f>
        <v>3</v>
      </c>
      <c r="J64" s="18">
        <f>VLOOKUP(Data!G64, Additional!$A$1:$C$17, 3, FALSE)</f>
        <v>9750</v>
      </c>
      <c r="K64" s="18">
        <f t="shared" si="0"/>
        <v>29250</v>
      </c>
      <c r="L64" s="18" t="str">
        <f>IFERROR(VLOOKUP(Data!A64, Additional!$E$1:$F$153, 2, FALSE), "FREE")</f>
        <v>BASIC</v>
      </c>
    </row>
    <row r="65" spans="1:12" ht="15.75" customHeight="1" x14ac:dyDescent="0.25">
      <c r="A65" s="18" t="s">
        <v>91</v>
      </c>
      <c r="B65" s="19">
        <v>44562</v>
      </c>
      <c r="C65" s="18">
        <v>1</v>
      </c>
      <c r="D65" s="18" t="str">
        <f>VLOOKUP(C65, Additional!$H$2:$I$3, 2, TRUE)</f>
        <v>EXPRESS</v>
      </c>
      <c r="E65" s="18">
        <v>53</v>
      </c>
      <c r="F65" s="18" t="str">
        <f>HLOOKUP(E65, Additional!$H$5:$M$7, 2, FALSE)</f>
        <v>PAKAIAN</v>
      </c>
      <c r="G65" s="18">
        <v>19</v>
      </c>
      <c r="H65" s="18" t="str">
        <f>VLOOKUP(Data!G65, Additional!$A$1:$C$17, 2, FALSE)</f>
        <v>JAKARTA-SALATIGA</v>
      </c>
      <c r="I65" s="18">
        <f>HLOOKUP(Data!E65, Additional!$H$5:$M$7, 3, FALSE)</f>
        <v>1</v>
      </c>
      <c r="J65" s="18">
        <f>VLOOKUP(Data!G65, Additional!$A$1:$C$17, 3, FALSE)</f>
        <v>9500</v>
      </c>
      <c r="K65" s="18">
        <f t="shared" si="0"/>
        <v>9500</v>
      </c>
      <c r="L65" s="18" t="str">
        <f>IFERROR(VLOOKUP(Data!A65, Additional!$E$1:$F$153, 2, FALSE), "FREE")</f>
        <v>BASIC</v>
      </c>
    </row>
    <row r="66" spans="1:12" ht="15.75" customHeight="1" x14ac:dyDescent="0.25">
      <c r="A66" s="18" t="s">
        <v>92</v>
      </c>
      <c r="B66" s="19">
        <v>44562</v>
      </c>
      <c r="C66" s="18">
        <v>2</v>
      </c>
      <c r="D66" s="18" t="str">
        <f>VLOOKUP(C66, Additional!$H$2:$I$3, 2, TRUE)</f>
        <v>REGULAR</v>
      </c>
      <c r="E66" s="18">
        <v>53</v>
      </c>
      <c r="F66" s="18" t="str">
        <f>HLOOKUP(E66, Additional!$H$5:$M$7, 2, FALSE)</f>
        <v>PAKAIAN</v>
      </c>
      <c r="G66" s="18">
        <v>13</v>
      </c>
      <c r="H66" s="18" t="str">
        <f>VLOOKUP(Data!G66, Additional!$A$1:$C$17, 2, FALSE)</f>
        <v>JAKARTA-BOGOR</v>
      </c>
      <c r="I66" s="18">
        <f>HLOOKUP(Data!E66, Additional!$H$5:$M$7, 3, FALSE)</f>
        <v>1</v>
      </c>
      <c r="J66" s="18">
        <f>VLOOKUP(Data!G66, Additional!$A$1:$C$17, 3, FALSE)</f>
        <v>7000</v>
      </c>
      <c r="K66" s="18">
        <f t="shared" si="0"/>
        <v>7000</v>
      </c>
      <c r="L66" s="18" t="str">
        <f>IFERROR(VLOOKUP(Data!A66, Additional!$E$1:$F$153, 2, FALSE), "FREE")</f>
        <v>BASIC</v>
      </c>
    </row>
    <row r="67" spans="1:12" ht="15.75" customHeight="1" x14ac:dyDescent="0.25">
      <c r="A67" s="18" t="s">
        <v>93</v>
      </c>
      <c r="B67" s="19">
        <v>44562</v>
      </c>
      <c r="C67" s="18">
        <v>1</v>
      </c>
      <c r="D67" s="18" t="str">
        <f>VLOOKUP(C67, Additional!$H$2:$I$3, 2, TRUE)</f>
        <v>EXPRESS</v>
      </c>
      <c r="E67" s="18">
        <v>56</v>
      </c>
      <c r="F67" s="18" t="str">
        <f>HLOOKUP(E67, Additional!$H$5:$M$7, 2, FALSE)</f>
        <v>DOKUMEN</v>
      </c>
      <c r="G67" s="18">
        <v>16</v>
      </c>
      <c r="H67" s="18" t="str">
        <f>VLOOKUP(Data!G67, Additional!$A$1:$C$17, 2, FALSE)</f>
        <v>JAKARTA-GARUT</v>
      </c>
      <c r="I67" s="18">
        <f>HLOOKUP(Data!E67, Additional!$H$5:$M$7, 3, FALSE)</f>
        <v>1</v>
      </c>
      <c r="J67" s="18">
        <f>VLOOKUP(Data!G67, Additional!$A$1:$C$17, 3, FALSE)</f>
        <v>8500</v>
      </c>
      <c r="K67" s="18">
        <f t="shared" ref="K67:K130" si="1">I67*J67</f>
        <v>8500</v>
      </c>
      <c r="L67" s="18" t="str">
        <f>IFERROR(VLOOKUP(Data!A67, Additional!$E$1:$F$153, 2, FALSE), "FREE")</f>
        <v>BASIC</v>
      </c>
    </row>
    <row r="68" spans="1:12" ht="15.75" customHeight="1" x14ac:dyDescent="0.25">
      <c r="A68" s="18" t="s">
        <v>94</v>
      </c>
      <c r="B68" s="19">
        <v>44562</v>
      </c>
      <c r="C68" s="18">
        <v>2</v>
      </c>
      <c r="D68" s="18" t="str">
        <f>VLOOKUP(C68, Additional!$H$2:$I$3, 2, TRUE)</f>
        <v>REGULAR</v>
      </c>
      <c r="E68" s="18">
        <v>53</v>
      </c>
      <c r="F68" s="18" t="str">
        <f>HLOOKUP(E68, Additional!$H$5:$M$7, 2, FALSE)</f>
        <v>PAKAIAN</v>
      </c>
      <c r="G68" s="18">
        <v>16</v>
      </c>
      <c r="H68" s="18" t="str">
        <f>VLOOKUP(Data!G68, Additional!$A$1:$C$17, 2, FALSE)</f>
        <v>JAKARTA-GARUT</v>
      </c>
      <c r="I68" s="18">
        <f>HLOOKUP(Data!E68, Additional!$H$5:$M$7, 3, FALSE)</f>
        <v>1</v>
      </c>
      <c r="J68" s="18">
        <f>VLOOKUP(Data!G68, Additional!$A$1:$C$17, 3, FALSE)</f>
        <v>8500</v>
      </c>
      <c r="K68" s="18">
        <f t="shared" si="1"/>
        <v>8500</v>
      </c>
      <c r="L68" s="18" t="str">
        <f>IFERROR(VLOOKUP(Data!A68, Additional!$E$1:$F$153, 2, FALSE), "FREE")</f>
        <v>PREMIUM</v>
      </c>
    </row>
    <row r="69" spans="1:12" ht="15.75" customHeight="1" x14ac:dyDescent="0.25">
      <c r="A69" s="18" t="s">
        <v>95</v>
      </c>
      <c r="B69" s="19">
        <v>44562</v>
      </c>
      <c r="C69" s="18">
        <v>2</v>
      </c>
      <c r="D69" s="18" t="str">
        <f>VLOOKUP(C69, Additional!$H$2:$I$3, 2, TRUE)</f>
        <v>REGULAR</v>
      </c>
      <c r="E69" s="18">
        <v>54</v>
      </c>
      <c r="F69" s="18" t="str">
        <f>HLOOKUP(E69, Additional!$H$5:$M$7, 2, FALSE)</f>
        <v>TAS</v>
      </c>
      <c r="G69" s="18">
        <v>20</v>
      </c>
      <c r="H69" s="18" t="str">
        <f>VLOOKUP(Data!G69, Additional!$A$1:$C$17, 2, FALSE)</f>
        <v>JAKARTA-SOLO</v>
      </c>
      <c r="I69" s="18">
        <f>HLOOKUP(Data!E69, Additional!$H$5:$M$7, 3, FALSE)</f>
        <v>1.5</v>
      </c>
      <c r="J69" s="18">
        <f>VLOOKUP(Data!G69, Additional!$A$1:$C$17, 3, FALSE)</f>
        <v>10000</v>
      </c>
      <c r="K69" s="18">
        <f t="shared" si="1"/>
        <v>15000</v>
      </c>
      <c r="L69" s="18" t="str">
        <f>IFERROR(VLOOKUP(Data!A69, Additional!$E$1:$F$153, 2, FALSE), "FREE")</f>
        <v>BASIC</v>
      </c>
    </row>
    <row r="70" spans="1:12" ht="15.75" customHeight="1" x14ac:dyDescent="0.25">
      <c r="A70" s="18" t="s">
        <v>96</v>
      </c>
      <c r="B70" s="19">
        <v>44562</v>
      </c>
      <c r="C70" s="18">
        <v>1</v>
      </c>
      <c r="D70" s="18" t="str">
        <f>VLOOKUP(C70, Additional!$H$2:$I$3, 2, TRUE)</f>
        <v>EXPRESS</v>
      </c>
      <c r="E70" s="18">
        <v>57</v>
      </c>
      <c r="F70" s="18" t="str">
        <f>HLOOKUP(E70, Additional!$H$5:$M$7, 2, FALSE)</f>
        <v>BARANG ELEKTRONIK</v>
      </c>
      <c r="G70" s="18">
        <v>14</v>
      </c>
      <c r="H70" s="18" t="str">
        <f>VLOOKUP(Data!G70, Additional!$A$1:$C$17, 2, FALSE)</f>
        <v>JAKARTA-DEPOK</v>
      </c>
      <c r="I70" s="18">
        <f>HLOOKUP(Data!E70, Additional!$H$5:$M$7, 3, FALSE)</f>
        <v>3</v>
      </c>
      <c r="J70" s="18">
        <f>VLOOKUP(Data!G70, Additional!$A$1:$C$17, 3, FALSE)</f>
        <v>7000</v>
      </c>
      <c r="K70" s="18">
        <f t="shared" si="1"/>
        <v>21000</v>
      </c>
      <c r="L70" s="18" t="str">
        <f>IFERROR(VLOOKUP(Data!A70, Additional!$E$1:$F$153, 2, FALSE), "FREE")</f>
        <v>BASIC</v>
      </c>
    </row>
    <row r="71" spans="1:12" ht="15.75" customHeight="1" x14ac:dyDescent="0.25">
      <c r="A71" s="18" t="s">
        <v>97</v>
      </c>
      <c r="B71" s="19">
        <v>44562</v>
      </c>
      <c r="C71" s="18">
        <v>1</v>
      </c>
      <c r="D71" s="18" t="str">
        <f>VLOOKUP(C71, Additional!$H$2:$I$3, 2, TRUE)</f>
        <v>EXPRESS</v>
      </c>
      <c r="E71" s="18">
        <v>57</v>
      </c>
      <c r="F71" s="18" t="str">
        <f>HLOOKUP(E71, Additional!$H$5:$M$7, 2, FALSE)</f>
        <v>BARANG ELEKTRONIK</v>
      </c>
      <c r="G71" s="18">
        <v>26</v>
      </c>
      <c r="H71" s="18" t="str">
        <f>VLOOKUP(Data!G71, Additional!$A$1:$C$17, 2, FALSE)</f>
        <v>JAKARTA-BALI</v>
      </c>
      <c r="I71" s="18">
        <f>HLOOKUP(Data!E71, Additional!$H$5:$M$7, 3, FALSE)</f>
        <v>3</v>
      </c>
      <c r="J71" s="18">
        <f>VLOOKUP(Data!G71, Additional!$A$1:$C$17, 3, FALSE)</f>
        <v>15000</v>
      </c>
      <c r="K71" s="18">
        <f t="shared" si="1"/>
        <v>45000</v>
      </c>
      <c r="L71" s="18" t="str">
        <f>IFERROR(VLOOKUP(Data!A71, Additional!$E$1:$F$153, 2, FALSE), "FREE")</f>
        <v>FREE</v>
      </c>
    </row>
    <row r="72" spans="1:12" ht="15.75" customHeight="1" x14ac:dyDescent="0.25">
      <c r="A72" s="18" t="s">
        <v>98</v>
      </c>
      <c r="B72" s="19">
        <v>44562</v>
      </c>
      <c r="C72" s="18">
        <v>2</v>
      </c>
      <c r="D72" s="18" t="str">
        <f>VLOOKUP(C72, Additional!$H$2:$I$3, 2, TRUE)</f>
        <v>REGULAR</v>
      </c>
      <c r="E72" s="18">
        <v>54</v>
      </c>
      <c r="F72" s="18" t="str">
        <f>HLOOKUP(E72, Additional!$H$5:$M$7, 2, FALSE)</f>
        <v>TAS</v>
      </c>
      <c r="G72" s="18">
        <v>22</v>
      </c>
      <c r="H72" s="18" t="str">
        <f>VLOOKUP(Data!G72, Additional!$A$1:$C$17, 2, FALSE)</f>
        <v>JAKARTA-MALANG</v>
      </c>
      <c r="I72" s="18">
        <f>HLOOKUP(Data!E72, Additional!$H$5:$M$7, 3, FALSE)</f>
        <v>1.5</v>
      </c>
      <c r="J72" s="18">
        <f>VLOOKUP(Data!G72, Additional!$A$1:$C$17, 3, FALSE)</f>
        <v>11000</v>
      </c>
      <c r="K72" s="18">
        <f t="shared" si="1"/>
        <v>16500</v>
      </c>
      <c r="L72" s="18" t="str">
        <f>IFERROR(VLOOKUP(Data!A72, Additional!$E$1:$F$153, 2, FALSE), "FREE")</f>
        <v>BASIC</v>
      </c>
    </row>
    <row r="73" spans="1:12" ht="15.75" customHeight="1" x14ac:dyDescent="0.25">
      <c r="A73" s="18" t="s">
        <v>99</v>
      </c>
      <c r="B73" s="19">
        <v>44562</v>
      </c>
      <c r="C73" s="18">
        <v>1</v>
      </c>
      <c r="D73" s="18" t="str">
        <f>VLOOKUP(C73, Additional!$H$2:$I$3, 2, TRUE)</f>
        <v>EXPRESS</v>
      </c>
      <c r="E73" s="18">
        <v>57</v>
      </c>
      <c r="F73" s="18" t="str">
        <f>HLOOKUP(E73, Additional!$H$5:$M$7, 2, FALSE)</f>
        <v>BARANG ELEKTRONIK</v>
      </c>
      <c r="G73" s="18">
        <v>23</v>
      </c>
      <c r="H73" s="18" t="str">
        <f>VLOOKUP(Data!G73, Additional!$A$1:$C$17, 2, FALSE)</f>
        <v>JAKARTA-SURABAYA</v>
      </c>
      <c r="I73" s="18">
        <f>HLOOKUP(Data!E73, Additional!$H$5:$M$7, 3, FALSE)</f>
        <v>3</v>
      </c>
      <c r="J73" s="18">
        <f>VLOOKUP(Data!G73, Additional!$A$1:$C$17, 3, FALSE)</f>
        <v>12000</v>
      </c>
      <c r="K73" s="18">
        <f t="shared" si="1"/>
        <v>36000</v>
      </c>
      <c r="L73" s="18" t="str">
        <f>IFERROR(VLOOKUP(Data!A73, Additional!$E$1:$F$153, 2, FALSE), "FREE")</f>
        <v>BASIC</v>
      </c>
    </row>
    <row r="74" spans="1:12" ht="15.75" customHeight="1" x14ac:dyDescent="0.25">
      <c r="A74" s="18" t="s">
        <v>100</v>
      </c>
      <c r="B74" s="19">
        <v>44562</v>
      </c>
      <c r="C74" s="18">
        <v>2</v>
      </c>
      <c r="D74" s="18" t="str">
        <f>VLOOKUP(C74, Additional!$H$2:$I$3, 2, TRUE)</f>
        <v>REGULAR</v>
      </c>
      <c r="E74" s="18">
        <v>54</v>
      </c>
      <c r="F74" s="18" t="str">
        <f>HLOOKUP(E74, Additional!$H$5:$M$7, 2, FALSE)</f>
        <v>TAS</v>
      </c>
      <c r="G74" s="18">
        <v>18</v>
      </c>
      <c r="H74" s="18" t="str">
        <f>VLOOKUP(Data!G74, Additional!$A$1:$C$17, 2, FALSE)</f>
        <v>JAKARTA-JEPARA</v>
      </c>
      <c r="I74" s="18">
        <f>HLOOKUP(Data!E74, Additional!$H$5:$M$7, 3, FALSE)</f>
        <v>1.5</v>
      </c>
      <c r="J74" s="18">
        <f>VLOOKUP(Data!G74, Additional!$A$1:$C$17, 3, FALSE)</f>
        <v>9000</v>
      </c>
      <c r="K74" s="18">
        <f t="shared" si="1"/>
        <v>13500</v>
      </c>
      <c r="L74" s="18" t="str">
        <f>IFERROR(VLOOKUP(Data!A74, Additional!$E$1:$F$153, 2, FALSE), "FREE")</f>
        <v>BASIC</v>
      </c>
    </row>
    <row r="75" spans="1:12" ht="15.75" customHeight="1" x14ac:dyDescent="0.25">
      <c r="A75" s="18" t="s">
        <v>101</v>
      </c>
      <c r="B75" s="19">
        <v>44562</v>
      </c>
      <c r="C75" s="18">
        <v>1</v>
      </c>
      <c r="D75" s="18" t="str">
        <f>VLOOKUP(C75, Additional!$H$2:$I$3, 2, TRUE)</f>
        <v>EXPRESS</v>
      </c>
      <c r="E75" s="18">
        <v>54</v>
      </c>
      <c r="F75" s="18" t="str">
        <f>HLOOKUP(E75, Additional!$H$5:$M$7, 2, FALSE)</f>
        <v>TAS</v>
      </c>
      <c r="G75" s="18">
        <v>21</v>
      </c>
      <c r="H75" s="18" t="str">
        <f>VLOOKUP(Data!G75, Additional!$A$1:$C$17, 2, FALSE)</f>
        <v>JAKARTA-JOGJAKARTA</v>
      </c>
      <c r="I75" s="18">
        <f>HLOOKUP(Data!E75, Additional!$H$5:$M$7, 3, FALSE)</f>
        <v>1.5</v>
      </c>
      <c r="J75" s="18">
        <f>VLOOKUP(Data!G75, Additional!$A$1:$C$17, 3, FALSE)</f>
        <v>9750</v>
      </c>
      <c r="K75" s="18">
        <f t="shared" si="1"/>
        <v>14625</v>
      </c>
      <c r="L75" s="18" t="str">
        <f>IFERROR(VLOOKUP(Data!A75, Additional!$E$1:$F$153, 2, FALSE), "FREE")</f>
        <v>FREE</v>
      </c>
    </row>
    <row r="76" spans="1:12" ht="15.75" customHeight="1" x14ac:dyDescent="0.25">
      <c r="A76" s="18" t="s">
        <v>102</v>
      </c>
      <c r="B76" s="19">
        <v>44562</v>
      </c>
      <c r="C76" s="18">
        <v>2</v>
      </c>
      <c r="D76" s="18" t="str">
        <f>VLOOKUP(C76, Additional!$H$2:$I$3, 2, TRUE)</f>
        <v>REGULAR</v>
      </c>
      <c r="E76" s="18">
        <v>53</v>
      </c>
      <c r="F76" s="18" t="str">
        <f>HLOOKUP(E76, Additional!$H$5:$M$7, 2, FALSE)</f>
        <v>PAKAIAN</v>
      </c>
      <c r="G76" s="18">
        <v>11</v>
      </c>
      <c r="H76" s="18" t="str">
        <f>VLOOKUP(Data!G76, Additional!$A$1:$C$17, 2, FALSE)</f>
        <v>JAKARTA-JAKARTA</v>
      </c>
      <c r="I76" s="18">
        <f>HLOOKUP(Data!E76, Additional!$H$5:$M$7, 3, FALSE)</f>
        <v>1</v>
      </c>
      <c r="J76" s="18">
        <f>VLOOKUP(Data!G76, Additional!$A$1:$C$17, 3, FALSE)</f>
        <v>7000</v>
      </c>
      <c r="K76" s="18">
        <f t="shared" si="1"/>
        <v>7000</v>
      </c>
      <c r="L76" s="18" t="str">
        <f>IFERROR(VLOOKUP(Data!A76, Additional!$E$1:$F$153, 2, FALSE), "FREE")</f>
        <v>BASIC</v>
      </c>
    </row>
    <row r="77" spans="1:12" ht="15.75" customHeight="1" x14ac:dyDescent="0.25">
      <c r="A77" s="18" t="s">
        <v>103</v>
      </c>
      <c r="B77" s="19">
        <v>44562</v>
      </c>
      <c r="C77" s="18">
        <v>2</v>
      </c>
      <c r="D77" s="18" t="str">
        <f>VLOOKUP(C77, Additional!$H$2:$I$3, 2, TRUE)</f>
        <v>REGULAR</v>
      </c>
      <c r="E77" s="18">
        <v>55</v>
      </c>
      <c r="F77" s="18" t="str">
        <f>HLOOKUP(E77, Additional!$H$5:$M$7, 2, FALSE)</f>
        <v>SEPATU</v>
      </c>
      <c r="G77" s="18">
        <v>26</v>
      </c>
      <c r="H77" s="18" t="str">
        <f>VLOOKUP(Data!G77, Additional!$A$1:$C$17, 2, FALSE)</f>
        <v>JAKARTA-BALI</v>
      </c>
      <c r="I77" s="18">
        <f>HLOOKUP(Data!E77, Additional!$H$5:$M$7, 3, FALSE)</f>
        <v>1</v>
      </c>
      <c r="J77" s="18">
        <f>VLOOKUP(Data!G77, Additional!$A$1:$C$17, 3, FALSE)</f>
        <v>15000</v>
      </c>
      <c r="K77" s="18">
        <f t="shared" si="1"/>
        <v>15000</v>
      </c>
      <c r="L77" s="18" t="str">
        <f>IFERROR(VLOOKUP(Data!A77, Additional!$E$1:$F$153, 2, FALSE), "FREE")</f>
        <v>PREMIUM</v>
      </c>
    </row>
    <row r="78" spans="1:12" ht="15.75" customHeight="1" x14ac:dyDescent="0.25">
      <c r="A78" s="18" t="s">
        <v>104</v>
      </c>
      <c r="B78" s="19">
        <v>44562</v>
      </c>
      <c r="C78" s="18">
        <v>1</v>
      </c>
      <c r="D78" s="18" t="str">
        <f>VLOOKUP(C78, Additional!$H$2:$I$3, 2, TRUE)</f>
        <v>EXPRESS</v>
      </c>
      <c r="E78" s="18">
        <v>57</v>
      </c>
      <c r="F78" s="18" t="str">
        <f>HLOOKUP(E78, Additional!$H$5:$M$7, 2, FALSE)</f>
        <v>BARANG ELEKTRONIK</v>
      </c>
      <c r="G78" s="18">
        <v>23</v>
      </c>
      <c r="H78" s="18" t="str">
        <f>VLOOKUP(Data!G78, Additional!$A$1:$C$17, 2, FALSE)</f>
        <v>JAKARTA-SURABAYA</v>
      </c>
      <c r="I78" s="18">
        <f>HLOOKUP(Data!E78, Additional!$H$5:$M$7, 3, FALSE)</f>
        <v>3</v>
      </c>
      <c r="J78" s="18">
        <f>VLOOKUP(Data!G78, Additional!$A$1:$C$17, 3, FALSE)</f>
        <v>12000</v>
      </c>
      <c r="K78" s="18">
        <f t="shared" si="1"/>
        <v>36000</v>
      </c>
      <c r="L78" s="18" t="str">
        <f>IFERROR(VLOOKUP(Data!A78, Additional!$E$1:$F$153, 2, FALSE), "FREE")</f>
        <v>BASIC</v>
      </c>
    </row>
    <row r="79" spans="1:12" ht="15.75" customHeight="1" x14ac:dyDescent="0.25">
      <c r="A79" s="18" t="s">
        <v>105</v>
      </c>
      <c r="B79" s="19">
        <v>44562</v>
      </c>
      <c r="C79" s="18">
        <v>1</v>
      </c>
      <c r="D79" s="18" t="str">
        <f>VLOOKUP(C79, Additional!$H$2:$I$3, 2, TRUE)</f>
        <v>EXPRESS</v>
      </c>
      <c r="E79" s="18">
        <v>54</v>
      </c>
      <c r="F79" s="18" t="str">
        <f>HLOOKUP(E79, Additional!$H$5:$M$7, 2, FALSE)</f>
        <v>TAS</v>
      </c>
      <c r="G79" s="18">
        <v>18</v>
      </c>
      <c r="H79" s="18" t="str">
        <f>VLOOKUP(Data!G79, Additional!$A$1:$C$17, 2, FALSE)</f>
        <v>JAKARTA-JEPARA</v>
      </c>
      <c r="I79" s="18">
        <f>HLOOKUP(Data!E79, Additional!$H$5:$M$7, 3, FALSE)</f>
        <v>1.5</v>
      </c>
      <c r="J79" s="18">
        <f>VLOOKUP(Data!G79, Additional!$A$1:$C$17, 3, FALSE)</f>
        <v>9000</v>
      </c>
      <c r="K79" s="18">
        <f t="shared" si="1"/>
        <v>13500</v>
      </c>
      <c r="L79" s="18" t="str">
        <f>IFERROR(VLOOKUP(Data!A79, Additional!$E$1:$F$153, 2, FALSE), "FREE")</f>
        <v>FREE</v>
      </c>
    </row>
    <row r="80" spans="1:12" ht="15.75" customHeight="1" x14ac:dyDescent="0.25">
      <c r="A80" s="18" t="s">
        <v>106</v>
      </c>
      <c r="B80" s="19">
        <v>44562</v>
      </c>
      <c r="C80" s="18">
        <v>2</v>
      </c>
      <c r="D80" s="18" t="str">
        <f>VLOOKUP(C80, Additional!$H$2:$I$3, 2, TRUE)</f>
        <v>REGULAR</v>
      </c>
      <c r="E80" s="18">
        <v>56</v>
      </c>
      <c r="F80" s="18" t="str">
        <f>HLOOKUP(E80, Additional!$H$5:$M$7, 2, FALSE)</f>
        <v>DOKUMEN</v>
      </c>
      <c r="G80" s="18">
        <v>20</v>
      </c>
      <c r="H80" s="18" t="str">
        <f>VLOOKUP(Data!G80, Additional!$A$1:$C$17, 2, FALSE)</f>
        <v>JAKARTA-SOLO</v>
      </c>
      <c r="I80" s="18">
        <f>HLOOKUP(Data!E80, Additional!$H$5:$M$7, 3, FALSE)</f>
        <v>1</v>
      </c>
      <c r="J80" s="18">
        <f>VLOOKUP(Data!G80, Additional!$A$1:$C$17, 3, FALSE)</f>
        <v>10000</v>
      </c>
      <c r="K80" s="18">
        <f t="shared" si="1"/>
        <v>10000</v>
      </c>
      <c r="L80" s="18" t="str">
        <f>IFERROR(VLOOKUP(Data!A80, Additional!$E$1:$F$153, 2, FALSE), "FREE")</f>
        <v>BASIC</v>
      </c>
    </row>
    <row r="81" spans="1:12" ht="15.75" customHeight="1" x14ac:dyDescent="0.25">
      <c r="A81" s="18" t="s">
        <v>107</v>
      </c>
      <c r="B81" s="19">
        <v>44562</v>
      </c>
      <c r="C81" s="18">
        <v>1</v>
      </c>
      <c r="D81" s="18" t="str">
        <f>VLOOKUP(C81, Additional!$H$2:$I$3, 2, TRUE)</f>
        <v>EXPRESS</v>
      </c>
      <c r="E81" s="18">
        <v>54</v>
      </c>
      <c r="F81" s="18" t="str">
        <f>HLOOKUP(E81, Additional!$H$5:$M$7, 2, FALSE)</f>
        <v>TAS</v>
      </c>
      <c r="G81" s="18">
        <v>23</v>
      </c>
      <c r="H81" s="18" t="str">
        <f>VLOOKUP(Data!G81, Additional!$A$1:$C$17, 2, FALSE)</f>
        <v>JAKARTA-SURABAYA</v>
      </c>
      <c r="I81" s="18">
        <f>HLOOKUP(Data!E81, Additional!$H$5:$M$7, 3, FALSE)</f>
        <v>1.5</v>
      </c>
      <c r="J81" s="18">
        <f>VLOOKUP(Data!G81, Additional!$A$1:$C$17, 3, FALSE)</f>
        <v>12000</v>
      </c>
      <c r="K81" s="18">
        <f t="shared" si="1"/>
        <v>18000</v>
      </c>
      <c r="L81" s="18" t="str">
        <f>IFERROR(VLOOKUP(Data!A81, Additional!$E$1:$F$153, 2, FALSE), "FREE")</f>
        <v>BASIC</v>
      </c>
    </row>
    <row r="82" spans="1:12" ht="15.75" customHeight="1" x14ac:dyDescent="0.25">
      <c r="A82" s="18" t="s">
        <v>108</v>
      </c>
      <c r="B82" s="19">
        <v>44562</v>
      </c>
      <c r="C82" s="18">
        <v>2</v>
      </c>
      <c r="D82" s="18" t="str">
        <f>VLOOKUP(C82, Additional!$H$2:$I$3, 2, TRUE)</f>
        <v>REGULAR</v>
      </c>
      <c r="E82" s="18">
        <v>53</v>
      </c>
      <c r="F82" s="18" t="str">
        <f>HLOOKUP(E82, Additional!$H$5:$M$7, 2, FALSE)</f>
        <v>PAKAIAN</v>
      </c>
      <c r="G82" s="18">
        <v>23</v>
      </c>
      <c r="H82" s="18" t="str">
        <f>VLOOKUP(Data!G82, Additional!$A$1:$C$17, 2, FALSE)</f>
        <v>JAKARTA-SURABAYA</v>
      </c>
      <c r="I82" s="18">
        <f>HLOOKUP(Data!E82, Additional!$H$5:$M$7, 3, FALSE)</f>
        <v>1</v>
      </c>
      <c r="J82" s="18">
        <f>VLOOKUP(Data!G82, Additional!$A$1:$C$17, 3, FALSE)</f>
        <v>12000</v>
      </c>
      <c r="K82" s="18">
        <f t="shared" si="1"/>
        <v>12000</v>
      </c>
      <c r="L82" s="18" t="str">
        <f>IFERROR(VLOOKUP(Data!A82, Additional!$E$1:$F$153, 2, FALSE), "FREE")</f>
        <v>BASIC</v>
      </c>
    </row>
    <row r="83" spans="1:12" ht="15.75" customHeight="1" x14ac:dyDescent="0.25">
      <c r="A83" s="18" t="s">
        <v>109</v>
      </c>
      <c r="B83" s="19">
        <v>44562</v>
      </c>
      <c r="C83" s="18">
        <v>2</v>
      </c>
      <c r="D83" s="18" t="str">
        <f>VLOOKUP(C83, Additional!$H$2:$I$3, 2, TRUE)</f>
        <v>REGULAR</v>
      </c>
      <c r="E83" s="18">
        <v>53</v>
      </c>
      <c r="F83" s="18" t="str">
        <f>HLOOKUP(E83, Additional!$H$5:$M$7, 2, FALSE)</f>
        <v>PAKAIAN</v>
      </c>
      <c r="G83" s="18">
        <v>19</v>
      </c>
      <c r="H83" s="18" t="str">
        <f>VLOOKUP(Data!G83, Additional!$A$1:$C$17, 2, FALSE)</f>
        <v>JAKARTA-SALATIGA</v>
      </c>
      <c r="I83" s="18">
        <f>HLOOKUP(Data!E83, Additional!$H$5:$M$7, 3, FALSE)</f>
        <v>1</v>
      </c>
      <c r="J83" s="18">
        <f>VLOOKUP(Data!G83, Additional!$A$1:$C$17, 3, FALSE)</f>
        <v>9500</v>
      </c>
      <c r="K83" s="18">
        <f t="shared" si="1"/>
        <v>9500</v>
      </c>
      <c r="L83" s="18" t="str">
        <f>IFERROR(VLOOKUP(Data!A83, Additional!$E$1:$F$153, 2, FALSE), "FREE")</f>
        <v>FREE</v>
      </c>
    </row>
    <row r="84" spans="1:12" ht="15.75" customHeight="1" x14ac:dyDescent="0.25">
      <c r="A84" s="18" t="s">
        <v>110</v>
      </c>
      <c r="B84" s="19">
        <v>44562</v>
      </c>
      <c r="C84" s="18">
        <v>1</v>
      </c>
      <c r="D84" s="18" t="str">
        <f>VLOOKUP(C84, Additional!$H$2:$I$3, 2, TRUE)</f>
        <v>EXPRESS</v>
      </c>
      <c r="E84" s="18">
        <v>54</v>
      </c>
      <c r="F84" s="18" t="str">
        <f>HLOOKUP(E84, Additional!$H$5:$M$7, 2, FALSE)</f>
        <v>TAS</v>
      </c>
      <c r="G84" s="18">
        <v>23</v>
      </c>
      <c r="H84" s="18" t="str">
        <f>VLOOKUP(Data!G84, Additional!$A$1:$C$17, 2, FALSE)</f>
        <v>JAKARTA-SURABAYA</v>
      </c>
      <c r="I84" s="18">
        <f>HLOOKUP(Data!E84, Additional!$H$5:$M$7, 3, FALSE)</f>
        <v>1.5</v>
      </c>
      <c r="J84" s="18">
        <f>VLOOKUP(Data!G84, Additional!$A$1:$C$17, 3, FALSE)</f>
        <v>12000</v>
      </c>
      <c r="K84" s="18">
        <f t="shared" si="1"/>
        <v>18000</v>
      </c>
      <c r="L84" s="18" t="str">
        <f>IFERROR(VLOOKUP(Data!A84, Additional!$E$1:$F$153, 2, FALSE), "FREE")</f>
        <v>BASIC</v>
      </c>
    </row>
    <row r="85" spans="1:12" ht="15.75" customHeight="1" x14ac:dyDescent="0.25">
      <c r="A85" s="18" t="s">
        <v>111</v>
      </c>
      <c r="B85" s="19">
        <v>44562</v>
      </c>
      <c r="C85" s="18">
        <v>1</v>
      </c>
      <c r="D85" s="18" t="str">
        <f>VLOOKUP(C85, Additional!$H$2:$I$3, 2, TRUE)</f>
        <v>EXPRESS</v>
      </c>
      <c r="E85" s="18">
        <v>54</v>
      </c>
      <c r="F85" s="18" t="str">
        <f>HLOOKUP(E85, Additional!$H$5:$M$7, 2, FALSE)</f>
        <v>TAS</v>
      </c>
      <c r="G85" s="18">
        <v>25</v>
      </c>
      <c r="H85" s="18" t="str">
        <f>VLOOKUP(Data!G85, Additional!$A$1:$C$17, 2, FALSE)</f>
        <v>JAKARTA-LAMPUNG</v>
      </c>
      <c r="I85" s="18">
        <f>HLOOKUP(Data!E85, Additional!$H$5:$M$7, 3, FALSE)</f>
        <v>1.5</v>
      </c>
      <c r="J85" s="18">
        <f>VLOOKUP(Data!G85, Additional!$A$1:$C$17, 3, FALSE)</f>
        <v>15000</v>
      </c>
      <c r="K85" s="18">
        <f t="shared" si="1"/>
        <v>22500</v>
      </c>
      <c r="L85" s="18" t="str">
        <f>IFERROR(VLOOKUP(Data!A85, Additional!$E$1:$F$153, 2, FALSE), "FREE")</f>
        <v>BASIC</v>
      </c>
    </row>
    <row r="86" spans="1:12" ht="15.75" customHeight="1" x14ac:dyDescent="0.25">
      <c r="A86" s="18" t="s">
        <v>112</v>
      </c>
      <c r="B86" s="19">
        <v>44562</v>
      </c>
      <c r="C86" s="18">
        <v>1</v>
      </c>
      <c r="D86" s="18" t="str">
        <f>VLOOKUP(C86, Additional!$H$2:$I$3, 2, TRUE)</f>
        <v>EXPRESS</v>
      </c>
      <c r="E86" s="18">
        <v>56</v>
      </c>
      <c r="F86" s="18" t="str">
        <f>HLOOKUP(E86, Additional!$H$5:$M$7, 2, FALSE)</f>
        <v>DOKUMEN</v>
      </c>
      <c r="G86" s="18">
        <v>15</v>
      </c>
      <c r="H86" s="18" t="str">
        <f>VLOOKUP(Data!G86, Additional!$A$1:$C$17, 2, FALSE)</f>
        <v>JAKARTA-BANDUNG</v>
      </c>
      <c r="I86" s="18">
        <f>HLOOKUP(Data!E86, Additional!$H$5:$M$7, 3, FALSE)</f>
        <v>1</v>
      </c>
      <c r="J86" s="18">
        <f>VLOOKUP(Data!G86, Additional!$A$1:$C$17, 3, FALSE)</f>
        <v>8000</v>
      </c>
      <c r="K86" s="18">
        <f t="shared" si="1"/>
        <v>8000</v>
      </c>
      <c r="L86" s="18" t="str">
        <f>IFERROR(VLOOKUP(Data!A86, Additional!$E$1:$F$153, 2, FALSE), "FREE")</f>
        <v>FREE</v>
      </c>
    </row>
    <row r="87" spans="1:12" ht="15.75" customHeight="1" x14ac:dyDescent="0.25">
      <c r="A87" s="18" t="s">
        <v>113</v>
      </c>
      <c r="B87" s="19">
        <v>44562</v>
      </c>
      <c r="C87" s="18">
        <v>2</v>
      </c>
      <c r="D87" s="18" t="str">
        <f>VLOOKUP(C87, Additional!$H$2:$I$3, 2, TRUE)</f>
        <v>REGULAR</v>
      </c>
      <c r="E87" s="18">
        <v>54</v>
      </c>
      <c r="F87" s="18" t="str">
        <f>HLOOKUP(E87, Additional!$H$5:$M$7, 2, FALSE)</f>
        <v>TAS</v>
      </c>
      <c r="G87" s="18">
        <v>18</v>
      </c>
      <c r="H87" s="18" t="str">
        <f>VLOOKUP(Data!G87, Additional!$A$1:$C$17, 2, FALSE)</f>
        <v>JAKARTA-JEPARA</v>
      </c>
      <c r="I87" s="18">
        <f>HLOOKUP(Data!E87, Additional!$H$5:$M$7, 3, FALSE)</f>
        <v>1.5</v>
      </c>
      <c r="J87" s="18">
        <f>VLOOKUP(Data!G87, Additional!$A$1:$C$17, 3, FALSE)</f>
        <v>9000</v>
      </c>
      <c r="K87" s="18">
        <f t="shared" si="1"/>
        <v>13500</v>
      </c>
      <c r="L87" s="18" t="str">
        <f>IFERROR(VLOOKUP(Data!A87, Additional!$E$1:$F$153, 2, FALSE), "FREE")</f>
        <v>BASIC</v>
      </c>
    </row>
    <row r="88" spans="1:12" ht="15.75" customHeight="1" x14ac:dyDescent="0.25">
      <c r="A88" s="18" t="s">
        <v>114</v>
      </c>
      <c r="B88" s="19">
        <v>44562</v>
      </c>
      <c r="C88" s="18">
        <v>1</v>
      </c>
      <c r="D88" s="18" t="str">
        <f>VLOOKUP(C88, Additional!$H$2:$I$3, 2, TRUE)</f>
        <v>EXPRESS</v>
      </c>
      <c r="E88" s="18">
        <v>57</v>
      </c>
      <c r="F88" s="18" t="str">
        <f>HLOOKUP(E88, Additional!$H$5:$M$7, 2, FALSE)</f>
        <v>BARANG ELEKTRONIK</v>
      </c>
      <c r="G88" s="18">
        <v>15</v>
      </c>
      <c r="H88" s="18" t="str">
        <f>VLOOKUP(Data!G88, Additional!$A$1:$C$17, 2, FALSE)</f>
        <v>JAKARTA-BANDUNG</v>
      </c>
      <c r="I88" s="18">
        <f>HLOOKUP(Data!E88, Additional!$H$5:$M$7, 3, FALSE)</f>
        <v>3</v>
      </c>
      <c r="J88" s="18">
        <f>VLOOKUP(Data!G88, Additional!$A$1:$C$17, 3, FALSE)</f>
        <v>8000</v>
      </c>
      <c r="K88" s="18">
        <f t="shared" si="1"/>
        <v>24000</v>
      </c>
      <c r="L88" s="18" t="str">
        <f>IFERROR(VLOOKUP(Data!A88, Additional!$E$1:$F$153, 2, FALSE), "FREE")</f>
        <v>PREMIUM</v>
      </c>
    </row>
    <row r="89" spans="1:12" ht="15.75" customHeight="1" x14ac:dyDescent="0.25">
      <c r="A89" s="18" t="s">
        <v>115</v>
      </c>
      <c r="B89" s="19">
        <v>44562</v>
      </c>
      <c r="C89" s="18">
        <v>2</v>
      </c>
      <c r="D89" s="18" t="str">
        <f>VLOOKUP(C89, Additional!$H$2:$I$3, 2, TRUE)</f>
        <v>REGULAR</v>
      </c>
      <c r="E89" s="18">
        <v>56</v>
      </c>
      <c r="F89" s="18" t="str">
        <f>HLOOKUP(E89, Additional!$H$5:$M$7, 2, FALSE)</f>
        <v>DOKUMEN</v>
      </c>
      <c r="G89" s="18">
        <v>13</v>
      </c>
      <c r="H89" s="18" t="str">
        <f>VLOOKUP(Data!G89, Additional!$A$1:$C$17, 2, FALSE)</f>
        <v>JAKARTA-BOGOR</v>
      </c>
      <c r="I89" s="18">
        <f>HLOOKUP(Data!E89, Additional!$H$5:$M$7, 3, FALSE)</f>
        <v>1</v>
      </c>
      <c r="J89" s="18">
        <f>VLOOKUP(Data!G89, Additional!$A$1:$C$17, 3, FALSE)</f>
        <v>7000</v>
      </c>
      <c r="K89" s="18">
        <f t="shared" si="1"/>
        <v>7000</v>
      </c>
      <c r="L89" s="18" t="str">
        <f>IFERROR(VLOOKUP(Data!A89, Additional!$E$1:$F$153, 2, FALSE), "FREE")</f>
        <v>FREE</v>
      </c>
    </row>
    <row r="90" spans="1:12" ht="15.75" customHeight="1" x14ac:dyDescent="0.25">
      <c r="A90" s="18" t="s">
        <v>116</v>
      </c>
      <c r="B90" s="19">
        <v>44562</v>
      </c>
      <c r="C90" s="18">
        <v>2</v>
      </c>
      <c r="D90" s="18" t="str">
        <f>VLOOKUP(C90, Additional!$H$2:$I$3, 2, TRUE)</f>
        <v>REGULAR</v>
      </c>
      <c r="E90" s="18">
        <v>56</v>
      </c>
      <c r="F90" s="18" t="str">
        <f>HLOOKUP(E90, Additional!$H$5:$M$7, 2, FALSE)</f>
        <v>DOKUMEN</v>
      </c>
      <c r="G90" s="18">
        <v>23</v>
      </c>
      <c r="H90" s="18" t="str">
        <f>VLOOKUP(Data!G90, Additional!$A$1:$C$17, 2, FALSE)</f>
        <v>JAKARTA-SURABAYA</v>
      </c>
      <c r="I90" s="18">
        <f>HLOOKUP(Data!E90, Additional!$H$5:$M$7, 3, FALSE)</f>
        <v>1</v>
      </c>
      <c r="J90" s="18">
        <f>VLOOKUP(Data!G90, Additional!$A$1:$C$17, 3, FALSE)</f>
        <v>12000</v>
      </c>
      <c r="K90" s="18">
        <f t="shared" si="1"/>
        <v>12000</v>
      </c>
      <c r="L90" s="18" t="str">
        <f>IFERROR(VLOOKUP(Data!A90, Additional!$E$1:$F$153, 2, FALSE), "FREE")</f>
        <v>BASIC</v>
      </c>
    </row>
    <row r="91" spans="1:12" ht="15.75" customHeight="1" x14ac:dyDescent="0.25">
      <c r="A91" s="18" t="s">
        <v>117</v>
      </c>
      <c r="B91" s="19">
        <v>44562</v>
      </c>
      <c r="C91" s="18">
        <v>2</v>
      </c>
      <c r="D91" s="18" t="str">
        <f>VLOOKUP(C91, Additional!$H$2:$I$3, 2, TRUE)</f>
        <v>REGULAR</v>
      </c>
      <c r="E91" s="18">
        <v>53</v>
      </c>
      <c r="F91" s="18" t="str">
        <f>HLOOKUP(E91, Additional!$H$5:$M$7, 2, FALSE)</f>
        <v>PAKAIAN</v>
      </c>
      <c r="G91" s="18">
        <v>19</v>
      </c>
      <c r="H91" s="18" t="str">
        <f>VLOOKUP(Data!G91, Additional!$A$1:$C$17, 2, FALSE)</f>
        <v>JAKARTA-SALATIGA</v>
      </c>
      <c r="I91" s="18">
        <f>HLOOKUP(Data!E91, Additional!$H$5:$M$7, 3, FALSE)</f>
        <v>1</v>
      </c>
      <c r="J91" s="18">
        <f>VLOOKUP(Data!G91, Additional!$A$1:$C$17, 3, FALSE)</f>
        <v>9500</v>
      </c>
      <c r="K91" s="18">
        <f t="shared" si="1"/>
        <v>9500</v>
      </c>
      <c r="L91" s="18" t="str">
        <f>IFERROR(VLOOKUP(Data!A91, Additional!$E$1:$F$153, 2, FALSE), "FREE")</f>
        <v>BASIC</v>
      </c>
    </row>
    <row r="92" spans="1:12" ht="15.75" customHeight="1" x14ac:dyDescent="0.25">
      <c r="A92" s="18" t="s">
        <v>118</v>
      </c>
      <c r="B92" s="19">
        <v>44562</v>
      </c>
      <c r="C92" s="18">
        <v>2</v>
      </c>
      <c r="D92" s="18" t="str">
        <f>VLOOKUP(C92, Additional!$H$2:$I$3, 2, TRUE)</f>
        <v>REGULAR</v>
      </c>
      <c r="E92" s="18">
        <v>57</v>
      </c>
      <c r="F92" s="18" t="str">
        <f>HLOOKUP(E92, Additional!$H$5:$M$7, 2, FALSE)</f>
        <v>BARANG ELEKTRONIK</v>
      </c>
      <c r="G92" s="18">
        <v>20</v>
      </c>
      <c r="H92" s="18" t="str">
        <f>VLOOKUP(Data!G92, Additional!$A$1:$C$17, 2, FALSE)</f>
        <v>JAKARTA-SOLO</v>
      </c>
      <c r="I92" s="18">
        <f>HLOOKUP(Data!E92, Additional!$H$5:$M$7, 3, FALSE)</f>
        <v>3</v>
      </c>
      <c r="J92" s="18">
        <f>VLOOKUP(Data!G92, Additional!$A$1:$C$17, 3, FALSE)</f>
        <v>10000</v>
      </c>
      <c r="K92" s="18">
        <f t="shared" si="1"/>
        <v>30000</v>
      </c>
      <c r="L92" s="18" t="str">
        <f>IFERROR(VLOOKUP(Data!A92, Additional!$E$1:$F$153, 2, FALSE), "FREE")</f>
        <v>BASIC</v>
      </c>
    </row>
    <row r="93" spans="1:12" ht="15.75" customHeight="1" x14ac:dyDescent="0.25">
      <c r="A93" s="18" t="s">
        <v>119</v>
      </c>
      <c r="B93" s="19">
        <v>44562</v>
      </c>
      <c r="C93" s="18">
        <v>1</v>
      </c>
      <c r="D93" s="18" t="str">
        <f>VLOOKUP(C93, Additional!$H$2:$I$3, 2, TRUE)</f>
        <v>EXPRESS</v>
      </c>
      <c r="E93" s="18">
        <v>57</v>
      </c>
      <c r="F93" s="18" t="str">
        <f>HLOOKUP(E93, Additional!$H$5:$M$7, 2, FALSE)</f>
        <v>BARANG ELEKTRONIK</v>
      </c>
      <c r="G93" s="18">
        <v>13</v>
      </c>
      <c r="H93" s="18" t="str">
        <f>VLOOKUP(Data!G93, Additional!$A$1:$C$17, 2, FALSE)</f>
        <v>JAKARTA-BOGOR</v>
      </c>
      <c r="I93" s="18">
        <f>HLOOKUP(Data!E93, Additional!$H$5:$M$7, 3, FALSE)</f>
        <v>3</v>
      </c>
      <c r="J93" s="18">
        <f>VLOOKUP(Data!G93, Additional!$A$1:$C$17, 3, FALSE)</f>
        <v>7000</v>
      </c>
      <c r="K93" s="18">
        <f t="shared" si="1"/>
        <v>21000</v>
      </c>
      <c r="L93" s="18" t="str">
        <f>IFERROR(VLOOKUP(Data!A93, Additional!$E$1:$F$153, 2, FALSE), "FREE")</f>
        <v>PREMIUM</v>
      </c>
    </row>
    <row r="94" spans="1:12" ht="15.75" customHeight="1" x14ac:dyDescent="0.25">
      <c r="A94" s="18" t="s">
        <v>120</v>
      </c>
      <c r="B94" s="19">
        <v>44562</v>
      </c>
      <c r="C94" s="18">
        <v>2</v>
      </c>
      <c r="D94" s="18" t="str">
        <f>VLOOKUP(C94, Additional!$H$2:$I$3, 2, TRUE)</f>
        <v>REGULAR</v>
      </c>
      <c r="E94" s="18">
        <v>53</v>
      </c>
      <c r="F94" s="18" t="str">
        <f>HLOOKUP(E94, Additional!$H$5:$M$7, 2, FALSE)</f>
        <v>PAKAIAN</v>
      </c>
      <c r="G94" s="18">
        <v>25</v>
      </c>
      <c r="H94" s="18" t="str">
        <f>VLOOKUP(Data!G94, Additional!$A$1:$C$17, 2, FALSE)</f>
        <v>JAKARTA-LAMPUNG</v>
      </c>
      <c r="I94" s="18">
        <f>HLOOKUP(Data!E94, Additional!$H$5:$M$7, 3, FALSE)</f>
        <v>1</v>
      </c>
      <c r="J94" s="18">
        <f>VLOOKUP(Data!G94, Additional!$A$1:$C$17, 3, FALSE)</f>
        <v>15000</v>
      </c>
      <c r="K94" s="18">
        <f t="shared" si="1"/>
        <v>15000</v>
      </c>
      <c r="L94" s="18" t="str">
        <f>IFERROR(VLOOKUP(Data!A94, Additional!$E$1:$F$153, 2, FALSE), "FREE")</f>
        <v>BASIC</v>
      </c>
    </row>
    <row r="95" spans="1:12" ht="15.75" customHeight="1" x14ac:dyDescent="0.25">
      <c r="A95" s="18" t="s">
        <v>121</v>
      </c>
      <c r="B95" s="19">
        <v>44562</v>
      </c>
      <c r="C95" s="18">
        <v>1</v>
      </c>
      <c r="D95" s="18" t="str">
        <f>VLOOKUP(C95, Additional!$H$2:$I$3, 2, TRUE)</f>
        <v>EXPRESS</v>
      </c>
      <c r="E95" s="18">
        <v>53</v>
      </c>
      <c r="F95" s="18" t="str">
        <f>HLOOKUP(E95, Additional!$H$5:$M$7, 2, FALSE)</f>
        <v>PAKAIAN</v>
      </c>
      <c r="G95" s="18">
        <v>25</v>
      </c>
      <c r="H95" s="18" t="str">
        <f>VLOOKUP(Data!G95, Additional!$A$1:$C$17, 2, FALSE)</f>
        <v>JAKARTA-LAMPUNG</v>
      </c>
      <c r="I95" s="18">
        <f>HLOOKUP(Data!E95, Additional!$H$5:$M$7, 3, FALSE)</f>
        <v>1</v>
      </c>
      <c r="J95" s="18">
        <f>VLOOKUP(Data!G95, Additional!$A$1:$C$17, 3, FALSE)</f>
        <v>15000</v>
      </c>
      <c r="K95" s="18">
        <f t="shared" si="1"/>
        <v>15000</v>
      </c>
      <c r="L95" s="18" t="str">
        <f>IFERROR(VLOOKUP(Data!A95, Additional!$E$1:$F$153, 2, FALSE), "FREE")</f>
        <v>FREE</v>
      </c>
    </row>
    <row r="96" spans="1:12" ht="15.75" customHeight="1" x14ac:dyDescent="0.25">
      <c r="A96" s="18" t="s">
        <v>122</v>
      </c>
      <c r="B96" s="19">
        <v>44562</v>
      </c>
      <c r="C96" s="18">
        <v>2</v>
      </c>
      <c r="D96" s="18" t="str">
        <f>VLOOKUP(C96, Additional!$H$2:$I$3, 2, TRUE)</f>
        <v>REGULAR</v>
      </c>
      <c r="E96" s="18">
        <v>57</v>
      </c>
      <c r="F96" s="18" t="str">
        <f>HLOOKUP(E96, Additional!$H$5:$M$7, 2, FALSE)</f>
        <v>BARANG ELEKTRONIK</v>
      </c>
      <c r="G96" s="18">
        <v>19</v>
      </c>
      <c r="H96" s="18" t="str">
        <f>VLOOKUP(Data!G96, Additional!$A$1:$C$17, 2, FALSE)</f>
        <v>JAKARTA-SALATIGA</v>
      </c>
      <c r="I96" s="18">
        <f>HLOOKUP(Data!E96, Additional!$H$5:$M$7, 3, FALSE)</f>
        <v>3</v>
      </c>
      <c r="J96" s="18">
        <f>VLOOKUP(Data!G96, Additional!$A$1:$C$17, 3, FALSE)</f>
        <v>9500</v>
      </c>
      <c r="K96" s="18">
        <f t="shared" si="1"/>
        <v>28500</v>
      </c>
      <c r="L96" s="18" t="str">
        <f>IFERROR(VLOOKUP(Data!A96, Additional!$E$1:$F$153, 2, FALSE), "FREE")</f>
        <v>BASIC</v>
      </c>
    </row>
    <row r="97" spans="1:12" ht="15.75" customHeight="1" x14ac:dyDescent="0.25">
      <c r="A97" s="18" t="s">
        <v>123</v>
      </c>
      <c r="B97" s="19">
        <v>44562</v>
      </c>
      <c r="C97" s="18">
        <v>2</v>
      </c>
      <c r="D97" s="18" t="str">
        <f>VLOOKUP(C97, Additional!$H$2:$I$3, 2, TRUE)</f>
        <v>REGULAR</v>
      </c>
      <c r="E97" s="18">
        <v>57</v>
      </c>
      <c r="F97" s="18" t="str">
        <f>HLOOKUP(E97, Additional!$H$5:$M$7, 2, FALSE)</f>
        <v>BARANG ELEKTRONIK</v>
      </c>
      <c r="G97" s="18">
        <v>14</v>
      </c>
      <c r="H97" s="18" t="str">
        <f>VLOOKUP(Data!G97, Additional!$A$1:$C$17, 2, FALSE)</f>
        <v>JAKARTA-DEPOK</v>
      </c>
      <c r="I97" s="18">
        <f>HLOOKUP(Data!E97, Additional!$H$5:$M$7, 3, FALSE)</f>
        <v>3</v>
      </c>
      <c r="J97" s="18">
        <f>VLOOKUP(Data!G97, Additional!$A$1:$C$17, 3, FALSE)</f>
        <v>7000</v>
      </c>
      <c r="K97" s="18">
        <f t="shared" si="1"/>
        <v>21000</v>
      </c>
      <c r="L97" s="18" t="str">
        <f>IFERROR(VLOOKUP(Data!A97, Additional!$E$1:$F$153, 2, FALSE), "FREE")</f>
        <v>BASIC</v>
      </c>
    </row>
    <row r="98" spans="1:12" ht="15.75" customHeight="1" x14ac:dyDescent="0.25">
      <c r="A98" s="18" t="s">
        <v>124</v>
      </c>
      <c r="B98" s="19">
        <v>44562</v>
      </c>
      <c r="C98" s="18">
        <v>2</v>
      </c>
      <c r="D98" s="18" t="str">
        <f>VLOOKUP(C98, Additional!$H$2:$I$3, 2, TRUE)</f>
        <v>REGULAR</v>
      </c>
      <c r="E98" s="18">
        <v>57</v>
      </c>
      <c r="F98" s="18" t="str">
        <f>HLOOKUP(E98, Additional!$H$5:$M$7, 2, FALSE)</f>
        <v>BARANG ELEKTRONIK</v>
      </c>
      <c r="G98" s="18">
        <v>16</v>
      </c>
      <c r="H98" s="18" t="str">
        <f>VLOOKUP(Data!G98, Additional!$A$1:$C$17, 2, FALSE)</f>
        <v>JAKARTA-GARUT</v>
      </c>
      <c r="I98" s="18">
        <f>HLOOKUP(Data!E98, Additional!$H$5:$M$7, 3, FALSE)</f>
        <v>3</v>
      </c>
      <c r="J98" s="18">
        <f>VLOOKUP(Data!G98, Additional!$A$1:$C$17, 3, FALSE)</f>
        <v>8500</v>
      </c>
      <c r="K98" s="18">
        <f t="shared" si="1"/>
        <v>25500</v>
      </c>
      <c r="L98" s="18" t="str">
        <f>IFERROR(VLOOKUP(Data!A98, Additional!$E$1:$F$153, 2, FALSE), "FREE")</f>
        <v>BASIC</v>
      </c>
    </row>
    <row r="99" spans="1:12" ht="15.75" customHeight="1" x14ac:dyDescent="0.25">
      <c r="A99" s="18" t="s">
        <v>125</v>
      </c>
      <c r="B99" s="19">
        <v>44562</v>
      </c>
      <c r="C99" s="18">
        <v>2</v>
      </c>
      <c r="D99" s="18" t="str">
        <f>VLOOKUP(C99, Additional!$H$2:$I$3, 2, TRUE)</f>
        <v>REGULAR</v>
      </c>
      <c r="E99" s="18">
        <v>54</v>
      </c>
      <c r="F99" s="18" t="str">
        <f>HLOOKUP(E99, Additional!$H$5:$M$7, 2, FALSE)</f>
        <v>TAS</v>
      </c>
      <c r="G99" s="18">
        <v>12</v>
      </c>
      <c r="H99" s="18" t="str">
        <f>VLOOKUP(Data!G99, Additional!$A$1:$C$17, 2, FALSE)</f>
        <v>JAKARTA-TANGERANG</v>
      </c>
      <c r="I99" s="18">
        <f>HLOOKUP(Data!E99, Additional!$H$5:$M$7, 3, FALSE)</f>
        <v>1.5</v>
      </c>
      <c r="J99" s="18">
        <f>VLOOKUP(Data!G99, Additional!$A$1:$C$17, 3, FALSE)</f>
        <v>7000</v>
      </c>
      <c r="K99" s="18">
        <f t="shared" si="1"/>
        <v>10500</v>
      </c>
      <c r="L99" s="18" t="str">
        <f>IFERROR(VLOOKUP(Data!A99, Additional!$E$1:$F$153, 2, FALSE), "FREE")</f>
        <v>PREMIUM</v>
      </c>
    </row>
    <row r="100" spans="1:12" ht="15.75" customHeight="1" x14ac:dyDescent="0.25">
      <c r="A100" s="18" t="s">
        <v>126</v>
      </c>
      <c r="B100" s="19">
        <v>44562</v>
      </c>
      <c r="C100" s="18">
        <v>2</v>
      </c>
      <c r="D100" s="18" t="str">
        <f>VLOOKUP(C100, Additional!$H$2:$I$3, 2, TRUE)</f>
        <v>REGULAR</v>
      </c>
      <c r="E100" s="18">
        <v>54</v>
      </c>
      <c r="F100" s="18" t="str">
        <f>HLOOKUP(E100, Additional!$H$5:$M$7, 2, FALSE)</f>
        <v>TAS</v>
      </c>
      <c r="G100" s="18">
        <v>16</v>
      </c>
      <c r="H100" s="18" t="str">
        <f>VLOOKUP(Data!G100, Additional!$A$1:$C$17, 2, FALSE)</f>
        <v>JAKARTA-GARUT</v>
      </c>
      <c r="I100" s="18">
        <f>HLOOKUP(Data!E100, Additional!$H$5:$M$7, 3, FALSE)</f>
        <v>1.5</v>
      </c>
      <c r="J100" s="18">
        <f>VLOOKUP(Data!G100, Additional!$A$1:$C$17, 3, FALSE)</f>
        <v>8500</v>
      </c>
      <c r="K100" s="18">
        <f t="shared" si="1"/>
        <v>12750</v>
      </c>
      <c r="L100" s="18" t="str">
        <f>IFERROR(VLOOKUP(Data!A100, Additional!$E$1:$F$153, 2, FALSE), "FREE")</f>
        <v>FREE</v>
      </c>
    </row>
    <row r="101" spans="1:12" ht="15.75" customHeight="1" x14ac:dyDescent="0.25">
      <c r="A101" s="18" t="s">
        <v>127</v>
      </c>
      <c r="B101" s="19">
        <v>44562</v>
      </c>
      <c r="C101" s="18">
        <v>1</v>
      </c>
      <c r="D101" s="18" t="str">
        <f>VLOOKUP(C101, Additional!$H$2:$I$3, 2, TRUE)</f>
        <v>EXPRESS</v>
      </c>
      <c r="E101" s="18">
        <v>53</v>
      </c>
      <c r="F101" s="18" t="str">
        <f>HLOOKUP(E101, Additional!$H$5:$M$7, 2, FALSE)</f>
        <v>PAKAIAN</v>
      </c>
      <c r="G101" s="18">
        <v>13</v>
      </c>
      <c r="H101" s="18" t="str">
        <f>VLOOKUP(Data!G101, Additional!$A$1:$C$17, 2, FALSE)</f>
        <v>JAKARTA-BOGOR</v>
      </c>
      <c r="I101" s="18">
        <f>HLOOKUP(Data!E101, Additional!$H$5:$M$7, 3, FALSE)</f>
        <v>1</v>
      </c>
      <c r="J101" s="18">
        <f>VLOOKUP(Data!G101, Additional!$A$1:$C$17, 3, FALSE)</f>
        <v>7000</v>
      </c>
      <c r="K101" s="18">
        <f t="shared" si="1"/>
        <v>7000</v>
      </c>
      <c r="L101" s="18" t="str">
        <f>IFERROR(VLOOKUP(Data!A101, Additional!$E$1:$F$153, 2, FALSE), "FREE")</f>
        <v>BASIC</v>
      </c>
    </row>
    <row r="102" spans="1:12" ht="15.75" customHeight="1" x14ac:dyDescent="0.25">
      <c r="A102" s="18" t="s">
        <v>128</v>
      </c>
      <c r="B102" s="19">
        <v>44562</v>
      </c>
      <c r="C102" s="18">
        <v>2</v>
      </c>
      <c r="D102" s="18" t="str">
        <f>VLOOKUP(C102, Additional!$H$2:$I$3, 2, TRUE)</f>
        <v>REGULAR</v>
      </c>
      <c r="E102" s="18">
        <v>56</v>
      </c>
      <c r="F102" s="18" t="str">
        <f>HLOOKUP(E102, Additional!$H$5:$M$7, 2, FALSE)</f>
        <v>DOKUMEN</v>
      </c>
      <c r="G102" s="18">
        <v>18</v>
      </c>
      <c r="H102" s="18" t="str">
        <f>VLOOKUP(Data!G102, Additional!$A$1:$C$17, 2, FALSE)</f>
        <v>JAKARTA-JEPARA</v>
      </c>
      <c r="I102" s="18">
        <f>HLOOKUP(Data!E102, Additional!$H$5:$M$7, 3, FALSE)</f>
        <v>1</v>
      </c>
      <c r="J102" s="18">
        <f>VLOOKUP(Data!G102, Additional!$A$1:$C$17, 3, FALSE)</f>
        <v>9000</v>
      </c>
      <c r="K102" s="18">
        <f t="shared" si="1"/>
        <v>9000</v>
      </c>
      <c r="L102" s="18" t="str">
        <f>IFERROR(VLOOKUP(Data!A102, Additional!$E$1:$F$153, 2, FALSE), "FREE")</f>
        <v>BASIC</v>
      </c>
    </row>
    <row r="103" spans="1:12" ht="15.75" customHeight="1" x14ac:dyDescent="0.25">
      <c r="A103" s="18" t="s">
        <v>129</v>
      </c>
      <c r="B103" s="19">
        <v>44562</v>
      </c>
      <c r="C103" s="18">
        <v>2</v>
      </c>
      <c r="D103" s="18" t="str">
        <f>VLOOKUP(C103, Additional!$H$2:$I$3, 2, TRUE)</f>
        <v>REGULAR</v>
      </c>
      <c r="E103" s="18">
        <v>56</v>
      </c>
      <c r="F103" s="18" t="str">
        <f>HLOOKUP(E103, Additional!$H$5:$M$7, 2, FALSE)</f>
        <v>DOKUMEN</v>
      </c>
      <c r="G103" s="18">
        <v>25</v>
      </c>
      <c r="H103" s="18" t="str">
        <f>VLOOKUP(Data!G103, Additional!$A$1:$C$17, 2, FALSE)</f>
        <v>JAKARTA-LAMPUNG</v>
      </c>
      <c r="I103" s="18">
        <f>HLOOKUP(Data!E103, Additional!$H$5:$M$7, 3, FALSE)</f>
        <v>1</v>
      </c>
      <c r="J103" s="18">
        <f>VLOOKUP(Data!G103, Additional!$A$1:$C$17, 3, FALSE)</f>
        <v>15000</v>
      </c>
      <c r="K103" s="18">
        <f t="shared" si="1"/>
        <v>15000</v>
      </c>
      <c r="L103" s="18" t="str">
        <f>IFERROR(VLOOKUP(Data!A103, Additional!$E$1:$F$153, 2, FALSE), "FREE")</f>
        <v>BASIC</v>
      </c>
    </row>
    <row r="104" spans="1:12" ht="15.75" customHeight="1" x14ac:dyDescent="0.25">
      <c r="A104" s="18" t="s">
        <v>130</v>
      </c>
      <c r="B104" s="19">
        <v>44562</v>
      </c>
      <c r="C104" s="18">
        <v>2</v>
      </c>
      <c r="D104" s="18" t="str">
        <f>VLOOKUP(C104, Additional!$H$2:$I$3, 2, TRUE)</f>
        <v>REGULAR</v>
      </c>
      <c r="E104" s="18">
        <v>55</v>
      </c>
      <c r="F104" s="18" t="str">
        <f>HLOOKUP(E104, Additional!$H$5:$M$7, 2, FALSE)</f>
        <v>SEPATU</v>
      </c>
      <c r="G104" s="18">
        <v>14</v>
      </c>
      <c r="H104" s="18" t="str">
        <f>VLOOKUP(Data!G104, Additional!$A$1:$C$17, 2, FALSE)</f>
        <v>JAKARTA-DEPOK</v>
      </c>
      <c r="I104" s="18">
        <f>HLOOKUP(Data!E104, Additional!$H$5:$M$7, 3, FALSE)</f>
        <v>1</v>
      </c>
      <c r="J104" s="18">
        <f>VLOOKUP(Data!G104, Additional!$A$1:$C$17, 3, FALSE)</f>
        <v>7000</v>
      </c>
      <c r="K104" s="18">
        <f t="shared" si="1"/>
        <v>7000</v>
      </c>
      <c r="L104" s="18" t="str">
        <f>IFERROR(VLOOKUP(Data!A104, Additional!$E$1:$F$153, 2, FALSE), "FREE")</f>
        <v>FREE</v>
      </c>
    </row>
    <row r="105" spans="1:12" ht="15.75" customHeight="1" x14ac:dyDescent="0.25">
      <c r="A105" s="18" t="s">
        <v>131</v>
      </c>
      <c r="B105" s="19">
        <v>44562</v>
      </c>
      <c r="C105" s="18">
        <v>2</v>
      </c>
      <c r="D105" s="18" t="str">
        <f>VLOOKUP(C105, Additional!$H$2:$I$3, 2, TRUE)</f>
        <v>REGULAR</v>
      </c>
      <c r="E105" s="18">
        <v>53</v>
      </c>
      <c r="F105" s="18" t="str">
        <f>HLOOKUP(E105, Additional!$H$5:$M$7, 2, FALSE)</f>
        <v>PAKAIAN</v>
      </c>
      <c r="G105" s="18">
        <v>25</v>
      </c>
      <c r="H105" s="18" t="str">
        <f>VLOOKUP(Data!G105, Additional!$A$1:$C$17, 2, FALSE)</f>
        <v>JAKARTA-LAMPUNG</v>
      </c>
      <c r="I105" s="18">
        <f>HLOOKUP(Data!E105, Additional!$H$5:$M$7, 3, FALSE)</f>
        <v>1</v>
      </c>
      <c r="J105" s="18">
        <f>VLOOKUP(Data!G105, Additional!$A$1:$C$17, 3, FALSE)</f>
        <v>15000</v>
      </c>
      <c r="K105" s="18">
        <f t="shared" si="1"/>
        <v>15000</v>
      </c>
      <c r="L105" s="18" t="str">
        <f>IFERROR(VLOOKUP(Data!A105, Additional!$E$1:$F$153, 2, FALSE), "FREE")</f>
        <v>BASIC</v>
      </c>
    </row>
    <row r="106" spans="1:12" ht="15.75" customHeight="1" x14ac:dyDescent="0.25">
      <c r="A106" s="18" t="s">
        <v>132</v>
      </c>
      <c r="B106" s="19">
        <v>44562</v>
      </c>
      <c r="C106" s="18">
        <v>1</v>
      </c>
      <c r="D106" s="18" t="str">
        <f>VLOOKUP(C106, Additional!$H$2:$I$3, 2, TRUE)</f>
        <v>EXPRESS</v>
      </c>
      <c r="E106" s="18">
        <v>54</v>
      </c>
      <c r="F106" s="18" t="str">
        <f>HLOOKUP(E106, Additional!$H$5:$M$7, 2, FALSE)</f>
        <v>TAS</v>
      </c>
      <c r="G106" s="18">
        <v>17</v>
      </c>
      <c r="H106" s="18" t="str">
        <f>VLOOKUP(Data!G106, Additional!$A$1:$C$17, 2, FALSE)</f>
        <v>JAKARTA-SEMARANG</v>
      </c>
      <c r="I106" s="18">
        <f>HLOOKUP(Data!E106, Additional!$H$5:$M$7, 3, FALSE)</f>
        <v>1.5</v>
      </c>
      <c r="J106" s="18">
        <f>VLOOKUP(Data!G106, Additional!$A$1:$C$17, 3, FALSE)</f>
        <v>9000</v>
      </c>
      <c r="K106" s="18">
        <f t="shared" si="1"/>
        <v>13500</v>
      </c>
      <c r="L106" s="18" t="str">
        <f>IFERROR(VLOOKUP(Data!A106, Additional!$E$1:$F$153, 2, FALSE), "FREE")</f>
        <v>PREMIUM</v>
      </c>
    </row>
    <row r="107" spans="1:12" ht="15.75" customHeight="1" x14ac:dyDescent="0.25">
      <c r="A107" s="18" t="s">
        <v>133</v>
      </c>
      <c r="B107" s="19">
        <v>44562</v>
      </c>
      <c r="C107" s="18">
        <v>1</v>
      </c>
      <c r="D107" s="18" t="str">
        <f>VLOOKUP(C107, Additional!$H$2:$I$3, 2, TRUE)</f>
        <v>EXPRESS</v>
      </c>
      <c r="E107" s="18">
        <v>57</v>
      </c>
      <c r="F107" s="18" t="str">
        <f>HLOOKUP(E107, Additional!$H$5:$M$7, 2, FALSE)</f>
        <v>BARANG ELEKTRONIK</v>
      </c>
      <c r="G107" s="18">
        <v>22</v>
      </c>
      <c r="H107" s="18" t="str">
        <f>VLOOKUP(Data!G107, Additional!$A$1:$C$17, 2, FALSE)</f>
        <v>JAKARTA-MALANG</v>
      </c>
      <c r="I107" s="18">
        <f>HLOOKUP(Data!E107, Additional!$H$5:$M$7, 3, FALSE)</f>
        <v>3</v>
      </c>
      <c r="J107" s="18">
        <f>VLOOKUP(Data!G107, Additional!$A$1:$C$17, 3, FALSE)</f>
        <v>11000</v>
      </c>
      <c r="K107" s="18">
        <f t="shared" si="1"/>
        <v>33000</v>
      </c>
      <c r="L107" s="18" t="str">
        <f>IFERROR(VLOOKUP(Data!A107, Additional!$E$1:$F$153, 2, FALSE), "FREE")</f>
        <v>BASIC</v>
      </c>
    </row>
    <row r="108" spans="1:12" ht="15.75" customHeight="1" x14ac:dyDescent="0.25">
      <c r="A108" s="18" t="s">
        <v>134</v>
      </c>
      <c r="B108" s="19">
        <v>44562</v>
      </c>
      <c r="C108" s="18">
        <v>2</v>
      </c>
      <c r="D108" s="18" t="str">
        <f>VLOOKUP(C108, Additional!$H$2:$I$3, 2, TRUE)</f>
        <v>REGULAR</v>
      </c>
      <c r="E108" s="18">
        <v>53</v>
      </c>
      <c r="F108" s="18" t="str">
        <f>HLOOKUP(E108, Additional!$H$5:$M$7, 2, FALSE)</f>
        <v>PAKAIAN</v>
      </c>
      <c r="G108" s="18">
        <v>26</v>
      </c>
      <c r="H108" s="18" t="str">
        <f>VLOOKUP(Data!G108, Additional!$A$1:$C$17, 2, FALSE)</f>
        <v>JAKARTA-BALI</v>
      </c>
      <c r="I108" s="18">
        <f>HLOOKUP(Data!E108, Additional!$H$5:$M$7, 3, FALSE)</f>
        <v>1</v>
      </c>
      <c r="J108" s="18">
        <f>VLOOKUP(Data!G108, Additional!$A$1:$C$17, 3, FALSE)</f>
        <v>15000</v>
      </c>
      <c r="K108" s="18">
        <f t="shared" si="1"/>
        <v>15000</v>
      </c>
      <c r="L108" s="18" t="str">
        <f>IFERROR(VLOOKUP(Data!A108, Additional!$E$1:$F$153, 2, FALSE), "FREE")</f>
        <v>BASIC</v>
      </c>
    </row>
    <row r="109" spans="1:12" ht="15.75" customHeight="1" x14ac:dyDescent="0.25">
      <c r="A109" s="18" t="s">
        <v>135</v>
      </c>
      <c r="B109" s="19">
        <v>44562</v>
      </c>
      <c r="C109" s="18">
        <v>1</v>
      </c>
      <c r="D109" s="18" t="str">
        <f>VLOOKUP(C109, Additional!$H$2:$I$3, 2, TRUE)</f>
        <v>EXPRESS</v>
      </c>
      <c r="E109" s="18">
        <v>54</v>
      </c>
      <c r="F109" s="18" t="str">
        <f>HLOOKUP(E109, Additional!$H$5:$M$7, 2, FALSE)</f>
        <v>TAS</v>
      </c>
      <c r="G109" s="18">
        <v>21</v>
      </c>
      <c r="H109" s="18" t="str">
        <f>VLOOKUP(Data!G109, Additional!$A$1:$C$17, 2, FALSE)</f>
        <v>JAKARTA-JOGJAKARTA</v>
      </c>
      <c r="I109" s="18">
        <f>HLOOKUP(Data!E109, Additional!$H$5:$M$7, 3, FALSE)</f>
        <v>1.5</v>
      </c>
      <c r="J109" s="18">
        <f>VLOOKUP(Data!G109, Additional!$A$1:$C$17, 3, FALSE)</f>
        <v>9750</v>
      </c>
      <c r="K109" s="18">
        <f t="shared" si="1"/>
        <v>14625</v>
      </c>
      <c r="L109" s="18" t="str">
        <f>IFERROR(VLOOKUP(Data!A109, Additional!$E$1:$F$153, 2, FALSE), "FREE")</f>
        <v>BASIC</v>
      </c>
    </row>
    <row r="110" spans="1:12" ht="15.75" customHeight="1" x14ac:dyDescent="0.25">
      <c r="A110" s="18" t="s">
        <v>136</v>
      </c>
      <c r="B110" s="19">
        <v>44562</v>
      </c>
      <c r="C110" s="18">
        <v>2</v>
      </c>
      <c r="D110" s="18" t="str">
        <f>VLOOKUP(C110, Additional!$H$2:$I$3, 2, TRUE)</f>
        <v>REGULAR</v>
      </c>
      <c r="E110" s="18">
        <v>53</v>
      </c>
      <c r="F110" s="18" t="str">
        <f>HLOOKUP(E110, Additional!$H$5:$M$7, 2, FALSE)</f>
        <v>PAKAIAN</v>
      </c>
      <c r="G110" s="18">
        <v>19</v>
      </c>
      <c r="H110" s="18" t="str">
        <f>VLOOKUP(Data!G110, Additional!$A$1:$C$17, 2, FALSE)</f>
        <v>JAKARTA-SALATIGA</v>
      </c>
      <c r="I110" s="18">
        <f>HLOOKUP(Data!E110, Additional!$H$5:$M$7, 3, FALSE)</f>
        <v>1</v>
      </c>
      <c r="J110" s="18">
        <f>VLOOKUP(Data!G110, Additional!$A$1:$C$17, 3, FALSE)</f>
        <v>9500</v>
      </c>
      <c r="K110" s="18">
        <f t="shared" si="1"/>
        <v>9500</v>
      </c>
      <c r="L110" s="18" t="str">
        <f>IFERROR(VLOOKUP(Data!A110, Additional!$E$1:$F$153, 2, FALSE), "FREE")</f>
        <v>BASIC</v>
      </c>
    </row>
    <row r="111" spans="1:12" ht="15.75" customHeight="1" x14ac:dyDescent="0.25">
      <c r="A111" s="18" t="s">
        <v>137</v>
      </c>
      <c r="B111" s="19">
        <v>44562</v>
      </c>
      <c r="C111" s="18">
        <v>1</v>
      </c>
      <c r="D111" s="18" t="str">
        <f>VLOOKUP(C111, Additional!$H$2:$I$3, 2, TRUE)</f>
        <v>EXPRESS</v>
      </c>
      <c r="E111" s="18">
        <v>56</v>
      </c>
      <c r="F111" s="18" t="str">
        <f>HLOOKUP(E111, Additional!$H$5:$M$7, 2, FALSE)</f>
        <v>DOKUMEN</v>
      </c>
      <c r="G111" s="18">
        <v>20</v>
      </c>
      <c r="H111" s="18" t="str">
        <f>VLOOKUP(Data!G111, Additional!$A$1:$C$17, 2, FALSE)</f>
        <v>JAKARTA-SOLO</v>
      </c>
      <c r="I111" s="18">
        <f>HLOOKUP(Data!E111, Additional!$H$5:$M$7, 3, FALSE)</f>
        <v>1</v>
      </c>
      <c r="J111" s="18">
        <f>VLOOKUP(Data!G111, Additional!$A$1:$C$17, 3, FALSE)</f>
        <v>10000</v>
      </c>
      <c r="K111" s="18">
        <f t="shared" si="1"/>
        <v>10000</v>
      </c>
      <c r="L111" s="18" t="str">
        <f>IFERROR(VLOOKUP(Data!A111, Additional!$E$1:$F$153, 2, FALSE), "FREE")</f>
        <v>FREE</v>
      </c>
    </row>
    <row r="112" spans="1:12" ht="15.75" customHeight="1" x14ac:dyDescent="0.25">
      <c r="A112" s="18" t="s">
        <v>138</v>
      </c>
      <c r="B112" s="19">
        <v>44562</v>
      </c>
      <c r="C112" s="18">
        <v>1</v>
      </c>
      <c r="D112" s="18" t="str">
        <f>VLOOKUP(C112, Additional!$H$2:$I$3, 2, TRUE)</f>
        <v>EXPRESS</v>
      </c>
      <c r="E112" s="18">
        <v>56</v>
      </c>
      <c r="F112" s="18" t="str">
        <f>HLOOKUP(E112, Additional!$H$5:$M$7, 2, FALSE)</f>
        <v>DOKUMEN</v>
      </c>
      <c r="G112" s="18">
        <v>16</v>
      </c>
      <c r="H112" s="18" t="str">
        <f>VLOOKUP(Data!G112, Additional!$A$1:$C$17, 2, FALSE)</f>
        <v>JAKARTA-GARUT</v>
      </c>
      <c r="I112" s="18">
        <f>HLOOKUP(Data!E112, Additional!$H$5:$M$7, 3, FALSE)</f>
        <v>1</v>
      </c>
      <c r="J112" s="18">
        <f>VLOOKUP(Data!G112, Additional!$A$1:$C$17, 3, FALSE)</f>
        <v>8500</v>
      </c>
      <c r="K112" s="18">
        <f t="shared" si="1"/>
        <v>8500</v>
      </c>
      <c r="L112" s="18" t="str">
        <f>IFERROR(VLOOKUP(Data!A112, Additional!$E$1:$F$153, 2, FALSE), "FREE")</f>
        <v>PREMIUM</v>
      </c>
    </row>
    <row r="113" spans="1:12" ht="15.75" customHeight="1" x14ac:dyDescent="0.25">
      <c r="A113" s="18" t="s">
        <v>139</v>
      </c>
      <c r="B113" s="19">
        <v>44562</v>
      </c>
      <c r="C113" s="18">
        <v>1</v>
      </c>
      <c r="D113" s="18" t="str">
        <f>VLOOKUP(C113, Additional!$H$2:$I$3, 2, TRUE)</f>
        <v>EXPRESS</v>
      </c>
      <c r="E113" s="18">
        <v>55</v>
      </c>
      <c r="F113" s="18" t="str">
        <f>HLOOKUP(E113, Additional!$H$5:$M$7, 2, FALSE)</f>
        <v>SEPATU</v>
      </c>
      <c r="G113" s="18">
        <v>12</v>
      </c>
      <c r="H113" s="18" t="str">
        <f>VLOOKUP(Data!G113, Additional!$A$1:$C$17, 2, FALSE)</f>
        <v>JAKARTA-TANGERANG</v>
      </c>
      <c r="I113" s="18">
        <f>HLOOKUP(Data!E113, Additional!$H$5:$M$7, 3, FALSE)</f>
        <v>1</v>
      </c>
      <c r="J113" s="18">
        <f>VLOOKUP(Data!G113, Additional!$A$1:$C$17, 3, FALSE)</f>
        <v>7000</v>
      </c>
      <c r="K113" s="18">
        <f t="shared" si="1"/>
        <v>7000</v>
      </c>
      <c r="L113" s="18" t="str">
        <f>IFERROR(VLOOKUP(Data!A113, Additional!$E$1:$F$153, 2, FALSE), "FREE")</f>
        <v>BASIC</v>
      </c>
    </row>
    <row r="114" spans="1:12" ht="15.75" customHeight="1" x14ac:dyDescent="0.25">
      <c r="A114" s="18" t="s">
        <v>140</v>
      </c>
      <c r="B114" s="19">
        <v>44562</v>
      </c>
      <c r="C114" s="18">
        <v>1</v>
      </c>
      <c r="D114" s="18" t="str">
        <f>VLOOKUP(C114, Additional!$H$2:$I$3, 2, TRUE)</f>
        <v>EXPRESS</v>
      </c>
      <c r="E114" s="18">
        <v>54</v>
      </c>
      <c r="F114" s="18" t="str">
        <f>HLOOKUP(E114, Additional!$H$5:$M$7, 2, FALSE)</f>
        <v>TAS</v>
      </c>
      <c r="G114" s="18">
        <v>24</v>
      </c>
      <c r="H114" s="18" t="str">
        <f>VLOOKUP(Data!G114, Additional!$A$1:$C$17, 2, FALSE)</f>
        <v>JAKARTA-MADURA</v>
      </c>
      <c r="I114" s="18">
        <f>HLOOKUP(Data!E114, Additional!$H$5:$M$7, 3, FALSE)</f>
        <v>1.5</v>
      </c>
      <c r="J114" s="18">
        <f>VLOOKUP(Data!G114, Additional!$A$1:$C$17, 3, FALSE)</f>
        <v>14000</v>
      </c>
      <c r="K114" s="18">
        <f t="shared" si="1"/>
        <v>21000</v>
      </c>
      <c r="L114" s="18" t="str">
        <f>IFERROR(VLOOKUP(Data!A114, Additional!$E$1:$F$153, 2, FALSE), "FREE")</f>
        <v>BASIC</v>
      </c>
    </row>
    <row r="115" spans="1:12" ht="15.75" customHeight="1" x14ac:dyDescent="0.25">
      <c r="A115" s="18" t="s">
        <v>141</v>
      </c>
      <c r="B115" s="19">
        <v>44562</v>
      </c>
      <c r="C115" s="18">
        <v>2</v>
      </c>
      <c r="D115" s="18" t="str">
        <f>VLOOKUP(C115, Additional!$H$2:$I$3, 2, TRUE)</f>
        <v>REGULAR</v>
      </c>
      <c r="E115" s="18">
        <v>53</v>
      </c>
      <c r="F115" s="18" t="str">
        <f>HLOOKUP(E115, Additional!$H$5:$M$7, 2, FALSE)</f>
        <v>PAKAIAN</v>
      </c>
      <c r="G115" s="18">
        <v>15</v>
      </c>
      <c r="H115" s="18" t="str">
        <f>VLOOKUP(Data!G115, Additional!$A$1:$C$17, 2, FALSE)</f>
        <v>JAKARTA-BANDUNG</v>
      </c>
      <c r="I115" s="18">
        <f>HLOOKUP(Data!E115, Additional!$H$5:$M$7, 3, FALSE)</f>
        <v>1</v>
      </c>
      <c r="J115" s="18">
        <f>VLOOKUP(Data!G115, Additional!$A$1:$C$17, 3, FALSE)</f>
        <v>8000</v>
      </c>
      <c r="K115" s="18">
        <f t="shared" si="1"/>
        <v>8000</v>
      </c>
      <c r="L115" s="18" t="str">
        <f>IFERROR(VLOOKUP(Data!A115, Additional!$E$1:$F$153, 2, FALSE), "FREE")</f>
        <v>FREE</v>
      </c>
    </row>
    <row r="116" spans="1:12" ht="15.75" customHeight="1" x14ac:dyDescent="0.25">
      <c r="A116" s="18" t="s">
        <v>142</v>
      </c>
      <c r="B116" s="19">
        <v>44562</v>
      </c>
      <c r="C116" s="18">
        <v>2</v>
      </c>
      <c r="D116" s="18" t="str">
        <f>VLOOKUP(C116, Additional!$H$2:$I$3, 2, TRUE)</f>
        <v>REGULAR</v>
      </c>
      <c r="E116" s="18">
        <v>53</v>
      </c>
      <c r="F116" s="18" t="str">
        <f>HLOOKUP(E116, Additional!$H$5:$M$7, 2, FALSE)</f>
        <v>PAKAIAN</v>
      </c>
      <c r="G116" s="18">
        <v>25</v>
      </c>
      <c r="H116" s="18" t="str">
        <f>VLOOKUP(Data!G116, Additional!$A$1:$C$17, 2, FALSE)</f>
        <v>JAKARTA-LAMPUNG</v>
      </c>
      <c r="I116" s="18">
        <f>HLOOKUP(Data!E116, Additional!$H$5:$M$7, 3, FALSE)</f>
        <v>1</v>
      </c>
      <c r="J116" s="18">
        <f>VLOOKUP(Data!G116, Additional!$A$1:$C$17, 3, FALSE)</f>
        <v>15000</v>
      </c>
      <c r="K116" s="18">
        <f t="shared" si="1"/>
        <v>15000</v>
      </c>
      <c r="L116" s="18" t="str">
        <f>IFERROR(VLOOKUP(Data!A116, Additional!$E$1:$F$153, 2, FALSE), "FREE")</f>
        <v>BASIC</v>
      </c>
    </row>
    <row r="117" spans="1:12" ht="15.75" customHeight="1" x14ac:dyDescent="0.25">
      <c r="A117" s="18" t="s">
        <v>143</v>
      </c>
      <c r="B117" s="19">
        <v>44562</v>
      </c>
      <c r="C117" s="18">
        <v>2</v>
      </c>
      <c r="D117" s="18" t="str">
        <f>VLOOKUP(C117, Additional!$H$2:$I$3, 2, TRUE)</f>
        <v>REGULAR</v>
      </c>
      <c r="E117" s="18">
        <v>56</v>
      </c>
      <c r="F117" s="18" t="str">
        <f>HLOOKUP(E117, Additional!$H$5:$M$7, 2, FALSE)</f>
        <v>DOKUMEN</v>
      </c>
      <c r="G117" s="18">
        <v>13</v>
      </c>
      <c r="H117" s="18" t="str">
        <f>VLOOKUP(Data!G117, Additional!$A$1:$C$17, 2, FALSE)</f>
        <v>JAKARTA-BOGOR</v>
      </c>
      <c r="I117" s="18">
        <f>HLOOKUP(Data!E117, Additional!$H$5:$M$7, 3, FALSE)</f>
        <v>1</v>
      </c>
      <c r="J117" s="18">
        <f>VLOOKUP(Data!G117, Additional!$A$1:$C$17, 3, FALSE)</f>
        <v>7000</v>
      </c>
      <c r="K117" s="18">
        <f t="shared" si="1"/>
        <v>7000</v>
      </c>
      <c r="L117" s="18" t="str">
        <f>IFERROR(VLOOKUP(Data!A117, Additional!$E$1:$F$153, 2, FALSE), "FREE")</f>
        <v>BASIC</v>
      </c>
    </row>
    <row r="118" spans="1:12" ht="15.75" customHeight="1" x14ac:dyDescent="0.25">
      <c r="A118" s="18" t="s">
        <v>144</v>
      </c>
      <c r="B118" s="19">
        <v>44562</v>
      </c>
      <c r="C118" s="18">
        <v>1</v>
      </c>
      <c r="D118" s="18" t="str">
        <f>VLOOKUP(C118, Additional!$H$2:$I$3, 2, TRUE)</f>
        <v>EXPRESS</v>
      </c>
      <c r="E118" s="18">
        <v>57</v>
      </c>
      <c r="F118" s="18" t="str">
        <f>HLOOKUP(E118, Additional!$H$5:$M$7, 2, FALSE)</f>
        <v>BARANG ELEKTRONIK</v>
      </c>
      <c r="G118" s="18">
        <v>14</v>
      </c>
      <c r="H118" s="18" t="str">
        <f>VLOOKUP(Data!G118, Additional!$A$1:$C$17, 2, FALSE)</f>
        <v>JAKARTA-DEPOK</v>
      </c>
      <c r="I118" s="18">
        <f>HLOOKUP(Data!E118, Additional!$H$5:$M$7, 3, FALSE)</f>
        <v>3</v>
      </c>
      <c r="J118" s="18">
        <f>VLOOKUP(Data!G118, Additional!$A$1:$C$17, 3, FALSE)</f>
        <v>7000</v>
      </c>
      <c r="K118" s="18">
        <f t="shared" si="1"/>
        <v>21000</v>
      </c>
      <c r="L118" s="18" t="str">
        <f>IFERROR(VLOOKUP(Data!A118, Additional!$E$1:$F$153, 2, FALSE), "FREE")</f>
        <v>FREE</v>
      </c>
    </row>
    <row r="119" spans="1:12" ht="15.75" customHeight="1" x14ac:dyDescent="0.25">
      <c r="A119" s="18" t="s">
        <v>145</v>
      </c>
      <c r="B119" s="19">
        <v>44562</v>
      </c>
      <c r="C119" s="18">
        <v>1</v>
      </c>
      <c r="D119" s="18" t="str">
        <f>VLOOKUP(C119, Additional!$H$2:$I$3, 2, TRUE)</f>
        <v>EXPRESS</v>
      </c>
      <c r="E119" s="18">
        <v>53</v>
      </c>
      <c r="F119" s="18" t="str">
        <f>HLOOKUP(E119, Additional!$H$5:$M$7, 2, FALSE)</f>
        <v>PAKAIAN</v>
      </c>
      <c r="G119" s="18">
        <v>25</v>
      </c>
      <c r="H119" s="18" t="str">
        <f>VLOOKUP(Data!G119, Additional!$A$1:$C$17, 2, FALSE)</f>
        <v>JAKARTA-LAMPUNG</v>
      </c>
      <c r="I119" s="18">
        <f>HLOOKUP(Data!E119, Additional!$H$5:$M$7, 3, FALSE)</f>
        <v>1</v>
      </c>
      <c r="J119" s="18">
        <f>VLOOKUP(Data!G119, Additional!$A$1:$C$17, 3, FALSE)</f>
        <v>15000</v>
      </c>
      <c r="K119" s="18">
        <f t="shared" si="1"/>
        <v>15000</v>
      </c>
      <c r="L119" s="18" t="str">
        <f>IFERROR(VLOOKUP(Data!A119, Additional!$E$1:$F$153, 2, FALSE), "FREE")</f>
        <v>BASIC</v>
      </c>
    </row>
    <row r="120" spans="1:12" ht="15.75" customHeight="1" x14ac:dyDescent="0.25">
      <c r="A120" s="18" t="s">
        <v>146</v>
      </c>
      <c r="B120" s="19">
        <v>44562</v>
      </c>
      <c r="C120" s="18">
        <v>1</v>
      </c>
      <c r="D120" s="18" t="str">
        <f>VLOOKUP(C120, Additional!$H$2:$I$3, 2, TRUE)</f>
        <v>EXPRESS</v>
      </c>
      <c r="E120" s="18">
        <v>54</v>
      </c>
      <c r="F120" s="18" t="str">
        <f>HLOOKUP(E120, Additional!$H$5:$M$7, 2, FALSE)</f>
        <v>TAS</v>
      </c>
      <c r="G120" s="18">
        <v>16</v>
      </c>
      <c r="H120" s="18" t="str">
        <f>VLOOKUP(Data!G120, Additional!$A$1:$C$17, 2, FALSE)</f>
        <v>JAKARTA-GARUT</v>
      </c>
      <c r="I120" s="18">
        <f>HLOOKUP(Data!E120, Additional!$H$5:$M$7, 3, FALSE)</f>
        <v>1.5</v>
      </c>
      <c r="J120" s="18">
        <f>VLOOKUP(Data!G120, Additional!$A$1:$C$17, 3, FALSE)</f>
        <v>8500</v>
      </c>
      <c r="K120" s="18">
        <f t="shared" si="1"/>
        <v>12750</v>
      </c>
      <c r="L120" s="18" t="str">
        <f>IFERROR(VLOOKUP(Data!A120, Additional!$E$1:$F$153, 2, FALSE), "FREE")</f>
        <v>PREMIUM</v>
      </c>
    </row>
    <row r="121" spans="1:12" ht="15.75" customHeight="1" x14ac:dyDescent="0.25">
      <c r="A121" s="18" t="s">
        <v>147</v>
      </c>
      <c r="B121" s="19">
        <v>44562</v>
      </c>
      <c r="C121" s="18">
        <v>1</v>
      </c>
      <c r="D121" s="18" t="str">
        <f>VLOOKUP(C121, Additional!$H$2:$I$3, 2, TRUE)</f>
        <v>EXPRESS</v>
      </c>
      <c r="E121" s="18">
        <v>56</v>
      </c>
      <c r="F121" s="18" t="str">
        <f>HLOOKUP(E121, Additional!$H$5:$M$7, 2, FALSE)</f>
        <v>DOKUMEN</v>
      </c>
      <c r="G121" s="18">
        <v>22</v>
      </c>
      <c r="H121" s="18" t="str">
        <f>VLOOKUP(Data!G121, Additional!$A$1:$C$17, 2, FALSE)</f>
        <v>JAKARTA-MALANG</v>
      </c>
      <c r="I121" s="18">
        <f>HLOOKUP(Data!E121, Additional!$H$5:$M$7, 3, FALSE)</f>
        <v>1</v>
      </c>
      <c r="J121" s="18">
        <f>VLOOKUP(Data!G121, Additional!$A$1:$C$17, 3, FALSE)</f>
        <v>11000</v>
      </c>
      <c r="K121" s="18">
        <f t="shared" si="1"/>
        <v>11000</v>
      </c>
      <c r="L121" s="18" t="str">
        <f>IFERROR(VLOOKUP(Data!A121, Additional!$E$1:$F$153, 2, FALSE), "FREE")</f>
        <v>BASIC</v>
      </c>
    </row>
    <row r="122" spans="1:12" ht="15.75" customHeight="1" x14ac:dyDescent="0.25">
      <c r="A122" s="18" t="s">
        <v>148</v>
      </c>
      <c r="B122" s="19">
        <v>44562</v>
      </c>
      <c r="C122" s="18">
        <v>1</v>
      </c>
      <c r="D122" s="18" t="str">
        <f>VLOOKUP(C122, Additional!$H$2:$I$3, 2, TRUE)</f>
        <v>EXPRESS</v>
      </c>
      <c r="E122" s="18">
        <v>55</v>
      </c>
      <c r="F122" s="18" t="str">
        <f>HLOOKUP(E122, Additional!$H$5:$M$7, 2, FALSE)</f>
        <v>SEPATU</v>
      </c>
      <c r="G122" s="18">
        <v>14</v>
      </c>
      <c r="H122" s="18" t="str">
        <f>VLOOKUP(Data!G122, Additional!$A$1:$C$17, 2, FALSE)</f>
        <v>JAKARTA-DEPOK</v>
      </c>
      <c r="I122" s="18">
        <f>HLOOKUP(Data!E122, Additional!$H$5:$M$7, 3, FALSE)</f>
        <v>1</v>
      </c>
      <c r="J122" s="18">
        <f>VLOOKUP(Data!G122, Additional!$A$1:$C$17, 3, FALSE)</f>
        <v>7000</v>
      </c>
      <c r="K122" s="18">
        <f t="shared" si="1"/>
        <v>7000</v>
      </c>
      <c r="L122" s="18" t="str">
        <f>IFERROR(VLOOKUP(Data!A122, Additional!$E$1:$F$153, 2, FALSE), "FREE")</f>
        <v>BASIC</v>
      </c>
    </row>
    <row r="123" spans="1:12" ht="15.75" customHeight="1" x14ac:dyDescent="0.25">
      <c r="A123" s="18" t="s">
        <v>149</v>
      </c>
      <c r="B123" s="19">
        <v>44562</v>
      </c>
      <c r="C123" s="18">
        <v>1</v>
      </c>
      <c r="D123" s="18" t="str">
        <f>VLOOKUP(C123, Additional!$H$2:$I$3, 2, TRUE)</f>
        <v>EXPRESS</v>
      </c>
      <c r="E123" s="18">
        <v>57</v>
      </c>
      <c r="F123" s="18" t="str">
        <f>HLOOKUP(E123, Additional!$H$5:$M$7, 2, FALSE)</f>
        <v>BARANG ELEKTRONIK</v>
      </c>
      <c r="G123" s="18">
        <v>17</v>
      </c>
      <c r="H123" s="18" t="str">
        <f>VLOOKUP(Data!G123, Additional!$A$1:$C$17, 2, FALSE)</f>
        <v>JAKARTA-SEMARANG</v>
      </c>
      <c r="I123" s="18">
        <f>HLOOKUP(Data!E123, Additional!$H$5:$M$7, 3, FALSE)</f>
        <v>3</v>
      </c>
      <c r="J123" s="18">
        <f>VLOOKUP(Data!G123, Additional!$A$1:$C$17, 3, FALSE)</f>
        <v>9000</v>
      </c>
      <c r="K123" s="18">
        <f t="shared" si="1"/>
        <v>27000</v>
      </c>
      <c r="L123" s="18" t="str">
        <f>IFERROR(VLOOKUP(Data!A123, Additional!$E$1:$F$153, 2, FALSE), "FREE")</f>
        <v>PREMIUM</v>
      </c>
    </row>
    <row r="124" spans="1:12" ht="15.75" customHeight="1" x14ac:dyDescent="0.25">
      <c r="A124" s="18" t="s">
        <v>150</v>
      </c>
      <c r="B124" s="19">
        <v>44562</v>
      </c>
      <c r="C124" s="18">
        <v>1</v>
      </c>
      <c r="D124" s="18" t="str">
        <f>VLOOKUP(C124, Additional!$H$2:$I$3, 2, TRUE)</f>
        <v>EXPRESS</v>
      </c>
      <c r="E124" s="18">
        <v>57</v>
      </c>
      <c r="F124" s="18" t="str">
        <f>HLOOKUP(E124, Additional!$H$5:$M$7, 2, FALSE)</f>
        <v>BARANG ELEKTRONIK</v>
      </c>
      <c r="G124" s="18">
        <v>11</v>
      </c>
      <c r="H124" s="18" t="str">
        <f>VLOOKUP(Data!G124, Additional!$A$1:$C$17, 2, FALSE)</f>
        <v>JAKARTA-JAKARTA</v>
      </c>
      <c r="I124" s="18">
        <f>HLOOKUP(Data!E124, Additional!$H$5:$M$7, 3, FALSE)</f>
        <v>3</v>
      </c>
      <c r="J124" s="18">
        <f>VLOOKUP(Data!G124, Additional!$A$1:$C$17, 3, FALSE)</f>
        <v>7000</v>
      </c>
      <c r="K124" s="18">
        <f t="shared" si="1"/>
        <v>21000</v>
      </c>
      <c r="L124" s="18" t="str">
        <f>IFERROR(VLOOKUP(Data!A124, Additional!$E$1:$F$153, 2, FALSE), "FREE")</f>
        <v>BASIC</v>
      </c>
    </row>
    <row r="125" spans="1:12" ht="15.75" customHeight="1" x14ac:dyDescent="0.25">
      <c r="A125" s="18" t="s">
        <v>151</v>
      </c>
      <c r="B125" s="19">
        <v>44562</v>
      </c>
      <c r="C125" s="18">
        <v>1</v>
      </c>
      <c r="D125" s="18" t="str">
        <f>VLOOKUP(C125, Additional!$H$2:$I$3, 2, TRUE)</f>
        <v>EXPRESS</v>
      </c>
      <c r="E125" s="18">
        <v>55</v>
      </c>
      <c r="F125" s="18" t="str">
        <f>HLOOKUP(E125, Additional!$H$5:$M$7, 2, FALSE)</f>
        <v>SEPATU</v>
      </c>
      <c r="G125" s="18">
        <v>23</v>
      </c>
      <c r="H125" s="18" t="str">
        <f>VLOOKUP(Data!G125, Additional!$A$1:$C$17, 2, FALSE)</f>
        <v>JAKARTA-SURABAYA</v>
      </c>
      <c r="I125" s="18">
        <f>HLOOKUP(Data!E125, Additional!$H$5:$M$7, 3, FALSE)</f>
        <v>1</v>
      </c>
      <c r="J125" s="18">
        <f>VLOOKUP(Data!G125, Additional!$A$1:$C$17, 3, FALSE)</f>
        <v>12000</v>
      </c>
      <c r="K125" s="18">
        <f t="shared" si="1"/>
        <v>12000</v>
      </c>
      <c r="L125" s="18" t="str">
        <f>IFERROR(VLOOKUP(Data!A125, Additional!$E$1:$F$153, 2, FALSE), "FREE")</f>
        <v>FREE</v>
      </c>
    </row>
    <row r="126" spans="1:12" ht="15.75" customHeight="1" x14ac:dyDescent="0.25">
      <c r="A126" s="18" t="s">
        <v>152</v>
      </c>
      <c r="B126" s="19">
        <v>44562</v>
      </c>
      <c r="C126" s="18">
        <v>1</v>
      </c>
      <c r="D126" s="18" t="str">
        <f>VLOOKUP(C126, Additional!$H$2:$I$3, 2, TRUE)</f>
        <v>EXPRESS</v>
      </c>
      <c r="E126" s="18">
        <v>53</v>
      </c>
      <c r="F126" s="18" t="str">
        <f>HLOOKUP(E126, Additional!$H$5:$M$7, 2, FALSE)</f>
        <v>PAKAIAN</v>
      </c>
      <c r="G126" s="18">
        <v>17</v>
      </c>
      <c r="H126" s="18" t="str">
        <f>VLOOKUP(Data!G126, Additional!$A$1:$C$17, 2, FALSE)</f>
        <v>JAKARTA-SEMARANG</v>
      </c>
      <c r="I126" s="18">
        <f>HLOOKUP(Data!E126, Additional!$H$5:$M$7, 3, FALSE)</f>
        <v>1</v>
      </c>
      <c r="J126" s="18">
        <f>VLOOKUP(Data!G126, Additional!$A$1:$C$17, 3, FALSE)</f>
        <v>9000</v>
      </c>
      <c r="K126" s="18">
        <f t="shared" si="1"/>
        <v>9000</v>
      </c>
      <c r="L126" s="18" t="str">
        <f>IFERROR(VLOOKUP(Data!A126, Additional!$E$1:$F$153, 2, FALSE), "FREE")</f>
        <v>BASIC</v>
      </c>
    </row>
    <row r="127" spans="1:12" ht="15.75" customHeight="1" x14ac:dyDescent="0.25">
      <c r="A127" s="18" t="s">
        <v>153</v>
      </c>
      <c r="B127" s="19">
        <v>44562</v>
      </c>
      <c r="C127" s="18">
        <v>2</v>
      </c>
      <c r="D127" s="18" t="str">
        <f>VLOOKUP(C127, Additional!$H$2:$I$3, 2, TRUE)</f>
        <v>REGULAR</v>
      </c>
      <c r="E127" s="18">
        <v>55</v>
      </c>
      <c r="F127" s="18" t="str">
        <f>HLOOKUP(E127, Additional!$H$5:$M$7, 2, FALSE)</f>
        <v>SEPATU</v>
      </c>
      <c r="G127" s="18">
        <v>20</v>
      </c>
      <c r="H127" s="18" t="str">
        <f>VLOOKUP(Data!G127, Additional!$A$1:$C$17, 2, FALSE)</f>
        <v>JAKARTA-SOLO</v>
      </c>
      <c r="I127" s="18">
        <f>HLOOKUP(Data!E127, Additional!$H$5:$M$7, 3, FALSE)</f>
        <v>1</v>
      </c>
      <c r="J127" s="18">
        <f>VLOOKUP(Data!G127, Additional!$A$1:$C$17, 3, FALSE)</f>
        <v>10000</v>
      </c>
      <c r="K127" s="18">
        <f t="shared" si="1"/>
        <v>10000</v>
      </c>
      <c r="L127" s="18" t="str">
        <f>IFERROR(VLOOKUP(Data!A127, Additional!$E$1:$F$153, 2, FALSE), "FREE")</f>
        <v>BASIC</v>
      </c>
    </row>
    <row r="128" spans="1:12" ht="15.75" customHeight="1" x14ac:dyDescent="0.25">
      <c r="A128" s="18" t="s">
        <v>154</v>
      </c>
      <c r="B128" s="19">
        <v>44562</v>
      </c>
      <c r="C128" s="18">
        <v>2</v>
      </c>
      <c r="D128" s="18" t="str">
        <f>VLOOKUP(C128, Additional!$H$2:$I$3, 2, TRUE)</f>
        <v>REGULAR</v>
      </c>
      <c r="E128" s="18">
        <v>54</v>
      </c>
      <c r="F128" s="18" t="str">
        <f>HLOOKUP(E128, Additional!$H$5:$M$7, 2, FALSE)</f>
        <v>TAS</v>
      </c>
      <c r="G128" s="18">
        <v>19</v>
      </c>
      <c r="H128" s="18" t="str">
        <f>VLOOKUP(Data!G128, Additional!$A$1:$C$17, 2, FALSE)</f>
        <v>JAKARTA-SALATIGA</v>
      </c>
      <c r="I128" s="18">
        <f>HLOOKUP(Data!E128, Additional!$H$5:$M$7, 3, FALSE)</f>
        <v>1.5</v>
      </c>
      <c r="J128" s="18">
        <f>VLOOKUP(Data!G128, Additional!$A$1:$C$17, 3, FALSE)</f>
        <v>9500</v>
      </c>
      <c r="K128" s="18">
        <f t="shared" si="1"/>
        <v>14250</v>
      </c>
      <c r="L128" s="18" t="str">
        <f>IFERROR(VLOOKUP(Data!A128, Additional!$E$1:$F$153, 2, FALSE), "FREE")</f>
        <v>BASIC</v>
      </c>
    </row>
    <row r="129" spans="1:12" ht="15.75" customHeight="1" x14ac:dyDescent="0.25">
      <c r="A129" s="18" t="s">
        <v>155</v>
      </c>
      <c r="B129" s="19">
        <v>44562</v>
      </c>
      <c r="C129" s="18">
        <v>2</v>
      </c>
      <c r="D129" s="18" t="str">
        <f>VLOOKUP(C129, Additional!$H$2:$I$3, 2, TRUE)</f>
        <v>REGULAR</v>
      </c>
      <c r="E129" s="18">
        <v>55</v>
      </c>
      <c r="F129" s="18" t="str">
        <f>HLOOKUP(E129, Additional!$H$5:$M$7, 2, FALSE)</f>
        <v>SEPATU</v>
      </c>
      <c r="G129" s="18">
        <v>15</v>
      </c>
      <c r="H129" s="18" t="str">
        <f>VLOOKUP(Data!G129, Additional!$A$1:$C$17, 2, FALSE)</f>
        <v>JAKARTA-BANDUNG</v>
      </c>
      <c r="I129" s="18">
        <f>HLOOKUP(Data!E129, Additional!$H$5:$M$7, 3, FALSE)</f>
        <v>1</v>
      </c>
      <c r="J129" s="18">
        <f>VLOOKUP(Data!G129, Additional!$A$1:$C$17, 3, FALSE)</f>
        <v>8000</v>
      </c>
      <c r="K129" s="18">
        <f t="shared" si="1"/>
        <v>8000</v>
      </c>
      <c r="L129" s="18" t="str">
        <f>IFERROR(VLOOKUP(Data!A129, Additional!$E$1:$F$153, 2, FALSE), "FREE")</f>
        <v>PREMIUM</v>
      </c>
    </row>
    <row r="130" spans="1:12" ht="15.75" customHeight="1" x14ac:dyDescent="0.25">
      <c r="A130" s="18" t="s">
        <v>156</v>
      </c>
      <c r="B130" s="19">
        <v>44562</v>
      </c>
      <c r="C130" s="18">
        <v>2</v>
      </c>
      <c r="D130" s="18" t="str">
        <f>VLOOKUP(C130, Additional!$H$2:$I$3, 2, TRUE)</f>
        <v>REGULAR</v>
      </c>
      <c r="E130" s="18">
        <v>57</v>
      </c>
      <c r="F130" s="18" t="str">
        <f>HLOOKUP(E130, Additional!$H$5:$M$7, 2, FALSE)</f>
        <v>BARANG ELEKTRONIK</v>
      </c>
      <c r="G130" s="18">
        <v>21</v>
      </c>
      <c r="H130" s="18" t="str">
        <f>VLOOKUP(Data!G130, Additional!$A$1:$C$17, 2, FALSE)</f>
        <v>JAKARTA-JOGJAKARTA</v>
      </c>
      <c r="I130" s="18">
        <f>HLOOKUP(Data!E130, Additional!$H$5:$M$7, 3, FALSE)</f>
        <v>3</v>
      </c>
      <c r="J130" s="18">
        <f>VLOOKUP(Data!G130, Additional!$A$1:$C$17, 3, FALSE)</f>
        <v>9750</v>
      </c>
      <c r="K130" s="18">
        <f t="shared" si="1"/>
        <v>29250</v>
      </c>
      <c r="L130" s="18" t="str">
        <f>IFERROR(VLOOKUP(Data!A130, Additional!$E$1:$F$153, 2, FALSE), "FREE")</f>
        <v>BASIC</v>
      </c>
    </row>
    <row r="131" spans="1:12" ht="15.75" customHeight="1" x14ac:dyDescent="0.25">
      <c r="A131" s="18" t="s">
        <v>157</v>
      </c>
      <c r="B131" s="19">
        <v>44562</v>
      </c>
      <c r="C131" s="18">
        <v>2</v>
      </c>
      <c r="D131" s="18" t="str">
        <f>VLOOKUP(C131, Additional!$H$2:$I$3, 2, TRUE)</f>
        <v>REGULAR</v>
      </c>
      <c r="E131" s="18">
        <v>56</v>
      </c>
      <c r="F131" s="18" t="str">
        <f>HLOOKUP(E131, Additional!$H$5:$M$7, 2, FALSE)</f>
        <v>DOKUMEN</v>
      </c>
      <c r="G131" s="18">
        <v>18</v>
      </c>
      <c r="H131" s="18" t="str">
        <f>VLOOKUP(Data!G131, Additional!$A$1:$C$17, 2, FALSE)</f>
        <v>JAKARTA-JEPARA</v>
      </c>
      <c r="I131" s="18">
        <f>HLOOKUP(Data!E131, Additional!$H$5:$M$7, 3, FALSE)</f>
        <v>1</v>
      </c>
      <c r="J131" s="18">
        <f>VLOOKUP(Data!G131, Additional!$A$1:$C$17, 3, FALSE)</f>
        <v>9000</v>
      </c>
      <c r="K131" s="18">
        <f t="shared" ref="K131:K194" si="2">I131*J131</f>
        <v>9000</v>
      </c>
      <c r="L131" s="18" t="str">
        <f>IFERROR(VLOOKUP(Data!A131, Additional!$E$1:$F$153, 2, FALSE), "FREE")</f>
        <v>BASIC</v>
      </c>
    </row>
    <row r="132" spans="1:12" ht="15.75" customHeight="1" x14ac:dyDescent="0.25">
      <c r="A132" s="18" t="s">
        <v>158</v>
      </c>
      <c r="B132" s="19">
        <v>44562</v>
      </c>
      <c r="C132" s="18">
        <v>1</v>
      </c>
      <c r="D132" s="18" t="str">
        <f>VLOOKUP(C132, Additional!$H$2:$I$3, 2, TRUE)</f>
        <v>EXPRESS</v>
      </c>
      <c r="E132" s="18">
        <v>53</v>
      </c>
      <c r="F132" s="18" t="str">
        <f>HLOOKUP(E132, Additional!$H$5:$M$7, 2, FALSE)</f>
        <v>PAKAIAN</v>
      </c>
      <c r="G132" s="18">
        <v>26</v>
      </c>
      <c r="H132" s="18" t="str">
        <f>VLOOKUP(Data!G132, Additional!$A$1:$C$17, 2, FALSE)</f>
        <v>JAKARTA-BALI</v>
      </c>
      <c r="I132" s="18">
        <f>HLOOKUP(Data!E132, Additional!$H$5:$M$7, 3, FALSE)</f>
        <v>1</v>
      </c>
      <c r="J132" s="18">
        <f>VLOOKUP(Data!G132, Additional!$A$1:$C$17, 3, FALSE)</f>
        <v>15000</v>
      </c>
      <c r="K132" s="18">
        <f t="shared" si="2"/>
        <v>15000</v>
      </c>
      <c r="L132" s="18" t="str">
        <f>IFERROR(VLOOKUP(Data!A132, Additional!$E$1:$F$153, 2, FALSE), "FREE")</f>
        <v>FREE</v>
      </c>
    </row>
    <row r="133" spans="1:12" ht="15.75" customHeight="1" x14ac:dyDescent="0.25">
      <c r="A133" s="18" t="s">
        <v>159</v>
      </c>
      <c r="B133" s="19">
        <v>44562</v>
      </c>
      <c r="C133" s="18">
        <v>2</v>
      </c>
      <c r="D133" s="18" t="str">
        <f>VLOOKUP(C133, Additional!$H$2:$I$3, 2, TRUE)</f>
        <v>REGULAR</v>
      </c>
      <c r="E133" s="18">
        <v>53</v>
      </c>
      <c r="F133" s="18" t="str">
        <f>HLOOKUP(E133, Additional!$H$5:$M$7, 2, FALSE)</f>
        <v>PAKAIAN</v>
      </c>
      <c r="G133" s="18">
        <v>15</v>
      </c>
      <c r="H133" s="18" t="str">
        <f>VLOOKUP(Data!G133, Additional!$A$1:$C$17, 2, FALSE)</f>
        <v>JAKARTA-BANDUNG</v>
      </c>
      <c r="I133" s="18">
        <f>HLOOKUP(Data!E133, Additional!$H$5:$M$7, 3, FALSE)</f>
        <v>1</v>
      </c>
      <c r="J133" s="18">
        <f>VLOOKUP(Data!G133, Additional!$A$1:$C$17, 3, FALSE)</f>
        <v>8000</v>
      </c>
      <c r="K133" s="18">
        <f t="shared" si="2"/>
        <v>8000</v>
      </c>
      <c r="L133" s="18" t="str">
        <f>IFERROR(VLOOKUP(Data!A133, Additional!$E$1:$F$153, 2, FALSE), "FREE")</f>
        <v>BASIC</v>
      </c>
    </row>
    <row r="134" spans="1:12" ht="15.75" customHeight="1" x14ac:dyDescent="0.25">
      <c r="A134" s="18" t="s">
        <v>160</v>
      </c>
      <c r="B134" s="19">
        <v>44562</v>
      </c>
      <c r="C134" s="18">
        <v>2</v>
      </c>
      <c r="D134" s="18" t="str">
        <f>VLOOKUP(C134, Additional!$H$2:$I$3, 2, TRUE)</f>
        <v>REGULAR</v>
      </c>
      <c r="E134" s="18">
        <v>56</v>
      </c>
      <c r="F134" s="18" t="str">
        <f>HLOOKUP(E134, Additional!$H$5:$M$7, 2, FALSE)</f>
        <v>DOKUMEN</v>
      </c>
      <c r="G134" s="18">
        <v>19</v>
      </c>
      <c r="H134" s="18" t="str">
        <f>VLOOKUP(Data!G134, Additional!$A$1:$C$17, 2, FALSE)</f>
        <v>JAKARTA-SALATIGA</v>
      </c>
      <c r="I134" s="18">
        <f>HLOOKUP(Data!E134, Additional!$H$5:$M$7, 3, FALSE)</f>
        <v>1</v>
      </c>
      <c r="J134" s="18">
        <f>VLOOKUP(Data!G134, Additional!$A$1:$C$17, 3, FALSE)</f>
        <v>9500</v>
      </c>
      <c r="K134" s="18">
        <f t="shared" si="2"/>
        <v>9500</v>
      </c>
      <c r="L134" s="18" t="str">
        <f>IFERROR(VLOOKUP(Data!A134, Additional!$E$1:$F$153, 2, FALSE), "FREE")</f>
        <v>BASIC</v>
      </c>
    </row>
    <row r="135" spans="1:12" ht="15.75" customHeight="1" x14ac:dyDescent="0.25">
      <c r="A135" s="18" t="s">
        <v>161</v>
      </c>
      <c r="B135" s="19">
        <v>44562</v>
      </c>
      <c r="C135" s="18">
        <v>1</v>
      </c>
      <c r="D135" s="18" t="str">
        <f>VLOOKUP(C135, Additional!$H$2:$I$3, 2, TRUE)</f>
        <v>EXPRESS</v>
      </c>
      <c r="E135" s="18">
        <v>55</v>
      </c>
      <c r="F135" s="18" t="str">
        <f>HLOOKUP(E135, Additional!$H$5:$M$7, 2, FALSE)</f>
        <v>SEPATU</v>
      </c>
      <c r="G135" s="18">
        <v>14</v>
      </c>
      <c r="H135" s="18" t="str">
        <f>VLOOKUP(Data!G135, Additional!$A$1:$C$17, 2, FALSE)</f>
        <v>JAKARTA-DEPOK</v>
      </c>
      <c r="I135" s="18">
        <f>HLOOKUP(Data!E135, Additional!$H$5:$M$7, 3, FALSE)</f>
        <v>1</v>
      </c>
      <c r="J135" s="18">
        <f>VLOOKUP(Data!G135, Additional!$A$1:$C$17, 3, FALSE)</f>
        <v>7000</v>
      </c>
      <c r="K135" s="18">
        <f t="shared" si="2"/>
        <v>7000</v>
      </c>
      <c r="L135" s="18" t="str">
        <f>IFERROR(VLOOKUP(Data!A135, Additional!$E$1:$F$153, 2, FALSE), "FREE")</f>
        <v>FREE</v>
      </c>
    </row>
    <row r="136" spans="1:12" ht="15.75" customHeight="1" x14ac:dyDescent="0.25">
      <c r="A136" s="18" t="s">
        <v>162</v>
      </c>
      <c r="B136" s="19">
        <v>44562</v>
      </c>
      <c r="C136" s="18">
        <v>1</v>
      </c>
      <c r="D136" s="18" t="str">
        <f>VLOOKUP(C136, Additional!$H$2:$I$3, 2, TRUE)</f>
        <v>EXPRESS</v>
      </c>
      <c r="E136" s="18">
        <v>53</v>
      </c>
      <c r="F136" s="18" t="str">
        <f>HLOOKUP(E136, Additional!$H$5:$M$7, 2, FALSE)</f>
        <v>PAKAIAN</v>
      </c>
      <c r="G136" s="18">
        <v>12</v>
      </c>
      <c r="H136" s="18" t="str">
        <f>VLOOKUP(Data!G136, Additional!$A$1:$C$17, 2, FALSE)</f>
        <v>JAKARTA-TANGERANG</v>
      </c>
      <c r="I136" s="18">
        <f>HLOOKUP(Data!E136, Additional!$H$5:$M$7, 3, FALSE)</f>
        <v>1</v>
      </c>
      <c r="J136" s="18">
        <f>VLOOKUP(Data!G136, Additional!$A$1:$C$17, 3, FALSE)</f>
        <v>7000</v>
      </c>
      <c r="K136" s="18">
        <f t="shared" si="2"/>
        <v>7000</v>
      </c>
      <c r="L136" s="18" t="str">
        <f>IFERROR(VLOOKUP(Data!A136, Additional!$E$1:$F$153, 2, FALSE), "FREE")</f>
        <v>FREE</v>
      </c>
    </row>
    <row r="137" spans="1:12" ht="15.75" customHeight="1" x14ac:dyDescent="0.25">
      <c r="A137" s="18" t="s">
        <v>163</v>
      </c>
      <c r="B137" s="19">
        <v>44562</v>
      </c>
      <c r="C137" s="18">
        <v>2</v>
      </c>
      <c r="D137" s="18" t="str">
        <f>VLOOKUP(C137, Additional!$H$2:$I$3, 2, TRUE)</f>
        <v>REGULAR</v>
      </c>
      <c r="E137" s="18">
        <v>53</v>
      </c>
      <c r="F137" s="18" t="str">
        <f>HLOOKUP(E137, Additional!$H$5:$M$7, 2, FALSE)</f>
        <v>PAKAIAN</v>
      </c>
      <c r="G137" s="18">
        <v>17</v>
      </c>
      <c r="H137" s="18" t="str">
        <f>VLOOKUP(Data!G137, Additional!$A$1:$C$17, 2, FALSE)</f>
        <v>JAKARTA-SEMARANG</v>
      </c>
      <c r="I137" s="18">
        <f>HLOOKUP(Data!E137, Additional!$H$5:$M$7, 3, FALSE)</f>
        <v>1</v>
      </c>
      <c r="J137" s="18">
        <f>VLOOKUP(Data!G137, Additional!$A$1:$C$17, 3, FALSE)</f>
        <v>9000</v>
      </c>
      <c r="K137" s="18">
        <f t="shared" si="2"/>
        <v>9000</v>
      </c>
      <c r="L137" s="18" t="str">
        <f>IFERROR(VLOOKUP(Data!A137, Additional!$E$1:$F$153, 2, FALSE), "FREE")</f>
        <v>FREE</v>
      </c>
    </row>
    <row r="138" spans="1:12" ht="15.75" customHeight="1" x14ac:dyDescent="0.25">
      <c r="A138" s="18" t="s">
        <v>164</v>
      </c>
      <c r="B138" s="19">
        <v>44562</v>
      </c>
      <c r="C138" s="18">
        <v>1</v>
      </c>
      <c r="D138" s="18" t="str">
        <f>VLOOKUP(C138, Additional!$H$2:$I$3, 2, TRUE)</f>
        <v>EXPRESS</v>
      </c>
      <c r="E138" s="18">
        <v>57</v>
      </c>
      <c r="F138" s="18" t="str">
        <f>HLOOKUP(E138, Additional!$H$5:$M$7, 2, FALSE)</f>
        <v>BARANG ELEKTRONIK</v>
      </c>
      <c r="G138" s="18">
        <v>26</v>
      </c>
      <c r="H138" s="18" t="str">
        <f>VLOOKUP(Data!G138, Additional!$A$1:$C$17, 2, FALSE)</f>
        <v>JAKARTA-BALI</v>
      </c>
      <c r="I138" s="18">
        <f>HLOOKUP(Data!E138, Additional!$H$5:$M$7, 3, FALSE)</f>
        <v>3</v>
      </c>
      <c r="J138" s="18">
        <f>VLOOKUP(Data!G138, Additional!$A$1:$C$17, 3, FALSE)</f>
        <v>15000</v>
      </c>
      <c r="K138" s="18">
        <f t="shared" si="2"/>
        <v>45000</v>
      </c>
      <c r="L138" s="18" t="str">
        <f>IFERROR(VLOOKUP(Data!A138, Additional!$E$1:$F$153, 2, FALSE), "FREE")</f>
        <v>BASIC</v>
      </c>
    </row>
    <row r="139" spans="1:12" ht="15.75" customHeight="1" x14ac:dyDescent="0.25">
      <c r="A139" s="18" t="s">
        <v>165</v>
      </c>
      <c r="B139" s="19">
        <v>44562</v>
      </c>
      <c r="C139" s="18">
        <v>2</v>
      </c>
      <c r="D139" s="18" t="str">
        <f>VLOOKUP(C139, Additional!$H$2:$I$3, 2, TRUE)</f>
        <v>REGULAR</v>
      </c>
      <c r="E139" s="18">
        <v>55</v>
      </c>
      <c r="F139" s="18" t="str">
        <f>HLOOKUP(E139, Additional!$H$5:$M$7, 2, FALSE)</f>
        <v>SEPATU</v>
      </c>
      <c r="G139" s="18">
        <v>15</v>
      </c>
      <c r="H139" s="18" t="str">
        <f>VLOOKUP(Data!G139, Additional!$A$1:$C$17, 2, FALSE)</f>
        <v>JAKARTA-BANDUNG</v>
      </c>
      <c r="I139" s="18">
        <f>HLOOKUP(Data!E139, Additional!$H$5:$M$7, 3, FALSE)</f>
        <v>1</v>
      </c>
      <c r="J139" s="18">
        <f>VLOOKUP(Data!G139, Additional!$A$1:$C$17, 3, FALSE)</f>
        <v>8000</v>
      </c>
      <c r="K139" s="18">
        <f t="shared" si="2"/>
        <v>8000</v>
      </c>
      <c r="L139" s="18" t="str">
        <f>IFERROR(VLOOKUP(Data!A139, Additional!$E$1:$F$153, 2, FALSE), "FREE")</f>
        <v>BASIC</v>
      </c>
    </row>
    <row r="140" spans="1:12" ht="15.75" customHeight="1" x14ac:dyDescent="0.25">
      <c r="A140" s="18" t="s">
        <v>166</v>
      </c>
      <c r="B140" s="19">
        <v>44562</v>
      </c>
      <c r="C140" s="18">
        <v>2</v>
      </c>
      <c r="D140" s="18" t="str">
        <f>VLOOKUP(C140, Additional!$H$2:$I$3, 2, TRUE)</f>
        <v>REGULAR</v>
      </c>
      <c r="E140" s="18">
        <v>54</v>
      </c>
      <c r="F140" s="18" t="str">
        <f>HLOOKUP(E140, Additional!$H$5:$M$7, 2, FALSE)</f>
        <v>TAS</v>
      </c>
      <c r="G140" s="18">
        <v>25</v>
      </c>
      <c r="H140" s="18" t="str">
        <f>VLOOKUP(Data!G140, Additional!$A$1:$C$17, 2, FALSE)</f>
        <v>JAKARTA-LAMPUNG</v>
      </c>
      <c r="I140" s="18">
        <f>HLOOKUP(Data!E140, Additional!$H$5:$M$7, 3, FALSE)</f>
        <v>1.5</v>
      </c>
      <c r="J140" s="18">
        <f>VLOOKUP(Data!G140, Additional!$A$1:$C$17, 3, FALSE)</f>
        <v>15000</v>
      </c>
      <c r="K140" s="18">
        <f t="shared" si="2"/>
        <v>22500</v>
      </c>
      <c r="L140" s="18" t="str">
        <f>IFERROR(VLOOKUP(Data!A140, Additional!$E$1:$F$153, 2, FALSE), "FREE")</f>
        <v>BASIC</v>
      </c>
    </row>
    <row r="141" spans="1:12" ht="15.75" customHeight="1" x14ac:dyDescent="0.25">
      <c r="A141" s="18" t="s">
        <v>167</v>
      </c>
      <c r="B141" s="19">
        <v>44562</v>
      </c>
      <c r="C141" s="18">
        <v>2</v>
      </c>
      <c r="D141" s="18" t="str">
        <f>VLOOKUP(C141, Additional!$H$2:$I$3, 2, TRUE)</f>
        <v>REGULAR</v>
      </c>
      <c r="E141" s="18">
        <v>57</v>
      </c>
      <c r="F141" s="18" t="str">
        <f>HLOOKUP(E141, Additional!$H$5:$M$7, 2, FALSE)</f>
        <v>BARANG ELEKTRONIK</v>
      </c>
      <c r="G141" s="18">
        <v>11</v>
      </c>
      <c r="H141" s="18" t="str">
        <f>VLOOKUP(Data!G141, Additional!$A$1:$C$17, 2, FALSE)</f>
        <v>JAKARTA-JAKARTA</v>
      </c>
      <c r="I141" s="18">
        <f>HLOOKUP(Data!E141, Additional!$H$5:$M$7, 3, FALSE)</f>
        <v>3</v>
      </c>
      <c r="J141" s="18">
        <f>VLOOKUP(Data!G141, Additional!$A$1:$C$17, 3, FALSE)</f>
        <v>7000</v>
      </c>
      <c r="K141" s="18">
        <f t="shared" si="2"/>
        <v>21000</v>
      </c>
      <c r="L141" s="18" t="str">
        <f>IFERROR(VLOOKUP(Data!A141, Additional!$E$1:$F$153, 2, FALSE), "FREE")</f>
        <v>FREE</v>
      </c>
    </row>
    <row r="142" spans="1:12" ht="15.75" customHeight="1" x14ac:dyDescent="0.25">
      <c r="A142" s="18" t="s">
        <v>168</v>
      </c>
      <c r="B142" s="19">
        <v>44562</v>
      </c>
      <c r="C142" s="18">
        <v>2</v>
      </c>
      <c r="D142" s="18" t="str">
        <f>VLOOKUP(C142, Additional!$H$2:$I$3, 2, TRUE)</f>
        <v>REGULAR</v>
      </c>
      <c r="E142" s="18">
        <v>57</v>
      </c>
      <c r="F142" s="18" t="str">
        <f>HLOOKUP(E142, Additional!$H$5:$M$7, 2, FALSE)</f>
        <v>BARANG ELEKTRONIK</v>
      </c>
      <c r="G142" s="18">
        <v>24</v>
      </c>
      <c r="H142" s="18" t="str">
        <f>VLOOKUP(Data!G142, Additional!$A$1:$C$17, 2, FALSE)</f>
        <v>JAKARTA-MADURA</v>
      </c>
      <c r="I142" s="18">
        <f>HLOOKUP(Data!E142, Additional!$H$5:$M$7, 3, FALSE)</f>
        <v>3</v>
      </c>
      <c r="J142" s="18">
        <f>VLOOKUP(Data!G142, Additional!$A$1:$C$17, 3, FALSE)</f>
        <v>14000</v>
      </c>
      <c r="K142" s="18">
        <f t="shared" si="2"/>
        <v>42000</v>
      </c>
      <c r="L142" s="18" t="str">
        <f>IFERROR(VLOOKUP(Data!A142, Additional!$E$1:$F$153, 2, FALSE), "FREE")</f>
        <v>BASIC</v>
      </c>
    </row>
    <row r="143" spans="1:12" ht="15.75" customHeight="1" x14ac:dyDescent="0.25">
      <c r="A143" s="18" t="s">
        <v>169</v>
      </c>
      <c r="B143" s="19">
        <v>44562</v>
      </c>
      <c r="C143" s="18">
        <v>1</v>
      </c>
      <c r="D143" s="18" t="str">
        <f>VLOOKUP(C143, Additional!$H$2:$I$3, 2, TRUE)</f>
        <v>EXPRESS</v>
      </c>
      <c r="E143" s="18">
        <v>53</v>
      </c>
      <c r="F143" s="18" t="str">
        <f>HLOOKUP(E143, Additional!$H$5:$M$7, 2, FALSE)</f>
        <v>PAKAIAN</v>
      </c>
      <c r="G143" s="18">
        <v>14</v>
      </c>
      <c r="H143" s="18" t="str">
        <f>VLOOKUP(Data!G143, Additional!$A$1:$C$17, 2, FALSE)</f>
        <v>JAKARTA-DEPOK</v>
      </c>
      <c r="I143" s="18">
        <f>HLOOKUP(Data!E143, Additional!$H$5:$M$7, 3, FALSE)</f>
        <v>1</v>
      </c>
      <c r="J143" s="18">
        <f>VLOOKUP(Data!G143, Additional!$A$1:$C$17, 3, FALSE)</f>
        <v>7000</v>
      </c>
      <c r="K143" s="18">
        <f t="shared" si="2"/>
        <v>7000</v>
      </c>
      <c r="L143" s="18" t="str">
        <f>IFERROR(VLOOKUP(Data!A143, Additional!$E$1:$F$153, 2, FALSE), "FREE")</f>
        <v>BASIC</v>
      </c>
    </row>
    <row r="144" spans="1:12" ht="15.75" customHeight="1" x14ac:dyDescent="0.25">
      <c r="A144" s="18" t="s">
        <v>170</v>
      </c>
      <c r="B144" s="19">
        <v>44562</v>
      </c>
      <c r="C144" s="18">
        <v>1</v>
      </c>
      <c r="D144" s="18" t="str">
        <f>VLOOKUP(C144, Additional!$H$2:$I$3, 2, TRUE)</f>
        <v>EXPRESS</v>
      </c>
      <c r="E144" s="18">
        <v>57</v>
      </c>
      <c r="F144" s="18" t="str">
        <f>HLOOKUP(E144, Additional!$H$5:$M$7, 2, FALSE)</f>
        <v>BARANG ELEKTRONIK</v>
      </c>
      <c r="G144" s="18">
        <v>22</v>
      </c>
      <c r="H144" s="18" t="str">
        <f>VLOOKUP(Data!G144, Additional!$A$1:$C$17, 2, FALSE)</f>
        <v>JAKARTA-MALANG</v>
      </c>
      <c r="I144" s="18">
        <f>HLOOKUP(Data!E144, Additional!$H$5:$M$7, 3, FALSE)</f>
        <v>3</v>
      </c>
      <c r="J144" s="18">
        <f>VLOOKUP(Data!G144, Additional!$A$1:$C$17, 3, FALSE)</f>
        <v>11000</v>
      </c>
      <c r="K144" s="18">
        <f t="shared" si="2"/>
        <v>33000</v>
      </c>
      <c r="L144" s="18" t="str">
        <f>IFERROR(VLOOKUP(Data!A144, Additional!$E$1:$F$153, 2, FALSE), "FREE")</f>
        <v>BASIC</v>
      </c>
    </row>
    <row r="145" spans="1:12" ht="15.75" customHeight="1" x14ac:dyDescent="0.25">
      <c r="A145" s="18" t="s">
        <v>171</v>
      </c>
      <c r="B145" s="19">
        <v>44562</v>
      </c>
      <c r="C145" s="18">
        <v>1</v>
      </c>
      <c r="D145" s="18" t="str">
        <f>VLOOKUP(C145, Additional!$H$2:$I$3, 2, TRUE)</f>
        <v>EXPRESS</v>
      </c>
      <c r="E145" s="18">
        <v>55</v>
      </c>
      <c r="F145" s="18" t="str">
        <f>HLOOKUP(E145, Additional!$H$5:$M$7, 2, FALSE)</f>
        <v>SEPATU</v>
      </c>
      <c r="G145" s="18">
        <v>21</v>
      </c>
      <c r="H145" s="18" t="str">
        <f>VLOOKUP(Data!G145, Additional!$A$1:$C$17, 2, FALSE)</f>
        <v>JAKARTA-JOGJAKARTA</v>
      </c>
      <c r="I145" s="18">
        <f>HLOOKUP(Data!E145, Additional!$H$5:$M$7, 3, FALSE)</f>
        <v>1</v>
      </c>
      <c r="J145" s="18">
        <f>VLOOKUP(Data!G145, Additional!$A$1:$C$17, 3, FALSE)</f>
        <v>9750</v>
      </c>
      <c r="K145" s="18">
        <f t="shared" si="2"/>
        <v>9750</v>
      </c>
      <c r="L145" s="18" t="str">
        <f>IFERROR(VLOOKUP(Data!A145, Additional!$E$1:$F$153, 2, FALSE), "FREE")</f>
        <v>PREMIUM</v>
      </c>
    </row>
    <row r="146" spans="1:12" ht="15.75" customHeight="1" x14ac:dyDescent="0.25">
      <c r="A146" s="18" t="s">
        <v>172</v>
      </c>
      <c r="B146" s="19">
        <v>44562</v>
      </c>
      <c r="C146" s="18">
        <v>1</v>
      </c>
      <c r="D146" s="18" t="str">
        <f>VLOOKUP(C146, Additional!$H$2:$I$3, 2, TRUE)</f>
        <v>EXPRESS</v>
      </c>
      <c r="E146" s="18">
        <v>56</v>
      </c>
      <c r="F146" s="18" t="str">
        <f>HLOOKUP(E146, Additional!$H$5:$M$7, 2, FALSE)</f>
        <v>DOKUMEN</v>
      </c>
      <c r="G146" s="18">
        <v>25</v>
      </c>
      <c r="H146" s="18" t="str">
        <f>VLOOKUP(Data!G146, Additional!$A$1:$C$17, 2, FALSE)</f>
        <v>JAKARTA-LAMPUNG</v>
      </c>
      <c r="I146" s="18">
        <f>HLOOKUP(Data!E146, Additional!$H$5:$M$7, 3, FALSE)</f>
        <v>1</v>
      </c>
      <c r="J146" s="18">
        <f>VLOOKUP(Data!G146, Additional!$A$1:$C$17, 3, FALSE)</f>
        <v>15000</v>
      </c>
      <c r="K146" s="18">
        <f t="shared" si="2"/>
        <v>15000</v>
      </c>
      <c r="L146" s="18" t="str">
        <f>IFERROR(VLOOKUP(Data!A146, Additional!$E$1:$F$153, 2, FALSE), "FREE")</f>
        <v>FREE</v>
      </c>
    </row>
    <row r="147" spans="1:12" ht="15.75" customHeight="1" x14ac:dyDescent="0.25">
      <c r="A147" s="18" t="s">
        <v>173</v>
      </c>
      <c r="B147" s="19">
        <v>44562</v>
      </c>
      <c r="C147" s="18">
        <v>1</v>
      </c>
      <c r="D147" s="18" t="str">
        <f>VLOOKUP(C147, Additional!$H$2:$I$3, 2, TRUE)</f>
        <v>EXPRESS</v>
      </c>
      <c r="E147" s="18">
        <v>54</v>
      </c>
      <c r="F147" s="18" t="str">
        <f>HLOOKUP(E147, Additional!$H$5:$M$7, 2, FALSE)</f>
        <v>TAS</v>
      </c>
      <c r="G147" s="18">
        <v>17</v>
      </c>
      <c r="H147" s="18" t="str">
        <f>VLOOKUP(Data!G147, Additional!$A$1:$C$17, 2, FALSE)</f>
        <v>JAKARTA-SEMARANG</v>
      </c>
      <c r="I147" s="18">
        <f>HLOOKUP(Data!E147, Additional!$H$5:$M$7, 3, FALSE)</f>
        <v>1.5</v>
      </c>
      <c r="J147" s="18">
        <f>VLOOKUP(Data!G147, Additional!$A$1:$C$17, 3, FALSE)</f>
        <v>9000</v>
      </c>
      <c r="K147" s="18">
        <f t="shared" si="2"/>
        <v>13500</v>
      </c>
      <c r="L147" s="18" t="str">
        <f>IFERROR(VLOOKUP(Data!A147, Additional!$E$1:$F$153, 2, FALSE), "FREE")</f>
        <v>BASIC</v>
      </c>
    </row>
    <row r="148" spans="1:12" ht="15.75" customHeight="1" x14ac:dyDescent="0.25">
      <c r="A148" s="18" t="s">
        <v>174</v>
      </c>
      <c r="B148" s="19">
        <v>44562</v>
      </c>
      <c r="C148" s="18">
        <v>2</v>
      </c>
      <c r="D148" s="18" t="str">
        <f>VLOOKUP(C148, Additional!$H$2:$I$3, 2, TRUE)</f>
        <v>REGULAR</v>
      </c>
      <c r="E148" s="18">
        <v>53</v>
      </c>
      <c r="F148" s="18" t="str">
        <f>HLOOKUP(E148, Additional!$H$5:$M$7, 2, FALSE)</f>
        <v>PAKAIAN</v>
      </c>
      <c r="G148" s="18">
        <v>15</v>
      </c>
      <c r="H148" s="18" t="str">
        <f>VLOOKUP(Data!G148, Additional!$A$1:$C$17, 2, FALSE)</f>
        <v>JAKARTA-BANDUNG</v>
      </c>
      <c r="I148" s="18">
        <f>HLOOKUP(Data!E148, Additional!$H$5:$M$7, 3, FALSE)</f>
        <v>1</v>
      </c>
      <c r="J148" s="18">
        <f>VLOOKUP(Data!G148, Additional!$A$1:$C$17, 3, FALSE)</f>
        <v>8000</v>
      </c>
      <c r="K148" s="18">
        <f t="shared" si="2"/>
        <v>8000</v>
      </c>
      <c r="L148" s="18" t="str">
        <f>IFERROR(VLOOKUP(Data!A148, Additional!$E$1:$F$153, 2, FALSE), "FREE")</f>
        <v>BASIC</v>
      </c>
    </row>
    <row r="149" spans="1:12" ht="15.75" customHeight="1" x14ac:dyDescent="0.25">
      <c r="A149" s="18" t="s">
        <v>175</v>
      </c>
      <c r="B149" s="19">
        <v>44562</v>
      </c>
      <c r="C149" s="18">
        <v>2</v>
      </c>
      <c r="D149" s="18" t="str">
        <f>VLOOKUP(C149, Additional!$H$2:$I$3, 2, TRUE)</f>
        <v>REGULAR</v>
      </c>
      <c r="E149" s="18">
        <v>53</v>
      </c>
      <c r="F149" s="18" t="str">
        <f>HLOOKUP(E149, Additional!$H$5:$M$7, 2, FALSE)</f>
        <v>PAKAIAN</v>
      </c>
      <c r="G149" s="18">
        <v>20</v>
      </c>
      <c r="H149" s="18" t="str">
        <f>VLOOKUP(Data!G149, Additional!$A$1:$C$17, 2, FALSE)</f>
        <v>JAKARTA-SOLO</v>
      </c>
      <c r="I149" s="18">
        <f>HLOOKUP(Data!E149, Additional!$H$5:$M$7, 3, FALSE)</f>
        <v>1</v>
      </c>
      <c r="J149" s="18">
        <f>VLOOKUP(Data!G149, Additional!$A$1:$C$17, 3, FALSE)</f>
        <v>10000</v>
      </c>
      <c r="K149" s="18">
        <f t="shared" si="2"/>
        <v>10000</v>
      </c>
      <c r="L149" s="18" t="str">
        <f>IFERROR(VLOOKUP(Data!A149, Additional!$E$1:$F$153, 2, FALSE), "FREE")</f>
        <v>FREE</v>
      </c>
    </row>
    <row r="150" spans="1:12" ht="15.75" customHeight="1" x14ac:dyDescent="0.25">
      <c r="A150" s="18" t="s">
        <v>176</v>
      </c>
      <c r="B150" s="19">
        <v>44562</v>
      </c>
      <c r="C150" s="18">
        <v>2</v>
      </c>
      <c r="D150" s="18" t="str">
        <f>VLOOKUP(C150, Additional!$H$2:$I$3, 2, TRUE)</f>
        <v>REGULAR</v>
      </c>
      <c r="E150" s="18">
        <v>53</v>
      </c>
      <c r="F150" s="18" t="str">
        <f>HLOOKUP(E150, Additional!$H$5:$M$7, 2, FALSE)</f>
        <v>PAKAIAN</v>
      </c>
      <c r="G150" s="18">
        <v>15</v>
      </c>
      <c r="H150" s="18" t="str">
        <f>VLOOKUP(Data!G150, Additional!$A$1:$C$17, 2, FALSE)</f>
        <v>JAKARTA-BANDUNG</v>
      </c>
      <c r="I150" s="18">
        <f>HLOOKUP(Data!E150, Additional!$H$5:$M$7, 3, FALSE)</f>
        <v>1</v>
      </c>
      <c r="J150" s="18">
        <f>VLOOKUP(Data!G150, Additional!$A$1:$C$17, 3, FALSE)</f>
        <v>8000</v>
      </c>
      <c r="K150" s="18">
        <f t="shared" si="2"/>
        <v>8000</v>
      </c>
      <c r="L150" s="18" t="str">
        <f>IFERROR(VLOOKUP(Data!A150, Additional!$E$1:$F$153, 2, FALSE), "FREE")</f>
        <v>FREE</v>
      </c>
    </row>
    <row r="151" spans="1:12" ht="15.75" customHeight="1" x14ac:dyDescent="0.25">
      <c r="A151" s="18" t="s">
        <v>177</v>
      </c>
      <c r="B151" s="19">
        <v>44562</v>
      </c>
      <c r="C151" s="18">
        <v>1</v>
      </c>
      <c r="D151" s="18" t="str">
        <f>VLOOKUP(C151, Additional!$H$2:$I$3, 2, TRUE)</f>
        <v>EXPRESS</v>
      </c>
      <c r="E151" s="18">
        <v>54</v>
      </c>
      <c r="F151" s="18" t="str">
        <f>HLOOKUP(E151, Additional!$H$5:$M$7, 2, FALSE)</f>
        <v>TAS</v>
      </c>
      <c r="G151" s="18">
        <v>17</v>
      </c>
      <c r="H151" s="18" t="str">
        <f>VLOOKUP(Data!G151, Additional!$A$1:$C$17, 2, FALSE)</f>
        <v>JAKARTA-SEMARANG</v>
      </c>
      <c r="I151" s="18">
        <f>HLOOKUP(Data!E151, Additional!$H$5:$M$7, 3, FALSE)</f>
        <v>1.5</v>
      </c>
      <c r="J151" s="18">
        <f>VLOOKUP(Data!G151, Additional!$A$1:$C$17, 3, FALSE)</f>
        <v>9000</v>
      </c>
      <c r="K151" s="18">
        <f t="shared" si="2"/>
        <v>13500</v>
      </c>
      <c r="L151" s="18" t="str">
        <f>IFERROR(VLOOKUP(Data!A151, Additional!$E$1:$F$153, 2, FALSE), "FREE")</f>
        <v>BASIC</v>
      </c>
    </row>
    <row r="152" spans="1:12" ht="15.75" customHeight="1" x14ac:dyDescent="0.25">
      <c r="A152" s="18" t="s">
        <v>178</v>
      </c>
      <c r="B152" s="19">
        <v>44562</v>
      </c>
      <c r="C152" s="18">
        <v>2</v>
      </c>
      <c r="D152" s="18" t="str">
        <f>VLOOKUP(C152, Additional!$H$2:$I$3, 2, TRUE)</f>
        <v>REGULAR</v>
      </c>
      <c r="E152" s="18">
        <v>54</v>
      </c>
      <c r="F152" s="18" t="str">
        <f>HLOOKUP(E152, Additional!$H$5:$M$7, 2, FALSE)</f>
        <v>TAS</v>
      </c>
      <c r="G152" s="18">
        <v>11</v>
      </c>
      <c r="H152" s="18" t="str">
        <f>VLOOKUP(Data!G152, Additional!$A$1:$C$17, 2, FALSE)</f>
        <v>JAKARTA-JAKARTA</v>
      </c>
      <c r="I152" s="18">
        <f>HLOOKUP(Data!E152, Additional!$H$5:$M$7, 3, FALSE)</f>
        <v>1.5</v>
      </c>
      <c r="J152" s="18">
        <f>VLOOKUP(Data!G152, Additional!$A$1:$C$17, 3, FALSE)</f>
        <v>7000</v>
      </c>
      <c r="K152" s="18">
        <f t="shared" si="2"/>
        <v>10500</v>
      </c>
      <c r="L152" s="18" t="str">
        <f>IFERROR(VLOOKUP(Data!A152, Additional!$E$1:$F$153, 2, FALSE), "FREE")</f>
        <v>BASIC</v>
      </c>
    </row>
    <row r="153" spans="1:12" ht="15.75" customHeight="1" x14ac:dyDescent="0.25">
      <c r="A153" s="18" t="s">
        <v>179</v>
      </c>
      <c r="B153" s="19">
        <v>44562</v>
      </c>
      <c r="C153" s="18">
        <v>2</v>
      </c>
      <c r="D153" s="18" t="str">
        <f>VLOOKUP(C153, Additional!$H$2:$I$3, 2, TRUE)</f>
        <v>REGULAR</v>
      </c>
      <c r="E153" s="18">
        <v>57</v>
      </c>
      <c r="F153" s="18" t="str">
        <f>HLOOKUP(E153, Additional!$H$5:$M$7, 2, FALSE)</f>
        <v>BARANG ELEKTRONIK</v>
      </c>
      <c r="G153" s="18">
        <v>24</v>
      </c>
      <c r="H153" s="18" t="str">
        <f>VLOOKUP(Data!G153, Additional!$A$1:$C$17, 2, FALSE)</f>
        <v>JAKARTA-MADURA</v>
      </c>
      <c r="I153" s="18">
        <f>HLOOKUP(Data!E153, Additional!$H$5:$M$7, 3, FALSE)</f>
        <v>3</v>
      </c>
      <c r="J153" s="18">
        <f>VLOOKUP(Data!G153, Additional!$A$1:$C$17, 3, FALSE)</f>
        <v>14000</v>
      </c>
      <c r="K153" s="18">
        <f t="shared" si="2"/>
        <v>42000</v>
      </c>
      <c r="L153" s="18" t="str">
        <f>IFERROR(VLOOKUP(Data!A153, Additional!$E$1:$F$153, 2, FALSE), "FREE")</f>
        <v>FREE</v>
      </c>
    </row>
    <row r="154" spans="1:12" ht="15.75" customHeight="1" x14ac:dyDescent="0.25">
      <c r="A154" s="18" t="s">
        <v>180</v>
      </c>
      <c r="B154" s="19">
        <v>44562</v>
      </c>
      <c r="C154" s="18">
        <v>2</v>
      </c>
      <c r="D154" s="18" t="str">
        <f>VLOOKUP(C154, Additional!$H$2:$I$3, 2, TRUE)</f>
        <v>REGULAR</v>
      </c>
      <c r="E154" s="18">
        <v>57</v>
      </c>
      <c r="F154" s="18" t="str">
        <f>HLOOKUP(E154, Additional!$H$5:$M$7, 2, FALSE)</f>
        <v>BARANG ELEKTRONIK</v>
      </c>
      <c r="G154" s="18">
        <v>24</v>
      </c>
      <c r="H154" s="18" t="str">
        <f>VLOOKUP(Data!G154, Additional!$A$1:$C$17, 2, FALSE)</f>
        <v>JAKARTA-MADURA</v>
      </c>
      <c r="I154" s="18">
        <f>HLOOKUP(Data!E154, Additional!$H$5:$M$7, 3, FALSE)</f>
        <v>3</v>
      </c>
      <c r="J154" s="18">
        <f>VLOOKUP(Data!G154, Additional!$A$1:$C$17, 3, FALSE)</f>
        <v>14000</v>
      </c>
      <c r="K154" s="18">
        <f t="shared" si="2"/>
        <v>42000</v>
      </c>
      <c r="L154" s="18" t="str">
        <f>IFERROR(VLOOKUP(Data!A154, Additional!$E$1:$F$153, 2, FALSE), "FREE")</f>
        <v>BASIC</v>
      </c>
    </row>
    <row r="155" spans="1:12" ht="15.75" customHeight="1" x14ac:dyDescent="0.25">
      <c r="A155" s="18" t="s">
        <v>181</v>
      </c>
      <c r="B155" s="19">
        <v>44562</v>
      </c>
      <c r="C155" s="18">
        <v>2</v>
      </c>
      <c r="D155" s="18" t="str">
        <f>VLOOKUP(C155, Additional!$H$2:$I$3, 2, TRUE)</f>
        <v>REGULAR</v>
      </c>
      <c r="E155" s="18">
        <v>56</v>
      </c>
      <c r="F155" s="18" t="str">
        <f>HLOOKUP(E155, Additional!$H$5:$M$7, 2, FALSE)</f>
        <v>DOKUMEN</v>
      </c>
      <c r="G155" s="18">
        <v>11</v>
      </c>
      <c r="H155" s="18" t="str">
        <f>VLOOKUP(Data!G155, Additional!$A$1:$C$17, 2, FALSE)</f>
        <v>JAKARTA-JAKARTA</v>
      </c>
      <c r="I155" s="18">
        <f>HLOOKUP(Data!E155, Additional!$H$5:$M$7, 3, FALSE)</f>
        <v>1</v>
      </c>
      <c r="J155" s="18">
        <f>VLOOKUP(Data!G155, Additional!$A$1:$C$17, 3, FALSE)</f>
        <v>7000</v>
      </c>
      <c r="K155" s="18">
        <f t="shared" si="2"/>
        <v>7000</v>
      </c>
      <c r="L155" s="18" t="str">
        <f>IFERROR(VLOOKUP(Data!A155, Additional!$E$1:$F$153, 2, FALSE), "FREE")</f>
        <v>BASIC</v>
      </c>
    </row>
    <row r="156" spans="1:12" ht="15.75" customHeight="1" x14ac:dyDescent="0.25">
      <c r="A156" s="18" t="s">
        <v>182</v>
      </c>
      <c r="B156" s="19">
        <v>44562</v>
      </c>
      <c r="C156" s="18">
        <v>2</v>
      </c>
      <c r="D156" s="18" t="str">
        <f>VLOOKUP(C156, Additional!$H$2:$I$3, 2, TRUE)</f>
        <v>REGULAR</v>
      </c>
      <c r="E156" s="18">
        <v>53</v>
      </c>
      <c r="F156" s="18" t="str">
        <f>HLOOKUP(E156, Additional!$H$5:$M$7, 2, FALSE)</f>
        <v>PAKAIAN</v>
      </c>
      <c r="G156" s="18">
        <v>11</v>
      </c>
      <c r="H156" s="18" t="str">
        <f>VLOOKUP(Data!G156, Additional!$A$1:$C$17, 2, FALSE)</f>
        <v>JAKARTA-JAKARTA</v>
      </c>
      <c r="I156" s="18">
        <f>HLOOKUP(Data!E156, Additional!$H$5:$M$7, 3, FALSE)</f>
        <v>1</v>
      </c>
      <c r="J156" s="18">
        <f>VLOOKUP(Data!G156, Additional!$A$1:$C$17, 3, FALSE)</f>
        <v>7000</v>
      </c>
      <c r="K156" s="18">
        <f t="shared" si="2"/>
        <v>7000</v>
      </c>
      <c r="L156" s="18" t="str">
        <f>IFERROR(VLOOKUP(Data!A156, Additional!$E$1:$F$153, 2, FALSE), "FREE")</f>
        <v>BASIC</v>
      </c>
    </row>
    <row r="157" spans="1:12" ht="15.75" customHeight="1" x14ac:dyDescent="0.25">
      <c r="A157" s="18" t="s">
        <v>183</v>
      </c>
      <c r="B157" s="19">
        <v>44562</v>
      </c>
      <c r="C157" s="18">
        <v>1</v>
      </c>
      <c r="D157" s="18" t="str">
        <f>VLOOKUP(C157, Additional!$H$2:$I$3, 2, TRUE)</f>
        <v>EXPRESS</v>
      </c>
      <c r="E157" s="18">
        <v>53</v>
      </c>
      <c r="F157" s="18" t="str">
        <f>HLOOKUP(E157, Additional!$H$5:$M$7, 2, FALSE)</f>
        <v>PAKAIAN</v>
      </c>
      <c r="G157" s="18">
        <v>13</v>
      </c>
      <c r="H157" s="18" t="str">
        <f>VLOOKUP(Data!G157, Additional!$A$1:$C$17, 2, FALSE)</f>
        <v>JAKARTA-BOGOR</v>
      </c>
      <c r="I157" s="18">
        <f>HLOOKUP(Data!E157, Additional!$H$5:$M$7, 3, FALSE)</f>
        <v>1</v>
      </c>
      <c r="J157" s="18">
        <f>VLOOKUP(Data!G157, Additional!$A$1:$C$17, 3, FALSE)</f>
        <v>7000</v>
      </c>
      <c r="K157" s="18">
        <f t="shared" si="2"/>
        <v>7000</v>
      </c>
      <c r="L157" s="18" t="str">
        <f>IFERROR(VLOOKUP(Data!A157, Additional!$E$1:$F$153, 2, FALSE), "FREE")</f>
        <v>FREE</v>
      </c>
    </row>
    <row r="158" spans="1:12" ht="15.75" customHeight="1" x14ac:dyDescent="0.25">
      <c r="A158" s="18" t="s">
        <v>184</v>
      </c>
      <c r="B158" s="19">
        <v>44562</v>
      </c>
      <c r="C158" s="18">
        <v>2</v>
      </c>
      <c r="D158" s="18" t="str">
        <f>VLOOKUP(C158, Additional!$H$2:$I$3, 2, TRUE)</f>
        <v>REGULAR</v>
      </c>
      <c r="E158" s="18">
        <v>53</v>
      </c>
      <c r="F158" s="18" t="str">
        <f>HLOOKUP(E158, Additional!$H$5:$M$7, 2, FALSE)</f>
        <v>PAKAIAN</v>
      </c>
      <c r="G158" s="18">
        <v>15</v>
      </c>
      <c r="H158" s="18" t="str">
        <f>VLOOKUP(Data!G158, Additional!$A$1:$C$17, 2, FALSE)</f>
        <v>JAKARTA-BANDUNG</v>
      </c>
      <c r="I158" s="18">
        <f>HLOOKUP(Data!E158, Additional!$H$5:$M$7, 3, FALSE)</f>
        <v>1</v>
      </c>
      <c r="J158" s="18">
        <f>VLOOKUP(Data!G158, Additional!$A$1:$C$17, 3, FALSE)</f>
        <v>8000</v>
      </c>
      <c r="K158" s="18">
        <f t="shared" si="2"/>
        <v>8000</v>
      </c>
      <c r="L158" s="18" t="str">
        <f>IFERROR(VLOOKUP(Data!A158, Additional!$E$1:$F$153, 2, FALSE), "FREE")</f>
        <v>BASIC</v>
      </c>
    </row>
    <row r="159" spans="1:12" ht="15.75" customHeight="1" x14ac:dyDescent="0.25">
      <c r="A159" s="18" t="s">
        <v>185</v>
      </c>
      <c r="B159" s="19">
        <v>44562</v>
      </c>
      <c r="C159" s="18">
        <v>1</v>
      </c>
      <c r="D159" s="18" t="str">
        <f>VLOOKUP(C159, Additional!$H$2:$I$3, 2, TRUE)</f>
        <v>EXPRESS</v>
      </c>
      <c r="E159" s="18">
        <v>56</v>
      </c>
      <c r="F159" s="18" t="str">
        <f>HLOOKUP(E159, Additional!$H$5:$M$7, 2, FALSE)</f>
        <v>DOKUMEN</v>
      </c>
      <c r="G159" s="18">
        <v>21</v>
      </c>
      <c r="H159" s="18" t="str">
        <f>VLOOKUP(Data!G159, Additional!$A$1:$C$17, 2, FALSE)</f>
        <v>JAKARTA-JOGJAKARTA</v>
      </c>
      <c r="I159" s="18">
        <f>HLOOKUP(Data!E159, Additional!$H$5:$M$7, 3, FALSE)</f>
        <v>1</v>
      </c>
      <c r="J159" s="18">
        <f>VLOOKUP(Data!G159, Additional!$A$1:$C$17, 3, FALSE)</f>
        <v>9750</v>
      </c>
      <c r="K159" s="18">
        <f t="shared" si="2"/>
        <v>9750</v>
      </c>
      <c r="L159" s="18" t="str">
        <f>IFERROR(VLOOKUP(Data!A159, Additional!$E$1:$F$153, 2, FALSE), "FREE")</f>
        <v>FREE</v>
      </c>
    </row>
    <row r="160" spans="1:12" ht="15.75" customHeight="1" x14ac:dyDescent="0.25">
      <c r="A160" s="18" t="s">
        <v>186</v>
      </c>
      <c r="B160" s="19">
        <v>44562</v>
      </c>
      <c r="C160" s="18">
        <v>1</v>
      </c>
      <c r="D160" s="18" t="str">
        <f>VLOOKUP(C160, Additional!$H$2:$I$3, 2, TRUE)</f>
        <v>EXPRESS</v>
      </c>
      <c r="E160" s="18">
        <v>56</v>
      </c>
      <c r="F160" s="18" t="str">
        <f>HLOOKUP(E160, Additional!$H$5:$M$7, 2, FALSE)</f>
        <v>DOKUMEN</v>
      </c>
      <c r="G160" s="18">
        <v>24</v>
      </c>
      <c r="H160" s="18" t="str">
        <f>VLOOKUP(Data!G160, Additional!$A$1:$C$17, 2, FALSE)</f>
        <v>JAKARTA-MADURA</v>
      </c>
      <c r="I160" s="18">
        <f>HLOOKUP(Data!E160, Additional!$H$5:$M$7, 3, FALSE)</f>
        <v>1</v>
      </c>
      <c r="J160" s="18">
        <f>VLOOKUP(Data!G160, Additional!$A$1:$C$17, 3, FALSE)</f>
        <v>14000</v>
      </c>
      <c r="K160" s="18">
        <f t="shared" si="2"/>
        <v>14000</v>
      </c>
      <c r="L160" s="18" t="str">
        <f>IFERROR(VLOOKUP(Data!A160, Additional!$E$1:$F$153, 2, FALSE), "FREE")</f>
        <v>BASIC</v>
      </c>
    </row>
    <row r="161" spans="1:12" ht="15.75" customHeight="1" x14ac:dyDescent="0.25">
      <c r="A161" s="18" t="s">
        <v>187</v>
      </c>
      <c r="B161" s="19">
        <v>44562</v>
      </c>
      <c r="C161" s="18">
        <v>2</v>
      </c>
      <c r="D161" s="18" t="str">
        <f>VLOOKUP(C161, Additional!$H$2:$I$3, 2, TRUE)</f>
        <v>REGULAR</v>
      </c>
      <c r="E161" s="18">
        <v>57</v>
      </c>
      <c r="F161" s="18" t="str">
        <f>HLOOKUP(E161, Additional!$H$5:$M$7, 2, FALSE)</f>
        <v>BARANG ELEKTRONIK</v>
      </c>
      <c r="G161" s="18">
        <v>18</v>
      </c>
      <c r="H161" s="18" t="str">
        <f>VLOOKUP(Data!G161, Additional!$A$1:$C$17, 2, FALSE)</f>
        <v>JAKARTA-JEPARA</v>
      </c>
      <c r="I161" s="18">
        <f>HLOOKUP(Data!E161, Additional!$H$5:$M$7, 3, FALSE)</f>
        <v>3</v>
      </c>
      <c r="J161" s="18">
        <f>VLOOKUP(Data!G161, Additional!$A$1:$C$17, 3, FALSE)</f>
        <v>9000</v>
      </c>
      <c r="K161" s="18">
        <f t="shared" si="2"/>
        <v>27000</v>
      </c>
      <c r="L161" s="18" t="str">
        <f>IFERROR(VLOOKUP(Data!A161, Additional!$E$1:$F$153, 2, FALSE), "FREE")</f>
        <v>FREE</v>
      </c>
    </row>
    <row r="162" spans="1:12" ht="15.75" customHeight="1" x14ac:dyDescent="0.25">
      <c r="A162" s="18" t="s">
        <v>188</v>
      </c>
      <c r="B162" s="19">
        <v>44562</v>
      </c>
      <c r="C162" s="18">
        <v>2</v>
      </c>
      <c r="D162" s="18" t="str">
        <f>VLOOKUP(C162, Additional!$H$2:$I$3, 2, TRUE)</f>
        <v>REGULAR</v>
      </c>
      <c r="E162" s="18">
        <v>56</v>
      </c>
      <c r="F162" s="18" t="str">
        <f>HLOOKUP(E162, Additional!$H$5:$M$7, 2, FALSE)</f>
        <v>DOKUMEN</v>
      </c>
      <c r="G162" s="18">
        <v>13</v>
      </c>
      <c r="H162" s="18" t="str">
        <f>VLOOKUP(Data!G162, Additional!$A$1:$C$17, 2, FALSE)</f>
        <v>JAKARTA-BOGOR</v>
      </c>
      <c r="I162" s="18">
        <f>HLOOKUP(Data!E162, Additional!$H$5:$M$7, 3, FALSE)</f>
        <v>1</v>
      </c>
      <c r="J162" s="18">
        <f>VLOOKUP(Data!G162, Additional!$A$1:$C$17, 3, FALSE)</f>
        <v>7000</v>
      </c>
      <c r="K162" s="18">
        <f t="shared" si="2"/>
        <v>7000</v>
      </c>
      <c r="L162" s="18" t="str">
        <f>IFERROR(VLOOKUP(Data!A162, Additional!$E$1:$F$153, 2, FALSE), "FREE")</f>
        <v>PREMIUM</v>
      </c>
    </row>
    <row r="163" spans="1:12" ht="15.75" customHeight="1" x14ac:dyDescent="0.25">
      <c r="A163" s="18" t="s">
        <v>189</v>
      </c>
      <c r="B163" s="19">
        <v>44562</v>
      </c>
      <c r="C163" s="18">
        <v>1</v>
      </c>
      <c r="D163" s="18" t="str">
        <f>VLOOKUP(C163, Additional!$H$2:$I$3, 2, TRUE)</f>
        <v>EXPRESS</v>
      </c>
      <c r="E163" s="18">
        <v>53</v>
      </c>
      <c r="F163" s="18" t="str">
        <f>HLOOKUP(E163, Additional!$H$5:$M$7, 2, FALSE)</f>
        <v>PAKAIAN</v>
      </c>
      <c r="G163" s="18">
        <v>19</v>
      </c>
      <c r="H163" s="18" t="str">
        <f>VLOOKUP(Data!G163, Additional!$A$1:$C$17, 2, FALSE)</f>
        <v>JAKARTA-SALATIGA</v>
      </c>
      <c r="I163" s="18">
        <f>HLOOKUP(Data!E163, Additional!$H$5:$M$7, 3, FALSE)</f>
        <v>1</v>
      </c>
      <c r="J163" s="18">
        <f>VLOOKUP(Data!G163, Additional!$A$1:$C$17, 3, FALSE)</f>
        <v>9500</v>
      </c>
      <c r="K163" s="18">
        <f t="shared" si="2"/>
        <v>9500</v>
      </c>
      <c r="L163" s="18" t="str">
        <f>IFERROR(VLOOKUP(Data!A163, Additional!$E$1:$F$153, 2, FALSE), "FREE")</f>
        <v>FREE</v>
      </c>
    </row>
    <row r="164" spans="1:12" ht="15.75" customHeight="1" x14ac:dyDescent="0.25">
      <c r="A164" s="18" t="s">
        <v>190</v>
      </c>
      <c r="B164" s="19">
        <v>44562</v>
      </c>
      <c r="C164" s="18">
        <v>1</v>
      </c>
      <c r="D164" s="18" t="str">
        <f>VLOOKUP(C164, Additional!$H$2:$I$3, 2, TRUE)</f>
        <v>EXPRESS</v>
      </c>
      <c r="E164" s="18">
        <v>54</v>
      </c>
      <c r="F164" s="18" t="str">
        <f>HLOOKUP(E164, Additional!$H$5:$M$7, 2, FALSE)</f>
        <v>TAS</v>
      </c>
      <c r="G164" s="18">
        <v>18</v>
      </c>
      <c r="H164" s="18" t="str">
        <f>VLOOKUP(Data!G164, Additional!$A$1:$C$17, 2, FALSE)</f>
        <v>JAKARTA-JEPARA</v>
      </c>
      <c r="I164" s="18">
        <f>HLOOKUP(Data!E164, Additional!$H$5:$M$7, 3, FALSE)</f>
        <v>1.5</v>
      </c>
      <c r="J164" s="18">
        <f>VLOOKUP(Data!G164, Additional!$A$1:$C$17, 3, FALSE)</f>
        <v>9000</v>
      </c>
      <c r="K164" s="18">
        <f t="shared" si="2"/>
        <v>13500</v>
      </c>
      <c r="L164" s="18" t="str">
        <f>IFERROR(VLOOKUP(Data!A164, Additional!$E$1:$F$153, 2, FALSE), "FREE")</f>
        <v>BASIC</v>
      </c>
    </row>
    <row r="165" spans="1:12" ht="15.75" customHeight="1" x14ac:dyDescent="0.25">
      <c r="A165" s="18" t="s">
        <v>191</v>
      </c>
      <c r="B165" s="19">
        <v>44562</v>
      </c>
      <c r="C165" s="18">
        <v>2</v>
      </c>
      <c r="D165" s="18" t="str">
        <f>VLOOKUP(C165, Additional!$H$2:$I$3, 2, TRUE)</f>
        <v>REGULAR</v>
      </c>
      <c r="E165" s="18">
        <v>57</v>
      </c>
      <c r="F165" s="18" t="str">
        <f>HLOOKUP(E165, Additional!$H$5:$M$7, 2, FALSE)</f>
        <v>BARANG ELEKTRONIK</v>
      </c>
      <c r="G165" s="18">
        <v>13</v>
      </c>
      <c r="H165" s="18" t="str">
        <f>VLOOKUP(Data!G165, Additional!$A$1:$C$17, 2, FALSE)</f>
        <v>JAKARTA-BOGOR</v>
      </c>
      <c r="I165" s="18">
        <f>HLOOKUP(Data!E165, Additional!$H$5:$M$7, 3, FALSE)</f>
        <v>3</v>
      </c>
      <c r="J165" s="18">
        <f>VLOOKUP(Data!G165, Additional!$A$1:$C$17, 3, FALSE)</f>
        <v>7000</v>
      </c>
      <c r="K165" s="18">
        <f t="shared" si="2"/>
        <v>21000</v>
      </c>
      <c r="L165" s="18" t="str">
        <f>IFERROR(VLOOKUP(Data!A165, Additional!$E$1:$F$153, 2, FALSE), "FREE")</f>
        <v>BASIC</v>
      </c>
    </row>
    <row r="166" spans="1:12" ht="15.75" customHeight="1" x14ac:dyDescent="0.25">
      <c r="A166" s="18" t="s">
        <v>192</v>
      </c>
      <c r="B166" s="19">
        <v>44562</v>
      </c>
      <c r="C166" s="18">
        <v>2</v>
      </c>
      <c r="D166" s="18" t="str">
        <f>VLOOKUP(C166, Additional!$H$2:$I$3, 2, TRUE)</f>
        <v>REGULAR</v>
      </c>
      <c r="E166" s="18">
        <v>57</v>
      </c>
      <c r="F166" s="18" t="str">
        <f>HLOOKUP(E166, Additional!$H$5:$M$7, 2, FALSE)</f>
        <v>BARANG ELEKTRONIK</v>
      </c>
      <c r="G166" s="18">
        <v>13</v>
      </c>
      <c r="H166" s="18" t="str">
        <f>VLOOKUP(Data!G166, Additional!$A$1:$C$17, 2, FALSE)</f>
        <v>JAKARTA-BOGOR</v>
      </c>
      <c r="I166" s="18">
        <f>HLOOKUP(Data!E166, Additional!$H$5:$M$7, 3, FALSE)</f>
        <v>3</v>
      </c>
      <c r="J166" s="18">
        <f>VLOOKUP(Data!G166, Additional!$A$1:$C$17, 3, FALSE)</f>
        <v>7000</v>
      </c>
      <c r="K166" s="18">
        <f t="shared" si="2"/>
        <v>21000</v>
      </c>
      <c r="L166" s="18" t="str">
        <f>IFERROR(VLOOKUP(Data!A166, Additional!$E$1:$F$153, 2, FALSE), "FREE")</f>
        <v>FREE</v>
      </c>
    </row>
    <row r="167" spans="1:12" ht="15.75" customHeight="1" x14ac:dyDescent="0.25">
      <c r="A167" s="18" t="s">
        <v>193</v>
      </c>
      <c r="B167" s="19">
        <v>44562</v>
      </c>
      <c r="C167" s="18">
        <v>2</v>
      </c>
      <c r="D167" s="18" t="str">
        <f>VLOOKUP(C167, Additional!$H$2:$I$3, 2, TRUE)</f>
        <v>REGULAR</v>
      </c>
      <c r="E167" s="18">
        <v>54</v>
      </c>
      <c r="F167" s="18" t="str">
        <f>HLOOKUP(E167, Additional!$H$5:$M$7, 2, FALSE)</f>
        <v>TAS</v>
      </c>
      <c r="G167" s="18">
        <v>11</v>
      </c>
      <c r="H167" s="18" t="str">
        <f>VLOOKUP(Data!G167, Additional!$A$1:$C$17, 2, FALSE)</f>
        <v>JAKARTA-JAKARTA</v>
      </c>
      <c r="I167" s="18">
        <f>HLOOKUP(Data!E167, Additional!$H$5:$M$7, 3, FALSE)</f>
        <v>1.5</v>
      </c>
      <c r="J167" s="18">
        <f>VLOOKUP(Data!G167, Additional!$A$1:$C$17, 3, FALSE)</f>
        <v>7000</v>
      </c>
      <c r="K167" s="18">
        <f t="shared" si="2"/>
        <v>10500</v>
      </c>
      <c r="L167" s="18" t="str">
        <f>IFERROR(VLOOKUP(Data!A167, Additional!$E$1:$F$153, 2, FALSE), "FREE")</f>
        <v>PREMIUM</v>
      </c>
    </row>
    <row r="168" spans="1:12" ht="15.75" customHeight="1" x14ac:dyDescent="0.25">
      <c r="A168" s="18" t="s">
        <v>194</v>
      </c>
      <c r="B168" s="19">
        <v>44562</v>
      </c>
      <c r="C168" s="18">
        <v>1</v>
      </c>
      <c r="D168" s="18" t="str">
        <f>VLOOKUP(C168, Additional!$H$2:$I$3, 2, TRUE)</f>
        <v>EXPRESS</v>
      </c>
      <c r="E168" s="18">
        <v>54</v>
      </c>
      <c r="F168" s="18" t="str">
        <f>HLOOKUP(E168, Additional!$H$5:$M$7, 2, FALSE)</f>
        <v>TAS</v>
      </c>
      <c r="G168" s="18">
        <v>15</v>
      </c>
      <c r="H168" s="18" t="str">
        <f>VLOOKUP(Data!G168, Additional!$A$1:$C$17, 2, FALSE)</f>
        <v>JAKARTA-BANDUNG</v>
      </c>
      <c r="I168" s="18">
        <f>HLOOKUP(Data!E168, Additional!$H$5:$M$7, 3, FALSE)</f>
        <v>1.5</v>
      </c>
      <c r="J168" s="18">
        <f>VLOOKUP(Data!G168, Additional!$A$1:$C$17, 3, FALSE)</f>
        <v>8000</v>
      </c>
      <c r="K168" s="18">
        <f t="shared" si="2"/>
        <v>12000</v>
      </c>
      <c r="L168" s="18" t="str">
        <f>IFERROR(VLOOKUP(Data!A168, Additional!$E$1:$F$153, 2, FALSE), "FREE")</f>
        <v>BASIC</v>
      </c>
    </row>
    <row r="169" spans="1:12" ht="15.75" customHeight="1" x14ac:dyDescent="0.25">
      <c r="A169" s="18" t="s">
        <v>195</v>
      </c>
      <c r="B169" s="19">
        <v>44562</v>
      </c>
      <c r="C169" s="18">
        <v>1</v>
      </c>
      <c r="D169" s="18" t="str">
        <f>VLOOKUP(C169, Additional!$H$2:$I$3, 2, TRUE)</f>
        <v>EXPRESS</v>
      </c>
      <c r="E169" s="18">
        <v>55</v>
      </c>
      <c r="F169" s="18" t="str">
        <f>HLOOKUP(E169, Additional!$H$5:$M$7, 2, FALSE)</f>
        <v>SEPATU</v>
      </c>
      <c r="G169" s="18">
        <v>19</v>
      </c>
      <c r="H169" s="18" t="str">
        <f>VLOOKUP(Data!G169, Additional!$A$1:$C$17, 2, FALSE)</f>
        <v>JAKARTA-SALATIGA</v>
      </c>
      <c r="I169" s="18">
        <f>HLOOKUP(Data!E169, Additional!$H$5:$M$7, 3, FALSE)</f>
        <v>1</v>
      </c>
      <c r="J169" s="18">
        <f>VLOOKUP(Data!G169, Additional!$A$1:$C$17, 3, FALSE)</f>
        <v>9500</v>
      </c>
      <c r="K169" s="18">
        <f t="shared" si="2"/>
        <v>9500</v>
      </c>
      <c r="L169" s="18" t="str">
        <f>IFERROR(VLOOKUP(Data!A169, Additional!$E$1:$F$153, 2, FALSE), "FREE")</f>
        <v>FREE</v>
      </c>
    </row>
    <row r="170" spans="1:12" ht="15.75" customHeight="1" x14ac:dyDescent="0.25">
      <c r="A170" s="18" t="s">
        <v>196</v>
      </c>
      <c r="B170" s="19">
        <v>44562</v>
      </c>
      <c r="C170" s="18">
        <v>1</v>
      </c>
      <c r="D170" s="18" t="str">
        <f>VLOOKUP(C170, Additional!$H$2:$I$3, 2, TRUE)</f>
        <v>EXPRESS</v>
      </c>
      <c r="E170" s="18">
        <v>54</v>
      </c>
      <c r="F170" s="18" t="str">
        <f>HLOOKUP(E170, Additional!$H$5:$M$7, 2, FALSE)</f>
        <v>TAS</v>
      </c>
      <c r="G170" s="18">
        <v>23</v>
      </c>
      <c r="H170" s="18" t="str">
        <f>VLOOKUP(Data!G170, Additional!$A$1:$C$17, 2, FALSE)</f>
        <v>JAKARTA-SURABAYA</v>
      </c>
      <c r="I170" s="18">
        <f>HLOOKUP(Data!E170, Additional!$H$5:$M$7, 3, FALSE)</f>
        <v>1.5</v>
      </c>
      <c r="J170" s="18">
        <f>VLOOKUP(Data!G170, Additional!$A$1:$C$17, 3, FALSE)</f>
        <v>12000</v>
      </c>
      <c r="K170" s="18">
        <f t="shared" si="2"/>
        <v>18000</v>
      </c>
      <c r="L170" s="18" t="str">
        <f>IFERROR(VLOOKUP(Data!A170, Additional!$E$1:$F$153, 2, FALSE), "FREE")</f>
        <v>BASIC</v>
      </c>
    </row>
    <row r="171" spans="1:12" ht="15.75" customHeight="1" x14ac:dyDescent="0.25">
      <c r="A171" s="18" t="s">
        <v>197</v>
      </c>
      <c r="B171" s="19">
        <v>44562</v>
      </c>
      <c r="C171" s="18">
        <v>1</v>
      </c>
      <c r="D171" s="18" t="str">
        <f>VLOOKUP(C171, Additional!$H$2:$I$3, 2, TRUE)</f>
        <v>EXPRESS</v>
      </c>
      <c r="E171" s="18">
        <v>55</v>
      </c>
      <c r="F171" s="18" t="str">
        <f>HLOOKUP(E171, Additional!$H$5:$M$7, 2, FALSE)</f>
        <v>SEPATU</v>
      </c>
      <c r="G171" s="18">
        <v>18</v>
      </c>
      <c r="H171" s="18" t="str">
        <f>VLOOKUP(Data!G171, Additional!$A$1:$C$17, 2, FALSE)</f>
        <v>JAKARTA-JEPARA</v>
      </c>
      <c r="I171" s="18">
        <f>HLOOKUP(Data!E171, Additional!$H$5:$M$7, 3, FALSE)</f>
        <v>1</v>
      </c>
      <c r="J171" s="18">
        <f>VLOOKUP(Data!G171, Additional!$A$1:$C$17, 3, FALSE)</f>
        <v>9000</v>
      </c>
      <c r="K171" s="18">
        <f t="shared" si="2"/>
        <v>9000</v>
      </c>
      <c r="L171" s="18" t="str">
        <f>IFERROR(VLOOKUP(Data!A171, Additional!$E$1:$F$153, 2, FALSE), "FREE")</f>
        <v>BASIC</v>
      </c>
    </row>
    <row r="172" spans="1:12" ht="15.75" customHeight="1" x14ac:dyDescent="0.25">
      <c r="A172" s="18" t="s">
        <v>198</v>
      </c>
      <c r="B172" s="19">
        <v>44562</v>
      </c>
      <c r="C172" s="18">
        <v>1</v>
      </c>
      <c r="D172" s="18" t="str">
        <f>VLOOKUP(C172, Additional!$H$2:$I$3, 2, TRUE)</f>
        <v>EXPRESS</v>
      </c>
      <c r="E172" s="18">
        <v>55</v>
      </c>
      <c r="F172" s="18" t="str">
        <f>HLOOKUP(E172, Additional!$H$5:$M$7, 2, FALSE)</f>
        <v>SEPATU</v>
      </c>
      <c r="G172" s="18">
        <v>24</v>
      </c>
      <c r="H172" s="18" t="str">
        <f>VLOOKUP(Data!G172, Additional!$A$1:$C$17, 2, FALSE)</f>
        <v>JAKARTA-MADURA</v>
      </c>
      <c r="I172" s="18">
        <f>HLOOKUP(Data!E172, Additional!$H$5:$M$7, 3, FALSE)</f>
        <v>1</v>
      </c>
      <c r="J172" s="18">
        <f>VLOOKUP(Data!G172, Additional!$A$1:$C$17, 3, FALSE)</f>
        <v>14000</v>
      </c>
      <c r="K172" s="18">
        <f t="shared" si="2"/>
        <v>14000</v>
      </c>
      <c r="L172" s="18" t="str">
        <f>IFERROR(VLOOKUP(Data!A172, Additional!$E$1:$F$153, 2, FALSE), "FREE")</f>
        <v>FREE</v>
      </c>
    </row>
    <row r="173" spans="1:12" ht="15.75" customHeight="1" x14ac:dyDescent="0.25">
      <c r="A173" s="18" t="s">
        <v>199</v>
      </c>
      <c r="B173" s="19">
        <v>44562</v>
      </c>
      <c r="C173" s="18">
        <v>2</v>
      </c>
      <c r="D173" s="18" t="str">
        <f>VLOOKUP(C173, Additional!$H$2:$I$3, 2, TRUE)</f>
        <v>REGULAR</v>
      </c>
      <c r="E173" s="18">
        <v>53</v>
      </c>
      <c r="F173" s="18" t="str">
        <f>HLOOKUP(E173, Additional!$H$5:$M$7, 2, FALSE)</f>
        <v>PAKAIAN</v>
      </c>
      <c r="G173" s="18">
        <v>18</v>
      </c>
      <c r="H173" s="18" t="str">
        <f>VLOOKUP(Data!G173, Additional!$A$1:$C$17, 2, FALSE)</f>
        <v>JAKARTA-JEPARA</v>
      </c>
      <c r="I173" s="18">
        <f>HLOOKUP(Data!E173, Additional!$H$5:$M$7, 3, FALSE)</f>
        <v>1</v>
      </c>
      <c r="J173" s="18">
        <f>VLOOKUP(Data!G173, Additional!$A$1:$C$17, 3, FALSE)</f>
        <v>9000</v>
      </c>
      <c r="K173" s="18">
        <f t="shared" si="2"/>
        <v>9000</v>
      </c>
      <c r="L173" s="18" t="str">
        <f>IFERROR(VLOOKUP(Data!A173, Additional!$E$1:$F$153, 2, FALSE), "FREE")</f>
        <v>BASIC</v>
      </c>
    </row>
    <row r="174" spans="1:12" ht="15.75" customHeight="1" x14ac:dyDescent="0.25">
      <c r="A174" s="18" t="s">
        <v>200</v>
      </c>
      <c r="B174" s="19">
        <v>44562</v>
      </c>
      <c r="C174" s="18">
        <v>1</v>
      </c>
      <c r="D174" s="18" t="str">
        <f>VLOOKUP(C174, Additional!$H$2:$I$3, 2, TRUE)</f>
        <v>EXPRESS</v>
      </c>
      <c r="E174" s="18">
        <v>55</v>
      </c>
      <c r="F174" s="18" t="str">
        <f>HLOOKUP(E174, Additional!$H$5:$M$7, 2, FALSE)</f>
        <v>SEPATU</v>
      </c>
      <c r="G174" s="18">
        <v>11</v>
      </c>
      <c r="H174" s="18" t="str">
        <f>VLOOKUP(Data!G174, Additional!$A$1:$C$17, 2, FALSE)</f>
        <v>JAKARTA-JAKARTA</v>
      </c>
      <c r="I174" s="18">
        <f>HLOOKUP(Data!E174, Additional!$H$5:$M$7, 3, FALSE)</f>
        <v>1</v>
      </c>
      <c r="J174" s="18">
        <f>VLOOKUP(Data!G174, Additional!$A$1:$C$17, 3, FALSE)</f>
        <v>7000</v>
      </c>
      <c r="K174" s="18">
        <f t="shared" si="2"/>
        <v>7000</v>
      </c>
      <c r="L174" s="18" t="str">
        <f>IFERROR(VLOOKUP(Data!A174, Additional!$E$1:$F$153, 2, FALSE), "FREE")</f>
        <v>BASIC</v>
      </c>
    </row>
    <row r="175" spans="1:12" ht="15.75" customHeight="1" x14ac:dyDescent="0.25">
      <c r="A175" s="18" t="s">
        <v>201</v>
      </c>
      <c r="B175" s="19">
        <v>44562</v>
      </c>
      <c r="C175" s="18">
        <v>1</v>
      </c>
      <c r="D175" s="18" t="str">
        <f>VLOOKUP(C175, Additional!$H$2:$I$3, 2, TRUE)</f>
        <v>EXPRESS</v>
      </c>
      <c r="E175" s="18">
        <v>53</v>
      </c>
      <c r="F175" s="18" t="str">
        <f>HLOOKUP(E175, Additional!$H$5:$M$7, 2, FALSE)</f>
        <v>PAKAIAN</v>
      </c>
      <c r="G175" s="18">
        <v>22</v>
      </c>
      <c r="H175" s="18" t="str">
        <f>VLOOKUP(Data!G175, Additional!$A$1:$C$17, 2, FALSE)</f>
        <v>JAKARTA-MALANG</v>
      </c>
      <c r="I175" s="18">
        <f>HLOOKUP(Data!E175, Additional!$H$5:$M$7, 3, FALSE)</f>
        <v>1</v>
      </c>
      <c r="J175" s="18">
        <f>VLOOKUP(Data!G175, Additional!$A$1:$C$17, 3, FALSE)</f>
        <v>11000</v>
      </c>
      <c r="K175" s="18">
        <f t="shared" si="2"/>
        <v>11000</v>
      </c>
      <c r="L175" s="18" t="str">
        <f>IFERROR(VLOOKUP(Data!A175, Additional!$E$1:$F$153, 2, FALSE), "FREE")</f>
        <v>BASIC</v>
      </c>
    </row>
    <row r="176" spans="1:12" ht="15.75" customHeight="1" x14ac:dyDescent="0.25">
      <c r="A176" s="18" t="s">
        <v>202</v>
      </c>
      <c r="B176" s="19">
        <v>44562</v>
      </c>
      <c r="C176" s="18">
        <v>1</v>
      </c>
      <c r="D176" s="18" t="str">
        <f>VLOOKUP(C176, Additional!$H$2:$I$3, 2, TRUE)</f>
        <v>EXPRESS</v>
      </c>
      <c r="E176" s="18">
        <v>57</v>
      </c>
      <c r="F176" s="18" t="str">
        <f>HLOOKUP(E176, Additional!$H$5:$M$7, 2, FALSE)</f>
        <v>BARANG ELEKTRONIK</v>
      </c>
      <c r="G176" s="18">
        <v>17</v>
      </c>
      <c r="H176" s="18" t="str">
        <f>VLOOKUP(Data!G176, Additional!$A$1:$C$17, 2, FALSE)</f>
        <v>JAKARTA-SEMARANG</v>
      </c>
      <c r="I176" s="18">
        <f>HLOOKUP(Data!E176, Additional!$H$5:$M$7, 3, FALSE)</f>
        <v>3</v>
      </c>
      <c r="J176" s="18">
        <f>VLOOKUP(Data!G176, Additional!$A$1:$C$17, 3, FALSE)</f>
        <v>9000</v>
      </c>
      <c r="K176" s="18">
        <f t="shared" si="2"/>
        <v>27000</v>
      </c>
      <c r="L176" s="18" t="str">
        <f>IFERROR(VLOOKUP(Data!A176, Additional!$E$1:$F$153, 2, FALSE), "FREE")</f>
        <v>FREE</v>
      </c>
    </row>
    <row r="177" spans="1:12" ht="15.75" customHeight="1" x14ac:dyDescent="0.25">
      <c r="A177" s="18" t="s">
        <v>203</v>
      </c>
      <c r="B177" s="19">
        <v>44562</v>
      </c>
      <c r="C177" s="18">
        <v>2</v>
      </c>
      <c r="D177" s="18" t="str">
        <f>VLOOKUP(C177, Additional!$H$2:$I$3, 2, TRUE)</f>
        <v>REGULAR</v>
      </c>
      <c r="E177" s="18">
        <v>56</v>
      </c>
      <c r="F177" s="18" t="str">
        <f>HLOOKUP(E177, Additional!$H$5:$M$7, 2, FALSE)</f>
        <v>DOKUMEN</v>
      </c>
      <c r="G177" s="18">
        <v>13</v>
      </c>
      <c r="H177" s="18" t="str">
        <f>VLOOKUP(Data!G177, Additional!$A$1:$C$17, 2, FALSE)</f>
        <v>JAKARTA-BOGOR</v>
      </c>
      <c r="I177" s="18">
        <f>HLOOKUP(Data!E177, Additional!$H$5:$M$7, 3, FALSE)</f>
        <v>1</v>
      </c>
      <c r="J177" s="18">
        <f>VLOOKUP(Data!G177, Additional!$A$1:$C$17, 3, FALSE)</f>
        <v>7000</v>
      </c>
      <c r="K177" s="18">
        <f t="shared" si="2"/>
        <v>7000</v>
      </c>
      <c r="L177" s="18" t="str">
        <f>IFERROR(VLOOKUP(Data!A177, Additional!$E$1:$F$153, 2, FALSE), "FREE")</f>
        <v>BASIC</v>
      </c>
    </row>
    <row r="178" spans="1:12" ht="15.75" customHeight="1" x14ac:dyDescent="0.25">
      <c r="A178" s="18" t="s">
        <v>204</v>
      </c>
      <c r="B178" s="19">
        <v>44562</v>
      </c>
      <c r="C178" s="18">
        <v>1</v>
      </c>
      <c r="D178" s="18" t="str">
        <f>VLOOKUP(C178, Additional!$H$2:$I$3, 2, TRUE)</f>
        <v>EXPRESS</v>
      </c>
      <c r="E178" s="18">
        <v>54</v>
      </c>
      <c r="F178" s="18" t="str">
        <f>HLOOKUP(E178, Additional!$H$5:$M$7, 2, FALSE)</f>
        <v>TAS</v>
      </c>
      <c r="G178" s="18">
        <v>21</v>
      </c>
      <c r="H178" s="18" t="str">
        <f>VLOOKUP(Data!G178, Additional!$A$1:$C$17, 2, FALSE)</f>
        <v>JAKARTA-JOGJAKARTA</v>
      </c>
      <c r="I178" s="18">
        <f>HLOOKUP(Data!E178, Additional!$H$5:$M$7, 3, FALSE)</f>
        <v>1.5</v>
      </c>
      <c r="J178" s="18">
        <f>VLOOKUP(Data!G178, Additional!$A$1:$C$17, 3, FALSE)</f>
        <v>9750</v>
      </c>
      <c r="K178" s="18">
        <f t="shared" si="2"/>
        <v>14625</v>
      </c>
      <c r="L178" s="18" t="str">
        <f>IFERROR(VLOOKUP(Data!A178, Additional!$E$1:$F$153, 2, FALSE), "FREE")</f>
        <v>BASIC</v>
      </c>
    </row>
    <row r="179" spans="1:12" ht="15.75" customHeight="1" x14ac:dyDescent="0.25">
      <c r="A179" s="18" t="s">
        <v>205</v>
      </c>
      <c r="B179" s="19">
        <v>44562</v>
      </c>
      <c r="C179" s="18">
        <v>2</v>
      </c>
      <c r="D179" s="18" t="str">
        <f>VLOOKUP(C179, Additional!$H$2:$I$3, 2, TRUE)</f>
        <v>REGULAR</v>
      </c>
      <c r="E179" s="18">
        <v>55</v>
      </c>
      <c r="F179" s="18" t="str">
        <f>HLOOKUP(E179, Additional!$H$5:$M$7, 2, FALSE)</f>
        <v>SEPATU</v>
      </c>
      <c r="G179" s="18">
        <v>16</v>
      </c>
      <c r="H179" s="18" t="str">
        <f>VLOOKUP(Data!G179, Additional!$A$1:$C$17, 2, FALSE)</f>
        <v>JAKARTA-GARUT</v>
      </c>
      <c r="I179" s="18">
        <f>HLOOKUP(Data!E179, Additional!$H$5:$M$7, 3, FALSE)</f>
        <v>1</v>
      </c>
      <c r="J179" s="18">
        <f>VLOOKUP(Data!G179, Additional!$A$1:$C$17, 3, FALSE)</f>
        <v>8500</v>
      </c>
      <c r="K179" s="18">
        <f t="shared" si="2"/>
        <v>8500</v>
      </c>
      <c r="L179" s="18" t="str">
        <f>IFERROR(VLOOKUP(Data!A179, Additional!$E$1:$F$153, 2, FALSE), "FREE")</f>
        <v>BASIC</v>
      </c>
    </row>
    <row r="180" spans="1:12" ht="15.75" customHeight="1" x14ac:dyDescent="0.25">
      <c r="A180" s="18" t="s">
        <v>206</v>
      </c>
      <c r="B180" s="19">
        <v>44562</v>
      </c>
      <c r="C180" s="18">
        <v>1</v>
      </c>
      <c r="D180" s="18" t="str">
        <f>VLOOKUP(C180, Additional!$H$2:$I$3, 2, TRUE)</f>
        <v>EXPRESS</v>
      </c>
      <c r="E180" s="18">
        <v>57</v>
      </c>
      <c r="F180" s="18" t="str">
        <f>HLOOKUP(E180, Additional!$H$5:$M$7, 2, FALSE)</f>
        <v>BARANG ELEKTRONIK</v>
      </c>
      <c r="G180" s="18">
        <v>20</v>
      </c>
      <c r="H180" s="18" t="str">
        <f>VLOOKUP(Data!G180, Additional!$A$1:$C$17, 2, FALSE)</f>
        <v>JAKARTA-SOLO</v>
      </c>
      <c r="I180" s="18">
        <f>HLOOKUP(Data!E180, Additional!$H$5:$M$7, 3, FALSE)</f>
        <v>3</v>
      </c>
      <c r="J180" s="18">
        <f>VLOOKUP(Data!G180, Additional!$A$1:$C$17, 3, FALSE)</f>
        <v>10000</v>
      </c>
      <c r="K180" s="18">
        <f t="shared" si="2"/>
        <v>30000</v>
      </c>
      <c r="L180" s="18" t="str">
        <f>IFERROR(VLOOKUP(Data!A180, Additional!$E$1:$F$153, 2, FALSE), "FREE")</f>
        <v>BASIC</v>
      </c>
    </row>
    <row r="181" spans="1:12" ht="15.75" customHeight="1" x14ac:dyDescent="0.25">
      <c r="A181" s="18" t="s">
        <v>207</v>
      </c>
      <c r="B181" s="19">
        <v>44562</v>
      </c>
      <c r="C181" s="18">
        <v>1</v>
      </c>
      <c r="D181" s="18" t="str">
        <f>VLOOKUP(C181, Additional!$H$2:$I$3, 2, TRUE)</f>
        <v>EXPRESS</v>
      </c>
      <c r="E181" s="18">
        <v>56</v>
      </c>
      <c r="F181" s="18" t="str">
        <f>HLOOKUP(E181, Additional!$H$5:$M$7, 2, FALSE)</f>
        <v>DOKUMEN</v>
      </c>
      <c r="G181" s="18">
        <v>16</v>
      </c>
      <c r="H181" s="18" t="str">
        <f>VLOOKUP(Data!G181, Additional!$A$1:$C$17, 2, FALSE)</f>
        <v>JAKARTA-GARUT</v>
      </c>
      <c r="I181" s="18">
        <f>HLOOKUP(Data!E181, Additional!$H$5:$M$7, 3, FALSE)</f>
        <v>1</v>
      </c>
      <c r="J181" s="18">
        <f>VLOOKUP(Data!G181, Additional!$A$1:$C$17, 3, FALSE)</f>
        <v>8500</v>
      </c>
      <c r="K181" s="18">
        <f t="shared" si="2"/>
        <v>8500</v>
      </c>
      <c r="L181" s="18" t="str">
        <f>IFERROR(VLOOKUP(Data!A181, Additional!$E$1:$F$153, 2, FALSE), "FREE")</f>
        <v>FREE</v>
      </c>
    </row>
    <row r="182" spans="1:12" ht="15.75" customHeight="1" x14ac:dyDescent="0.25">
      <c r="A182" s="18" t="s">
        <v>208</v>
      </c>
      <c r="B182" s="19">
        <v>44562</v>
      </c>
      <c r="C182" s="18">
        <v>2</v>
      </c>
      <c r="D182" s="18" t="str">
        <f>VLOOKUP(C182, Additional!$H$2:$I$3, 2, TRUE)</f>
        <v>REGULAR</v>
      </c>
      <c r="E182" s="18">
        <v>56</v>
      </c>
      <c r="F182" s="18" t="str">
        <f>HLOOKUP(E182, Additional!$H$5:$M$7, 2, FALSE)</f>
        <v>DOKUMEN</v>
      </c>
      <c r="G182" s="18">
        <v>16</v>
      </c>
      <c r="H182" s="18" t="str">
        <f>VLOOKUP(Data!G182, Additional!$A$1:$C$17, 2, FALSE)</f>
        <v>JAKARTA-GARUT</v>
      </c>
      <c r="I182" s="18">
        <f>HLOOKUP(Data!E182, Additional!$H$5:$M$7, 3, FALSE)</f>
        <v>1</v>
      </c>
      <c r="J182" s="18">
        <f>VLOOKUP(Data!G182, Additional!$A$1:$C$17, 3, FALSE)</f>
        <v>8500</v>
      </c>
      <c r="K182" s="18">
        <f t="shared" si="2"/>
        <v>8500</v>
      </c>
      <c r="L182" s="18" t="str">
        <f>IFERROR(VLOOKUP(Data!A182, Additional!$E$1:$F$153, 2, FALSE), "FREE")</f>
        <v>BASIC</v>
      </c>
    </row>
    <row r="183" spans="1:12" ht="15.75" customHeight="1" x14ac:dyDescent="0.25">
      <c r="A183" s="18" t="s">
        <v>209</v>
      </c>
      <c r="B183" s="19">
        <v>44562</v>
      </c>
      <c r="C183" s="18">
        <v>2</v>
      </c>
      <c r="D183" s="18" t="str">
        <f>VLOOKUP(C183, Additional!$H$2:$I$3, 2, TRUE)</f>
        <v>REGULAR</v>
      </c>
      <c r="E183" s="18">
        <v>55</v>
      </c>
      <c r="F183" s="18" t="str">
        <f>HLOOKUP(E183, Additional!$H$5:$M$7, 2, FALSE)</f>
        <v>SEPATU</v>
      </c>
      <c r="G183" s="18">
        <v>15</v>
      </c>
      <c r="H183" s="18" t="str">
        <f>VLOOKUP(Data!G183, Additional!$A$1:$C$17, 2, FALSE)</f>
        <v>JAKARTA-BANDUNG</v>
      </c>
      <c r="I183" s="18">
        <f>HLOOKUP(Data!E183, Additional!$H$5:$M$7, 3, FALSE)</f>
        <v>1</v>
      </c>
      <c r="J183" s="18">
        <f>VLOOKUP(Data!G183, Additional!$A$1:$C$17, 3, FALSE)</f>
        <v>8000</v>
      </c>
      <c r="K183" s="18">
        <f t="shared" si="2"/>
        <v>8000</v>
      </c>
      <c r="L183" s="18" t="str">
        <f>IFERROR(VLOOKUP(Data!A183, Additional!$E$1:$F$153, 2, FALSE), "FREE")</f>
        <v>FREE</v>
      </c>
    </row>
    <row r="184" spans="1:12" ht="15.75" customHeight="1" x14ac:dyDescent="0.25">
      <c r="A184" s="18" t="s">
        <v>210</v>
      </c>
      <c r="B184" s="19">
        <v>44562</v>
      </c>
      <c r="C184" s="18">
        <v>1</v>
      </c>
      <c r="D184" s="18" t="str">
        <f>VLOOKUP(C184, Additional!$H$2:$I$3, 2, TRUE)</f>
        <v>EXPRESS</v>
      </c>
      <c r="E184" s="18">
        <v>53</v>
      </c>
      <c r="F184" s="18" t="str">
        <f>HLOOKUP(E184, Additional!$H$5:$M$7, 2, FALSE)</f>
        <v>PAKAIAN</v>
      </c>
      <c r="G184" s="18">
        <v>17</v>
      </c>
      <c r="H184" s="18" t="str">
        <f>VLOOKUP(Data!G184, Additional!$A$1:$C$17, 2, FALSE)</f>
        <v>JAKARTA-SEMARANG</v>
      </c>
      <c r="I184" s="18">
        <f>HLOOKUP(Data!E184, Additional!$H$5:$M$7, 3, FALSE)</f>
        <v>1</v>
      </c>
      <c r="J184" s="18">
        <f>VLOOKUP(Data!G184, Additional!$A$1:$C$17, 3, FALSE)</f>
        <v>9000</v>
      </c>
      <c r="K184" s="18">
        <f t="shared" si="2"/>
        <v>9000</v>
      </c>
      <c r="L184" s="18" t="str">
        <f>IFERROR(VLOOKUP(Data!A184, Additional!$E$1:$F$153, 2, FALSE), "FREE")</f>
        <v>BASIC</v>
      </c>
    </row>
    <row r="185" spans="1:12" ht="15.75" customHeight="1" x14ac:dyDescent="0.25">
      <c r="A185" s="18" t="s">
        <v>211</v>
      </c>
      <c r="B185" s="19">
        <v>44562</v>
      </c>
      <c r="C185" s="18">
        <v>1</v>
      </c>
      <c r="D185" s="18" t="str">
        <f>VLOOKUP(C185, Additional!$H$2:$I$3, 2, TRUE)</f>
        <v>EXPRESS</v>
      </c>
      <c r="E185" s="18">
        <v>57</v>
      </c>
      <c r="F185" s="18" t="str">
        <f>HLOOKUP(E185, Additional!$H$5:$M$7, 2, FALSE)</f>
        <v>BARANG ELEKTRONIK</v>
      </c>
      <c r="G185" s="18">
        <v>13</v>
      </c>
      <c r="H185" s="18" t="str">
        <f>VLOOKUP(Data!G185, Additional!$A$1:$C$17, 2, FALSE)</f>
        <v>JAKARTA-BOGOR</v>
      </c>
      <c r="I185" s="18">
        <f>HLOOKUP(Data!E185, Additional!$H$5:$M$7, 3, FALSE)</f>
        <v>3</v>
      </c>
      <c r="J185" s="18">
        <f>VLOOKUP(Data!G185, Additional!$A$1:$C$17, 3, FALSE)</f>
        <v>7000</v>
      </c>
      <c r="K185" s="18">
        <f t="shared" si="2"/>
        <v>21000</v>
      </c>
      <c r="L185" s="18" t="str">
        <f>IFERROR(VLOOKUP(Data!A185, Additional!$E$1:$F$153, 2, FALSE), "FREE")</f>
        <v>BASIC</v>
      </c>
    </row>
    <row r="186" spans="1:12" ht="15.75" customHeight="1" x14ac:dyDescent="0.25">
      <c r="A186" s="18" t="s">
        <v>212</v>
      </c>
      <c r="B186" s="19">
        <v>44562</v>
      </c>
      <c r="C186" s="18">
        <v>1</v>
      </c>
      <c r="D186" s="18" t="str">
        <f>VLOOKUP(C186, Additional!$H$2:$I$3, 2, TRUE)</f>
        <v>EXPRESS</v>
      </c>
      <c r="E186" s="18">
        <v>56</v>
      </c>
      <c r="F186" s="18" t="str">
        <f>HLOOKUP(E186, Additional!$H$5:$M$7, 2, FALSE)</f>
        <v>DOKUMEN</v>
      </c>
      <c r="G186" s="18">
        <v>18</v>
      </c>
      <c r="H186" s="18" t="str">
        <f>VLOOKUP(Data!G186, Additional!$A$1:$C$17, 2, FALSE)</f>
        <v>JAKARTA-JEPARA</v>
      </c>
      <c r="I186" s="18">
        <f>HLOOKUP(Data!E186, Additional!$H$5:$M$7, 3, FALSE)</f>
        <v>1</v>
      </c>
      <c r="J186" s="18">
        <f>VLOOKUP(Data!G186, Additional!$A$1:$C$17, 3, FALSE)</f>
        <v>9000</v>
      </c>
      <c r="K186" s="18">
        <f t="shared" si="2"/>
        <v>9000</v>
      </c>
      <c r="L186" s="18" t="str">
        <f>IFERROR(VLOOKUP(Data!A186, Additional!$E$1:$F$153, 2, FALSE), "FREE")</f>
        <v>BASIC</v>
      </c>
    </row>
    <row r="187" spans="1:12" ht="15.75" customHeight="1" x14ac:dyDescent="0.25">
      <c r="A187" s="18" t="s">
        <v>213</v>
      </c>
      <c r="B187" s="19">
        <v>44562</v>
      </c>
      <c r="C187" s="18">
        <v>2</v>
      </c>
      <c r="D187" s="18" t="str">
        <f>VLOOKUP(C187, Additional!$H$2:$I$3, 2, TRUE)</f>
        <v>REGULAR</v>
      </c>
      <c r="E187" s="18">
        <v>53</v>
      </c>
      <c r="F187" s="18" t="str">
        <f>HLOOKUP(E187, Additional!$H$5:$M$7, 2, FALSE)</f>
        <v>PAKAIAN</v>
      </c>
      <c r="G187" s="18">
        <v>11</v>
      </c>
      <c r="H187" s="18" t="str">
        <f>VLOOKUP(Data!G187, Additional!$A$1:$C$17, 2, FALSE)</f>
        <v>JAKARTA-JAKARTA</v>
      </c>
      <c r="I187" s="18">
        <f>HLOOKUP(Data!E187, Additional!$H$5:$M$7, 3, FALSE)</f>
        <v>1</v>
      </c>
      <c r="J187" s="18">
        <f>VLOOKUP(Data!G187, Additional!$A$1:$C$17, 3, FALSE)</f>
        <v>7000</v>
      </c>
      <c r="K187" s="18">
        <f t="shared" si="2"/>
        <v>7000</v>
      </c>
      <c r="L187" s="18" t="str">
        <f>IFERROR(VLOOKUP(Data!A187, Additional!$E$1:$F$153, 2, FALSE), "FREE")</f>
        <v>FREE</v>
      </c>
    </row>
    <row r="188" spans="1:12" ht="15.75" customHeight="1" x14ac:dyDescent="0.25">
      <c r="A188" s="18" t="s">
        <v>214</v>
      </c>
      <c r="B188" s="19">
        <v>44562</v>
      </c>
      <c r="C188" s="18">
        <v>1</v>
      </c>
      <c r="D188" s="18" t="str">
        <f>VLOOKUP(C188, Additional!$H$2:$I$3, 2, TRUE)</f>
        <v>EXPRESS</v>
      </c>
      <c r="E188" s="18">
        <v>54</v>
      </c>
      <c r="F188" s="18" t="str">
        <f>HLOOKUP(E188, Additional!$H$5:$M$7, 2, FALSE)</f>
        <v>TAS</v>
      </c>
      <c r="G188" s="18">
        <v>26</v>
      </c>
      <c r="H188" s="18" t="str">
        <f>VLOOKUP(Data!G188, Additional!$A$1:$C$17, 2, FALSE)</f>
        <v>JAKARTA-BALI</v>
      </c>
      <c r="I188" s="18">
        <f>HLOOKUP(Data!E188, Additional!$H$5:$M$7, 3, FALSE)</f>
        <v>1.5</v>
      </c>
      <c r="J188" s="18">
        <f>VLOOKUP(Data!G188, Additional!$A$1:$C$17, 3, FALSE)</f>
        <v>15000</v>
      </c>
      <c r="K188" s="18">
        <f t="shared" si="2"/>
        <v>22500</v>
      </c>
      <c r="L188" s="18" t="str">
        <f>IFERROR(VLOOKUP(Data!A188, Additional!$E$1:$F$153, 2, FALSE), "FREE")</f>
        <v>FREE</v>
      </c>
    </row>
    <row r="189" spans="1:12" ht="15.75" customHeight="1" x14ac:dyDescent="0.25">
      <c r="A189" s="18" t="s">
        <v>215</v>
      </c>
      <c r="B189" s="19">
        <v>44562</v>
      </c>
      <c r="C189" s="18">
        <v>1</v>
      </c>
      <c r="D189" s="18" t="str">
        <f>VLOOKUP(C189, Additional!$H$2:$I$3, 2, TRUE)</f>
        <v>EXPRESS</v>
      </c>
      <c r="E189" s="18">
        <v>53</v>
      </c>
      <c r="F189" s="18" t="str">
        <f>HLOOKUP(E189, Additional!$H$5:$M$7, 2, FALSE)</f>
        <v>PAKAIAN</v>
      </c>
      <c r="G189" s="18">
        <v>21</v>
      </c>
      <c r="H189" s="18" t="str">
        <f>VLOOKUP(Data!G189, Additional!$A$1:$C$17, 2, FALSE)</f>
        <v>JAKARTA-JOGJAKARTA</v>
      </c>
      <c r="I189" s="18">
        <f>HLOOKUP(Data!E189, Additional!$H$5:$M$7, 3, FALSE)</f>
        <v>1</v>
      </c>
      <c r="J189" s="18">
        <f>VLOOKUP(Data!G189, Additional!$A$1:$C$17, 3, FALSE)</f>
        <v>9750</v>
      </c>
      <c r="K189" s="18">
        <f t="shared" si="2"/>
        <v>9750</v>
      </c>
      <c r="L189" s="18" t="str">
        <f>IFERROR(VLOOKUP(Data!A189, Additional!$E$1:$F$153, 2, FALSE), "FREE")</f>
        <v>FREE</v>
      </c>
    </row>
    <row r="190" spans="1:12" ht="15.75" customHeight="1" x14ac:dyDescent="0.25">
      <c r="A190" s="18" t="s">
        <v>216</v>
      </c>
      <c r="B190" s="19">
        <v>44562</v>
      </c>
      <c r="C190" s="18">
        <v>2</v>
      </c>
      <c r="D190" s="18" t="str">
        <f>VLOOKUP(C190, Additional!$H$2:$I$3, 2, TRUE)</f>
        <v>REGULAR</v>
      </c>
      <c r="E190" s="18">
        <v>57</v>
      </c>
      <c r="F190" s="18" t="str">
        <f>HLOOKUP(E190, Additional!$H$5:$M$7, 2, FALSE)</f>
        <v>BARANG ELEKTRONIK</v>
      </c>
      <c r="G190" s="18">
        <v>19</v>
      </c>
      <c r="H190" s="18" t="str">
        <f>VLOOKUP(Data!G190, Additional!$A$1:$C$17, 2, FALSE)</f>
        <v>JAKARTA-SALATIGA</v>
      </c>
      <c r="I190" s="18">
        <f>HLOOKUP(Data!E190, Additional!$H$5:$M$7, 3, FALSE)</f>
        <v>3</v>
      </c>
      <c r="J190" s="18">
        <f>VLOOKUP(Data!G190, Additional!$A$1:$C$17, 3, FALSE)</f>
        <v>9500</v>
      </c>
      <c r="K190" s="18">
        <f t="shared" si="2"/>
        <v>28500</v>
      </c>
      <c r="L190" s="18" t="str">
        <f>IFERROR(VLOOKUP(Data!A190, Additional!$E$1:$F$153, 2, FALSE), "FREE")</f>
        <v>PREMIUM</v>
      </c>
    </row>
    <row r="191" spans="1:12" ht="15.75" customHeight="1" x14ac:dyDescent="0.25">
      <c r="A191" s="18" t="s">
        <v>217</v>
      </c>
      <c r="B191" s="19">
        <v>44562</v>
      </c>
      <c r="C191" s="18">
        <v>2</v>
      </c>
      <c r="D191" s="18" t="str">
        <f>VLOOKUP(C191, Additional!$H$2:$I$3, 2, TRUE)</f>
        <v>REGULAR</v>
      </c>
      <c r="E191" s="18">
        <v>55</v>
      </c>
      <c r="F191" s="18" t="str">
        <f>HLOOKUP(E191, Additional!$H$5:$M$7, 2, FALSE)</f>
        <v>SEPATU</v>
      </c>
      <c r="G191" s="18">
        <v>21</v>
      </c>
      <c r="H191" s="18" t="str">
        <f>VLOOKUP(Data!G191, Additional!$A$1:$C$17, 2, FALSE)</f>
        <v>JAKARTA-JOGJAKARTA</v>
      </c>
      <c r="I191" s="18">
        <f>HLOOKUP(Data!E191, Additional!$H$5:$M$7, 3, FALSE)</f>
        <v>1</v>
      </c>
      <c r="J191" s="18">
        <f>VLOOKUP(Data!G191, Additional!$A$1:$C$17, 3, FALSE)</f>
        <v>9750</v>
      </c>
      <c r="K191" s="18">
        <f t="shared" si="2"/>
        <v>9750</v>
      </c>
      <c r="L191" s="18" t="str">
        <f>IFERROR(VLOOKUP(Data!A191, Additional!$E$1:$F$153, 2, FALSE), "FREE")</f>
        <v>PREMIUM</v>
      </c>
    </row>
    <row r="192" spans="1:12" ht="15.75" customHeight="1" x14ac:dyDescent="0.25">
      <c r="A192" s="18" t="s">
        <v>218</v>
      </c>
      <c r="B192" s="19">
        <v>44562</v>
      </c>
      <c r="C192" s="18">
        <v>1</v>
      </c>
      <c r="D192" s="18" t="str">
        <f>VLOOKUP(C192, Additional!$H$2:$I$3, 2, TRUE)</f>
        <v>EXPRESS</v>
      </c>
      <c r="E192" s="18">
        <v>55</v>
      </c>
      <c r="F192" s="18" t="str">
        <f>HLOOKUP(E192, Additional!$H$5:$M$7, 2, FALSE)</f>
        <v>SEPATU</v>
      </c>
      <c r="G192" s="18">
        <v>23</v>
      </c>
      <c r="H192" s="18" t="str">
        <f>VLOOKUP(Data!G192, Additional!$A$1:$C$17, 2, FALSE)</f>
        <v>JAKARTA-SURABAYA</v>
      </c>
      <c r="I192" s="18">
        <f>HLOOKUP(Data!E192, Additional!$H$5:$M$7, 3, FALSE)</f>
        <v>1</v>
      </c>
      <c r="J192" s="18">
        <f>VLOOKUP(Data!G192, Additional!$A$1:$C$17, 3, FALSE)</f>
        <v>12000</v>
      </c>
      <c r="K192" s="18">
        <f t="shared" si="2"/>
        <v>12000</v>
      </c>
      <c r="L192" s="18" t="str">
        <f>IFERROR(VLOOKUP(Data!A192, Additional!$E$1:$F$153, 2, FALSE), "FREE")</f>
        <v>FREE</v>
      </c>
    </row>
    <row r="193" spans="1:12" ht="15.75" customHeight="1" x14ac:dyDescent="0.25">
      <c r="A193" s="18" t="s">
        <v>219</v>
      </c>
      <c r="B193" s="19">
        <v>44562</v>
      </c>
      <c r="C193" s="18">
        <v>2</v>
      </c>
      <c r="D193" s="18" t="str">
        <f>VLOOKUP(C193, Additional!$H$2:$I$3, 2, TRUE)</f>
        <v>REGULAR</v>
      </c>
      <c r="E193" s="18">
        <v>56</v>
      </c>
      <c r="F193" s="18" t="str">
        <f>HLOOKUP(E193, Additional!$H$5:$M$7, 2, FALSE)</f>
        <v>DOKUMEN</v>
      </c>
      <c r="G193" s="18">
        <v>24</v>
      </c>
      <c r="H193" s="18" t="str">
        <f>VLOOKUP(Data!G193, Additional!$A$1:$C$17, 2, FALSE)</f>
        <v>JAKARTA-MADURA</v>
      </c>
      <c r="I193" s="18">
        <f>HLOOKUP(Data!E193, Additional!$H$5:$M$7, 3, FALSE)</f>
        <v>1</v>
      </c>
      <c r="J193" s="18">
        <f>VLOOKUP(Data!G193, Additional!$A$1:$C$17, 3, FALSE)</f>
        <v>14000</v>
      </c>
      <c r="K193" s="18">
        <f t="shared" si="2"/>
        <v>14000</v>
      </c>
      <c r="L193" s="18" t="str">
        <f>IFERROR(VLOOKUP(Data!A193, Additional!$E$1:$F$153, 2, FALSE), "FREE")</f>
        <v>BASIC</v>
      </c>
    </row>
    <row r="194" spans="1:12" ht="15.75" customHeight="1" x14ac:dyDescent="0.25">
      <c r="A194" s="18" t="s">
        <v>220</v>
      </c>
      <c r="B194" s="19">
        <v>44562</v>
      </c>
      <c r="C194" s="18">
        <v>2</v>
      </c>
      <c r="D194" s="18" t="str">
        <f>VLOOKUP(C194, Additional!$H$2:$I$3, 2, TRUE)</f>
        <v>REGULAR</v>
      </c>
      <c r="E194" s="18">
        <v>53</v>
      </c>
      <c r="F194" s="18" t="str">
        <f>HLOOKUP(E194, Additional!$H$5:$M$7, 2, FALSE)</f>
        <v>PAKAIAN</v>
      </c>
      <c r="G194" s="18">
        <v>15</v>
      </c>
      <c r="H194" s="18" t="str">
        <f>VLOOKUP(Data!G194, Additional!$A$1:$C$17, 2, FALSE)</f>
        <v>JAKARTA-BANDUNG</v>
      </c>
      <c r="I194" s="18">
        <f>HLOOKUP(Data!E194, Additional!$H$5:$M$7, 3, FALSE)</f>
        <v>1</v>
      </c>
      <c r="J194" s="18">
        <f>VLOOKUP(Data!G194, Additional!$A$1:$C$17, 3, FALSE)</f>
        <v>8000</v>
      </c>
      <c r="K194" s="18">
        <f t="shared" si="2"/>
        <v>8000</v>
      </c>
      <c r="L194" s="18" t="str">
        <f>IFERROR(VLOOKUP(Data!A194, Additional!$E$1:$F$153, 2, FALSE), "FREE")</f>
        <v>BASIC</v>
      </c>
    </row>
    <row r="195" spans="1:12" ht="15.75" customHeight="1" x14ac:dyDescent="0.25">
      <c r="A195" s="18" t="s">
        <v>221</v>
      </c>
      <c r="B195" s="19">
        <v>44562</v>
      </c>
      <c r="C195" s="18">
        <v>2</v>
      </c>
      <c r="D195" s="18" t="str">
        <f>VLOOKUP(C195, Additional!$H$2:$I$3, 2, TRUE)</f>
        <v>REGULAR</v>
      </c>
      <c r="E195" s="18">
        <v>56</v>
      </c>
      <c r="F195" s="18" t="str">
        <f>HLOOKUP(E195, Additional!$H$5:$M$7, 2, FALSE)</f>
        <v>DOKUMEN</v>
      </c>
      <c r="G195" s="18">
        <v>17</v>
      </c>
      <c r="H195" s="18" t="str">
        <f>VLOOKUP(Data!G195, Additional!$A$1:$C$17, 2, FALSE)</f>
        <v>JAKARTA-SEMARANG</v>
      </c>
      <c r="I195" s="18">
        <f>HLOOKUP(Data!E195, Additional!$H$5:$M$7, 3, FALSE)</f>
        <v>1</v>
      </c>
      <c r="J195" s="18">
        <f>VLOOKUP(Data!G195, Additional!$A$1:$C$17, 3, FALSE)</f>
        <v>9000</v>
      </c>
      <c r="K195" s="18">
        <f t="shared" ref="K195:K201" si="3">I195*J195</f>
        <v>9000</v>
      </c>
      <c r="L195" s="18" t="str">
        <f>IFERROR(VLOOKUP(Data!A195, Additional!$E$1:$F$153, 2, FALSE), "FREE")</f>
        <v>FREE</v>
      </c>
    </row>
    <row r="196" spans="1:12" ht="15.75" customHeight="1" x14ac:dyDescent="0.25">
      <c r="A196" s="18" t="s">
        <v>222</v>
      </c>
      <c r="B196" s="19">
        <v>44562</v>
      </c>
      <c r="C196" s="18">
        <v>2</v>
      </c>
      <c r="D196" s="18" t="str">
        <f>VLOOKUP(C196, Additional!$H$2:$I$3, 2, TRUE)</f>
        <v>REGULAR</v>
      </c>
      <c r="E196" s="18">
        <v>54</v>
      </c>
      <c r="F196" s="18" t="str">
        <f>HLOOKUP(E196, Additional!$H$5:$M$7, 2, FALSE)</f>
        <v>TAS</v>
      </c>
      <c r="G196" s="18">
        <v>20</v>
      </c>
      <c r="H196" s="18" t="str">
        <f>VLOOKUP(Data!G196, Additional!$A$1:$C$17, 2, FALSE)</f>
        <v>JAKARTA-SOLO</v>
      </c>
      <c r="I196" s="18">
        <f>HLOOKUP(Data!E196, Additional!$H$5:$M$7, 3, FALSE)</f>
        <v>1.5</v>
      </c>
      <c r="J196" s="18">
        <f>VLOOKUP(Data!G196, Additional!$A$1:$C$17, 3, FALSE)</f>
        <v>10000</v>
      </c>
      <c r="K196" s="18">
        <f t="shared" si="3"/>
        <v>15000</v>
      </c>
      <c r="L196" s="18" t="str">
        <f>IFERROR(VLOOKUP(Data!A196, Additional!$E$1:$F$153, 2, FALSE), "FREE")</f>
        <v>PREMIUM</v>
      </c>
    </row>
    <row r="197" spans="1:12" ht="15.75" customHeight="1" x14ac:dyDescent="0.25">
      <c r="A197" s="18" t="s">
        <v>223</v>
      </c>
      <c r="B197" s="19">
        <v>44562</v>
      </c>
      <c r="C197" s="18">
        <v>2</v>
      </c>
      <c r="D197" s="18" t="str">
        <f>VLOOKUP(C197, Additional!$H$2:$I$3, 2, TRUE)</f>
        <v>REGULAR</v>
      </c>
      <c r="E197" s="18">
        <v>57</v>
      </c>
      <c r="F197" s="18" t="str">
        <f>HLOOKUP(E197, Additional!$H$5:$M$7, 2, FALSE)</f>
        <v>BARANG ELEKTRONIK</v>
      </c>
      <c r="G197" s="18">
        <v>22</v>
      </c>
      <c r="H197" s="18" t="str">
        <f>VLOOKUP(Data!G197, Additional!$A$1:$C$17, 2, FALSE)</f>
        <v>JAKARTA-MALANG</v>
      </c>
      <c r="I197" s="18">
        <f>HLOOKUP(Data!E197, Additional!$H$5:$M$7, 3, FALSE)</f>
        <v>3</v>
      </c>
      <c r="J197" s="18">
        <f>VLOOKUP(Data!G197, Additional!$A$1:$C$17, 3, FALSE)</f>
        <v>11000</v>
      </c>
      <c r="K197" s="18">
        <f t="shared" si="3"/>
        <v>33000</v>
      </c>
      <c r="L197" s="18" t="str">
        <f>IFERROR(VLOOKUP(Data!A197, Additional!$E$1:$F$153, 2, FALSE), "FREE")</f>
        <v>BASIC</v>
      </c>
    </row>
    <row r="198" spans="1:12" ht="15.75" customHeight="1" x14ac:dyDescent="0.25">
      <c r="A198" s="18" t="s">
        <v>224</v>
      </c>
      <c r="B198" s="19">
        <v>44562</v>
      </c>
      <c r="C198" s="18">
        <v>1</v>
      </c>
      <c r="D198" s="18" t="str">
        <f>VLOOKUP(C198, Additional!$H$2:$I$3, 2, TRUE)</f>
        <v>EXPRESS</v>
      </c>
      <c r="E198" s="18">
        <v>53</v>
      </c>
      <c r="F198" s="18" t="str">
        <f>HLOOKUP(E198, Additional!$H$5:$M$7, 2, FALSE)</f>
        <v>PAKAIAN</v>
      </c>
      <c r="G198" s="18">
        <v>14</v>
      </c>
      <c r="H198" s="18" t="str">
        <f>VLOOKUP(Data!G198, Additional!$A$1:$C$17, 2, FALSE)</f>
        <v>JAKARTA-DEPOK</v>
      </c>
      <c r="I198" s="18">
        <f>HLOOKUP(Data!E198, Additional!$H$5:$M$7, 3, FALSE)</f>
        <v>1</v>
      </c>
      <c r="J198" s="18">
        <f>VLOOKUP(Data!G198, Additional!$A$1:$C$17, 3, FALSE)</f>
        <v>7000</v>
      </c>
      <c r="K198" s="18">
        <f t="shared" si="3"/>
        <v>7000</v>
      </c>
      <c r="L198" s="18" t="str">
        <f>IFERROR(VLOOKUP(Data!A198, Additional!$E$1:$F$153, 2, FALSE), "FREE")</f>
        <v>FREE</v>
      </c>
    </row>
    <row r="199" spans="1:12" ht="15.75" customHeight="1" x14ac:dyDescent="0.25">
      <c r="A199" s="18" t="s">
        <v>225</v>
      </c>
      <c r="B199" s="19">
        <v>44562</v>
      </c>
      <c r="C199" s="18">
        <v>1</v>
      </c>
      <c r="D199" s="18" t="str">
        <f>VLOOKUP(C199, Additional!$H$2:$I$3, 2, TRUE)</f>
        <v>EXPRESS</v>
      </c>
      <c r="E199" s="18">
        <v>54</v>
      </c>
      <c r="F199" s="18" t="str">
        <f>HLOOKUP(E199, Additional!$H$5:$M$7, 2, FALSE)</f>
        <v>TAS</v>
      </c>
      <c r="G199" s="18">
        <v>13</v>
      </c>
      <c r="H199" s="18" t="str">
        <f>VLOOKUP(Data!G199, Additional!$A$1:$C$17, 2, FALSE)</f>
        <v>JAKARTA-BOGOR</v>
      </c>
      <c r="I199" s="18">
        <f>HLOOKUP(Data!E199, Additional!$H$5:$M$7, 3, FALSE)</f>
        <v>1.5</v>
      </c>
      <c r="J199" s="18">
        <f>VLOOKUP(Data!G199, Additional!$A$1:$C$17, 3, FALSE)</f>
        <v>7000</v>
      </c>
      <c r="K199" s="18">
        <f t="shared" si="3"/>
        <v>10500</v>
      </c>
      <c r="L199" s="18" t="str">
        <f>IFERROR(VLOOKUP(Data!A199, Additional!$E$1:$F$153, 2, FALSE), "FREE")</f>
        <v>BASIC</v>
      </c>
    </row>
    <row r="200" spans="1:12" ht="15.75" customHeight="1" x14ac:dyDescent="0.25">
      <c r="A200" s="18" t="s">
        <v>226</v>
      </c>
      <c r="B200" s="19">
        <v>44562</v>
      </c>
      <c r="C200" s="18">
        <v>2</v>
      </c>
      <c r="D200" s="18" t="str">
        <f>VLOOKUP(C200, Additional!$H$2:$I$3, 2, TRUE)</f>
        <v>REGULAR</v>
      </c>
      <c r="E200" s="18">
        <v>56</v>
      </c>
      <c r="F200" s="18" t="str">
        <f>HLOOKUP(E200, Additional!$H$5:$M$7, 2, FALSE)</f>
        <v>DOKUMEN</v>
      </c>
      <c r="G200" s="18">
        <v>23</v>
      </c>
      <c r="H200" s="18" t="str">
        <f>VLOOKUP(Data!G200, Additional!$A$1:$C$17, 2, FALSE)</f>
        <v>JAKARTA-SURABAYA</v>
      </c>
      <c r="I200" s="18">
        <f>HLOOKUP(Data!E200, Additional!$H$5:$M$7, 3, FALSE)</f>
        <v>1</v>
      </c>
      <c r="J200" s="18">
        <f>VLOOKUP(Data!G200, Additional!$A$1:$C$17, 3, FALSE)</f>
        <v>12000</v>
      </c>
      <c r="K200" s="18">
        <f t="shared" si="3"/>
        <v>12000</v>
      </c>
      <c r="L200" s="18" t="str">
        <f>IFERROR(VLOOKUP(Data!A200, Additional!$E$1:$F$153, 2, FALSE), "FREE")</f>
        <v>BASIC</v>
      </c>
    </row>
    <row r="201" spans="1:12" ht="15.75" customHeight="1" x14ac:dyDescent="0.25">
      <c r="A201" s="18" t="s">
        <v>227</v>
      </c>
      <c r="B201" s="19">
        <v>44562</v>
      </c>
      <c r="C201" s="18">
        <v>1</v>
      </c>
      <c r="D201" s="18" t="str">
        <f>VLOOKUP(C201, Additional!$H$2:$I$3, 2, TRUE)</f>
        <v>EXPRESS</v>
      </c>
      <c r="E201" s="18">
        <v>56</v>
      </c>
      <c r="F201" s="18" t="str">
        <f>HLOOKUP(E201, Additional!$H$5:$M$7, 2, FALSE)</f>
        <v>DOKUMEN</v>
      </c>
      <c r="G201" s="18">
        <v>20</v>
      </c>
      <c r="H201" s="18" t="str">
        <f>VLOOKUP(Data!G201, Additional!$A$1:$C$17, 2, FALSE)</f>
        <v>JAKARTA-SOLO</v>
      </c>
      <c r="I201" s="18">
        <f>HLOOKUP(Data!E201, Additional!$H$5:$M$7, 3, FALSE)</f>
        <v>1</v>
      </c>
      <c r="J201" s="18">
        <f>VLOOKUP(Data!G201, Additional!$A$1:$C$17, 3, FALSE)</f>
        <v>10000</v>
      </c>
      <c r="K201" s="18">
        <f t="shared" si="3"/>
        <v>10000</v>
      </c>
      <c r="L201" s="18" t="str">
        <f>IFERROR(VLOOKUP(Data!A201, Additional!$E$1:$F$153, 2, FALSE), "FREE")</f>
        <v>BASIC</v>
      </c>
    </row>
    <row r="202" spans="1:12" ht="15.75" customHeight="1" x14ac:dyDescent="0.25"/>
    <row r="203" spans="1:12" ht="15.75" customHeight="1" x14ac:dyDescent="0.25"/>
    <row r="204" spans="1:12" ht="15.75" customHeight="1" x14ac:dyDescent="0.25"/>
    <row r="205" spans="1:12" ht="15.75" customHeight="1" x14ac:dyDescent="0.25"/>
    <row r="206" spans="1:12" ht="15.75" customHeight="1" x14ac:dyDescent="0.25"/>
    <row r="207" spans="1:12" ht="15.75" customHeight="1" x14ac:dyDescent="0.25"/>
    <row r="208" spans="1:1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>
      <selection activeCell="K19" sqref="K19"/>
    </sheetView>
  </sheetViews>
  <sheetFormatPr defaultColWidth="12.6640625" defaultRowHeight="15" customHeight="1" x14ac:dyDescent="0.25"/>
  <cols>
    <col min="1" max="1" width="7" customWidth="1"/>
    <col min="2" max="2" width="19.6640625" customWidth="1"/>
    <col min="3" max="3" width="7" customWidth="1"/>
    <col min="4" max="4" width="12.6640625" customWidth="1"/>
    <col min="5" max="5" width="5.88671875" customWidth="1"/>
    <col min="6" max="6" width="13.21875" customWidth="1"/>
    <col min="7" max="7" width="11.6640625" customWidth="1"/>
    <col min="8" max="8" width="10.6640625" customWidth="1"/>
    <col min="9" max="9" width="11.6640625" customWidth="1"/>
    <col min="10" max="10" width="4.109375" customWidth="1"/>
    <col min="11" max="11" width="7.33203125" customWidth="1"/>
    <col min="12" max="12" width="9.44140625" customWidth="1"/>
    <col min="13" max="13" width="20.21875" customWidth="1"/>
  </cols>
  <sheetData>
    <row r="1" spans="1:13" ht="15.75" customHeight="1" x14ac:dyDescent="0.25">
      <c r="A1" s="17" t="s">
        <v>22</v>
      </c>
      <c r="B1" s="17" t="s">
        <v>23</v>
      </c>
      <c r="C1" s="17" t="s">
        <v>25</v>
      </c>
      <c r="E1" s="17" t="s">
        <v>16</v>
      </c>
      <c r="F1" s="17" t="s">
        <v>27</v>
      </c>
      <c r="G1" s="20"/>
      <c r="H1" s="17" t="s">
        <v>18</v>
      </c>
      <c r="I1" s="17" t="s">
        <v>19</v>
      </c>
    </row>
    <row r="2" spans="1:13" ht="15.75" customHeight="1" x14ac:dyDescent="0.25">
      <c r="A2" s="18">
        <v>11</v>
      </c>
      <c r="B2" s="18" t="s">
        <v>228</v>
      </c>
      <c r="C2" s="18">
        <v>7000</v>
      </c>
      <c r="E2" s="21" t="s">
        <v>28</v>
      </c>
      <c r="F2" s="18" t="s">
        <v>229</v>
      </c>
      <c r="G2" s="20"/>
      <c r="H2" s="18">
        <v>1</v>
      </c>
      <c r="I2" s="18" t="s">
        <v>230</v>
      </c>
      <c r="J2" s="20"/>
    </row>
    <row r="3" spans="1:13" ht="15.75" customHeight="1" x14ac:dyDescent="0.25">
      <c r="A3" s="18">
        <v>12</v>
      </c>
      <c r="B3" s="18" t="s">
        <v>231</v>
      </c>
      <c r="C3" s="18">
        <v>7000</v>
      </c>
      <c r="E3" s="21" t="s">
        <v>29</v>
      </c>
      <c r="F3" s="18" t="s">
        <v>229</v>
      </c>
      <c r="H3" s="18">
        <v>2</v>
      </c>
      <c r="I3" s="18" t="s">
        <v>232</v>
      </c>
    </row>
    <row r="4" spans="1:13" ht="15.75" customHeight="1" x14ac:dyDescent="0.25">
      <c r="A4" s="18">
        <v>13</v>
      </c>
      <c r="B4" s="18" t="s">
        <v>233</v>
      </c>
      <c r="C4" s="18">
        <v>7000</v>
      </c>
      <c r="E4" s="21" t="s">
        <v>30</v>
      </c>
      <c r="F4" s="18" t="s">
        <v>234</v>
      </c>
      <c r="H4" s="20"/>
      <c r="I4" s="20"/>
    </row>
    <row r="5" spans="1:13" ht="15.75" customHeight="1" x14ac:dyDescent="0.25">
      <c r="A5" s="18">
        <v>14</v>
      </c>
      <c r="B5" s="18" t="s">
        <v>235</v>
      </c>
      <c r="C5" s="18">
        <v>7000</v>
      </c>
      <c r="E5" s="21" t="s">
        <v>32</v>
      </c>
      <c r="F5" s="18" t="s">
        <v>229</v>
      </c>
      <c r="H5" s="17" t="s">
        <v>20</v>
      </c>
      <c r="I5" s="18">
        <v>53</v>
      </c>
      <c r="J5" s="18">
        <v>54</v>
      </c>
      <c r="K5" s="18">
        <v>55</v>
      </c>
      <c r="L5" s="18">
        <v>56</v>
      </c>
      <c r="M5" s="18">
        <v>57</v>
      </c>
    </row>
    <row r="6" spans="1:13" ht="15.75" customHeight="1" x14ac:dyDescent="0.25">
      <c r="A6" s="18">
        <v>15</v>
      </c>
      <c r="B6" s="18" t="s">
        <v>236</v>
      </c>
      <c r="C6" s="18">
        <v>8000</v>
      </c>
      <c r="E6" s="21" t="s">
        <v>34</v>
      </c>
      <c r="F6" s="18" t="s">
        <v>229</v>
      </c>
      <c r="H6" s="17" t="s">
        <v>21</v>
      </c>
      <c r="I6" s="18" t="s">
        <v>237</v>
      </c>
      <c r="J6" s="18" t="s">
        <v>238</v>
      </c>
      <c r="K6" s="18" t="s">
        <v>239</v>
      </c>
      <c r="L6" s="18" t="s">
        <v>240</v>
      </c>
      <c r="M6" s="18" t="s">
        <v>241</v>
      </c>
    </row>
    <row r="7" spans="1:13" ht="15.75" customHeight="1" x14ac:dyDescent="0.25">
      <c r="A7" s="18">
        <v>16</v>
      </c>
      <c r="B7" s="18" t="s">
        <v>242</v>
      </c>
      <c r="C7" s="18">
        <v>8500</v>
      </c>
      <c r="E7" s="21" t="s">
        <v>36</v>
      </c>
      <c r="F7" s="18" t="s">
        <v>234</v>
      </c>
      <c r="H7" s="17" t="s">
        <v>243</v>
      </c>
      <c r="I7" s="18">
        <v>1</v>
      </c>
      <c r="J7" s="18">
        <v>1.5</v>
      </c>
      <c r="K7" s="18">
        <v>1</v>
      </c>
      <c r="L7" s="18">
        <v>1</v>
      </c>
      <c r="M7" s="18">
        <v>3</v>
      </c>
    </row>
    <row r="8" spans="1:13" ht="15.75" customHeight="1" x14ac:dyDescent="0.25">
      <c r="A8" s="18">
        <v>17</v>
      </c>
      <c r="B8" s="18" t="s">
        <v>244</v>
      </c>
      <c r="C8" s="18">
        <v>9000</v>
      </c>
      <c r="E8" s="21" t="s">
        <v>37</v>
      </c>
      <c r="F8" s="18" t="s">
        <v>229</v>
      </c>
    </row>
    <row r="9" spans="1:13" ht="15.75" customHeight="1" x14ac:dyDescent="0.25">
      <c r="A9" s="18">
        <v>18</v>
      </c>
      <c r="B9" s="18" t="s">
        <v>245</v>
      </c>
      <c r="C9" s="18">
        <v>9000</v>
      </c>
      <c r="E9" s="21" t="s">
        <v>39</v>
      </c>
      <c r="F9" s="18" t="s">
        <v>229</v>
      </c>
    </row>
    <row r="10" spans="1:13" ht="15.75" customHeight="1" x14ac:dyDescent="0.25">
      <c r="A10" s="18">
        <v>19</v>
      </c>
      <c r="B10" s="18" t="s">
        <v>246</v>
      </c>
      <c r="C10" s="18">
        <v>9500</v>
      </c>
      <c r="E10" s="21" t="s">
        <v>40</v>
      </c>
      <c r="F10" s="18" t="s">
        <v>234</v>
      </c>
    </row>
    <row r="11" spans="1:13" ht="15.75" customHeight="1" x14ac:dyDescent="0.25">
      <c r="A11" s="18">
        <v>20</v>
      </c>
      <c r="B11" s="18" t="s">
        <v>247</v>
      </c>
      <c r="C11" s="18">
        <v>10000</v>
      </c>
      <c r="E11" s="21" t="s">
        <v>42</v>
      </c>
      <c r="F11" s="18" t="s">
        <v>234</v>
      </c>
    </row>
    <row r="12" spans="1:13" ht="15.75" customHeight="1" x14ac:dyDescent="0.25">
      <c r="A12" s="18">
        <v>21</v>
      </c>
      <c r="B12" s="18" t="s">
        <v>248</v>
      </c>
      <c r="C12" s="18">
        <v>9750</v>
      </c>
      <c r="E12" s="21" t="s">
        <v>43</v>
      </c>
      <c r="F12" s="18" t="s">
        <v>229</v>
      </c>
    </row>
    <row r="13" spans="1:13" ht="15.75" customHeight="1" x14ac:dyDescent="0.25">
      <c r="A13" s="18">
        <v>22</v>
      </c>
      <c r="B13" s="18" t="s">
        <v>249</v>
      </c>
      <c r="C13" s="18">
        <v>11000</v>
      </c>
      <c r="E13" s="21" t="s">
        <v>45</v>
      </c>
      <c r="F13" s="18" t="s">
        <v>229</v>
      </c>
    </row>
    <row r="14" spans="1:13" ht="15.75" customHeight="1" x14ac:dyDescent="0.25">
      <c r="A14" s="18">
        <v>23</v>
      </c>
      <c r="B14" s="18" t="s">
        <v>250</v>
      </c>
      <c r="C14" s="18">
        <v>12000</v>
      </c>
      <c r="E14" s="21" t="s">
        <v>46</v>
      </c>
      <c r="F14" s="18" t="s">
        <v>234</v>
      </c>
    </row>
    <row r="15" spans="1:13" ht="15.75" customHeight="1" x14ac:dyDescent="0.25">
      <c r="A15" s="18">
        <v>24</v>
      </c>
      <c r="B15" s="18" t="s">
        <v>251</v>
      </c>
      <c r="C15" s="18">
        <v>14000</v>
      </c>
      <c r="E15" s="21" t="s">
        <v>48</v>
      </c>
      <c r="F15" s="18" t="s">
        <v>229</v>
      </c>
    </row>
    <row r="16" spans="1:13" ht="15.75" customHeight="1" x14ac:dyDescent="0.25">
      <c r="A16" s="18">
        <v>25</v>
      </c>
      <c r="B16" s="18" t="s">
        <v>252</v>
      </c>
      <c r="C16" s="18">
        <v>15000</v>
      </c>
      <c r="E16" s="21" t="s">
        <v>49</v>
      </c>
      <c r="F16" s="18" t="s">
        <v>229</v>
      </c>
    </row>
    <row r="17" spans="1:6" ht="15.75" customHeight="1" x14ac:dyDescent="0.25">
      <c r="A17" s="18">
        <v>26</v>
      </c>
      <c r="B17" s="18" t="s">
        <v>253</v>
      </c>
      <c r="C17" s="18">
        <v>15000</v>
      </c>
      <c r="E17" s="21" t="s">
        <v>50</v>
      </c>
      <c r="F17" s="18" t="s">
        <v>229</v>
      </c>
    </row>
    <row r="18" spans="1:6" ht="15.75" customHeight="1" x14ac:dyDescent="0.25">
      <c r="E18" s="21" t="s">
        <v>51</v>
      </c>
      <c r="F18" s="18" t="s">
        <v>229</v>
      </c>
    </row>
    <row r="19" spans="1:6" ht="15.75" customHeight="1" x14ac:dyDescent="0.25">
      <c r="E19" s="21" t="s">
        <v>52</v>
      </c>
      <c r="F19" s="18" t="s">
        <v>229</v>
      </c>
    </row>
    <row r="20" spans="1:6" ht="15.75" customHeight="1" x14ac:dyDescent="0.25">
      <c r="E20" s="21" t="s">
        <v>53</v>
      </c>
      <c r="F20" s="18" t="s">
        <v>229</v>
      </c>
    </row>
    <row r="21" spans="1:6" ht="15.75" customHeight="1" x14ac:dyDescent="0.25">
      <c r="E21" s="21" t="s">
        <v>54</v>
      </c>
      <c r="F21" s="18" t="s">
        <v>229</v>
      </c>
    </row>
    <row r="22" spans="1:6" ht="15.75" customHeight="1" x14ac:dyDescent="0.25">
      <c r="E22" s="21" t="s">
        <v>55</v>
      </c>
      <c r="F22" s="18" t="s">
        <v>229</v>
      </c>
    </row>
    <row r="23" spans="1:6" ht="15.75" customHeight="1" x14ac:dyDescent="0.25">
      <c r="E23" s="21" t="s">
        <v>56</v>
      </c>
      <c r="F23" s="18" t="s">
        <v>234</v>
      </c>
    </row>
    <row r="24" spans="1:6" ht="15.75" customHeight="1" x14ac:dyDescent="0.25">
      <c r="E24" s="21" t="s">
        <v>57</v>
      </c>
      <c r="F24" s="18" t="s">
        <v>234</v>
      </c>
    </row>
    <row r="25" spans="1:6" ht="15.75" customHeight="1" x14ac:dyDescent="0.25">
      <c r="E25" s="21" t="s">
        <v>58</v>
      </c>
      <c r="F25" s="18" t="s">
        <v>234</v>
      </c>
    </row>
    <row r="26" spans="1:6" ht="15.75" customHeight="1" x14ac:dyDescent="0.25">
      <c r="E26" s="21" t="s">
        <v>59</v>
      </c>
      <c r="F26" s="18" t="s">
        <v>229</v>
      </c>
    </row>
    <row r="27" spans="1:6" ht="15.75" customHeight="1" x14ac:dyDescent="0.25">
      <c r="E27" s="21" t="s">
        <v>60</v>
      </c>
      <c r="F27" s="18" t="s">
        <v>229</v>
      </c>
    </row>
    <row r="28" spans="1:6" ht="15.75" customHeight="1" x14ac:dyDescent="0.25">
      <c r="E28" s="21" t="s">
        <v>62</v>
      </c>
      <c r="F28" s="18" t="s">
        <v>229</v>
      </c>
    </row>
    <row r="29" spans="1:6" ht="15.75" customHeight="1" x14ac:dyDescent="0.25">
      <c r="E29" s="21" t="s">
        <v>63</v>
      </c>
      <c r="F29" s="18" t="s">
        <v>234</v>
      </c>
    </row>
    <row r="30" spans="1:6" ht="15.75" customHeight="1" x14ac:dyDescent="0.25">
      <c r="E30" s="21" t="s">
        <v>64</v>
      </c>
      <c r="F30" s="18" t="s">
        <v>229</v>
      </c>
    </row>
    <row r="31" spans="1:6" ht="15.75" customHeight="1" x14ac:dyDescent="0.25">
      <c r="E31" s="21" t="s">
        <v>65</v>
      </c>
      <c r="F31" s="18" t="s">
        <v>229</v>
      </c>
    </row>
    <row r="32" spans="1:6" ht="15.75" customHeight="1" x14ac:dyDescent="0.25">
      <c r="E32" s="21" t="s">
        <v>66</v>
      </c>
      <c r="F32" s="18" t="s">
        <v>229</v>
      </c>
    </row>
    <row r="33" spans="5:6" ht="15.75" customHeight="1" x14ac:dyDescent="0.25">
      <c r="E33" s="21" t="s">
        <v>67</v>
      </c>
      <c r="F33" s="18" t="s">
        <v>234</v>
      </c>
    </row>
    <row r="34" spans="5:6" ht="15.75" customHeight="1" x14ac:dyDescent="0.25">
      <c r="E34" s="21" t="s">
        <v>68</v>
      </c>
      <c r="F34" s="18" t="s">
        <v>229</v>
      </c>
    </row>
    <row r="35" spans="5:6" ht="15.75" customHeight="1" x14ac:dyDescent="0.25">
      <c r="E35" s="21" t="s">
        <v>69</v>
      </c>
      <c r="F35" s="18" t="s">
        <v>229</v>
      </c>
    </row>
    <row r="36" spans="5:6" ht="15.75" customHeight="1" x14ac:dyDescent="0.25">
      <c r="E36" s="21" t="s">
        <v>71</v>
      </c>
      <c r="F36" s="18" t="s">
        <v>229</v>
      </c>
    </row>
    <row r="37" spans="5:6" ht="15.75" customHeight="1" x14ac:dyDescent="0.25">
      <c r="E37" s="21" t="s">
        <v>72</v>
      </c>
      <c r="F37" s="18" t="s">
        <v>229</v>
      </c>
    </row>
    <row r="38" spans="5:6" ht="15.75" customHeight="1" x14ac:dyDescent="0.25">
      <c r="E38" s="21" t="s">
        <v>73</v>
      </c>
      <c r="F38" s="18" t="s">
        <v>229</v>
      </c>
    </row>
    <row r="39" spans="5:6" ht="15.75" customHeight="1" x14ac:dyDescent="0.25">
      <c r="E39" s="21" t="s">
        <v>74</v>
      </c>
      <c r="F39" s="18" t="s">
        <v>234</v>
      </c>
    </row>
    <row r="40" spans="5:6" ht="15.75" customHeight="1" x14ac:dyDescent="0.25">
      <c r="E40" s="21" t="s">
        <v>75</v>
      </c>
      <c r="F40" s="18" t="s">
        <v>229</v>
      </c>
    </row>
    <row r="41" spans="5:6" ht="15.75" customHeight="1" x14ac:dyDescent="0.25">
      <c r="E41" s="21" t="s">
        <v>76</v>
      </c>
      <c r="F41" s="18" t="s">
        <v>229</v>
      </c>
    </row>
    <row r="42" spans="5:6" ht="15.75" customHeight="1" x14ac:dyDescent="0.25">
      <c r="E42" s="21" t="s">
        <v>77</v>
      </c>
      <c r="F42" s="18" t="s">
        <v>234</v>
      </c>
    </row>
    <row r="43" spans="5:6" ht="15.75" customHeight="1" x14ac:dyDescent="0.25">
      <c r="E43" s="21" t="s">
        <v>78</v>
      </c>
      <c r="F43" s="18" t="s">
        <v>229</v>
      </c>
    </row>
    <row r="44" spans="5:6" ht="15.75" customHeight="1" x14ac:dyDescent="0.25">
      <c r="E44" s="21" t="s">
        <v>79</v>
      </c>
      <c r="F44" s="18" t="s">
        <v>229</v>
      </c>
    </row>
    <row r="45" spans="5:6" ht="15.75" customHeight="1" x14ac:dyDescent="0.25">
      <c r="E45" s="21" t="s">
        <v>80</v>
      </c>
      <c r="F45" s="18" t="s">
        <v>229</v>
      </c>
    </row>
    <row r="46" spans="5:6" ht="15.75" customHeight="1" x14ac:dyDescent="0.25">
      <c r="E46" s="21" t="s">
        <v>81</v>
      </c>
      <c r="F46" s="18" t="s">
        <v>229</v>
      </c>
    </row>
    <row r="47" spans="5:6" ht="15.75" customHeight="1" x14ac:dyDescent="0.25">
      <c r="E47" s="21" t="s">
        <v>83</v>
      </c>
      <c r="F47" s="18" t="s">
        <v>234</v>
      </c>
    </row>
    <row r="48" spans="5:6" ht="15.75" customHeight="1" x14ac:dyDescent="0.25">
      <c r="E48" s="21" t="s">
        <v>84</v>
      </c>
      <c r="F48" s="18" t="s">
        <v>229</v>
      </c>
    </row>
    <row r="49" spans="5:6" ht="15.75" customHeight="1" x14ac:dyDescent="0.25">
      <c r="E49" s="21" t="s">
        <v>85</v>
      </c>
      <c r="F49" s="18" t="s">
        <v>229</v>
      </c>
    </row>
    <row r="50" spans="5:6" ht="15.75" customHeight="1" x14ac:dyDescent="0.25">
      <c r="E50" s="21" t="s">
        <v>86</v>
      </c>
      <c r="F50" s="18" t="s">
        <v>229</v>
      </c>
    </row>
    <row r="51" spans="5:6" ht="15.75" customHeight="1" x14ac:dyDescent="0.25">
      <c r="E51" s="21" t="s">
        <v>87</v>
      </c>
      <c r="F51" s="18" t="s">
        <v>229</v>
      </c>
    </row>
    <row r="52" spans="5:6" ht="15.75" customHeight="1" x14ac:dyDescent="0.25">
      <c r="E52" s="21" t="s">
        <v>88</v>
      </c>
      <c r="F52" s="18" t="s">
        <v>229</v>
      </c>
    </row>
    <row r="53" spans="5:6" ht="15.75" customHeight="1" x14ac:dyDescent="0.25">
      <c r="E53" s="21" t="s">
        <v>89</v>
      </c>
      <c r="F53" s="18" t="s">
        <v>234</v>
      </c>
    </row>
    <row r="54" spans="5:6" ht="15.75" customHeight="1" x14ac:dyDescent="0.25">
      <c r="E54" s="21" t="s">
        <v>90</v>
      </c>
      <c r="F54" s="18" t="s">
        <v>229</v>
      </c>
    </row>
    <row r="55" spans="5:6" ht="15.75" customHeight="1" x14ac:dyDescent="0.25">
      <c r="E55" s="21" t="s">
        <v>91</v>
      </c>
      <c r="F55" s="18" t="s">
        <v>229</v>
      </c>
    </row>
    <row r="56" spans="5:6" ht="15.75" customHeight="1" x14ac:dyDescent="0.25">
      <c r="E56" s="21" t="s">
        <v>92</v>
      </c>
      <c r="F56" s="18" t="s">
        <v>229</v>
      </c>
    </row>
    <row r="57" spans="5:6" ht="15.75" customHeight="1" x14ac:dyDescent="0.25">
      <c r="E57" s="21" t="s">
        <v>93</v>
      </c>
      <c r="F57" s="18" t="s">
        <v>229</v>
      </c>
    </row>
    <row r="58" spans="5:6" ht="15.75" customHeight="1" x14ac:dyDescent="0.25">
      <c r="E58" s="21" t="s">
        <v>94</v>
      </c>
      <c r="F58" s="18" t="s">
        <v>234</v>
      </c>
    </row>
    <row r="59" spans="5:6" ht="15.75" customHeight="1" x14ac:dyDescent="0.25">
      <c r="E59" s="21" t="s">
        <v>95</v>
      </c>
      <c r="F59" s="18" t="s">
        <v>229</v>
      </c>
    </row>
    <row r="60" spans="5:6" ht="15.75" customHeight="1" x14ac:dyDescent="0.25">
      <c r="E60" s="21" t="s">
        <v>96</v>
      </c>
      <c r="F60" s="18" t="s">
        <v>229</v>
      </c>
    </row>
    <row r="61" spans="5:6" ht="15.75" customHeight="1" x14ac:dyDescent="0.25">
      <c r="E61" s="21" t="s">
        <v>98</v>
      </c>
      <c r="F61" s="18" t="s">
        <v>229</v>
      </c>
    </row>
    <row r="62" spans="5:6" ht="15.75" customHeight="1" x14ac:dyDescent="0.25">
      <c r="E62" s="21" t="s">
        <v>99</v>
      </c>
      <c r="F62" s="18" t="s">
        <v>229</v>
      </c>
    </row>
    <row r="63" spans="5:6" ht="15.75" customHeight="1" x14ac:dyDescent="0.25">
      <c r="E63" s="21" t="s">
        <v>100</v>
      </c>
      <c r="F63" s="18" t="s">
        <v>229</v>
      </c>
    </row>
    <row r="64" spans="5:6" ht="15.75" customHeight="1" x14ac:dyDescent="0.25">
      <c r="E64" s="21" t="s">
        <v>102</v>
      </c>
      <c r="F64" s="18" t="s">
        <v>229</v>
      </c>
    </row>
    <row r="65" spans="5:6" ht="15.75" customHeight="1" x14ac:dyDescent="0.25">
      <c r="E65" s="21" t="s">
        <v>103</v>
      </c>
      <c r="F65" s="18" t="s">
        <v>234</v>
      </c>
    </row>
    <row r="66" spans="5:6" ht="15.75" customHeight="1" x14ac:dyDescent="0.25">
      <c r="E66" s="21" t="s">
        <v>104</v>
      </c>
      <c r="F66" s="18" t="s">
        <v>229</v>
      </c>
    </row>
    <row r="67" spans="5:6" ht="15.75" customHeight="1" x14ac:dyDescent="0.25">
      <c r="E67" s="21" t="s">
        <v>106</v>
      </c>
      <c r="F67" s="18" t="s">
        <v>229</v>
      </c>
    </row>
    <row r="68" spans="5:6" ht="15.75" customHeight="1" x14ac:dyDescent="0.25">
      <c r="E68" s="21" t="s">
        <v>107</v>
      </c>
      <c r="F68" s="18" t="s">
        <v>229</v>
      </c>
    </row>
    <row r="69" spans="5:6" ht="15.75" customHeight="1" x14ac:dyDescent="0.25">
      <c r="E69" s="21" t="s">
        <v>108</v>
      </c>
      <c r="F69" s="18" t="s">
        <v>229</v>
      </c>
    </row>
    <row r="70" spans="5:6" ht="15.75" customHeight="1" x14ac:dyDescent="0.25">
      <c r="E70" s="21" t="s">
        <v>110</v>
      </c>
      <c r="F70" s="18" t="s">
        <v>229</v>
      </c>
    </row>
    <row r="71" spans="5:6" ht="15.75" customHeight="1" x14ac:dyDescent="0.25">
      <c r="E71" s="21" t="s">
        <v>111</v>
      </c>
      <c r="F71" s="18" t="s">
        <v>229</v>
      </c>
    </row>
    <row r="72" spans="5:6" ht="15.75" customHeight="1" x14ac:dyDescent="0.25">
      <c r="E72" s="21" t="s">
        <v>113</v>
      </c>
      <c r="F72" s="18" t="s">
        <v>229</v>
      </c>
    </row>
    <row r="73" spans="5:6" ht="15.75" customHeight="1" x14ac:dyDescent="0.25">
      <c r="E73" s="21" t="s">
        <v>114</v>
      </c>
      <c r="F73" s="18" t="s">
        <v>234</v>
      </c>
    </row>
    <row r="74" spans="5:6" ht="15.75" customHeight="1" x14ac:dyDescent="0.25">
      <c r="E74" s="21" t="s">
        <v>116</v>
      </c>
      <c r="F74" s="18" t="s">
        <v>229</v>
      </c>
    </row>
    <row r="75" spans="5:6" ht="15.75" customHeight="1" x14ac:dyDescent="0.25">
      <c r="E75" s="21" t="s">
        <v>117</v>
      </c>
      <c r="F75" s="18" t="s">
        <v>229</v>
      </c>
    </row>
    <row r="76" spans="5:6" ht="15.75" customHeight="1" x14ac:dyDescent="0.25">
      <c r="E76" s="21" t="s">
        <v>118</v>
      </c>
      <c r="F76" s="18" t="s">
        <v>229</v>
      </c>
    </row>
    <row r="77" spans="5:6" ht="15.75" customHeight="1" x14ac:dyDescent="0.25">
      <c r="E77" s="21" t="s">
        <v>119</v>
      </c>
      <c r="F77" s="18" t="s">
        <v>234</v>
      </c>
    </row>
    <row r="78" spans="5:6" ht="15.75" customHeight="1" x14ac:dyDescent="0.25">
      <c r="E78" s="21" t="s">
        <v>120</v>
      </c>
      <c r="F78" s="18" t="s">
        <v>229</v>
      </c>
    </row>
    <row r="79" spans="5:6" ht="15.75" customHeight="1" x14ac:dyDescent="0.25">
      <c r="E79" s="21" t="s">
        <v>122</v>
      </c>
      <c r="F79" s="18" t="s">
        <v>229</v>
      </c>
    </row>
    <row r="80" spans="5:6" ht="15.75" customHeight="1" x14ac:dyDescent="0.25">
      <c r="E80" s="21" t="s">
        <v>123</v>
      </c>
      <c r="F80" s="18" t="s">
        <v>229</v>
      </c>
    </row>
    <row r="81" spans="5:6" ht="15.75" customHeight="1" x14ac:dyDescent="0.25">
      <c r="E81" s="21" t="s">
        <v>124</v>
      </c>
      <c r="F81" s="18" t="s">
        <v>229</v>
      </c>
    </row>
    <row r="82" spans="5:6" ht="15.75" customHeight="1" x14ac:dyDescent="0.25">
      <c r="E82" s="21" t="s">
        <v>125</v>
      </c>
      <c r="F82" s="18" t="s">
        <v>234</v>
      </c>
    </row>
    <row r="83" spans="5:6" ht="15.75" customHeight="1" x14ac:dyDescent="0.25">
      <c r="E83" s="21" t="s">
        <v>127</v>
      </c>
      <c r="F83" s="18" t="s">
        <v>229</v>
      </c>
    </row>
    <row r="84" spans="5:6" ht="15.75" customHeight="1" x14ac:dyDescent="0.25">
      <c r="E84" s="21" t="s">
        <v>128</v>
      </c>
      <c r="F84" s="18" t="s">
        <v>229</v>
      </c>
    </row>
    <row r="85" spans="5:6" ht="15.75" customHeight="1" x14ac:dyDescent="0.25">
      <c r="E85" s="21" t="s">
        <v>129</v>
      </c>
      <c r="F85" s="18" t="s">
        <v>229</v>
      </c>
    </row>
    <row r="86" spans="5:6" ht="15.75" customHeight="1" x14ac:dyDescent="0.25">
      <c r="E86" s="21" t="s">
        <v>131</v>
      </c>
      <c r="F86" s="18" t="s">
        <v>229</v>
      </c>
    </row>
    <row r="87" spans="5:6" ht="15.75" customHeight="1" x14ac:dyDescent="0.25">
      <c r="E87" s="21" t="s">
        <v>132</v>
      </c>
      <c r="F87" s="18" t="s">
        <v>234</v>
      </c>
    </row>
    <row r="88" spans="5:6" ht="15.75" customHeight="1" x14ac:dyDescent="0.25">
      <c r="E88" s="21" t="s">
        <v>133</v>
      </c>
      <c r="F88" s="18" t="s">
        <v>229</v>
      </c>
    </row>
    <row r="89" spans="5:6" ht="15.75" customHeight="1" x14ac:dyDescent="0.25">
      <c r="E89" s="21" t="s">
        <v>134</v>
      </c>
      <c r="F89" s="18" t="s">
        <v>229</v>
      </c>
    </row>
    <row r="90" spans="5:6" ht="15.75" customHeight="1" x14ac:dyDescent="0.25">
      <c r="E90" s="21" t="s">
        <v>135</v>
      </c>
      <c r="F90" s="18" t="s">
        <v>229</v>
      </c>
    </row>
    <row r="91" spans="5:6" ht="15.75" customHeight="1" x14ac:dyDescent="0.25">
      <c r="E91" s="21" t="s">
        <v>136</v>
      </c>
      <c r="F91" s="18" t="s">
        <v>229</v>
      </c>
    </row>
    <row r="92" spans="5:6" ht="15.75" customHeight="1" x14ac:dyDescent="0.25">
      <c r="E92" s="21" t="s">
        <v>138</v>
      </c>
      <c r="F92" s="18" t="s">
        <v>234</v>
      </c>
    </row>
    <row r="93" spans="5:6" ht="15.75" customHeight="1" x14ac:dyDescent="0.25">
      <c r="E93" s="21" t="s">
        <v>139</v>
      </c>
      <c r="F93" s="18" t="s">
        <v>229</v>
      </c>
    </row>
    <row r="94" spans="5:6" ht="15.75" customHeight="1" x14ac:dyDescent="0.25">
      <c r="E94" s="21" t="s">
        <v>140</v>
      </c>
      <c r="F94" s="18" t="s">
        <v>229</v>
      </c>
    </row>
    <row r="95" spans="5:6" ht="15.75" customHeight="1" x14ac:dyDescent="0.25">
      <c r="E95" s="21" t="s">
        <v>142</v>
      </c>
      <c r="F95" s="18" t="s">
        <v>229</v>
      </c>
    </row>
    <row r="96" spans="5:6" ht="15.75" customHeight="1" x14ac:dyDescent="0.25">
      <c r="E96" s="21" t="s">
        <v>143</v>
      </c>
      <c r="F96" s="18" t="s">
        <v>229</v>
      </c>
    </row>
    <row r="97" spans="5:6" ht="15.75" customHeight="1" x14ac:dyDescent="0.25">
      <c r="E97" s="21" t="s">
        <v>145</v>
      </c>
      <c r="F97" s="18" t="s">
        <v>229</v>
      </c>
    </row>
    <row r="98" spans="5:6" ht="15.75" customHeight="1" x14ac:dyDescent="0.25">
      <c r="E98" s="21" t="s">
        <v>146</v>
      </c>
      <c r="F98" s="18" t="s">
        <v>234</v>
      </c>
    </row>
    <row r="99" spans="5:6" ht="15.75" customHeight="1" x14ac:dyDescent="0.25">
      <c r="E99" s="21" t="s">
        <v>147</v>
      </c>
      <c r="F99" s="18" t="s">
        <v>229</v>
      </c>
    </row>
    <row r="100" spans="5:6" ht="15.75" customHeight="1" x14ac:dyDescent="0.25">
      <c r="E100" s="21" t="s">
        <v>148</v>
      </c>
      <c r="F100" s="18" t="s">
        <v>229</v>
      </c>
    </row>
    <row r="101" spans="5:6" ht="15.75" customHeight="1" x14ac:dyDescent="0.25">
      <c r="E101" s="21" t="s">
        <v>149</v>
      </c>
      <c r="F101" s="18" t="s">
        <v>234</v>
      </c>
    </row>
    <row r="102" spans="5:6" ht="15.75" customHeight="1" x14ac:dyDescent="0.25">
      <c r="E102" s="21" t="s">
        <v>150</v>
      </c>
      <c r="F102" s="18" t="s">
        <v>229</v>
      </c>
    </row>
    <row r="103" spans="5:6" ht="15.75" customHeight="1" x14ac:dyDescent="0.25">
      <c r="E103" s="21" t="s">
        <v>152</v>
      </c>
      <c r="F103" s="18" t="s">
        <v>229</v>
      </c>
    </row>
    <row r="104" spans="5:6" ht="15.75" customHeight="1" x14ac:dyDescent="0.25">
      <c r="E104" s="21" t="s">
        <v>153</v>
      </c>
      <c r="F104" s="18" t="s">
        <v>229</v>
      </c>
    </row>
    <row r="105" spans="5:6" ht="15.75" customHeight="1" x14ac:dyDescent="0.25">
      <c r="E105" s="21" t="s">
        <v>154</v>
      </c>
      <c r="F105" s="18" t="s">
        <v>229</v>
      </c>
    </row>
    <row r="106" spans="5:6" ht="15.75" customHeight="1" x14ac:dyDescent="0.25">
      <c r="E106" s="21" t="s">
        <v>155</v>
      </c>
      <c r="F106" s="18" t="s">
        <v>234</v>
      </c>
    </row>
    <row r="107" spans="5:6" ht="15.75" customHeight="1" x14ac:dyDescent="0.25">
      <c r="E107" s="21" t="s">
        <v>156</v>
      </c>
      <c r="F107" s="18" t="s">
        <v>229</v>
      </c>
    </row>
    <row r="108" spans="5:6" ht="15.75" customHeight="1" x14ac:dyDescent="0.25">
      <c r="E108" s="21" t="s">
        <v>157</v>
      </c>
      <c r="F108" s="18" t="s">
        <v>229</v>
      </c>
    </row>
    <row r="109" spans="5:6" ht="15.75" customHeight="1" x14ac:dyDescent="0.25">
      <c r="E109" s="21" t="s">
        <v>159</v>
      </c>
      <c r="F109" s="18" t="s">
        <v>229</v>
      </c>
    </row>
    <row r="110" spans="5:6" ht="15.75" customHeight="1" x14ac:dyDescent="0.25">
      <c r="E110" s="21" t="s">
        <v>160</v>
      </c>
      <c r="F110" s="18" t="s">
        <v>229</v>
      </c>
    </row>
    <row r="111" spans="5:6" ht="15.75" customHeight="1" x14ac:dyDescent="0.25">
      <c r="E111" s="21" t="s">
        <v>164</v>
      </c>
      <c r="F111" s="18" t="s">
        <v>229</v>
      </c>
    </row>
    <row r="112" spans="5:6" ht="15.75" customHeight="1" x14ac:dyDescent="0.25">
      <c r="E112" s="21" t="s">
        <v>165</v>
      </c>
      <c r="F112" s="18" t="s">
        <v>229</v>
      </c>
    </row>
    <row r="113" spans="5:6" ht="15.75" customHeight="1" x14ac:dyDescent="0.25">
      <c r="E113" s="21" t="s">
        <v>166</v>
      </c>
      <c r="F113" s="18" t="s">
        <v>229</v>
      </c>
    </row>
    <row r="114" spans="5:6" ht="15.75" customHeight="1" x14ac:dyDescent="0.25">
      <c r="E114" s="21" t="s">
        <v>168</v>
      </c>
      <c r="F114" s="18" t="s">
        <v>229</v>
      </c>
    </row>
    <row r="115" spans="5:6" ht="15.75" customHeight="1" x14ac:dyDescent="0.25">
      <c r="E115" s="21" t="s">
        <v>169</v>
      </c>
      <c r="F115" s="18" t="s">
        <v>229</v>
      </c>
    </row>
    <row r="116" spans="5:6" ht="15.75" customHeight="1" x14ac:dyDescent="0.25">
      <c r="E116" s="21" t="s">
        <v>170</v>
      </c>
      <c r="F116" s="18" t="s">
        <v>229</v>
      </c>
    </row>
    <row r="117" spans="5:6" ht="15.75" customHeight="1" x14ac:dyDescent="0.25">
      <c r="E117" s="21" t="s">
        <v>171</v>
      </c>
      <c r="F117" s="18" t="s">
        <v>234</v>
      </c>
    </row>
    <row r="118" spans="5:6" ht="15.75" customHeight="1" x14ac:dyDescent="0.25">
      <c r="E118" s="21" t="s">
        <v>173</v>
      </c>
      <c r="F118" s="18" t="s">
        <v>229</v>
      </c>
    </row>
    <row r="119" spans="5:6" ht="15.75" customHeight="1" x14ac:dyDescent="0.25">
      <c r="E119" s="21" t="s">
        <v>174</v>
      </c>
      <c r="F119" s="18" t="s">
        <v>229</v>
      </c>
    </row>
    <row r="120" spans="5:6" ht="15.75" customHeight="1" x14ac:dyDescent="0.25">
      <c r="E120" s="21" t="s">
        <v>177</v>
      </c>
      <c r="F120" s="18" t="s">
        <v>229</v>
      </c>
    </row>
    <row r="121" spans="5:6" ht="15.75" customHeight="1" x14ac:dyDescent="0.25">
      <c r="E121" s="21" t="s">
        <v>178</v>
      </c>
      <c r="F121" s="18" t="s">
        <v>229</v>
      </c>
    </row>
    <row r="122" spans="5:6" ht="15.75" customHeight="1" x14ac:dyDescent="0.25">
      <c r="E122" s="21" t="s">
        <v>180</v>
      </c>
      <c r="F122" s="18" t="s">
        <v>229</v>
      </c>
    </row>
    <row r="123" spans="5:6" ht="15.75" customHeight="1" x14ac:dyDescent="0.25">
      <c r="E123" s="21" t="s">
        <v>181</v>
      </c>
      <c r="F123" s="18" t="s">
        <v>229</v>
      </c>
    </row>
    <row r="124" spans="5:6" ht="15.75" customHeight="1" x14ac:dyDescent="0.25">
      <c r="E124" s="21" t="s">
        <v>182</v>
      </c>
      <c r="F124" s="18" t="s">
        <v>229</v>
      </c>
    </row>
    <row r="125" spans="5:6" ht="15.75" customHeight="1" x14ac:dyDescent="0.25">
      <c r="E125" s="21" t="s">
        <v>184</v>
      </c>
      <c r="F125" s="18" t="s">
        <v>229</v>
      </c>
    </row>
    <row r="126" spans="5:6" ht="15.75" customHeight="1" x14ac:dyDescent="0.25">
      <c r="E126" s="21" t="s">
        <v>186</v>
      </c>
      <c r="F126" s="18" t="s">
        <v>229</v>
      </c>
    </row>
    <row r="127" spans="5:6" ht="15.75" customHeight="1" x14ac:dyDescent="0.25">
      <c r="E127" s="21" t="s">
        <v>188</v>
      </c>
      <c r="F127" s="18" t="s">
        <v>234</v>
      </c>
    </row>
    <row r="128" spans="5:6" ht="15.75" customHeight="1" x14ac:dyDescent="0.25">
      <c r="E128" s="21" t="s">
        <v>190</v>
      </c>
      <c r="F128" s="18" t="s">
        <v>229</v>
      </c>
    </row>
    <row r="129" spans="5:6" ht="15.75" customHeight="1" x14ac:dyDescent="0.25">
      <c r="E129" s="21" t="s">
        <v>191</v>
      </c>
      <c r="F129" s="18" t="s">
        <v>229</v>
      </c>
    </row>
    <row r="130" spans="5:6" ht="15.75" customHeight="1" x14ac:dyDescent="0.25">
      <c r="E130" s="21" t="s">
        <v>193</v>
      </c>
      <c r="F130" s="18" t="s">
        <v>234</v>
      </c>
    </row>
    <row r="131" spans="5:6" ht="15.75" customHeight="1" x14ac:dyDescent="0.25">
      <c r="E131" s="21" t="s">
        <v>194</v>
      </c>
      <c r="F131" s="18" t="s">
        <v>229</v>
      </c>
    </row>
    <row r="132" spans="5:6" ht="15.75" customHeight="1" x14ac:dyDescent="0.25">
      <c r="E132" s="21" t="s">
        <v>196</v>
      </c>
      <c r="F132" s="18" t="s">
        <v>229</v>
      </c>
    </row>
    <row r="133" spans="5:6" ht="15.75" customHeight="1" x14ac:dyDescent="0.25">
      <c r="E133" s="21" t="s">
        <v>197</v>
      </c>
      <c r="F133" s="18" t="s">
        <v>229</v>
      </c>
    </row>
    <row r="134" spans="5:6" ht="15.75" customHeight="1" x14ac:dyDescent="0.25">
      <c r="E134" s="21" t="s">
        <v>199</v>
      </c>
      <c r="F134" s="18" t="s">
        <v>229</v>
      </c>
    </row>
    <row r="135" spans="5:6" ht="15.75" customHeight="1" x14ac:dyDescent="0.25">
      <c r="E135" s="21" t="s">
        <v>200</v>
      </c>
      <c r="F135" s="18" t="s">
        <v>229</v>
      </c>
    </row>
    <row r="136" spans="5:6" ht="15.75" customHeight="1" x14ac:dyDescent="0.25">
      <c r="E136" s="21" t="s">
        <v>201</v>
      </c>
      <c r="F136" s="18" t="s">
        <v>229</v>
      </c>
    </row>
    <row r="137" spans="5:6" ht="15.75" customHeight="1" x14ac:dyDescent="0.25">
      <c r="E137" s="21" t="s">
        <v>203</v>
      </c>
      <c r="F137" s="18" t="s">
        <v>229</v>
      </c>
    </row>
    <row r="138" spans="5:6" ht="15.75" customHeight="1" x14ac:dyDescent="0.25">
      <c r="E138" s="21" t="s">
        <v>204</v>
      </c>
      <c r="F138" s="18" t="s">
        <v>229</v>
      </c>
    </row>
    <row r="139" spans="5:6" ht="15.75" customHeight="1" x14ac:dyDescent="0.25">
      <c r="E139" s="21" t="s">
        <v>205</v>
      </c>
      <c r="F139" s="18" t="s">
        <v>229</v>
      </c>
    </row>
    <row r="140" spans="5:6" ht="15.75" customHeight="1" x14ac:dyDescent="0.25">
      <c r="E140" s="21" t="s">
        <v>206</v>
      </c>
      <c r="F140" s="18" t="s">
        <v>229</v>
      </c>
    </row>
    <row r="141" spans="5:6" ht="15.75" customHeight="1" x14ac:dyDescent="0.25">
      <c r="E141" s="21" t="s">
        <v>208</v>
      </c>
      <c r="F141" s="18" t="s">
        <v>229</v>
      </c>
    </row>
    <row r="142" spans="5:6" ht="15.75" customHeight="1" x14ac:dyDescent="0.25">
      <c r="E142" s="21" t="s">
        <v>210</v>
      </c>
      <c r="F142" s="18" t="s">
        <v>229</v>
      </c>
    </row>
    <row r="143" spans="5:6" ht="15.75" customHeight="1" x14ac:dyDescent="0.25">
      <c r="E143" s="21" t="s">
        <v>211</v>
      </c>
      <c r="F143" s="18" t="s">
        <v>229</v>
      </c>
    </row>
    <row r="144" spans="5:6" ht="15.75" customHeight="1" x14ac:dyDescent="0.25">
      <c r="E144" s="21" t="s">
        <v>212</v>
      </c>
      <c r="F144" s="18" t="s">
        <v>229</v>
      </c>
    </row>
    <row r="145" spans="5:6" ht="15.75" customHeight="1" x14ac:dyDescent="0.25">
      <c r="E145" s="21" t="s">
        <v>216</v>
      </c>
      <c r="F145" s="18" t="s">
        <v>234</v>
      </c>
    </row>
    <row r="146" spans="5:6" ht="15.75" customHeight="1" x14ac:dyDescent="0.25">
      <c r="E146" s="21" t="s">
        <v>217</v>
      </c>
      <c r="F146" s="18" t="s">
        <v>234</v>
      </c>
    </row>
    <row r="147" spans="5:6" ht="15.75" customHeight="1" x14ac:dyDescent="0.25">
      <c r="E147" s="21" t="s">
        <v>219</v>
      </c>
      <c r="F147" s="18" t="s">
        <v>229</v>
      </c>
    </row>
    <row r="148" spans="5:6" ht="15.75" customHeight="1" x14ac:dyDescent="0.25">
      <c r="E148" s="21" t="s">
        <v>220</v>
      </c>
      <c r="F148" s="18" t="s">
        <v>229</v>
      </c>
    </row>
    <row r="149" spans="5:6" ht="15.75" customHeight="1" x14ac:dyDescent="0.25">
      <c r="E149" s="21" t="s">
        <v>222</v>
      </c>
      <c r="F149" s="18" t="s">
        <v>234</v>
      </c>
    </row>
    <row r="150" spans="5:6" ht="15.75" customHeight="1" x14ac:dyDescent="0.25">
      <c r="E150" s="21" t="s">
        <v>223</v>
      </c>
      <c r="F150" s="18" t="s">
        <v>229</v>
      </c>
    </row>
    <row r="151" spans="5:6" ht="15.75" customHeight="1" x14ac:dyDescent="0.25">
      <c r="E151" s="21" t="s">
        <v>225</v>
      </c>
      <c r="F151" s="18" t="s">
        <v>229</v>
      </c>
    </row>
    <row r="152" spans="5:6" ht="15.75" customHeight="1" x14ac:dyDescent="0.25">
      <c r="E152" s="21" t="s">
        <v>226</v>
      </c>
      <c r="F152" s="18" t="s">
        <v>229</v>
      </c>
    </row>
    <row r="153" spans="5:6" ht="15.75" customHeight="1" x14ac:dyDescent="0.25">
      <c r="E153" s="21" t="s">
        <v>227</v>
      </c>
      <c r="F153" s="18" t="s">
        <v>229</v>
      </c>
    </row>
    <row r="154" spans="5:6" ht="15.75" customHeight="1" x14ac:dyDescent="0.25"/>
    <row r="155" spans="5:6" ht="15.75" customHeight="1" x14ac:dyDescent="0.25"/>
    <row r="156" spans="5:6" ht="15.75" customHeight="1" x14ac:dyDescent="0.25"/>
    <row r="157" spans="5:6" ht="15.75" customHeight="1" x14ac:dyDescent="0.25"/>
    <row r="158" spans="5:6" ht="15.75" customHeight="1" x14ac:dyDescent="0.25"/>
    <row r="159" spans="5:6" ht="15.75" customHeight="1" x14ac:dyDescent="0.25"/>
    <row r="160" spans="5:6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Me!</vt:lpstr>
      <vt:lpstr>Data</vt:lpstr>
      <vt:lpstr>Additional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2024-12-05T10:35:29Z</dcterms:modified>
</cp:coreProperties>
</file>